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 AFDELING IX 2026\JUNI TUTUP BUKU 2026 - -\PRODUKSI junii 2026 - - C\"/>
    </mc:Choice>
  </mc:AlternateContent>
  <bookViews>
    <workbookView xWindow="-120" yWindow="-120" windowWidth="20730" windowHeight="11040" firstSheet="3" activeTab="4"/>
  </bookViews>
  <sheets>
    <sheet name="IX 2022 " sheetId="30" r:id="rId1"/>
    <sheet name="IX 2023 " sheetId="34" r:id="rId2"/>
    <sheet name="IX 2024" sheetId="35" r:id="rId3"/>
    <sheet name="IX 2025" sheetId="38" r:id="rId4"/>
    <sheet name="IX 2026" sheetId="39" r:id="rId5"/>
    <sheet name="PERBANDINGAN2024-2025" sheetId="40" r:id="rId6"/>
    <sheet name="PER jansdmaret2025jansdmar2026 " sheetId="41" r:id="rId7"/>
    <sheet name="PER jansdmaret2025jansdmar2 (2" sheetId="42" r:id="rId8"/>
  </sheets>
  <definedNames>
    <definedName name="_xlnm.Print_Area" localSheetId="0">'IX 2022 '!$A$562:$AC$608</definedName>
    <definedName name="_xlnm.Print_Area" localSheetId="1">'IX 2023 '!$A$562:$AC$608</definedName>
    <definedName name="_xlnm.Print_Area" localSheetId="2">'IX 2024'!$A$1:$AC$47</definedName>
    <definedName name="_xlnm.Print_Area" localSheetId="3">'IX 2025'!$A$562:$AC$608</definedName>
    <definedName name="_xlnm.Print_Area" localSheetId="4">'IX 2026'!$A$256:$AC$302</definedName>
    <definedName name="_xlnm.Print_Area" localSheetId="7">'PER jansdmaret2025jansdmar2 (2'!$A$1:$V$44</definedName>
    <definedName name="_xlnm.Print_Area" localSheetId="6">'PER jansdmaret2025jansdmar2026 '!$A$1:$R$44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301" i="39" l="1"/>
  <c r="AY301" i="39"/>
  <c r="AX301" i="39"/>
  <c r="AW301" i="39"/>
  <c r="AV301" i="39"/>
  <c r="AS301" i="39"/>
  <c r="AR301" i="39"/>
  <c r="AU300" i="39"/>
  <c r="AT300" i="39"/>
  <c r="AU299" i="39"/>
  <c r="AT299" i="39"/>
  <c r="AU298" i="39"/>
  <c r="AT298" i="39"/>
  <c r="AU297" i="39"/>
  <c r="AT297" i="39"/>
  <c r="AU296" i="39"/>
  <c r="AT296" i="39"/>
  <c r="AU295" i="39"/>
  <c r="AT295" i="39"/>
  <c r="AU294" i="39"/>
  <c r="AT294" i="39"/>
  <c r="AU293" i="39"/>
  <c r="AT293" i="39"/>
  <c r="AU292" i="39"/>
  <c r="AT292" i="39"/>
  <c r="AZ291" i="39"/>
  <c r="AY291" i="39"/>
  <c r="AX291" i="39"/>
  <c r="AW291" i="39"/>
  <c r="AV291" i="39"/>
  <c r="AS291" i="39"/>
  <c r="AR291" i="39"/>
  <c r="AU290" i="39"/>
  <c r="AT290" i="39"/>
  <c r="AU289" i="39"/>
  <c r="AT289" i="39"/>
  <c r="AU288" i="39"/>
  <c r="AT288" i="39"/>
  <c r="AU287" i="39"/>
  <c r="AT287" i="39"/>
  <c r="AU286" i="39"/>
  <c r="AT286" i="39"/>
  <c r="AU285" i="39"/>
  <c r="AT285" i="39"/>
  <c r="AU284" i="39"/>
  <c r="AT284" i="39"/>
  <c r="AU283" i="39"/>
  <c r="AT283" i="39"/>
  <c r="AU282" i="39"/>
  <c r="AT282" i="39"/>
  <c r="AU281" i="39"/>
  <c r="AT281" i="39"/>
  <c r="AU280" i="39"/>
  <c r="AT280" i="39"/>
  <c r="AZ279" i="39"/>
  <c r="AZ302" i="39" s="1"/>
  <c r="AY279" i="39"/>
  <c r="AY302" i="39" s="1"/>
  <c r="AX279" i="39"/>
  <c r="AW279" i="39"/>
  <c r="AV279" i="39"/>
  <c r="AV302" i="39" s="1"/>
  <c r="AS279" i="39"/>
  <c r="AS302" i="39" s="1"/>
  <c r="AR279" i="39"/>
  <c r="AU278" i="39"/>
  <c r="AT278" i="39"/>
  <c r="AU277" i="39"/>
  <c r="AT277" i="39"/>
  <c r="AU276" i="39"/>
  <c r="AT276" i="39"/>
  <c r="AU275" i="39"/>
  <c r="AT275" i="39"/>
  <c r="AU274" i="39"/>
  <c r="AT274" i="39"/>
  <c r="AU273" i="39"/>
  <c r="AT273" i="39"/>
  <c r="AU272" i="39"/>
  <c r="AT272" i="39"/>
  <c r="AU271" i="39"/>
  <c r="AT271" i="39"/>
  <c r="AU270" i="39"/>
  <c r="AT270" i="39"/>
  <c r="AU269" i="39"/>
  <c r="AT269" i="39"/>
  <c r="AU268" i="39"/>
  <c r="AT268" i="39"/>
  <c r="AU267" i="39"/>
  <c r="AT267" i="39"/>
  <c r="AU266" i="39"/>
  <c r="AT266" i="39"/>
  <c r="AU265" i="39"/>
  <c r="AT265" i="39"/>
  <c r="AU264" i="39"/>
  <c r="AT264" i="39"/>
  <c r="AU263" i="39"/>
  <c r="AT263" i="39"/>
  <c r="AU262" i="39"/>
  <c r="AT262" i="39"/>
  <c r="AT291" i="39" l="1"/>
  <c r="AW302" i="39"/>
  <c r="AT301" i="39"/>
  <c r="AR302" i="39"/>
  <c r="AT302" i="39" s="1"/>
  <c r="AX302" i="39"/>
  <c r="AT279" i="39"/>
  <c r="D301" i="39" l="1"/>
  <c r="C301" i="39"/>
  <c r="D291" i="39"/>
  <c r="C291" i="39"/>
  <c r="D279" i="39"/>
  <c r="C279" i="39"/>
  <c r="F292" i="39"/>
  <c r="C302" i="39" l="1"/>
  <c r="D302" i="39"/>
  <c r="AZ250" i="39"/>
  <c r="AY250" i="39"/>
  <c r="AX250" i="39"/>
  <c r="AW250" i="39"/>
  <c r="AV250" i="39"/>
  <c r="AS250" i="39"/>
  <c r="AT250" i="39" s="1"/>
  <c r="AR250" i="39"/>
  <c r="AU249" i="39"/>
  <c r="AT249" i="39"/>
  <c r="AU248" i="39"/>
  <c r="AT248" i="39"/>
  <c r="AU247" i="39"/>
  <c r="AT247" i="39"/>
  <c r="AU246" i="39"/>
  <c r="AT246" i="39"/>
  <c r="AU245" i="39"/>
  <c r="AT245" i="39"/>
  <c r="AU244" i="39"/>
  <c r="AT244" i="39"/>
  <c r="AU243" i="39"/>
  <c r="AT243" i="39"/>
  <c r="AU242" i="39"/>
  <c r="AT242" i="39"/>
  <c r="AU241" i="39"/>
  <c r="AT241" i="39"/>
  <c r="AZ240" i="39"/>
  <c r="AY240" i="39"/>
  <c r="AX240" i="39"/>
  <c r="AW240" i="39"/>
  <c r="AV240" i="39"/>
  <c r="AS240" i="39"/>
  <c r="AR240" i="39"/>
  <c r="AU239" i="39"/>
  <c r="AT239" i="39"/>
  <c r="AU238" i="39"/>
  <c r="AT238" i="39"/>
  <c r="AU237" i="39"/>
  <c r="AT237" i="39"/>
  <c r="AU236" i="39"/>
  <c r="AT236" i="39"/>
  <c r="AU235" i="39"/>
  <c r="AT235" i="39"/>
  <c r="AU234" i="39"/>
  <c r="AT234" i="39"/>
  <c r="AU233" i="39"/>
  <c r="AT233" i="39"/>
  <c r="AU232" i="39"/>
  <c r="AT232" i="39"/>
  <c r="AU231" i="39"/>
  <c r="AT231" i="39"/>
  <c r="AU230" i="39"/>
  <c r="AT230" i="39"/>
  <c r="AU229" i="39"/>
  <c r="AT229" i="39"/>
  <c r="AZ228" i="39"/>
  <c r="AY228" i="39"/>
  <c r="AX228" i="39"/>
  <c r="AX251" i="39" s="1"/>
  <c r="AW228" i="39"/>
  <c r="AW251" i="39" s="1"/>
  <c r="AV228" i="39"/>
  <c r="AS228" i="39"/>
  <c r="AR228" i="39"/>
  <c r="AR251" i="39" s="1"/>
  <c r="AU227" i="39"/>
  <c r="AT227" i="39"/>
  <c r="AU226" i="39"/>
  <c r="AT226" i="39"/>
  <c r="AU225" i="39"/>
  <c r="AT225" i="39"/>
  <c r="AU224" i="39"/>
  <c r="AT224" i="39"/>
  <c r="AU223" i="39"/>
  <c r="AT223" i="39"/>
  <c r="AU222" i="39"/>
  <c r="AT222" i="39"/>
  <c r="AU221" i="39"/>
  <c r="AT221" i="39"/>
  <c r="AU220" i="39"/>
  <c r="AT220" i="39"/>
  <c r="AU219" i="39"/>
  <c r="AT219" i="39"/>
  <c r="AU218" i="39"/>
  <c r="AT218" i="39"/>
  <c r="AU217" i="39"/>
  <c r="AT217" i="39"/>
  <c r="AU216" i="39"/>
  <c r="AT216" i="39"/>
  <c r="AU215" i="39"/>
  <c r="AT215" i="39"/>
  <c r="AU214" i="39"/>
  <c r="AT214" i="39"/>
  <c r="AU213" i="39"/>
  <c r="AT213" i="39"/>
  <c r="AU212" i="39"/>
  <c r="AT212" i="39"/>
  <c r="AU211" i="39"/>
  <c r="AT211" i="39"/>
  <c r="D250" i="39"/>
  <c r="C250" i="39"/>
  <c r="D240" i="39"/>
  <c r="C240" i="39"/>
  <c r="D228" i="39"/>
  <c r="C228" i="39"/>
  <c r="C251" i="39" s="1"/>
  <c r="D251" i="39" l="1"/>
  <c r="AT228" i="39"/>
  <c r="AY251" i="39"/>
  <c r="AV251" i="39"/>
  <c r="AZ251" i="39"/>
  <c r="AT240" i="39"/>
  <c r="AS251" i="39"/>
  <c r="AT251" i="39" s="1"/>
  <c r="D199" i="39"/>
  <c r="C199" i="39"/>
  <c r="D189" i="39"/>
  <c r="C189" i="39"/>
  <c r="C200" i="39" s="1"/>
  <c r="D177" i="39"/>
  <c r="D200" i="39" s="1"/>
  <c r="C177" i="39"/>
  <c r="K189" i="39"/>
  <c r="T5" i="42" l="1"/>
  <c r="T21" i="42"/>
  <c r="T4" i="42"/>
  <c r="T6" i="42" l="1"/>
  <c r="T7" i="42"/>
  <c r="T8" i="42"/>
  <c r="T9" i="42"/>
  <c r="T10" i="42"/>
  <c r="T11" i="42"/>
  <c r="T12" i="42"/>
  <c r="T13" i="42"/>
  <c r="T14" i="42"/>
  <c r="T15" i="42"/>
  <c r="T16" i="42"/>
  <c r="T17" i="42"/>
  <c r="T18" i="42"/>
  <c r="T19" i="42"/>
  <c r="T20" i="42"/>
  <c r="T22" i="42"/>
  <c r="T23" i="42"/>
  <c r="T24" i="42"/>
  <c r="T25" i="42"/>
  <c r="T26" i="42"/>
  <c r="T27" i="42"/>
  <c r="T28" i="42"/>
  <c r="T29" i="42"/>
  <c r="T30" i="42"/>
  <c r="T31" i="42"/>
  <c r="T32" i="42"/>
  <c r="T33" i="42"/>
  <c r="T34" i="42"/>
  <c r="T35" i="42"/>
  <c r="T36" i="42"/>
  <c r="T37" i="42"/>
  <c r="T38" i="42"/>
  <c r="T39" i="42"/>
  <c r="T40" i="42"/>
  <c r="T41" i="42"/>
  <c r="T42" i="42"/>
  <c r="T43" i="42"/>
  <c r="T44" i="42"/>
  <c r="S44" i="42"/>
  <c r="R44" i="42"/>
  <c r="Q44" i="42"/>
  <c r="F44" i="42"/>
  <c r="S43" i="42"/>
  <c r="Q43" i="42"/>
  <c r="R43" i="42" s="1"/>
  <c r="F43" i="42"/>
  <c r="S42" i="42"/>
  <c r="V42" i="42" s="1"/>
  <c r="Q42" i="42"/>
  <c r="R42" i="42" s="1"/>
  <c r="F42" i="42"/>
  <c r="S41" i="42"/>
  <c r="Q41" i="42"/>
  <c r="R41" i="42" s="1"/>
  <c r="F41" i="42"/>
  <c r="S40" i="42"/>
  <c r="Q40" i="42"/>
  <c r="R40" i="42" s="1"/>
  <c r="F40" i="42"/>
  <c r="S39" i="42"/>
  <c r="Q39" i="42"/>
  <c r="R39" i="42" s="1"/>
  <c r="F39" i="42"/>
  <c r="U38" i="42"/>
  <c r="S38" i="42"/>
  <c r="V38" i="42" s="1"/>
  <c r="Q38" i="42"/>
  <c r="R38" i="42" s="1"/>
  <c r="F38" i="42"/>
  <c r="S37" i="42"/>
  <c r="Q37" i="42"/>
  <c r="R37" i="42" s="1"/>
  <c r="F37" i="42"/>
  <c r="S36" i="42"/>
  <c r="R36" i="42"/>
  <c r="Q36" i="42"/>
  <c r="F36" i="42"/>
  <c r="S35" i="42"/>
  <c r="Q35" i="42"/>
  <c r="R35" i="42" s="1"/>
  <c r="F35" i="42"/>
  <c r="S34" i="42"/>
  <c r="V34" i="42" s="1"/>
  <c r="Q34" i="42"/>
  <c r="R34" i="42" s="1"/>
  <c r="F34" i="42"/>
  <c r="S33" i="42"/>
  <c r="Q33" i="42"/>
  <c r="R33" i="42" s="1"/>
  <c r="F33" i="42"/>
  <c r="S32" i="42"/>
  <c r="Q32" i="42"/>
  <c r="R32" i="42" s="1"/>
  <c r="F32" i="42"/>
  <c r="S31" i="42"/>
  <c r="Q31" i="42"/>
  <c r="R31" i="42" s="1"/>
  <c r="F31" i="42"/>
  <c r="U30" i="42"/>
  <c r="S30" i="42"/>
  <c r="V30" i="42" s="1"/>
  <c r="Q30" i="42"/>
  <c r="R30" i="42" s="1"/>
  <c r="F30" i="42"/>
  <c r="S29" i="42"/>
  <c r="Q29" i="42"/>
  <c r="R29" i="42" s="1"/>
  <c r="F29" i="42"/>
  <c r="S28" i="42"/>
  <c r="R28" i="42"/>
  <c r="Q28" i="42"/>
  <c r="F28" i="42"/>
  <c r="S27" i="42"/>
  <c r="Q27" i="42"/>
  <c r="R27" i="42" s="1"/>
  <c r="F27" i="42"/>
  <c r="S26" i="42"/>
  <c r="V26" i="42" s="1"/>
  <c r="Q26" i="42"/>
  <c r="R26" i="42" s="1"/>
  <c r="F26" i="42"/>
  <c r="S25" i="42"/>
  <c r="Q25" i="42"/>
  <c r="R25" i="42" s="1"/>
  <c r="F25" i="42"/>
  <c r="S24" i="42"/>
  <c r="Q24" i="42"/>
  <c r="R24" i="42" s="1"/>
  <c r="F24" i="42"/>
  <c r="S23" i="42"/>
  <c r="Q23" i="42"/>
  <c r="R23" i="42" s="1"/>
  <c r="F23" i="42"/>
  <c r="U22" i="42"/>
  <c r="S22" i="42"/>
  <c r="V22" i="42" s="1"/>
  <c r="Q22" i="42"/>
  <c r="R22" i="42" s="1"/>
  <c r="F22" i="42"/>
  <c r="S21" i="42"/>
  <c r="Q21" i="42"/>
  <c r="R21" i="42" s="1"/>
  <c r="F21" i="42"/>
  <c r="S20" i="42"/>
  <c r="R20" i="42"/>
  <c r="Q20" i="42"/>
  <c r="F20" i="42"/>
  <c r="S19" i="42"/>
  <c r="Q19" i="42"/>
  <c r="R19" i="42" s="1"/>
  <c r="F19" i="42"/>
  <c r="S18" i="42"/>
  <c r="V18" i="42" s="1"/>
  <c r="Q18" i="42"/>
  <c r="R18" i="42" s="1"/>
  <c r="F18" i="42"/>
  <c r="S17" i="42"/>
  <c r="Q17" i="42"/>
  <c r="R17" i="42" s="1"/>
  <c r="F17" i="42"/>
  <c r="S16" i="42"/>
  <c r="Q16" i="42"/>
  <c r="R16" i="42" s="1"/>
  <c r="F16" i="42"/>
  <c r="S15" i="42"/>
  <c r="Q15" i="42"/>
  <c r="R15" i="42" s="1"/>
  <c r="F15" i="42"/>
  <c r="U14" i="42"/>
  <c r="S14" i="42"/>
  <c r="V14" i="42" s="1"/>
  <c r="Q14" i="42"/>
  <c r="R14" i="42" s="1"/>
  <c r="F14" i="42"/>
  <c r="S13" i="42"/>
  <c r="Q13" i="42"/>
  <c r="R13" i="42" s="1"/>
  <c r="F13" i="42"/>
  <c r="S12" i="42"/>
  <c r="R12" i="42"/>
  <c r="Q12" i="42"/>
  <c r="F12" i="42"/>
  <c r="S11" i="42"/>
  <c r="Q11" i="42"/>
  <c r="R11" i="42" s="1"/>
  <c r="F11" i="42"/>
  <c r="S10" i="42"/>
  <c r="V10" i="42" s="1"/>
  <c r="Q10" i="42"/>
  <c r="R10" i="42" s="1"/>
  <c r="F10" i="42"/>
  <c r="S9" i="42"/>
  <c r="Q9" i="42"/>
  <c r="R9" i="42" s="1"/>
  <c r="F9" i="42"/>
  <c r="S8" i="42"/>
  <c r="Q8" i="42"/>
  <c r="R8" i="42" s="1"/>
  <c r="F8" i="42"/>
  <c r="S7" i="42"/>
  <c r="Q7" i="42"/>
  <c r="R7" i="42" s="1"/>
  <c r="F7" i="42"/>
  <c r="S6" i="42"/>
  <c r="Q6" i="42"/>
  <c r="R6" i="42" s="1"/>
  <c r="F6" i="42"/>
  <c r="S5" i="42"/>
  <c r="Q5" i="42"/>
  <c r="R5" i="42" s="1"/>
  <c r="F5" i="42"/>
  <c r="S4" i="42"/>
  <c r="Q4" i="42"/>
  <c r="R4" i="42" s="1"/>
  <c r="F4" i="42"/>
  <c r="O4" i="41"/>
  <c r="P4" i="41" s="1"/>
  <c r="Q43" i="41"/>
  <c r="R43" i="41" s="1"/>
  <c r="Q41" i="41"/>
  <c r="R41" i="41" s="1"/>
  <c r="O41" i="41"/>
  <c r="P41" i="41" s="1"/>
  <c r="O40" i="41"/>
  <c r="P40" i="41" s="1"/>
  <c r="Q37" i="41"/>
  <c r="R37" i="41" s="1"/>
  <c r="O37" i="41"/>
  <c r="P37" i="41" s="1"/>
  <c r="O35" i="41"/>
  <c r="P35" i="41" s="1"/>
  <c r="O34" i="41"/>
  <c r="P34" i="41" s="1"/>
  <c r="Q31" i="41"/>
  <c r="R31" i="41" s="1"/>
  <c r="O31" i="41"/>
  <c r="P31" i="41" s="1"/>
  <c r="O30" i="41"/>
  <c r="P30" i="41" s="1"/>
  <c r="O29" i="41"/>
  <c r="P29" i="41" s="1"/>
  <c r="Q27" i="41"/>
  <c r="R27" i="41" s="1"/>
  <c r="Q25" i="41"/>
  <c r="R25" i="41" s="1"/>
  <c r="O25" i="41"/>
  <c r="P25" i="41" s="1"/>
  <c r="O24" i="41"/>
  <c r="P24" i="41" s="1"/>
  <c r="Q44" i="41"/>
  <c r="R44" i="41" s="1"/>
  <c r="O44" i="41"/>
  <c r="P44" i="41" s="1"/>
  <c r="O19" i="41"/>
  <c r="P19" i="41" s="1"/>
  <c r="O18" i="41"/>
  <c r="P18" i="41" s="1"/>
  <c r="Q15" i="41"/>
  <c r="R15" i="41" s="1"/>
  <c r="O15" i="41"/>
  <c r="P15" i="41" s="1"/>
  <c r="O14" i="41"/>
  <c r="P14" i="41" s="1"/>
  <c r="O13" i="41"/>
  <c r="P13" i="41" s="1"/>
  <c r="Q11" i="41"/>
  <c r="R11" i="41" s="1"/>
  <c r="Q9" i="41"/>
  <c r="R9" i="41" s="1"/>
  <c r="O9" i="41"/>
  <c r="P9" i="41" s="1"/>
  <c r="O8" i="41"/>
  <c r="P8" i="41" s="1"/>
  <c r="Q5" i="41"/>
  <c r="R5" i="41" s="1"/>
  <c r="O5" i="41"/>
  <c r="P5" i="41" s="1"/>
  <c r="F44" i="41"/>
  <c r="O43" i="41"/>
  <c r="P43" i="41" s="1"/>
  <c r="F43" i="41"/>
  <c r="Q42" i="41"/>
  <c r="R42" i="41" s="1"/>
  <c r="O42" i="41"/>
  <c r="P42" i="41" s="1"/>
  <c r="F42" i="41"/>
  <c r="F41" i="41"/>
  <c r="Q40" i="41"/>
  <c r="R40" i="41" s="1"/>
  <c r="F40" i="41"/>
  <c r="Q39" i="41"/>
  <c r="R39" i="41" s="1"/>
  <c r="O39" i="41"/>
  <c r="P39" i="41" s="1"/>
  <c r="F39" i="41"/>
  <c r="Q38" i="41"/>
  <c r="R38" i="41" s="1"/>
  <c r="O38" i="41"/>
  <c r="P38" i="41" s="1"/>
  <c r="F38" i="41"/>
  <c r="F37" i="41"/>
  <c r="Q36" i="41"/>
  <c r="R36" i="41" s="1"/>
  <c r="O36" i="41"/>
  <c r="P36" i="41" s="1"/>
  <c r="F36" i="41"/>
  <c r="Q35" i="41"/>
  <c r="R35" i="41" s="1"/>
  <c r="F35" i="41"/>
  <c r="Q34" i="41"/>
  <c r="R34" i="41" s="1"/>
  <c r="F34" i="41"/>
  <c r="Q33" i="41"/>
  <c r="R33" i="41" s="1"/>
  <c r="O33" i="41"/>
  <c r="P33" i="41" s="1"/>
  <c r="F33" i="41"/>
  <c r="Q32" i="41"/>
  <c r="R32" i="41" s="1"/>
  <c r="O32" i="41"/>
  <c r="P32" i="41" s="1"/>
  <c r="F32" i="41"/>
  <c r="F31" i="41"/>
  <c r="Q30" i="41"/>
  <c r="R30" i="41" s="1"/>
  <c r="F30" i="41"/>
  <c r="Q29" i="41"/>
  <c r="R29" i="41" s="1"/>
  <c r="F29" i="41"/>
  <c r="Q28" i="41"/>
  <c r="R28" i="41" s="1"/>
  <c r="O28" i="41"/>
  <c r="P28" i="41" s="1"/>
  <c r="F28" i="41"/>
  <c r="O27" i="41"/>
  <c r="P27" i="41" s="1"/>
  <c r="F27" i="41"/>
  <c r="Q26" i="41"/>
  <c r="R26" i="41" s="1"/>
  <c r="O26" i="41"/>
  <c r="P26" i="41" s="1"/>
  <c r="F26" i="41"/>
  <c r="F25" i="41"/>
  <c r="Q24" i="41"/>
  <c r="R24" i="41" s="1"/>
  <c r="F24" i="41"/>
  <c r="Q23" i="41"/>
  <c r="R23" i="41" s="1"/>
  <c r="O23" i="41"/>
  <c r="P23" i="41" s="1"/>
  <c r="F23" i="41"/>
  <c r="Q22" i="41"/>
  <c r="R22" i="41" s="1"/>
  <c r="O22" i="41"/>
  <c r="P22" i="41" s="1"/>
  <c r="F22" i="41"/>
  <c r="F21" i="41"/>
  <c r="Q20" i="41"/>
  <c r="R20" i="41" s="1"/>
  <c r="O20" i="41"/>
  <c r="P20" i="41" s="1"/>
  <c r="F20" i="41"/>
  <c r="Q19" i="41"/>
  <c r="R19" i="41" s="1"/>
  <c r="F19" i="41"/>
  <c r="Q18" i="41"/>
  <c r="R18" i="41" s="1"/>
  <c r="F18" i="41"/>
  <c r="Q17" i="41"/>
  <c r="R17" i="41" s="1"/>
  <c r="O17" i="41"/>
  <c r="P17" i="41" s="1"/>
  <c r="F17" i="41"/>
  <c r="Q16" i="41"/>
  <c r="R16" i="41" s="1"/>
  <c r="O16" i="41"/>
  <c r="P16" i="41" s="1"/>
  <c r="F16" i="41"/>
  <c r="F15" i="41"/>
  <c r="Q14" i="41"/>
  <c r="R14" i="41" s="1"/>
  <c r="F14" i="41"/>
  <c r="Q13" i="41"/>
  <c r="R13" i="41" s="1"/>
  <c r="F13" i="41"/>
  <c r="Q12" i="41"/>
  <c r="R12" i="41" s="1"/>
  <c r="O12" i="41"/>
  <c r="P12" i="41" s="1"/>
  <c r="F12" i="41"/>
  <c r="O11" i="41"/>
  <c r="P11" i="41" s="1"/>
  <c r="F11" i="41"/>
  <c r="Q10" i="41"/>
  <c r="R10" i="41" s="1"/>
  <c r="O10" i="41"/>
  <c r="P10" i="41" s="1"/>
  <c r="F10" i="41"/>
  <c r="F9" i="41"/>
  <c r="Q8" i="41"/>
  <c r="R8" i="41" s="1"/>
  <c r="F8" i="41"/>
  <c r="Q7" i="41"/>
  <c r="R7" i="41" s="1"/>
  <c r="O7" i="41"/>
  <c r="P7" i="41" s="1"/>
  <c r="F7" i="41"/>
  <c r="Q6" i="41"/>
  <c r="R6" i="41" s="1"/>
  <c r="O6" i="41"/>
  <c r="P6" i="41" s="1"/>
  <c r="F6" i="41"/>
  <c r="F5" i="41"/>
  <c r="Q4" i="41"/>
  <c r="R4" i="41" s="1"/>
  <c r="F4" i="41"/>
  <c r="U6" i="42" l="1"/>
  <c r="V6" i="42"/>
  <c r="U13" i="42"/>
  <c r="V13" i="42"/>
  <c r="U21" i="42"/>
  <c r="V21" i="42"/>
  <c r="U29" i="42"/>
  <c r="V29" i="42"/>
  <c r="U37" i="42"/>
  <c r="V37" i="42"/>
  <c r="V5" i="42"/>
  <c r="U5" i="42"/>
  <c r="U11" i="42"/>
  <c r="V11" i="42"/>
  <c r="U12" i="42"/>
  <c r="V12" i="42"/>
  <c r="U19" i="42"/>
  <c r="V19" i="42"/>
  <c r="V20" i="42"/>
  <c r="U20" i="42"/>
  <c r="U27" i="42"/>
  <c r="V27" i="42"/>
  <c r="U28" i="42"/>
  <c r="V28" i="42"/>
  <c r="U35" i="42"/>
  <c r="V35" i="42"/>
  <c r="U36" i="42"/>
  <c r="V36" i="42"/>
  <c r="U43" i="42"/>
  <c r="V43" i="42"/>
  <c r="U44" i="42"/>
  <c r="V44" i="42"/>
  <c r="U4" i="42"/>
  <c r="V4" i="42"/>
  <c r="U9" i="42"/>
  <c r="V9" i="42"/>
  <c r="U10" i="42"/>
  <c r="U17" i="42"/>
  <c r="V17" i="42"/>
  <c r="U18" i="42"/>
  <c r="U25" i="42"/>
  <c r="V25" i="42"/>
  <c r="U26" i="42"/>
  <c r="U33" i="42"/>
  <c r="V33" i="42"/>
  <c r="U34" i="42"/>
  <c r="U41" i="42"/>
  <c r="V41" i="42"/>
  <c r="U42" i="42"/>
  <c r="U7" i="42"/>
  <c r="V7" i="42"/>
  <c r="U8" i="42"/>
  <c r="V8" i="42"/>
  <c r="U15" i="42"/>
  <c r="V15" i="42"/>
  <c r="U16" i="42"/>
  <c r="V16" i="42"/>
  <c r="U23" i="42"/>
  <c r="V23" i="42"/>
  <c r="U24" i="42"/>
  <c r="V24" i="42"/>
  <c r="U31" i="42"/>
  <c r="V31" i="42"/>
  <c r="U32" i="42"/>
  <c r="V32" i="42"/>
  <c r="U39" i="42"/>
  <c r="V39" i="42"/>
  <c r="U40" i="42"/>
  <c r="V40" i="42"/>
  <c r="O21" i="41"/>
  <c r="P21" i="41" s="1"/>
  <c r="Q21" i="41"/>
  <c r="R21" i="41" s="1"/>
  <c r="AX148" i="39"/>
  <c r="AW148" i="39"/>
  <c r="AV148" i="39"/>
  <c r="AU148" i="39"/>
  <c r="AT148" i="39"/>
  <c r="AQ148" i="39"/>
  <c r="AP148" i="39"/>
  <c r="AS147" i="39"/>
  <c r="AR147" i="39"/>
  <c r="AS146" i="39"/>
  <c r="AR146" i="39"/>
  <c r="AS145" i="39"/>
  <c r="AR145" i="39"/>
  <c r="AS144" i="39"/>
  <c r="AR144" i="39"/>
  <c r="AS143" i="39"/>
  <c r="AR143" i="39"/>
  <c r="AS142" i="39"/>
  <c r="AR142" i="39"/>
  <c r="AS141" i="39"/>
  <c r="AR141" i="39"/>
  <c r="AS140" i="39"/>
  <c r="AR140" i="39"/>
  <c r="AS139" i="39"/>
  <c r="AR139" i="39"/>
  <c r="AX138" i="39"/>
  <c r="AW138" i="39"/>
  <c r="AV138" i="39"/>
  <c r="AU138" i="39"/>
  <c r="AT138" i="39"/>
  <c r="AQ138" i="39"/>
  <c r="AR138" i="39" s="1"/>
  <c r="AP138" i="39"/>
  <c r="AS137" i="39"/>
  <c r="AR137" i="39"/>
  <c r="AS136" i="39"/>
  <c r="AR136" i="39"/>
  <c r="AS135" i="39"/>
  <c r="AR135" i="39"/>
  <c r="AS134" i="39"/>
  <c r="AR134" i="39"/>
  <c r="AS133" i="39"/>
  <c r="AR133" i="39"/>
  <c r="AS132" i="39"/>
  <c r="AR132" i="39"/>
  <c r="AS131" i="39"/>
  <c r="AR131" i="39"/>
  <c r="AS130" i="39"/>
  <c r="AR130" i="39"/>
  <c r="AS129" i="39"/>
  <c r="AR129" i="39"/>
  <c r="AS128" i="39"/>
  <c r="AR128" i="39"/>
  <c r="AS127" i="39"/>
  <c r="AR127" i="39"/>
  <c r="AX126" i="39"/>
  <c r="AW126" i="39"/>
  <c r="AW149" i="39" s="1"/>
  <c r="AV126" i="39"/>
  <c r="AU126" i="39"/>
  <c r="AT126" i="39"/>
  <c r="AQ126" i="39"/>
  <c r="AR126" i="39" s="1"/>
  <c r="AP126" i="39"/>
  <c r="AS125" i="39"/>
  <c r="AR125" i="39"/>
  <c r="AS124" i="39"/>
  <c r="AR124" i="39"/>
  <c r="AS123" i="39"/>
  <c r="AR123" i="39"/>
  <c r="AS122" i="39"/>
  <c r="AR122" i="39"/>
  <c r="AS121" i="39"/>
  <c r="AR121" i="39"/>
  <c r="AS120" i="39"/>
  <c r="AR120" i="39"/>
  <c r="AS119" i="39"/>
  <c r="AR119" i="39"/>
  <c r="AS118" i="39"/>
  <c r="AR118" i="39"/>
  <c r="AS117" i="39"/>
  <c r="AR117" i="39"/>
  <c r="AS116" i="39"/>
  <c r="AR116" i="39"/>
  <c r="AS115" i="39"/>
  <c r="AR115" i="39"/>
  <c r="AS114" i="39"/>
  <c r="AR114" i="39"/>
  <c r="AS113" i="39"/>
  <c r="AR113" i="39"/>
  <c r="AS112" i="39"/>
  <c r="AR112" i="39"/>
  <c r="AS111" i="39"/>
  <c r="AR111" i="39"/>
  <c r="AS110" i="39"/>
  <c r="AR110" i="39"/>
  <c r="AS109" i="39"/>
  <c r="AR109" i="39"/>
  <c r="AT149" i="39" l="1"/>
  <c r="AX149" i="39"/>
  <c r="AU149" i="39"/>
  <c r="AP149" i="39"/>
  <c r="AV149" i="39"/>
  <c r="AR148" i="39"/>
  <c r="AQ149" i="39"/>
  <c r="AX97" i="39"/>
  <c r="AW97" i="39"/>
  <c r="AV97" i="39"/>
  <c r="AU97" i="39"/>
  <c r="AT97" i="39"/>
  <c r="AQ97" i="39"/>
  <c r="AP97" i="39"/>
  <c r="AS96" i="39"/>
  <c r="AR96" i="39"/>
  <c r="AS95" i="39"/>
  <c r="AR95" i="39"/>
  <c r="AS94" i="39"/>
  <c r="AR94" i="39"/>
  <c r="AS93" i="39"/>
  <c r="AR93" i="39"/>
  <c r="AS92" i="39"/>
  <c r="AR92" i="39"/>
  <c r="AS91" i="39"/>
  <c r="AR91" i="39"/>
  <c r="AS90" i="39"/>
  <c r="AR90" i="39"/>
  <c r="AS89" i="39"/>
  <c r="AR89" i="39"/>
  <c r="AS88" i="39"/>
  <c r="AR88" i="39"/>
  <c r="AX87" i="39"/>
  <c r="AW87" i="39"/>
  <c r="AV87" i="39"/>
  <c r="AU87" i="39"/>
  <c r="AT87" i="39"/>
  <c r="AQ87" i="39"/>
  <c r="AP87" i="39"/>
  <c r="AS86" i="39"/>
  <c r="AR86" i="39"/>
  <c r="AS85" i="39"/>
  <c r="AR85" i="39"/>
  <c r="AS84" i="39"/>
  <c r="AR84" i="39"/>
  <c r="AS83" i="39"/>
  <c r="AR83" i="39"/>
  <c r="AS82" i="39"/>
  <c r="AR82" i="39"/>
  <c r="AS81" i="39"/>
  <c r="AR81" i="39"/>
  <c r="AS80" i="39"/>
  <c r="AR80" i="39"/>
  <c r="AS79" i="39"/>
  <c r="AR79" i="39"/>
  <c r="AS78" i="39"/>
  <c r="AR78" i="39"/>
  <c r="AS77" i="39"/>
  <c r="AR77" i="39"/>
  <c r="AS76" i="39"/>
  <c r="AR76" i="39"/>
  <c r="AX75" i="39"/>
  <c r="AW75" i="39"/>
  <c r="AW98" i="39" s="1"/>
  <c r="AV75" i="39"/>
  <c r="AU75" i="39"/>
  <c r="AT75" i="39"/>
  <c r="AQ75" i="39"/>
  <c r="AP75" i="39"/>
  <c r="AS74" i="39"/>
  <c r="AR74" i="39"/>
  <c r="AS73" i="39"/>
  <c r="AR73" i="39"/>
  <c r="AS72" i="39"/>
  <c r="AR72" i="39"/>
  <c r="AS71" i="39"/>
  <c r="AR71" i="39"/>
  <c r="AS70" i="39"/>
  <c r="AR70" i="39"/>
  <c r="AS69" i="39"/>
  <c r="AR69" i="39"/>
  <c r="AS68" i="39"/>
  <c r="AR68" i="39"/>
  <c r="AS67" i="39"/>
  <c r="AR67" i="39"/>
  <c r="AS66" i="39"/>
  <c r="AR66" i="39"/>
  <c r="AS65" i="39"/>
  <c r="AR65" i="39"/>
  <c r="AS64" i="39"/>
  <c r="AR64" i="39"/>
  <c r="AS63" i="39"/>
  <c r="AR63" i="39"/>
  <c r="AS62" i="39"/>
  <c r="AR62" i="39"/>
  <c r="AS61" i="39"/>
  <c r="AR61" i="39"/>
  <c r="AS60" i="39"/>
  <c r="AR60" i="39"/>
  <c r="AS59" i="39"/>
  <c r="AR59" i="39"/>
  <c r="AS58" i="39"/>
  <c r="AR58" i="39"/>
  <c r="AR75" i="39" l="1"/>
  <c r="AR149" i="39"/>
  <c r="AT98" i="39"/>
  <c r="AX98" i="39"/>
  <c r="AR87" i="39"/>
  <c r="AU98" i="39"/>
  <c r="AR97" i="39"/>
  <c r="AP98" i="39"/>
  <c r="AV98" i="39"/>
  <c r="AQ98" i="39"/>
  <c r="AR98" i="39" l="1"/>
  <c r="AX46" i="39"/>
  <c r="AW46" i="39"/>
  <c r="AV46" i="39"/>
  <c r="AU46" i="39"/>
  <c r="AT46" i="39"/>
  <c r="AQ46" i="39"/>
  <c r="AP46" i="39"/>
  <c r="AR46" i="39" s="1"/>
  <c r="AS45" i="39"/>
  <c r="AR45" i="39"/>
  <c r="AS44" i="39"/>
  <c r="AR44" i="39"/>
  <c r="AS43" i="39"/>
  <c r="AR43" i="39"/>
  <c r="AS42" i="39"/>
  <c r="AR42" i="39"/>
  <c r="AS41" i="39"/>
  <c r="AR41" i="39"/>
  <c r="AS40" i="39"/>
  <c r="AR40" i="39"/>
  <c r="AS39" i="39"/>
  <c r="AR39" i="39"/>
  <c r="AS38" i="39"/>
  <c r="AR38" i="39"/>
  <c r="AS37" i="39"/>
  <c r="AR37" i="39"/>
  <c r="AX36" i="39"/>
  <c r="AW36" i="39"/>
  <c r="AV36" i="39"/>
  <c r="AU36" i="39"/>
  <c r="AT36" i="39"/>
  <c r="AQ36" i="39"/>
  <c r="AP36" i="39"/>
  <c r="AS35" i="39"/>
  <c r="AR35" i="39"/>
  <c r="AS34" i="39"/>
  <c r="AR34" i="39"/>
  <c r="AS33" i="39"/>
  <c r="AR33" i="39"/>
  <c r="AS32" i="39"/>
  <c r="AR32" i="39"/>
  <c r="AS31" i="39"/>
  <c r="AR31" i="39"/>
  <c r="AS30" i="39"/>
  <c r="AR30" i="39"/>
  <c r="AS29" i="39"/>
  <c r="AR29" i="39"/>
  <c r="AS28" i="39"/>
  <c r="AR28" i="39"/>
  <c r="AS27" i="39"/>
  <c r="AR27" i="39"/>
  <c r="AS26" i="39"/>
  <c r="AR26" i="39"/>
  <c r="AS25" i="39"/>
  <c r="AR25" i="39"/>
  <c r="AX24" i="39"/>
  <c r="AX47" i="39" s="1"/>
  <c r="AW24" i="39"/>
  <c r="AV24" i="39"/>
  <c r="AU24" i="39"/>
  <c r="AU47" i="39" s="1"/>
  <c r="AT24" i="39"/>
  <c r="AT47" i="39" s="1"/>
  <c r="AQ24" i="39"/>
  <c r="AP24" i="39"/>
  <c r="AS23" i="39"/>
  <c r="AR23" i="39"/>
  <c r="AS22" i="39"/>
  <c r="AR22" i="39"/>
  <c r="AS21" i="39"/>
  <c r="AR21" i="39"/>
  <c r="AS20" i="39"/>
  <c r="AR20" i="39"/>
  <c r="AS19" i="39"/>
  <c r="AR19" i="39"/>
  <c r="AS18" i="39"/>
  <c r="AR18" i="39"/>
  <c r="AS17" i="39"/>
  <c r="AR17" i="39"/>
  <c r="AS16" i="39"/>
  <c r="AR16" i="39"/>
  <c r="AS15" i="39"/>
  <c r="AR15" i="39"/>
  <c r="AS14" i="39"/>
  <c r="AR14" i="39"/>
  <c r="AS13" i="39"/>
  <c r="AR13" i="39"/>
  <c r="AS12" i="39"/>
  <c r="AR12" i="39"/>
  <c r="AS11" i="39"/>
  <c r="AR11" i="39"/>
  <c r="AS10" i="39"/>
  <c r="AR10" i="39"/>
  <c r="AS9" i="39"/>
  <c r="AR9" i="39"/>
  <c r="AS8" i="39"/>
  <c r="AR8" i="39"/>
  <c r="AS7" i="39"/>
  <c r="AR7" i="39"/>
  <c r="Q44" i="40"/>
  <c r="R44" i="40" s="1"/>
  <c r="Q43" i="40"/>
  <c r="R43" i="40" s="1"/>
  <c r="Q42" i="40"/>
  <c r="R42" i="40" s="1"/>
  <c r="Q41" i="40"/>
  <c r="R41" i="40" s="1"/>
  <c r="Q40" i="40"/>
  <c r="R40" i="40" s="1"/>
  <c r="Q39" i="40"/>
  <c r="R39" i="40" s="1"/>
  <c r="Q38" i="40"/>
  <c r="R38" i="40" s="1"/>
  <c r="Q37" i="40"/>
  <c r="R37" i="40" s="1"/>
  <c r="Q36" i="40"/>
  <c r="R36" i="40" s="1"/>
  <c r="Q35" i="40"/>
  <c r="R35" i="40" s="1"/>
  <c r="Q34" i="40"/>
  <c r="R34" i="40" s="1"/>
  <c r="Q33" i="40"/>
  <c r="R33" i="40" s="1"/>
  <c r="Q32" i="40"/>
  <c r="R32" i="40" s="1"/>
  <c r="Q31" i="40"/>
  <c r="R31" i="40" s="1"/>
  <c r="Q30" i="40"/>
  <c r="R30" i="40" s="1"/>
  <c r="Q29" i="40"/>
  <c r="R29" i="40" s="1"/>
  <c r="Q28" i="40"/>
  <c r="R28" i="40" s="1"/>
  <c r="Q27" i="40"/>
  <c r="R27" i="40" s="1"/>
  <c r="Q26" i="40"/>
  <c r="R26" i="40" s="1"/>
  <c r="Q25" i="40"/>
  <c r="R25" i="40" s="1"/>
  <c r="Q24" i="40"/>
  <c r="R24" i="40" s="1"/>
  <c r="Q23" i="40"/>
  <c r="R23" i="40" s="1"/>
  <c r="Q22" i="40"/>
  <c r="R22" i="40" s="1"/>
  <c r="Q21" i="40"/>
  <c r="R21" i="40" s="1"/>
  <c r="Q20" i="40"/>
  <c r="R20" i="40" s="1"/>
  <c r="Q19" i="40"/>
  <c r="R19" i="40" s="1"/>
  <c r="Q18" i="40"/>
  <c r="R18" i="40" s="1"/>
  <c r="Q17" i="40"/>
  <c r="R17" i="40" s="1"/>
  <c r="Q16" i="40"/>
  <c r="R16" i="40" s="1"/>
  <c r="Q15" i="40"/>
  <c r="R15" i="40" s="1"/>
  <c r="Q14" i="40"/>
  <c r="R14" i="40" s="1"/>
  <c r="Q13" i="40"/>
  <c r="R13" i="40" s="1"/>
  <c r="Q12" i="40"/>
  <c r="R12" i="40" s="1"/>
  <c r="Q11" i="40"/>
  <c r="R11" i="40" s="1"/>
  <c r="Q10" i="40"/>
  <c r="R10" i="40" s="1"/>
  <c r="Q9" i="40"/>
  <c r="R9" i="40" s="1"/>
  <c r="Q8" i="40"/>
  <c r="R8" i="40" s="1"/>
  <c r="Q7" i="40"/>
  <c r="R7" i="40" s="1"/>
  <c r="Q6" i="40"/>
  <c r="R6" i="40" s="1"/>
  <c r="Q5" i="40"/>
  <c r="R5" i="40" s="1"/>
  <c r="Q4" i="40"/>
  <c r="R4" i="40" s="1"/>
  <c r="AP47" i="39" l="1"/>
  <c r="AV47" i="39"/>
  <c r="AQ47" i="39"/>
  <c r="AR47" i="39" s="1"/>
  <c r="AW47" i="39"/>
  <c r="AR36" i="39"/>
  <c r="AR24" i="39"/>
  <c r="P23" i="40"/>
  <c r="P15" i="40"/>
  <c r="O4" i="40"/>
  <c r="P4" i="40" s="1"/>
  <c r="O5" i="40"/>
  <c r="P5" i="40" s="1"/>
  <c r="O6" i="40"/>
  <c r="P6" i="40" s="1"/>
  <c r="O7" i="40"/>
  <c r="P7" i="40" s="1"/>
  <c r="O8" i="40"/>
  <c r="P8" i="40" s="1"/>
  <c r="O9" i="40"/>
  <c r="P9" i="40" s="1"/>
  <c r="O10" i="40"/>
  <c r="P10" i="40" s="1"/>
  <c r="O11" i="40"/>
  <c r="P11" i="40" s="1"/>
  <c r="O12" i="40"/>
  <c r="P12" i="40" s="1"/>
  <c r="O13" i="40"/>
  <c r="P13" i="40" s="1"/>
  <c r="O14" i="40"/>
  <c r="P14" i="40" s="1"/>
  <c r="O15" i="40"/>
  <c r="O16" i="40"/>
  <c r="P16" i="40" s="1"/>
  <c r="O17" i="40"/>
  <c r="P17" i="40" s="1"/>
  <c r="O18" i="40"/>
  <c r="P18" i="40" s="1"/>
  <c r="O19" i="40"/>
  <c r="P19" i="40" s="1"/>
  <c r="O20" i="40"/>
  <c r="P20" i="40" s="1"/>
  <c r="O21" i="40"/>
  <c r="P21" i="40" s="1"/>
  <c r="O22" i="40"/>
  <c r="P22" i="40" s="1"/>
  <c r="O23" i="40"/>
  <c r="O24" i="40"/>
  <c r="P24" i="40" s="1"/>
  <c r="O25" i="40"/>
  <c r="P25" i="40" s="1"/>
  <c r="O26" i="40"/>
  <c r="P26" i="40" s="1"/>
  <c r="O27" i="40"/>
  <c r="P27" i="40" s="1"/>
  <c r="O28" i="40"/>
  <c r="P28" i="40" s="1"/>
  <c r="O29" i="40"/>
  <c r="P29" i="40" s="1"/>
  <c r="O30" i="40"/>
  <c r="P30" i="40" s="1"/>
  <c r="O31" i="40"/>
  <c r="P31" i="40" s="1"/>
  <c r="O32" i="40"/>
  <c r="P32" i="40" s="1"/>
  <c r="O33" i="40"/>
  <c r="P33" i="40" s="1"/>
  <c r="O34" i="40"/>
  <c r="P34" i="40" s="1"/>
  <c r="O35" i="40"/>
  <c r="P35" i="40" s="1"/>
  <c r="O36" i="40"/>
  <c r="P36" i="40" s="1"/>
  <c r="O37" i="40"/>
  <c r="P37" i="40" s="1"/>
  <c r="O38" i="40"/>
  <c r="P38" i="40" s="1"/>
  <c r="O39" i="40"/>
  <c r="P39" i="40" s="1"/>
  <c r="O40" i="40"/>
  <c r="P40" i="40" s="1"/>
  <c r="O43" i="40"/>
  <c r="P43" i="40" s="1"/>
  <c r="O44" i="40"/>
  <c r="P44" i="40" s="1"/>
  <c r="O42" i="40"/>
  <c r="P42" i="40" s="1"/>
  <c r="O41" i="40"/>
  <c r="P41" i="40" s="1"/>
  <c r="F44" i="40" l="1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5" i="40"/>
  <c r="F4" i="40"/>
  <c r="L148" i="39" l="1"/>
  <c r="K148" i="39"/>
  <c r="J148" i="39"/>
  <c r="I148" i="39"/>
  <c r="H148" i="39"/>
  <c r="G148" i="39"/>
  <c r="L138" i="39"/>
  <c r="K138" i="39"/>
  <c r="J138" i="39"/>
  <c r="I138" i="39"/>
  <c r="H138" i="39"/>
  <c r="N138" i="39" s="1"/>
  <c r="G138" i="39"/>
  <c r="L126" i="39"/>
  <c r="K126" i="39"/>
  <c r="J126" i="39"/>
  <c r="N126" i="39" s="1"/>
  <c r="I126" i="39"/>
  <c r="H126" i="39"/>
  <c r="G126" i="39"/>
  <c r="D138" i="39"/>
  <c r="C138" i="39"/>
  <c r="D126" i="39"/>
  <c r="C126" i="39"/>
  <c r="D87" i="39"/>
  <c r="C87" i="39"/>
  <c r="E87" i="39" s="1"/>
  <c r="D75" i="39"/>
  <c r="C75" i="39"/>
  <c r="K656" i="39"/>
  <c r="J656" i="39"/>
  <c r="I656" i="39"/>
  <c r="H656" i="39"/>
  <c r="G656" i="39"/>
  <c r="D656" i="39"/>
  <c r="C656" i="39"/>
  <c r="Q655" i="39"/>
  <c r="P655" i="39"/>
  <c r="O655" i="39"/>
  <c r="N655" i="39"/>
  <c r="F655" i="39"/>
  <c r="E655" i="39"/>
  <c r="Q654" i="39"/>
  <c r="P654" i="39"/>
  <c r="O654" i="39"/>
  <c r="N654" i="39"/>
  <c r="F654" i="39"/>
  <c r="E654" i="39"/>
  <c r="Q653" i="39"/>
  <c r="P653" i="39"/>
  <c r="O653" i="39"/>
  <c r="N653" i="39"/>
  <c r="F653" i="39"/>
  <c r="E653" i="39"/>
  <c r="Q652" i="39"/>
  <c r="P652" i="39"/>
  <c r="O652" i="39"/>
  <c r="N652" i="39"/>
  <c r="F652" i="39"/>
  <c r="E652" i="39"/>
  <c r="Q651" i="39"/>
  <c r="P651" i="39"/>
  <c r="O651" i="39"/>
  <c r="N651" i="39"/>
  <c r="F651" i="39"/>
  <c r="E651" i="39"/>
  <c r="Q650" i="39"/>
  <c r="P650" i="39"/>
  <c r="O650" i="39"/>
  <c r="N650" i="39"/>
  <c r="F650" i="39"/>
  <c r="E650" i="39"/>
  <c r="Q649" i="39"/>
  <c r="P649" i="39"/>
  <c r="O649" i="39"/>
  <c r="N649" i="39"/>
  <c r="F649" i="39"/>
  <c r="E649" i="39"/>
  <c r="Q648" i="39"/>
  <c r="P648" i="39"/>
  <c r="O648" i="39"/>
  <c r="N648" i="39"/>
  <c r="F648" i="39"/>
  <c r="E648" i="39"/>
  <c r="Q647" i="39"/>
  <c r="P647" i="39"/>
  <c r="O647" i="39"/>
  <c r="N647" i="39"/>
  <c r="F647" i="39"/>
  <c r="E647" i="39"/>
  <c r="K646" i="39"/>
  <c r="J646" i="39"/>
  <c r="I646" i="39"/>
  <c r="H646" i="39"/>
  <c r="N646" i="39" s="1"/>
  <c r="G646" i="39"/>
  <c r="D646" i="39"/>
  <c r="C646" i="39"/>
  <c r="Q645" i="39"/>
  <c r="P645" i="39"/>
  <c r="O645" i="39"/>
  <c r="N645" i="39"/>
  <c r="F645" i="39"/>
  <c r="E645" i="39"/>
  <c r="Q644" i="39"/>
  <c r="P644" i="39"/>
  <c r="O644" i="39"/>
  <c r="N644" i="39"/>
  <c r="F644" i="39"/>
  <c r="E644" i="39"/>
  <c r="Q643" i="39"/>
  <c r="P643" i="39"/>
  <c r="O643" i="39"/>
  <c r="N643" i="39"/>
  <c r="F643" i="39"/>
  <c r="E643" i="39"/>
  <c r="Q642" i="39"/>
  <c r="P642" i="39"/>
  <c r="O642" i="39"/>
  <c r="N642" i="39"/>
  <c r="F642" i="39"/>
  <c r="E642" i="39"/>
  <c r="Q641" i="39"/>
  <c r="P641" i="39"/>
  <c r="O641" i="39"/>
  <c r="N641" i="39"/>
  <c r="F641" i="39"/>
  <c r="E641" i="39"/>
  <c r="Q640" i="39"/>
  <c r="P640" i="39"/>
  <c r="O640" i="39"/>
  <c r="N640" i="39"/>
  <c r="F640" i="39"/>
  <c r="E640" i="39"/>
  <c r="Q639" i="39"/>
  <c r="P639" i="39"/>
  <c r="O639" i="39"/>
  <c r="N639" i="39"/>
  <c r="F639" i="39"/>
  <c r="E639" i="39"/>
  <c r="Q638" i="39"/>
  <c r="P638" i="39"/>
  <c r="O638" i="39"/>
  <c r="N638" i="39"/>
  <c r="F638" i="39"/>
  <c r="E638" i="39"/>
  <c r="Q637" i="39"/>
  <c r="P637" i="39"/>
  <c r="O637" i="39"/>
  <c r="N637" i="39"/>
  <c r="F637" i="39"/>
  <c r="E637" i="39"/>
  <c r="Q636" i="39"/>
  <c r="P636" i="39"/>
  <c r="O636" i="39"/>
  <c r="N636" i="39"/>
  <c r="F636" i="39"/>
  <c r="E636" i="39"/>
  <c r="Q635" i="39"/>
  <c r="P635" i="39"/>
  <c r="O635" i="39"/>
  <c r="N635" i="39"/>
  <c r="F635" i="39"/>
  <c r="E635" i="39"/>
  <c r="K634" i="39"/>
  <c r="J634" i="39"/>
  <c r="I634" i="39"/>
  <c r="H634" i="39"/>
  <c r="G634" i="39"/>
  <c r="D634" i="39"/>
  <c r="C634" i="39"/>
  <c r="Q633" i="39"/>
  <c r="P633" i="39"/>
  <c r="O633" i="39"/>
  <c r="N633" i="39"/>
  <c r="F633" i="39"/>
  <c r="E633" i="39"/>
  <c r="Q632" i="39"/>
  <c r="P632" i="39"/>
  <c r="O632" i="39"/>
  <c r="N632" i="39"/>
  <c r="F632" i="39"/>
  <c r="E632" i="39"/>
  <c r="Q631" i="39"/>
  <c r="P631" i="39"/>
  <c r="O631" i="39"/>
  <c r="N631" i="39"/>
  <c r="F631" i="39"/>
  <c r="E631" i="39"/>
  <c r="Q630" i="39"/>
  <c r="P630" i="39"/>
  <c r="O630" i="39"/>
  <c r="N630" i="39"/>
  <c r="F630" i="39"/>
  <c r="E630" i="39"/>
  <c r="Q629" i="39"/>
  <c r="P629" i="39"/>
  <c r="O629" i="39"/>
  <c r="N629" i="39"/>
  <c r="F629" i="39"/>
  <c r="E629" i="39"/>
  <c r="Q628" i="39"/>
  <c r="P628" i="39"/>
  <c r="O628" i="39"/>
  <c r="N628" i="39"/>
  <c r="F628" i="39"/>
  <c r="E628" i="39"/>
  <c r="Q627" i="39"/>
  <c r="P627" i="39"/>
  <c r="O627" i="39"/>
  <c r="N627" i="39"/>
  <c r="F627" i="39"/>
  <c r="E627" i="39"/>
  <c r="Q626" i="39"/>
  <c r="P626" i="39"/>
  <c r="O626" i="39"/>
  <c r="N626" i="39"/>
  <c r="F626" i="39"/>
  <c r="E626" i="39"/>
  <c r="Q625" i="39"/>
  <c r="P625" i="39"/>
  <c r="O625" i="39"/>
  <c r="N625" i="39"/>
  <c r="F625" i="39"/>
  <c r="E625" i="39"/>
  <c r="Q624" i="39"/>
  <c r="P624" i="39"/>
  <c r="O624" i="39"/>
  <c r="N624" i="39"/>
  <c r="F624" i="39"/>
  <c r="E624" i="39"/>
  <c r="Q623" i="39"/>
  <c r="P623" i="39"/>
  <c r="O623" i="39"/>
  <c r="N623" i="39"/>
  <c r="F623" i="39"/>
  <c r="E623" i="39"/>
  <c r="Q622" i="39"/>
  <c r="P622" i="39"/>
  <c r="O622" i="39"/>
  <c r="N622" i="39"/>
  <c r="F622" i="39"/>
  <c r="E622" i="39"/>
  <c r="Q621" i="39"/>
  <c r="P621" i="39"/>
  <c r="O621" i="39"/>
  <c r="N621" i="39"/>
  <c r="F621" i="39"/>
  <c r="E621" i="39"/>
  <c r="Q620" i="39"/>
  <c r="P620" i="39"/>
  <c r="O620" i="39"/>
  <c r="N620" i="39"/>
  <c r="F620" i="39"/>
  <c r="E620" i="39"/>
  <c r="Q619" i="39"/>
  <c r="P619" i="39"/>
  <c r="O619" i="39"/>
  <c r="N619" i="39"/>
  <c r="F619" i="39"/>
  <c r="E619" i="39"/>
  <c r="W618" i="39"/>
  <c r="AB618" i="39" s="1"/>
  <c r="V618" i="39"/>
  <c r="AC618" i="39" s="1"/>
  <c r="U618" i="39"/>
  <c r="T618" i="39"/>
  <c r="S618" i="39"/>
  <c r="R618" i="39" s="1"/>
  <c r="Q618" i="39"/>
  <c r="P618" i="39"/>
  <c r="O618" i="39"/>
  <c r="N618" i="39"/>
  <c r="F618" i="39"/>
  <c r="E618" i="39"/>
  <c r="W617" i="39"/>
  <c r="W634" i="39" s="1"/>
  <c r="V617" i="39"/>
  <c r="U617" i="39"/>
  <c r="T617" i="39"/>
  <c r="S617" i="39"/>
  <c r="S634" i="39" s="1"/>
  <c r="Q617" i="39"/>
  <c r="P617" i="39"/>
  <c r="O617" i="39"/>
  <c r="N617" i="39"/>
  <c r="F617" i="39"/>
  <c r="E617" i="39"/>
  <c r="BA607" i="39"/>
  <c r="AZ607" i="39"/>
  <c r="AY607" i="39"/>
  <c r="AX607" i="39"/>
  <c r="AW607" i="39"/>
  <c r="L607" i="39"/>
  <c r="K607" i="39"/>
  <c r="J607" i="39"/>
  <c r="I607" i="39"/>
  <c r="H607" i="39"/>
  <c r="N607" i="39" s="1"/>
  <c r="G607" i="39"/>
  <c r="D607" i="39"/>
  <c r="C607" i="39"/>
  <c r="Q606" i="39"/>
  <c r="P606" i="39"/>
  <c r="O606" i="39"/>
  <c r="N606" i="39"/>
  <c r="F606" i="39"/>
  <c r="E606" i="39"/>
  <c r="Q605" i="39"/>
  <c r="P605" i="39"/>
  <c r="O605" i="39"/>
  <c r="N605" i="39"/>
  <c r="F605" i="39"/>
  <c r="E605" i="39"/>
  <c r="Q604" i="39"/>
  <c r="P604" i="39"/>
  <c r="O604" i="39"/>
  <c r="N604" i="39"/>
  <c r="F604" i="39"/>
  <c r="E604" i="39"/>
  <c r="Q603" i="39"/>
  <c r="P603" i="39"/>
  <c r="O603" i="39"/>
  <c r="N603" i="39"/>
  <c r="F603" i="39"/>
  <c r="E603" i="39"/>
  <c r="Q602" i="39"/>
  <c r="P602" i="39"/>
  <c r="O602" i="39"/>
  <c r="N602" i="39"/>
  <c r="F602" i="39"/>
  <c r="E602" i="39"/>
  <c r="Q601" i="39"/>
  <c r="P601" i="39"/>
  <c r="O601" i="39"/>
  <c r="N601" i="39"/>
  <c r="F601" i="39"/>
  <c r="E601" i="39"/>
  <c r="Q600" i="39"/>
  <c r="P600" i="39"/>
  <c r="O600" i="39"/>
  <c r="N600" i="39"/>
  <c r="F600" i="39"/>
  <c r="E600" i="39"/>
  <c r="Q599" i="39"/>
  <c r="P599" i="39"/>
  <c r="O599" i="39"/>
  <c r="N599" i="39"/>
  <c r="F599" i="39"/>
  <c r="E599" i="39"/>
  <c r="Q598" i="39"/>
  <c r="P598" i="39"/>
  <c r="O598" i="39"/>
  <c r="N598" i="39"/>
  <c r="F598" i="39"/>
  <c r="E598" i="39"/>
  <c r="BA597" i="39"/>
  <c r="AZ597" i="39"/>
  <c r="AY597" i="39"/>
  <c r="AX597" i="39"/>
  <c r="AW597" i="39"/>
  <c r="L597" i="39"/>
  <c r="K597" i="39"/>
  <c r="J597" i="39"/>
  <c r="I597" i="39"/>
  <c r="H597" i="39"/>
  <c r="G597" i="39"/>
  <c r="D597" i="39"/>
  <c r="C597" i="39"/>
  <c r="Q596" i="39"/>
  <c r="P596" i="39"/>
  <c r="O596" i="39"/>
  <c r="N596" i="39"/>
  <c r="F596" i="39"/>
  <c r="E596" i="39"/>
  <c r="Q595" i="39"/>
  <c r="P595" i="39"/>
  <c r="O595" i="39"/>
  <c r="N595" i="39"/>
  <c r="F595" i="39"/>
  <c r="E595" i="39"/>
  <c r="Q594" i="39"/>
  <c r="P594" i="39"/>
  <c r="O594" i="39"/>
  <c r="N594" i="39"/>
  <c r="F594" i="39"/>
  <c r="E594" i="39"/>
  <c r="Q593" i="39"/>
  <c r="P593" i="39"/>
  <c r="O593" i="39"/>
  <c r="N593" i="39"/>
  <c r="F593" i="39"/>
  <c r="E593" i="39"/>
  <c r="Q592" i="39"/>
  <c r="P592" i="39"/>
  <c r="O592" i="39"/>
  <c r="N592" i="39"/>
  <c r="F592" i="39"/>
  <c r="E592" i="39"/>
  <c r="Q591" i="39"/>
  <c r="P591" i="39"/>
  <c r="O591" i="39"/>
  <c r="N591" i="39"/>
  <c r="F591" i="39"/>
  <c r="E591" i="39"/>
  <c r="Q590" i="39"/>
  <c r="P590" i="39"/>
  <c r="O590" i="39"/>
  <c r="N590" i="39"/>
  <c r="F590" i="39"/>
  <c r="E590" i="39"/>
  <c r="Q589" i="39"/>
  <c r="P589" i="39"/>
  <c r="O589" i="39"/>
  <c r="N589" i="39"/>
  <c r="F589" i="39"/>
  <c r="E589" i="39"/>
  <c r="Q588" i="39"/>
  <c r="P588" i="39"/>
  <c r="O588" i="39"/>
  <c r="N588" i="39"/>
  <c r="F588" i="39"/>
  <c r="E588" i="39"/>
  <c r="Q587" i="39"/>
  <c r="P587" i="39"/>
  <c r="O587" i="39"/>
  <c r="N587" i="39"/>
  <c r="F587" i="39"/>
  <c r="E587" i="39"/>
  <c r="Q586" i="39"/>
  <c r="P586" i="39"/>
  <c r="O586" i="39"/>
  <c r="N586" i="39"/>
  <c r="F586" i="39"/>
  <c r="E586" i="39"/>
  <c r="BA585" i="39"/>
  <c r="AZ585" i="39"/>
  <c r="AY585" i="39"/>
  <c r="AX585" i="39"/>
  <c r="AX608" i="39" s="1"/>
  <c r="AW585" i="39"/>
  <c r="L585" i="39"/>
  <c r="K585" i="39"/>
  <c r="J585" i="39"/>
  <c r="J608" i="39" s="1"/>
  <c r="I585" i="39"/>
  <c r="H585" i="39"/>
  <c r="G585" i="39"/>
  <c r="D585" i="39"/>
  <c r="D608" i="39" s="1"/>
  <c r="C585" i="39"/>
  <c r="Q584" i="39"/>
  <c r="P584" i="39"/>
  <c r="O584" i="39"/>
  <c r="N584" i="39"/>
  <c r="F584" i="39"/>
  <c r="E584" i="39"/>
  <c r="Q583" i="39"/>
  <c r="P583" i="39"/>
  <c r="O583" i="39"/>
  <c r="N583" i="39"/>
  <c r="F583" i="39"/>
  <c r="E583" i="39"/>
  <c r="Q582" i="39"/>
  <c r="P582" i="39"/>
  <c r="O582" i="39"/>
  <c r="N582" i="39"/>
  <c r="F582" i="39"/>
  <c r="E582" i="39"/>
  <c r="Q581" i="39"/>
  <c r="P581" i="39"/>
  <c r="O581" i="39"/>
  <c r="N581" i="39"/>
  <c r="F581" i="39"/>
  <c r="E581" i="39"/>
  <c r="Q580" i="39"/>
  <c r="P580" i="39"/>
  <c r="O580" i="39"/>
  <c r="N580" i="39"/>
  <c r="F580" i="39"/>
  <c r="E580" i="39"/>
  <c r="Q579" i="39"/>
  <c r="P579" i="39"/>
  <c r="O579" i="39"/>
  <c r="N579" i="39"/>
  <c r="F579" i="39"/>
  <c r="E579" i="39"/>
  <c r="Q578" i="39"/>
  <c r="P578" i="39"/>
  <c r="O578" i="39"/>
  <c r="N578" i="39"/>
  <c r="F578" i="39"/>
  <c r="E578" i="39"/>
  <c r="Q577" i="39"/>
  <c r="P577" i="39"/>
  <c r="O577" i="39"/>
  <c r="N577" i="39"/>
  <c r="F577" i="39"/>
  <c r="E577" i="39"/>
  <c r="Q576" i="39"/>
  <c r="P576" i="39"/>
  <c r="O576" i="39"/>
  <c r="N576" i="39"/>
  <c r="F576" i="39"/>
  <c r="E576" i="39"/>
  <c r="Q575" i="39"/>
  <c r="P575" i="39"/>
  <c r="O575" i="39"/>
  <c r="N575" i="39"/>
  <c r="F575" i="39"/>
  <c r="E575" i="39"/>
  <c r="Q574" i="39"/>
  <c r="P574" i="39"/>
  <c r="O574" i="39"/>
  <c r="N574" i="39"/>
  <c r="F574" i="39"/>
  <c r="E574" i="39"/>
  <c r="Q573" i="39"/>
  <c r="P573" i="39"/>
  <c r="O573" i="39"/>
  <c r="N573" i="39"/>
  <c r="F573" i="39"/>
  <c r="E573" i="39"/>
  <c r="Q572" i="39"/>
  <c r="P572" i="39"/>
  <c r="O572" i="39"/>
  <c r="N572" i="39"/>
  <c r="F572" i="39"/>
  <c r="E572" i="39"/>
  <c r="Q571" i="39"/>
  <c r="P571" i="39"/>
  <c r="O571" i="39"/>
  <c r="N571" i="39"/>
  <c r="F571" i="39"/>
  <c r="E571" i="39"/>
  <c r="Q570" i="39"/>
  <c r="P570" i="39"/>
  <c r="O570" i="39"/>
  <c r="N570" i="39"/>
  <c r="F570" i="39"/>
  <c r="E570" i="39"/>
  <c r="Q569" i="39"/>
  <c r="P569" i="39"/>
  <c r="O569" i="39"/>
  <c r="N569" i="39"/>
  <c r="F569" i="39"/>
  <c r="E569" i="39"/>
  <c r="Q568" i="39"/>
  <c r="P568" i="39"/>
  <c r="O568" i="39"/>
  <c r="N568" i="39"/>
  <c r="F568" i="39"/>
  <c r="E568" i="39"/>
  <c r="BE556" i="39"/>
  <c r="BD556" i="39"/>
  <c r="BC556" i="39"/>
  <c r="BB556" i="39"/>
  <c r="BA556" i="39"/>
  <c r="AX556" i="39"/>
  <c r="AW556" i="39"/>
  <c r="L556" i="39"/>
  <c r="K556" i="39"/>
  <c r="O556" i="39" s="1"/>
  <c r="J556" i="39"/>
  <c r="I556" i="39"/>
  <c r="H556" i="39"/>
  <c r="G556" i="39"/>
  <c r="D556" i="39"/>
  <c r="C556" i="39"/>
  <c r="AZ555" i="39"/>
  <c r="AY555" i="39"/>
  <c r="Q555" i="39"/>
  <c r="P555" i="39"/>
  <c r="O555" i="39"/>
  <c r="N555" i="39"/>
  <c r="F555" i="39"/>
  <c r="E555" i="39"/>
  <c r="AZ554" i="39"/>
  <c r="AY554" i="39"/>
  <c r="Q554" i="39"/>
  <c r="P554" i="39"/>
  <c r="O554" i="39"/>
  <c r="N554" i="39"/>
  <c r="F554" i="39"/>
  <c r="E554" i="39"/>
  <c r="AZ553" i="39"/>
  <c r="AY553" i="39"/>
  <c r="Q553" i="39"/>
  <c r="P553" i="39"/>
  <c r="O553" i="39"/>
  <c r="N553" i="39"/>
  <c r="F553" i="39"/>
  <c r="E553" i="39"/>
  <c r="AZ552" i="39"/>
  <c r="AY552" i="39"/>
  <c r="Q552" i="39"/>
  <c r="P552" i="39"/>
  <c r="O552" i="39"/>
  <c r="N552" i="39"/>
  <c r="F552" i="39"/>
  <c r="E552" i="39"/>
  <c r="AZ551" i="39"/>
  <c r="AY551" i="39"/>
  <c r="Q551" i="39"/>
  <c r="P551" i="39"/>
  <c r="O551" i="39"/>
  <c r="N551" i="39"/>
  <c r="F551" i="39"/>
  <c r="E551" i="39"/>
  <c r="AZ550" i="39"/>
  <c r="AY550" i="39"/>
  <c r="Q550" i="39"/>
  <c r="P550" i="39"/>
  <c r="O550" i="39"/>
  <c r="N550" i="39"/>
  <c r="F550" i="39"/>
  <c r="E550" i="39"/>
  <c r="AZ549" i="39"/>
  <c r="AY549" i="39"/>
  <c r="Q549" i="39"/>
  <c r="P549" i="39"/>
  <c r="O549" i="39"/>
  <c r="N549" i="39"/>
  <c r="F549" i="39"/>
  <c r="E549" i="39"/>
  <c r="AZ548" i="39"/>
  <c r="AY548" i="39"/>
  <c r="Q548" i="39"/>
  <c r="P548" i="39"/>
  <c r="O548" i="39"/>
  <c r="N548" i="39"/>
  <c r="F548" i="39"/>
  <c r="E548" i="39"/>
  <c r="AZ547" i="39"/>
  <c r="AY547" i="39"/>
  <c r="Q547" i="39"/>
  <c r="P547" i="39"/>
  <c r="O547" i="39"/>
  <c r="N547" i="39"/>
  <c r="F547" i="39"/>
  <c r="E547" i="39"/>
  <c r="BE546" i="39"/>
  <c r="BD546" i="39"/>
  <c r="BC546" i="39"/>
  <c r="BB546" i="39"/>
  <c r="BA546" i="39"/>
  <c r="AX546" i="39"/>
  <c r="AW546" i="39"/>
  <c r="L546" i="39"/>
  <c r="K546" i="39"/>
  <c r="J546" i="39"/>
  <c r="I546" i="39"/>
  <c r="H546" i="39"/>
  <c r="G546" i="39"/>
  <c r="D546" i="39"/>
  <c r="C546" i="39"/>
  <c r="AZ545" i="39"/>
  <c r="AY545" i="39"/>
  <c r="Q545" i="39"/>
  <c r="P545" i="39"/>
  <c r="O545" i="39"/>
  <c r="N545" i="39"/>
  <c r="F545" i="39"/>
  <c r="E545" i="39"/>
  <c r="AZ544" i="39"/>
  <c r="AY544" i="39"/>
  <c r="Q544" i="39"/>
  <c r="P544" i="39"/>
  <c r="O544" i="39"/>
  <c r="N544" i="39"/>
  <c r="F544" i="39"/>
  <c r="E544" i="39"/>
  <c r="AZ543" i="39"/>
  <c r="AY543" i="39"/>
  <c r="Q543" i="39"/>
  <c r="P543" i="39"/>
  <c r="O543" i="39"/>
  <c r="N543" i="39"/>
  <c r="F543" i="39"/>
  <c r="E543" i="39"/>
  <c r="AZ542" i="39"/>
  <c r="AY542" i="39"/>
  <c r="Q542" i="39"/>
  <c r="P542" i="39"/>
  <c r="O542" i="39"/>
  <c r="N542" i="39"/>
  <c r="F542" i="39"/>
  <c r="E542" i="39"/>
  <c r="AZ541" i="39"/>
  <c r="AY541" i="39"/>
  <c r="Q541" i="39"/>
  <c r="P541" i="39"/>
  <c r="O541" i="39"/>
  <c r="N541" i="39"/>
  <c r="F541" i="39"/>
  <c r="E541" i="39"/>
  <c r="AZ540" i="39"/>
  <c r="AY540" i="39"/>
  <c r="Q540" i="39"/>
  <c r="P540" i="39"/>
  <c r="O540" i="39"/>
  <c r="N540" i="39"/>
  <c r="F540" i="39"/>
  <c r="E540" i="39"/>
  <c r="AZ539" i="39"/>
  <c r="AY539" i="39"/>
  <c r="Q539" i="39"/>
  <c r="P539" i="39"/>
  <c r="O539" i="39"/>
  <c r="N539" i="39"/>
  <c r="F539" i="39"/>
  <c r="E539" i="39"/>
  <c r="AZ538" i="39"/>
  <c r="AY538" i="39"/>
  <c r="Q538" i="39"/>
  <c r="P538" i="39"/>
  <c r="O538" i="39"/>
  <c r="N538" i="39"/>
  <c r="F538" i="39"/>
  <c r="E538" i="39"/>
  <c r="AZ537" i="39"/>
  <c r="AY537" i="39"/>
  <c r="Q537" i="39"/>
  <c r="P537" i="39"/>
  <c r="O537" i="39"/>
  <c r="N537" i="39"/>
  <c r="F537" i="39"/>
  <c r="E537" i="39"/>
  <c r="AZ536" i="39"/>
  <c r="AY536" i="39"/>
  <c r="Q536" i="39"/>
  <c r="P536" i="39"/>
  <c r="O536" i="39"/>
  <c r="N536" i="39"/>
  <c r="F536" i="39"/>
  <c r="E536" i="39"/>
  <c r="AZ535" i="39"/>
  <c r="AY535" i="39"/>
  <c r="Q535" i="39"/>
  <c r="P535" i="39"/>
  <c r="O535" i="39"/>
  <c r="N535" i="39"/>
  <c r="F535" i="39"/>
  <c r="E535" i="39"/>
  <c r="BE534" i="39"/>
  <c r="BD534" i="39"/>
  <c r="BC534" i="39"/>
  <c r="BC557" i="39" s="1"/>
  <c r="BB534" i="39"/>
  <c r="BA534" i="39"/>
  <c r="AX534" i="39"/>
  <c r="AW534" i="39"/>
  <c r="AW557" i="39" s="1"/>
  <c r="L534" i="39"/>
  <c r="K534" i="39"/>
  <c r="O534" i="39" s="1"/>
  <c r="J534" i="39"/>
  <c r="I534" i="39"/>
  <c r="H534" i="39"/>
  <c r="G534" i="39"/>
  <c r="D534" i="39"/>
  <c r="C534" i="39"/>
  <c r="AZ533" i="39"/>
  <c r="AY533" i="39"/>
  <c r="Q533" i="39"/>
  <c r="P533" i="39"/>
  <c r="O533" i="39"/>
  <c r="N533" i="39"/>
  <c r="F533" i="39"/>
  <c r="E533" i="39"/>
  <c r="AZ532" i="39"/>
  <c r="AY532" i="39"/>
  <c r="Q532" i="39"/>
  <c r="P532" i="39"/>
  <c r="O532" i="39"/>
  <c r="N532" i="39"/>
  <c r="F532" i="39"/>
  <c r="E532" i="39"/>
  <c r="AZ531" i="39"/>
  <c r="AY531" i="39"/>
  <c r="Q531" i="39"/>
  <c r="P531" i="39"/>
  <c r="O531" i="39"/>
  <c r="N531" i="39"/>
  <c r="F531" i="39"/>
  <c r="E531" i="39"/>
  <c r="AZ530" i="39"/>
  <c r="AY530" i="39"/>
  <c r="Q530" i="39"/>
  <c r="P530" i="39"/>
  <c r="O530" i="39"/>
  <c r="N530" i="39"/>
  <c r="F530" i="39"/>
  <c r="E530" i="39"/>
  <c r="AZ529" i="39"/>
  <c r="AY529" i="39"/>
  <c r="Q529" i="39"/>
  <c r="P529" i="39"/>
  <c r="O529" i="39"/>
  <c r="N529" i="39"/>
  <c r="F529" i="39"/>
  <c r="E529" i="39"/>
  <c r="AZ528" i="39"/>
  <c r="AY528" i="39"/>
  <c r="Q528" i="39"/>
  <c r="P528" i="39"/>
  <c r="O528" i="39"/>
  <c r="N528" i="39"/>
  <c r="F528" i="39"/>
  <c r="E528" i="39"/>
  <c r="AZ527" i="39"/>
  <c r="AY527" i="39"/>
  <c r="Q527" i="39"/>
  <c r="P527" i="39"/>
  <c r="O527" i="39"/>
  <c r="N527" i="39"/>
  <c r="F527" i="39"/>
  <c r="E527" i="39"/>
  <c r="AZ526" i="39"/>
  <c r="AY526" i="39"/>
  <c r="Q526" i="39"/>
  <c r="P526" i="39"/>
  <c r="O526" i="39"/>
  <c r="N526" i="39"/>
  <c r="F526" i="39"/>
  <c r="E526" i="39"/>
  <c r="AZ525" i="39"/>
  <c r="AY525" i="39"/>
  <c r="Q525" i="39"/>
  <c r="P525" i="39"/>
  <c r="O525" i="39"/>
  <c r="N525" i="39"/>
  <c r="F525" i="39"/>
  <c r="E525" i="39"/>
  <c r="AZ524" i="39"/>
  <c r="AY524" i="39"/>
  <c r="Q524" i="39"/>
  <c r="P524" i="39"/>
  <c r="O524" i="39"/>
  <c r="N524" i="39"/>
  <c r="F524" i="39"/>
  <c r="E524" i="39"/>
  <c r="AZ523" i="39"/>
  <c r="AY523" i="39"/>
  <c r="Q523" i="39"/>
  <c r="P523" i="39"/>
  <c r="O523" i="39"/>
  <c r="N523" i="39"/>
  <c r="F523" i="39"/>
  <c r="E523" i="39"/>
  <c r="AZ522" i="39"/>
  <c r="AY522" i="39"/>
  <c r="Q522" i="39"/>
  <c r="P522" i="39"/>
  <c r="O522" i="39"/>
  <c r="N522" i="39"/>
  <c r="F522" i="39"/>
  <c r="E522" i="39"/>
  <c r="AZ521" i="39"/>
  <c r="AY521" i="39"/>
  <c r="Q521" i="39"/>
  <c r="P521" i="39"/>
  <c r="O521" i="39"/>
  <c r="N521" i="39"/>
  <c r="F521" i="39"/>
  <c r="E521" i="39"/>
  <c r="AZ520" i="39"/>
  <c r="AY520" i="39"/>
  <c r="Q520" i="39"/>
  <c r="P520" i="39"/>
  <c r="O520" i="39"/>
  <c r="N520" i="39"/>
  <c r="F520" i="39"/>
  <c r="E520" i="39"/>
  <c r="AZ519" i="39"/>
  <c r="AY519" i="39"/>
  <c r="Q519" i="39"/>
  <c r="P519" i="39"/>
  <c r="O519" i="39"/>
  <c r="N519" i="39"/>
  <c r="F519" i="39"/>
  <c r="E519" i="39"/>
  <c r="AZ518" i="39"/>
  <c r="AY518" i="39"/>
  <c r="Q518" i="39"/>
  <c r="P518" i="39"/>
  <c r="O518" i="39"/>
  <c r="N518" i="39"/>
  <c r="F518" i="39"/>
  <c r="E518" i="39"/>
  <c r="AZ517" i="39"/>
  <c r="AY517" i="39"/>
  <c r="Q517" i="39"/>
  <c r="P517" i="39"/>
  <c r="O517" i="39"/>
  <c r="N517" i="39"/>
  <c r="F517" i="39"/>
  <c r="E517" i="39"/>
  <c r="BI505" i="39"/>
  <c r="BH505" i="39"/>
  <c r="BG505" i="39"/>
  <c r="BF505" i="39"/>
  <c r="BE505" i="39"/>
  <c r="N505" i="39"/>
  <c r="L505" i="39"/>
  <c r="K505" i="39"/>
  <c r="J505" i="39"/>
  <c r="I505" i="39"/>
  <c r="H505" i="39"/>
  <c r="G505" i="39"/>
  <c r="D505" i="39"/>
  <c r="C505" i="39"/>
  <c r="Q504" i="39"/>
  <c r="P504" i="39"/>
  <c r="O504" i="39"/>
  <c r="N504" i="39"/>
  <c r="F504" i="39"/>
  <c r="E504" i="39"/>
  <c r="Q503" i="39"/>
  <c r="P503" i="39"/>
  <c r="O503" i="39"/>
  <c r="N503" i="39"/>
  <c r="F503" i="39"/>
  <c r="E503" i="39"/>
  <c r="Q502" i="39"/>
  <c r="P502" i="39"/>
  <c r="O502" i="39"/>
  <c r="N502" i="39"/>
  <c r="F502" i="39"/>
  <c r="E502" i="39"/>
  <c r="Q501" i="39"/>
  <c r="P501" i="39"/>
  <c r="O501" i="39"/>
  <c r="N501" i="39"/>
  <c r="F501" i="39"/>
  <c r="E501" i="39"/>
  <c r="Q500" i="39"/>
  <c r="P500" i="39"/>
  <c r="O500" i="39"/>
  <c r="N500" i="39"/>
  <c r="F500" i="39"/>
  <c r="E500" i="39"/>
  <c r="Q499" i="39"/>
  <c r="P499" i="39"/>
  <c r="O499" i="39"/>
  <c r="N499" i="39"/>
  <c r="F499" i="39"/>
  <c r="E499" i="39"/>
  <c r="Q498" i="39"/>
  <c r="P498" i="39"/>
  <c r="O498" i="39"/>
  <c r="N498" i="39"/>
  <c r="F498" i="39"/>
  <c r="E498" i="39"/>
  <c r="Q497" i="39"/>
  <c r="P497" i="39"/>
  <c r="O497" i="39"/>
  <c r="N497" i="39"/>
  <c r="F497" i="39"/>
  <c r="E497" i="39"/>
  <c r="Q496" i="39"/>
  <c r="P496" i="39"/>
  <c r="O496" i="39"/>
  <c r="N496" i="39"/>
  <c r="F496" i="39"/>
  <c r="E496" i="39"/>
  <c r="BI495" i="39"/>
  <c r="BH495" i="39"/>
  <c r="BG495" i="39"/>
  <c r="BF495" i="39"/>
  <c r="BE495" i="39"/>
  <c r="L495" i="39"/>
  <c r="K495" i="39"/>
  <c r="J495" i="39"/>
  <c r="I495" i="39"/>
  <c r="H495" i="39"/>
  <c r="G495" i="39"/>
  <c r="D495" i="39"/>
  <c r="C495" i="39"/>
  <c r="Q494" i="39"/>
  <c r="P494" i="39"/>
  <c r="O494" i="39"/>
  <c r="N494" i="39"/>
  <c r="F494" i="39"/>
  <c r="E494" i="39"/>
  <c r="Q493" i="39"/>
  <c r="P493" i="39"/>
  <c r="O493" i="39"/>
  <c r="N493" i="39"/>
  <c r="F493" i="39"/>
  <c r="E493" i="39"/>
  <c r="Q492" i="39"/>
  <c r="P492" i="39"/>
  <c r="O492" i="39"/>
  <c r="N492" i="39"/>
  <c r="F492" i="39"/>
  <c r="E492" i="39"/>
  <c r="Q491" i="39"/>
  <c r="P491" i="39"/>
  <c r="O491" i="39"/>
  <c r="N491" i="39"/>
  <c r="F491" i="39"/>
  <c r="E491" i="39"/>
  <c r="Q490" i="39"/>
  <c r="P490" i="39"/>
  <c r="O490" i="39"/>
  <c r="N490" i="39"/>
  <c r="F490" i="39"/>
  <c r="E490" i="39"/>
  <c r="Q489" i="39"/>
  <c r="P489" i="39"/>
  <c r="O489" i="39"/>
  <c r="N489" i="39"/>
  <c r="F489" i="39"/>
  <c r="E489" i="39"/>
  <c r="Q488" i="39"/>
  <c r="P488" i="39"/>
  <c r="O488" i="39"/>
  <c r="N488" i="39"/>
  <c r="F488" i="39"/>
  <c r="E488" i="39"/>
  <c r="Q487" i="39"/>
  <c r="P487" i="39"/>
  <c r="O487" i="39"/>
  <c r="N487" i="39"/>
  <c r="F487" i="39"/>
  <c r="E487" i="39"/>
  <c r="Q486" i="39"/>
  <c r="P486" i="39"/>
  <c r="O486" i="39"/>
  <c r="N486" i="39"/>
  <c r="F486" i="39"/>
  <c r="E486" i="39"/>
  <c r="Q485" i="39"/>
  <c r="P485" i="39"/>
  <c r="O485" i="39"/>
  <c r="N485" i="39"/>
  <c r="F485" i="39"/>
  <c r="E485" i="39"/>
  <c r="Q484" i="39"/>
  <c r="P484" i="39"/>
  <c r="O484" i="39"/>
  <c r="N484" i="39"/>
  <c r="F484" i="39"/>
  <c r="E484" i="39"/>
  <c r="BI483" i="39"/>
  <c r="BH483" i="39"/>
  <c r="BG483" i="39"/>
  <c r="BG506" i="39" s="1"/>
  <c r="BF483" i="39"/>
  <c r="BE483" i="39"/>
  <c r="L483" i="39"/>
  <c r="K483" i="39"/>
  <c r="J483" i="39"/>
  <c r="I483" i="39"/>
  <c r="H483" i="39"/>
  <c r="G483" i="39"/>
  <c r="D483" i="39"/>
  <c r="C483" i="39"/>
  <c r="P483" i="39" s="1"/>
  <c r="Q482" i="39"/>
  <c r="P482" i="39"/>
  <c r="O482" i="39"/>
  <c r="N482" i="39"/>
  <c r="F482" i="39"/>
  <c r="E482" i="39"/>
  <c r="Q481" i="39"/>
  <c r="P481" i="39"/>
  <c r="O481" i="39"/>
  <c r="N481" i="39"/>
  <c r="F481" i="39"/>
  <c r="E481" i="39"/>
  <c r="Q480" i="39"/>
  <c r="P480" i="39"/>
  <c r="O480" i="39"/>
  <c r="N480" i="39"/>
  <c r="F480" i="39"/>
  <c r="E480" i="39"/>
  <c r="Q479" i="39"/>
  <c r="P479" i="39"/>
  <c r="O479" i="39"/>
  <c r="N479" i="39"/>
  <c r="F479" i="39"/>
  <c r="E479" i="39"/>
  <c r="Q478" i="39"/>
  <c r="P478" i="39"/>
  <c r="O478" i="39"/>
  <c r="N478" i="39"/>
  <c r="F478" i="39"/>
  <c r="E478" i="39"/>
  <c r="Q477" i="39"/>
  <c r="P477" i="39"/>
  <c r="O477" i="39"/>
  <c r="N477" i="39"/>
  <c r="F477" i="39"/>
  <c r="E477" i="39"/>
  <c r="Q476" i="39"/>
  <c r="P476" i="39"/>
  <c r="O476" i="39"/>
  <c r="N476" i="39"/>
  <c r="F476" i="39"/>
  <c r="E476" i="39"/>
  <c r="Q475" i="39"/>
  <c r="P475" i="39"/>
  <c r="O475" i="39"/>
  <c r="N475" i="39"/>
  <c r="F475" i="39"/>
  <c r="E475" i="39"/>
  <c r="Q474" i="39"/>
  <c r="P474" i="39"/>
  <c r="O474" i="39"/>
  <c r="N474" i="39"/>
  <c r="F474" i="39"/>
  <c r="E474" i="39"/>
  <c r="Q473" i="39"/>
  <c r="P473" i="39"/>
  <c r="O473" i="39"/>
  <c r="N473" i="39"/>
  <c r="F473" i="39"/>
  <c r="E473" i="39"/>
  <c r="Q472" i="39"/>
  <c r="P472" i="39"/>
  <c r="O472" i="39"/>
  <c r="N472" i="39"/>
  <c r="F472" i="39"/>
  <c r="E472" i="39"/>
  <c r="Q471" i="39"/>
  <c r="P471" i="39"/>
  <c r="O471" i="39"/>
  <c r="N471" i="39"/>
  <c r="F471" i="39"/>
  <c r="E471" i="39"/>
  <c r="Q470" i="39"/>
  <c r="P470" i="39"/>
  <c r="O470" i="39"/>
  <c r="N470" i="39"/>
  <c r="F470" i="39"/>
  <c r="E470" i="39"/>
  <c r="Q469" i="39"/>
  <c r="P469" i="39"/>
  <c r="O469" i="39"/>
  <c r="N469" i="39"/>
  <c r="F469" i="39"/>
  <c r="E469" i="39"/>
  <c r="Q468" i="39"/>
  <c r="P468" i="39"/>
  <c r="O468" i="39"/>
  <c r="N468" i="39"/>
  <c r="F468" i="39"/>
  <c r="E468" i="39"/>
  <c r="Q467" i="39"/>
  <c r="P467" i="39"/>
  <c r="O467" i="39"/>
  <c r="N467" i="39"/>
  <c r="F467" i="39"/>
  <c r="E467" i="39"/>
  <c r="Q466" i="39"/>
  <c r="P466" i="39"/>
  <c r="O466" i="39"/>
  <c r="N466" i="39"/>
  <c r="F466" i="39"/>
  <c r="E466" i="39"/>
  <c r="CA454" i="39"/>
  <c r="BZ454" i="39"/>
  <c r="BY454" i="39"/>
  <c r="BX454" i="39"/>
  <c r="BW454" i="39"/>
  <c r="BC454" i="39"/>
  <c r="BB454" i="39"/>
  <c r="BA454" i="39"/>
  <c r="AZ454" i="39"/>
  <c r="AY454" i="39"/>
  <c r="L454" i="39"/>
  <c r="K454" i="39"/>
  <c r="J454" i="39"/>
  <c r="I454" i="39"/>
  <c r="H454" i="39"/>
  <c r="G454" i="39"/>
  <c r="D454" i="39"/>
  <c r="C454" i="39"/>
  <c r="Q453" i="39"/>
  <c r="P453" i="39"/>
  <c r="O453" i="39"/>
  <c r="N453" i="39"/>
  <c r="F453" i="39"/>
  <c r="E453" i="39"/>
  <c r="Q452" i="39"/>
  <c r="P452" i="39"/>
  <c r="O452" i="39"/>
  <c r="N452" i="39"/>
  <c r="F452" i="39"/>
  <c r="E452" i="39"/>
  <c r="Q451" i="39"/>
  <c r="P451" i="39"/>
  <c r="O451" i="39"/>
  <c r="N451" i="39"/>
  <c r="F451" i="39"/>
  <c r="E451" i="39"/>
  <c r="Q450" i="39"/>
  <c r="P450" i="39"/>
  <c r="O450" i="39"/>
  <c r="N450" i="39"/>
  <c r="F450" i="39"/>
  <c r="E450" i="39"/>
  <c r="Q449" i="39"/>
  <c r="P449" i="39"/>
  <c r="O449" i="39"/>
  <c r="N449" i="39"/>
  <c r="F449" i="39"/>
  <c r="E449" i="39"/>
  <c r="Q448" i="39"/>
  <c r="P448" i="39"/>
  <c r="O448" i="39"/>
  <c r="N448" i="39"/>
  <c r="F448" i="39"/>
  <c r="E448" i="39"/>
  <c r="Q447" i="39"/>
  <c r="P447" i="39"/>
  <c r="O447" i="39"/>
  <c r="N447" i="39"/>
  <c r="F447" i="39"/>
  <c r="E447" i="39"/>
  <c r="Q446" i="39"/>
  <c r="P446" i="39"/>
  <c r="O446" i="39"/>
  <c r="N446" i="39"/>
  <c r="F446" i="39"/>
  <c r="E446" i="39"/>
  <c r="Q445" i="39"/>
  <c r="P445" i="39"/>
  <c r="O445" i="39"/>
  <c r="N445" i="39"/>
  <c r="F445" i="39"/>
  <c r="E445" i="39"/>
  <c r="CA444" i="39"/>
  <c r="BZ444" i="39"/>
  <c r="BY444" i="39"/>
  <c r="BX444" i="39"/>
  <c r="BW444" i="39"/>
  <c r="BC444" i="39"/>
  <c r="BB444" i="39"/>
  <c r="BA444" i="39"/>
  <c r="AZ444" i="39"/>
  <c r="AY444" i="39"/>
  <c r="L444" i="39"/>
  <c r="K444" i="39"/>
  <c r="J444" i="39"/>
  <c r="I444" i="39"/>
  <c r="H444" i="39"/>
  <c r="G444" i="39"/>
  <c r="D444" i="39"/>
  <c r="C444" i="39"/>
  <c r="Q443" i="39"/>
  <c r="P443" i="39"/>
  <c r="O443" i="39"/>
  <c r="N443" i="39"/>
  <c r="F443" i="39"/>
  <c r="E443" i="39"/>
  <c r="Q442" i="39"/>
  <c r="P442" i="39"/>
  <c r="O442" i="39"/>
  <c r="N442" i="39"/>
  <c r="F442" i="39"/>
  <c r="E442" i="39"/>
  <c r="Q441" i="39"/>
  <c r="P441" i="39"/>
  <c r="O441" i="39"/>
  <c r="N441" i="39"/>
  <c r="F441" i="39"/>
  <c r="E441" i="39"/>
  <c r="Q440" i="39"/>
  <c r="P440" i="39"/>
  <c r="O440" i="39"/>
  <c r="N440" i="39"/>
  <c r="F440" i="39"/>
  <c r="E440" i="39"/>
  <c r="Q439" i="39"/>
  <c r="P439" i="39"/>
  <c r="O439" i="39"/>
  <c r="N439" i="39"/>
  <c r="F439" i="39"/>
  <c r="E439" i="39"/>
  <c r="Q438" i="39"/>
  <c r="P438" i="39"/>
  <c r="O438" i="39"/>
  <c r="N438" i="39"/>
  <c r="F438" i="39"/>
  <c r="E438" i="39"/>
  <c r="Q437" i="39"/>
  <c r="P437" i="39"/>
  <c r="O437" i="39"/>
  <c r="N437" i="39"/>
  <c r="F437" i="39"/>
  <c r="E437" i="39"/>
  <c r="Q436" i="39"/>
  <c r="P436" i="39"/>
  <c r="O436" i="39"/>
  <c r="N436" i="39"/>
  <c r="F436" i="39"/>
  <c r="E436" i="39"/>
  <c r="Q435" i="39"/>
  <c r="P435" i="39"/>
  <c r="O435" i="39"/>
  <c r="N435" i="39"/>
  <c r="F435" i="39"/>
  <c r="E435" i="39"/>
  <c r="Q434" i="39"/>
  <c r="P434" i="39"/>
  <c r="O434" i="39"/>
  <c r="N434" i="39"/>
  <c r="F434" i="39"/>
  <c r="E434" i="39"/>
  <c r="Q433" i="39"/>
  <c r="P433" i="39"/>
  <c r="O433" i="39"/>
  <c r="N433" i="39"/>
  <c r="F433" i="39"/>
  <c r="E433" i="39"/>
  <c r="CA432" i="39"/>
  <c r="BZ432" i="39"/>
  <c r="BY432" i="39"/>
  <c r="BX432" i="39"/>
  <c r="BX455" i="39" s="1"/>
  <c r="BW432" i="39"/>
  <c r="BC432" i="39"/>
  <c r="BB432" i="39"/>
  <c r="BA432" i="39"/>
  <c r="BA455" i="39" s="1"/>
  <c r="AZ432" i="39"/>
  <c r="AY432" i="39"/>
  <c r="L432" i="39"/>
  <c r="K432" i="39"/>
  <c r="K455" i="39" s="1"/>
  <c r="J432" i="39"/>
  <c r="I432" i="39"/>
  <c r="I455" i="39" s="1"/>
  <c r="H432" i="39"/>
  <c r="G432" i="39"/>
  <c r="G455" i="39" s="1"/>
  <c r="D432" i="39"/>
  <c r="D455" i="39" s="1"/>
  <c r="C432" i="39"/>
  <c r="C455" i="39" s="1"/>
  <c r="Q431" i="39"/>
  <c r="P431" i="39"/>
  <c r="O431" i="39"/>
  <c r="N431" i="39"/>
  <c r="F431" i="39"/>
  <c r="E431" i="39"/>
  <c r="Q430" i="39"/>
  <c r="P430" i="39"/>
  <c r="O430" i="39"/>
  <c r="N430" i="39"/>
  <c r="F430" i="39"/>
  <c r="E430" i="39"/>
  <c r="Q429" i="39"/>
  <c r="P429" i="39"/>
  <c r="O429" i="39"/>
  <c r="N429" i="39"/>
  <c r="F429" i="39"/>
  <c r="E429" i="39"/>
  <c r="Q428" i="39"/>
  <c r="P428" i="39"/>
  <c r="O428" i="39"/>
  <c r="N428" i="39"/>
  <c r="F428" i="39"/>
  <c r="E428" i="39"/>
  <c r="Q427" i="39"/>
  <c r="P427" i="39"/>
  <c r="O427" i="39"/>
  <c r="N427" i="39"/>
  <c r="F427" i="39"/>
  <c r="E427" i="39"/>
  <c r="Q426" i="39"/>
  <c r="P426" i="39"/>
  <c r="O426" i="39"/>
  <c r="N426" i="39"/>
  <c r="F426" i="39"/>
  <c r="E426" i="39"/>
  <c r="Q425" i="39"/>
  <c r="P425" i="39"/>
  <c r="O425" i="39"/>
  <c r="N425" i="39"/>
  <c r="F425" i="39"/>
  <c r="E425" i="39"/>
  <c r="Q424" i="39"/>
  <c r="P424" i="39"/>
  <c r="O424" i="39"/>
  <c r="N424" i="39"/>
  <c r="F424" i="39"/>
  <c r="E424" i="39"/>
  <c r="Q423" i="39"/>
  <c r="P423" i="39"/>
  <c r="O423" i="39"/>
  <c r="N423" i="39"/>
  <c r="F423" i="39"/>
  <c r="E423" i="39"/>
  <c r="Q422" i="39"/>
  <c r="P422" i="39"/>
  <c r="O422" i="39"/>
  <c r="N422" i="39"/>
  <c r="F422" i="39"/>
  <c r="E422" i="39"/>
  <c r="Q421" i="39"/>
  <c r="P421" i="39"/>
  <c r="O421" i="39"/>
  <c r="N421" i="39"/>
  <c r="F421" i="39"/>
  <c r="E421" i="39"/>
  <c r="Q420" i="39"/>
  <c r="P420" i="39"/>
  <c r="O420" i="39"/>
  <c r="N420" i="39"/>
  <c r="F420" i="39"/>
  <c r="E420" i="39"/>
  <c r="Q419" i="39"/>
  <c r="P419" i="39"/>
  <c r="O419" i="39"/>
  <c r="N419" i="39"/>
  <c r="F419" i="39"/>
  <c r="E419" i="39"/>
  <c r="Q418" i="39"/>
  <c r="P418" i="39"/>
  <c r="O418" i="39"/>
  <c r="N418" i="39"/>
  <c r="F418" i="39"/>
  <c r="E418" i="39"/>
  <c r="Q417" i="39"/>
  <c r="P417" i="39"/>
  <c r="O417" i="39"/>
  <c r="N417" i="39"/>
  <c r="F417" i="39"/>
  <c r="E417" i="39"/>
  <c r="Q416" i="39"/>
  <c r="P416" i="39"/>
  <c r="O416" i="39"/>
  <c r="N416" i="39"/>
  <c r="F416" i="39"/>
  <c r="E416" i="39"/>
  <c r="Q415" i="39"/>
  <c r="P415" i="39"/>
  <c r="O415" i="39"/>
  <c r="N415" i="39"/>
  <c r="F415" i="39"/>
  <c r="E415" i="39"/>
  <c r="AG404" i="39"/>
  <c r="AF404" i="39"/>
  <c r="AE404" i="39"/>
  <c r="BC403" i="39"/>
  <c r="BB403" i="39"/>
  <c r="BA403" i="39"/>
  <c r="AZ403" i="39"/>
  <c r="AY403" i="39"/>
  <c r="L403" i="39"/>
  <c r="K403" i="39"/>
  <c r="J403" i="39"/>
  <c r="I403" i="39"/>
  <c r="H403" i="39"/>
  <c r="N403" i="39" s="1"/>
  <c r="G403" i="39"/>
  <c r="D403" i="39"/>
  <c r="C403" i="39"/>
  <c r="Q402" i="39"/>
  <c r="P402" i="39"/>
  <c r="O402" i="39"/>
  <c r="N402" i="39"/>
  <c r="F402" i="39"/>
  <c r="E402" i="39"/>
  <c r="Q401" i="39"/>
  <c r="P401" i="39"/>
  <c r="O401" i="39"/>
  <c r="N401" i="39"/>
  <c r="F401" i="39"/>
  <c r="E401" i="39"/>
  <c r="Q400" i="39"/>
  <c r="P400" i="39"/>
  <c r="O400" i="39"/>
  <c r="N400" i="39"/>
  <c r="F400" i="39"/>
  <c r="E400" i="39"/>
  <c r="Q399" i="39"/>
  <c r="P399" i="39"/>
  <c r="O399" i="39"/>
  <c r="N399" i="39"/>
  <c r="F399" i="39"/>
  <c r="E399" i="39"/>
  <c r="Q398" i="39"/>
  <c r="P398" i="39"/>
  <c r="O398" i="39"/>
  <c r="N398" i="39"/>
  <c r="F398" i="39"/>
  <c r="E398" i="39"/>
  <c r="Q397" i="39"/>
  <c r="P397" i="39"/>
  <c r="O397" i="39"/>
  <c r="N397" i="39"/>
  <c r="F397" i="39"/>
  <c r="E397" i="39"/>
  <c r="Q396" i="39"/>
  <c r="P396" i="39"/>
  <c r="O396" i="39"/>
  <c r="N396" i="39"/>
  <c r="F396" i="39"/>
  <c r="E396" i="39"/>
  <c r="Q395" i="39"/>
  <c r="P395" i="39"/>
  <c r="O395" i="39"/>
  <c r="N395" i="39"/>
  <c r="F395" i="39"/>
  <c r="E395" i="39"/>
  <c r="Q394" i="39"/>
  <c r="P394" i="39"/>
  <c r="O394" i="39"/>
  <c r="N394" i="39"/>
  <c r="F394" i="39"/>
  <c r="E394" i="39"/>
  <c r="BF393" i="39"/>
  <c r="BE393" i="39"/>
  <c r="BC393" i="39"/>
  <c r="BB393" i="39"/>
  <c r="BA393" i="39"/>
  <c r="AZ393" i="39"/>
  <c r="AY393" i="39"/>
  <c r="N393" i="39"/>
  <c r="L393" i="39"/>
  <c r="K393" i="39"/>
  <c r="J393" i="39"/>
  <c r="I393" i="39"/>
  <c r="H393" i="39"/>
  <c r="G393" i="39"/>
  <c r="D393" i="39"/>
  <c r="C393" i="39"/>
  <c r="Q392" i="39"/>
  <c r="P392" i="39"/>
  <c r="O392" i="39"/>
  <c r="N392" i="39"/>
  <c r="F392" i="39"/>
  <c r="E392" i="39"/>
  <c r="Q391" i="39"/>
  <c r="P391" i="39"/>
  <c r="O391" i="39"/>
  <c r="N391" i="39"/>
  <c r="F391" i="39"/>
  <c r="E391" i="39"/>
  <c r="Q390" i="39"/>
  <c r="P390" i="39"/>
  <c r="O390" i="39"/>
  <c r="N390" i="39"/>
  <c r="F390" i="39"/>
  <c r="E390" i="39"/>
  <c r="Q389" i="39"/>
  <c r="P389" i="39"/>
  <c r="O389" i="39"/>
  <c r="N389" i="39"/>
  <c r="F389" i="39"/>
  <c r="E389" i="39"/>
  <c r="Q388" i="39"/>
  <c r="P388" i="39"/>
  <c r="O388" i="39"/>
  <c r="N388" i="39"/>
  <c r="F388" i="39"/>
  <c r="E388" i="39"/>
  <c r="Q387" i="39"/>
  <c r="P387" i="39"/>
  <c r="O387" i="39"/>
  <c r="N387" i="39"/>
  <c r="F387" i="39"/>
  <c r="E387" i="39"/>
  <c r="Q386" i="39"/>
  <c r="P386" i="39"/>
  <c r="O386" i="39"/>
  <c r="N386" i="39"/>
  <c r="F386" i="39"/>
  <c r="E386" i="39"/>
  <c r="Q385" i="39"/>
  <c r="P385" i="39"/>
  <c r="O385" i="39"/>
  <c r="N385" i="39"/>
  <c r="F385" i="39"/>
  <c r="E385" i="39"/>
  <c r="Q384" i="39"/>
  <c r="P384" i="39"/>
  <c r="O384" i="39"/>
  <c r="N384" i="39"/>
  <c r="F384" i="39"/>
  <c r="E384" i="39"/>
  <c r="Q383" i="39"/>
  <c r="P383" i="39"/>
  <c r="O383" i="39"/>
  <c r="N383" i="39"/>
  <c r="F383" i="39"/>
  <c r="E383" i="39"/>
  <c r="Q382" i="39"/>
  <c r="P382" i="39"/>
  <c r="O382" i="39"/>
  <c r="N382" i="39"/>
  <c r="F382" i="39"/>
  <c r="E382" i="39"/>
  <c r="BF381" i="39"/>
  <c r="BE381" i="39"/>
  <c r="BC381" i="39"/>
  <c r="BB381" i="39"/>
  <c r="BA381" i="39"/>
  <c r="AZ381" i="39"/>
  <c r="AZ404" i="39" s="1"/>
  <c r="AY381" i="39"/>
  <c r="L381" i="39"/>
  <c r="L404" i="39" s="1"/>
  <c r="K381" i="39"/>
  <c r="J381" i="39"/>
  <c r="I381" i="39"/>
  <c r="H381" i="39"/>
  <c r="H404" i="39" s="1"/>
  <c r="G381" i="39"/>
  <c r="D381" i="39"/>
  <c r="C381" i="39"/>
  <c r="Q380" i="39"/>
  <c r="P380" i="39"/>
  <c r="O380" i="39"/>
  <c r="N380" i="39"/>
  <c r="F380" i="39"/>
  <c r="E380" i="39"/>
  <c r="Q379" i="39"/>
  <c r="P379" i="39"/>
  <c r="O379" i="39"/>
  <c r="N379" i="39"/>
  <c r="F379" i="39"/>
  <c r="E379" i="39"/>
  <c r="Q378" i="39"/>
  <c r="P378" i="39"/>
  <c r="O378" i="39"/>
  <c r="N378" i="39"/>
  <c r="F378" i="39"/>
  <c r="E378" i="39"/>
  <c r="Q377" i="39"/>
  <c r="P377" i="39"/>
  <c r="O377" i="39"/>
  <c r="N377" i="39"/>
  <c r="F377" i="39"/>
  <c r="E377" i="39"/>
  <c r="Q376" i="39"/>
  <c r="P376" i="39"/>
  <c r="O376" i="39"/>
  <c r="N376" i="39"/>
  <c r="F376" i="39"/>
  <c r="E376" i="39"/>
  <c r="Q375" i="39"/>
  <c r="P375" i="39"/>
  <c r="O375" i="39"/>
  <c r="N375" i="39"/>
  <c r="F375" i="39"/>
  <c r="E375" i="39"/>
  <c r="Q374" i="39"/>
  <c r="P374" i="39"/>
  <c r="O374" i="39"/>
  <c r="N374" i="39"/>
  <c r="F374" i="39"/>
  <c r="E374" i="39"/>
  <c r="Q373" i="39"/>
  <c r="P373" i="39"/>
  <c r="O373" i="39"/>
  <c r="N373" i="39"/>
  <c r="F373" i="39"/>
  <c r="E373" i="39"/>
  <c r="Q372" i="39"/>
  <c r="P372" i="39"/>
  <c r="O372" i="39"/>
  <c r="N372" i="39"/>
  <c r="F372" i="39"/>
  <c r="E372" i="39"/>
  <c r="Q371" i="39"/>
  <c r="P371" i="39"/>
  <c r="O371" i="39"/>
  <c r="N371" i="39"/>
  <c r="F371" i="39"/>
  <c r="E371" i="39"/>
  <c r="Q370" i="39"/>
  <c r="P370" i="39"/>
  <c r="O370" i="39"/>
  <c r="N370" i="39"/>
  <c r="F370" i="39"/>
  <c r="E370" i="39"/>
  <c r="Q369" i="39"/>
  <c r="P369" i="39"/>
  <c r="O369" i="39"/>
  <c r="N369" i="39"/>
  <c r="F369" i="39"/>
  <c r="E369" i="39"/>
  <c r="Q368" i="39"/>
  <c r="P368" i="39"/>
  <c r="O368" i="39"/>
  <c r="N368" i="39"/>
  <c r="F368" i="39"/>
  <c r="E368" i="39"/>
  <c r="Q367" i="39"/>
  <c r="P367" i="39"/>
  <c r="O367" i="39"/>
  <c r="N367" i="39"/>
  <c r="F367" i="39"/>
  <c r="E367" i="39"/>
  <c r="Q366" i="39"/>
  <c r="P366" i="39"/>
  <c r="O366" i="39"/>
  <c r="N366" i="39"/>
  <c r="F366" i="39"/>
  <c r="E366" i="39"/>
  <c r="Q365" i="39"/>
  <c r="P365" i="39"/>
  <c r="O365" i="39"/>
  <c r="N365" i="39"/>
  <c r="F365" i="39"/>
  <c r="E365" i="39"/>
  <c r="Q364" i="39"/>
  <c r="P364" i="39"/>
  <c r="O364" i="39"/>
  <c r="N364" i="39"/>
  <c r="F364" i="39"/>
  <c r="E364" i="39"/>
  <c r="BB352" i="39"/>
  <c r="BC352" i="39" s="1"/>
  <c r="BA352" i="39"/>
  <c r="L352" i="39"/>
  <c r="K352" i="39"/>
  <c r="J352" i="39"/>
  <c r="I352" i="39"/>
  <c r="H352" i="39"/>
  <c r="G352" i="39"/>
  <c r="D352" i="39"/>
  <c r="C352" i="39"/>
  <c r="Q351" i="39"/>
  <c r="P351" i="39"/>
  <c r="O351" i="39"/>
  <c r="N351" i="39"/>
  <c r="F351" i="39"/>
  <c r="E351" i="39"/>
  <c r="Q350" i="39"/>
  <c r="P350" i="39"/>
  <c r="O350" i="39"/>
  <c r="N350" i="39"/>
  <c r="F350" i="39"/>
  <c r="E350" i="39"/>
  <c r="Q349" i="39"/>
  <c r="P349" i="39"/>
  <c r="O349" i="39"/>
  <c r="N349" i="39"/>
  <c r="F349" i="39"/>
  <c r="E349" i="39"/>
  <c r="Q348" i="39"/>
  <c r="P348" i="39"/>
  <c r="O348" i="39"/>
  <c r="N348" i="39"/>
  <c r="F348" i="39"/>
  <c r="E348" i="39"/>
  <c r="Q347" i="39"/>
  <c r="P347" i="39"/>
  <c r="O347" i="39"/>
  <c r="N347" i="39"/>
  <c r="F347" i="39"/>
  <c r="E347" i="39"/>
  <c r="Q346" i="39"/>
  <c r="P346" i="39"/>
  <c r="O346" i="39"/>
  <c r="N346" i="39"/>
  <c r="F346" i="39"/>
  <c r="E346" i="39"/>
  <c r="Q345" i="39"/>
  <c r="P345" i="39"/>
  <c r="O345" i="39"/>
  <c r="N345" i="39"/>
  <c r="F345" i="39"/>
  <c r="E345" i="39"/>
  <c r="Q344" i="39"/>
  <c r="P344" i="39"/>
  <c r="O344" i="39"/>
  <c r="N344" i="39"/>
  <c r="F344" i="39"/>
  <c r="E344" i="39"/>
  <c r="Q343" i="39"/>
  <c r="P343" i="39"/>
  <c r="O343" i="39"/>
  <c r="N343" i="39"/>
  <c r="F343" i="39"/>
  <c r="E343" i="39"/>
  <c r="BC342" i="39"/>
  <c r="BB342" i="39"/>
  <c r="BA342" i="39"/>
  <c r="AZ342" i="39"/>
  <c r="AY342" i="39"/>
  <c r="L342" i="39"/>
  <c r="K342" i="39"/>
  <c r="O342" i="39" s="1"/>
  <c r="J342" i="39"/>
  <c r="I342" i="39"/>
  <c r="H342" i="39"/>
  <c r="N342" i="39" s="1"/>
  <c r="G342" i="39"/>
  <c r="D342" i="39"/>
  <c r="C342" i="39"/>
  <c r="Q341" i="39"/>
  <c r="P341" i="39"/>
  <c r="O341" i="39"/>
  <c r="N341" i="39"/>
  <c r="F341" i="39"/>
  <c r="E341" i="39"/>
  <c r="Q340" i="39"/>
  <c r="P340" i="39"/>
  <c r="O340" i="39"/>
  <c r="N340" i="39"/>
  <c r="F340" i="39"/>
  <c r="E340" i="39"/>
  <c r="Q339" i="39"/>
  <c r="P339" i="39"/>
  <c r="O339" i="39"/>
  <c r="N339" i="39"/>
  <c r="F339" i="39"/>
  <c r="E339" i="39"/>
  <c r="Q338" i="39"/>
  <c r="P338" i="39"/>
  <c r="O338" i="39"/>
  <c r="N338" i="39"/>
  <c r="F338" i="39"/>
  <c r="E338" i="39"/>
  <c r="Q337" i="39"/>
  <c r="P337" i="39"/>
  <c r="O337" i="39"/>
  <c r="N337" i="39"/>
  <c r="F337" i="39"/>
  <c r="E337" i="39"/>
  <c r="Q336" i="39"/>
  <c r="P336" i="39"/>
  <c r="O336" i="39"/>
  <c r="N336" i="39"/>
  <c r="F336" i="39"/>
  <c r="E336" i="39"/>
  <c r="Q335" i="39"/>
  <c r="P335" i="39"/>
  <c r="O335" i="39"/>
  <c r="N335" i="39"/>
  <c r="F335" i="39"/>
  <c r="E335" i="39"/>
  <c r="Q334" i="39"/>
  <c r="P334" i="39"/>
  <c r="O334" i="39"/>
  <c r="N334" i="39"/>
  <c r="F334" i="39"/>
  <c r="E334" i="39"/>
  <c r="Q333" i="39"/>
  <c r="P333" i="39"/>
  <c r="O333" i="39"/>
  <c r="N333" i="39"/>
  <c r="F333" i="39"/>
  <c r="E333" i="39"/>
  <c r="Q332" i="39"/>
  <c r="P332" i="39"/>
  <c r="O332" i="39"/>
  <c r="N332" i="39"/>
  <c r="F332" i="39"/>
  <c r="E332" i="39"/>
  <c r="Q331" i="39"/>
  <c r="P331" i="39"/>
  <c r="O331" i="39"/>
  <c r="N331" i="39"/>
  <c r="F331" i="39"/>
  <c r="E331" i="39"/>
  <c r="BC330" i="39"/>
  <c r="BB330" i="39"/>
  <c r="BA330" i="39"/>
  <c r="AZ330" i="39"/>
  <c r="AY330" i="39"/>
  <c r="L330" i="39"/>
  <c r="K330" i="39"/>
  <c r="J330" i="39"/>
  <c r="I330" i="39"/>
  <c r="H330" i="39"/>
  <c r="G330" i="39"/>
  <c r="D330" i="39"/>
  <c r="C330" i="39"/>
  <c r="Q329" i="39"/>
  <c r="P329" i="39"/>
  <c r="O329" i="39"/>
  <c r="N329" i="39"/>
  <c r="F329" i="39"/>
  <c r="E329" i="39"/>
  <c r="Q328" i="39"/>
  <c r="P328" i="39"/>
  <c r="O328" i="39"/>
  <c r="N328" i="39"/>
  <c r="F328" i="39"/>
  <c r="E328" i="39"/>
  <c r="Q327" i="39"/>
  <c r="P327" i="39"/>
  <c r="O327" i="39"/>
  <c r="N327" i="39"/>
  <c r="F327" i="39"/>
  <c r="E327" i="39"/>
  <c r="Q326" i="39"/>
  <c r="P326" i="39"/>
  <c r="O326" i="39"/>
  <c r="N326" i="39"/>
  <c r="F326" i="39"/>
  <c r="E326" i="39"/>
  <c r="Q325" i="39"/>
  <c r="P325" i="39"/>
  <c r="O325" i="39"/>
  <c r="N325" i="39"/>
  <c r="F325" i="39"/>
  <c r="E325" i="39"/>
  <c r="Q324" i="39"/>
  <c r="P324" i="39"/>
  <c r="O324" i="39"/>
  <c r="N324" i="39"/>
  <c r="F324" i="39"/>
  <c r="E324" i="39"/>
  <c r="Q323" i="39"/>
  <c r="P323" i="39"/>
  <c r="O323" i="39"/>
  <c r="N323" i="39"/>
  <c r="F323" i="39"/>
  <c r="E323" i="39"/>
  <c r="Q322" i="39"/>
  <c r="P322" i="39"/>
  <c r="O322" i="39"/>
  <c r="N322" i="39"/>
  <c r="F322" i="39"/>
  <c r="E322" i="39"/>
  <c r="Q321" i="39"/>
  <c r="P321" i="39"/>
  <c r="O321" i="39"/>
  <c r="N321" i="39"/>
  <c r="F321" i="39"/>
  <c r="E321" i="39"/>
  <c r="Q320" i="39"/>
  <c r="P320" i="39"/>
  <c r="O320" i="39"/>
  <c r="N320" i="39"/>
  <c r="F320" i="39"/>
  <c r="E320" i="39"/>
  <c r="Q319" i="39"/>
  <c r="P319" i="39"/>
  <c r="O319" i="39"/>
  <c r="N319" i="39"/>
  <c r="F319" i="39"/>
  <c r="E319" i="39"/>
  <c r="Q318" i="39"/>
  <c r="P318" i="39"/>
  <c r="O318" i="39"/>
  <c r="N318" i="39"/>
  <c r="F318" i="39"/>
  <c r="E318" i="39"/>
  <c r="Q317" i="39"/>
  <c r="P317" i="39"/>
  <c r="O317" i="39"/>
  <c r="N317" i="39"/>
  <c r="F317" i="39"/>
  <c r="E317" i="39"/>
  <c r="Q316" i="39"/>
  <c r="P316" i="39"/>
  <c r="O316" i="39"/>
  <c r="N316" i="39"/>
  <c r="F316" i="39"/>
  <c r="E316" i="39"/>
  <c r="Q315" i="39"/>
  <c r="P315" i="39"/>
  <c r="O315" i="39"/>
  <c r="N315" i="39"/>
  <c r="F315" i="39"/>
  <c r="E315" i="39"/>
  <c r="Q314" i="39"/>
  <c r="P314" i="39"/>
  <c r="O314" i="39"/>
  <c r="N314" i="39"/>
  <c r="F314" i="39"/>
  <c r="E314" i="39"/>
  <c r="Q313" i="39"/>
  <c r="P313" i="39"/>
  <c r="O313" i="39"/>
  <c r="N313" i="39"/>
  <c r="F313" i="39"/>
  <c r="E313" i="39"/>
  <c r="BP301" i="39"/>
  <c r="BO301" i="39"/>
  <c r="BN301" i="39"/>
  <c r="BM301" i="39"/>
  <c r="BL301" i="39"/>
  <c r="BI301" i="39"/>
  <c r="BH301" i="39"/>
  <c r="BJ301" i="39" s="1"/>
  <c r="L301" i="39"/>
  <c r="K301" i="39"/>
  <c r="J301" i="39"/>
  <c r="I301" i="39"/>
  <c r="H301" i="39"/>
  <c r="G301" i="39"/>
  <c r="BK300" i="39"/>
  <c r="BJ300" i="39"/>
  <c r="Q300" i="39"/>
  <c r="P300" i="39"/>
  <c r="O300" i="39"/>
  <c r="N300" i="39"/>
  <c r="F300" i="39"/>
  <c r="E300" i="39"/>
  <c r="BK299" i="39"/>
  <c r="BJ299" i="39"/>
  <c r="Q299" i="39"/>
  <c r="P299" i="39"/>
  <c r="O299" i="39"/>
  <c r="N299" i="39"/>
  <c r="F299" i="39"/>
  <c r="E299" i="39"/>
  <c r="BK298" i="39"/>
  <c r="BJ298" i="39"/>
  <c r="Q298" i="39"/>
  <c r="P298" i="39"/>
  <c r="O298" i="39"/>
  <c r="N298" i="39"/>
  <c r="F298" i="39"/>
  <c r="E298" i="39"/>
  <c r="BK297" i="39"/>
  <c r="BJ297" i="39"/>
  <c r="Q297" i="39"/>
  <c r="P297" i="39"/>
  <c r="O297" i="39"/>
  <c r="N297" i="39"/>
  <c r="F297" i="39"/>
  <c r="E297" i="39"/>
  <c r="BK296" i="39"/>
  <c r="BJ296" i="39"/>
  <c r="Q296" i="39"/>
  <c r="P296" i="39"/>
  <c r="O296" i="39"/>
  <c r="N296" i="39"/>
  <c r="F296" i="39"/>
  <c r="E296" i="39"/>
  <c r="BK295" i="39"/>
  <c r="BJ295" i="39"/>
  <c r="Q295" i="39"/>
  <c r="P295" i="39"/>
  <c r="O295" i="39"/>
  <c r="N295" i="39"/>
  <c r="F295" i="39"/>
  <c r="E295" i="39"/>
  <c r="BK294" i="39"/>
  <c r="BJ294" i="39"/>
  <c r="Q294" i="39"/>
  <c r="P294" i="39"/>
  <c r="O294" i="39"/>
  <c r="N294" i="39"/>
  <c r="F294" i="39"/>
  <c r="E294" i="39"/>
  <c r="BK293" i="39"/>
  <c r="BJ293" i="39"/>
  <c r="Q293" i="39"/>
  <c r="P293" i="39"/>
  <c r="O293" i="39"/>
  <c r="N293" i="39"/>
  <c r="F293" i="39"/>
  <c r="E293" i="39"/>
  <c r="BK292" i="39"/>
  <c r="BJ292" i="39"/>
  <c r="Q292" i="39"/>
  <c r="P292" i="39"/>
  <c r="O292" i="39"/>
  <c r="N292" i="39"/>
  <c r="E292" i="39"/>
  <c r="BP291" i="39"/>
  <c r="BP302" i="39" s="1"/>
  <c r="BO291" i="39"/>
  <c r="BN291" i="39"/>
  <c r="BM291" i="39"/>
  <c r="BL291" i="39"/>
  <c r="BL302" i="39" s="1"/>
  <c r="BI291" i="39"/>
  <c r="BH291" i="39"/>
  <c r="L291" i="39"/>
  <c r="K291" i="39"/>
  <c r="J291" i="39"/>
  <c r="I291" i="39"/>
  <c r="H291" i="39"/>
  <c r="G291" i="39"/>
  <c r="BK290" i="39"/>
  <c r="BJ290" i="39"/>
  <c r="Q290" i="39"/>
  <c r="P290" i="39"/>
  <c r="O290" i="39"/>
  <c r="N290" i="39"/>
  <c r="F290" i="39"/>
  <c r="E290" i="39"/>
  <c r="BK289" i="39"/>
  <c r="BJ289" i="39"/>
  <c r="Q289" i="39"/>
  <c r="P289" i="39"/>
  <c r="O289" i="39"/>
  <c r="N289" i="39"/>
  <c r="F289" i="39"/>
  <c r="E289" i="39"/>
  <c r="BK288" i="39"/>
  <c r="BJ288" i="39"/>
  <c r="Q288" i="39"/>
  <c r="P288" i="39"/>
  <c r="O288" i="39"/>
  <c r="N288" i="39"/>
  <c r="F288" i="39"/>
  <c r="E288" i="39"/>
  <c r="BK287" i="39"/>
  <c r="BJ287" i="39"/>
  <c r="Q287" i="39"/>
  <c r="P287" i="39"/>
  <c r="O287" i="39"/>
  <c r="N287" i="39"/>
  <c r="F287" i="39"/>
  <c r="E287" i="39"/>
  <c r="BK286" i="39"/>
  <c r="BJ286" i="39"/>
  <c r="Q286" i="39"/>
  <c r="P286" i="39"/>
  <c r="O286" i="39"/>
  <c r="N286" i="39"/>
  <c r="F286" i="39"/>
  <c r="E286" i="39"/>
  <c r="BK285" i="39"/>
  <c r="BJ285" i="39"/>
  <c r="Q285" i="39"/>
  <c r="P285" i="39"/>
  <c r="O285" i="39"/>
  <c r="N285" i="39"/>
  <c r="F285" i="39"/>
  <c r="E285" i="39"/>
  <c r="BK284" i="39"/>
  <c r="BJ284" i="39"/>
  <c r="Q284" i="39"/>
  <c r="P284" i="39"/>
  <c r="O284" i="39"/>
  <c r="N284" i="39"/>
  <c r="F284" i="39"/>
  <c r="E284" i="39"/>
  <c r="BK283" i="39"/>
  <c r="BJ283" i="39"/>
  <c r="Q283" i="39"/>
  <c r="P283" i="39"/>
  <c r="O283" i="39"/>
  <c r="N283" i="39"/>
  <c r="F283" i="39"/>
  <c r="E283" i="39"/>
  <c r="BK282" i="39"/>
  <c r="BJ282" i="39"/>
  <c r="Q282" i="39"/>
  <c r="P282" i="39"/>
  <c r="O282" i="39"/>
  <c r="N282" i="39"/>
  <c r="F282" i="39"/>
  <c r="E282" i="39"/>
  <c r="BK281" i="39"/>
  <c r="BJ281" i="39"/>
  <c r="Q281" i="39"/>
  <c r="P281" i="39"/>
  <c r="O281" i="39"/>
  <c r="N281" i="39"/>
  <c r="F281" i="39"/>
  <c r="E281" i="39"/>
  <c r="BK280" i="39"/>
  <c r="BJ280" i="39"/>
  <c r="Q280" i="39"/>
  <c r="P280" i="39"/>
  <c r="O280" i="39"/>
  <c r="N280" i="39"/>
  <c r="F280" i="39"/>
  <c r="E280" i="39"/>
  <c r="BP279" i="39"/>
  <c r="BO279" i="39"/>
  <c r="BO302" i="39" s="1"/>
  <c r="BN279" i="39"/>
  <c r="BM279" i="39"/>
  <c r="BL279" i="39"/>
  <c r="BI279" i="39"/>
  <c r="BI302" i="39" s="1"/>
  <c r="BH279" i="39"/>
  <c r="L279" i="39"/>
  <c r="K279" i="39"/>
  <c r="J279" i="39"/>
  <c r="I279" i="39"/>
  <c r="H279" i="39"/>
  <c r="G279" i="39"/>
  <c r="BK278" i="39"/>
  <c r="BJ278" i="39"/>
  <c r="Q278" i="39"/>
  <c r="P278" i="39"/>
  <c r="O278" i="39"/>
  <c r="N278" i="39"/>
  <c r="F278" i="39"/>
  <c r="E278" i="39"/>
  <c r="BK277" i="39"/>
  <c r="BJ277" i="39"/>
  <c r="Q277" i="39"/>
  <c r="P277" i="39"/>
  <c r="O277" i="39"/>
  <c r="N277" i="39"/>
  <c r="F277" i="39"/>
  <c r="E277" i="39"/>
  <c r="BK276" i="39"/>
  <c r="BJ276" i="39"/>
  <c r="Q276" i="39"/>
  <c r="P276" i="39"/>
  <c r="O276" i="39"/>
  <c r="N276" i="39"/>
  <c r="F276" i="39"/>
  <c r="E276" i="39"/>
  <c r="BK275" i="39"/>
  <c r="BJ275" i="39"/>
  <c r="Q275" i="39"/>
  <c r="P275" i="39"/>
  <c r="O275" i="39"/>
  <c r="N275" i="39"/>
  <c r="F275" i="39"/>
  <c r="E275" i="39"/>
  <c r="BK274" i="39"/>
  <c r="BJ274" i="39"/>
  <c r="Q274" i="39"/>
  <c r="P274" i="39"/>
  <c r="O274" i="39"/>
  <c r="N274" i="39"/>
  <c r="F274" i="39"/>
  <c r="E274" i="39"/>
  <c r="BK273" i="39"/>
  <c r="BJ273" i="39"/>
  <c r="Q273" i="39"/>
  <c r="P273" i="39"/>
  <c r="O273" i="39"/>
  <c r="N273" i="39"/>
  <c r="F273" i="39"/>
  <c r="E273" i="39"/>
  <c r="BK272" i="39"/>
  <c r="BJ272" i="39"/>
  <c r="Q272" i="39"/>
  <c r="P272" i="39"/>
  <c r="O272" i="39"/>
  <c r="N272" i="39"/>
  <c r="F272" i="39"/>
  <c r="E272" i="39"/>
  <c r="BK271" i="39"/>
  <c r="BJ271" i="39"/>
  <c r="Q271" i="39"/>
  <c r="P271" i="39"/>
  <c r="O271" i="39"/>
  <c r="N271" i="39"/>
  <c r="F271" i="39"/>
  <c r="E271" i="39"/>
  <c r="BK270" i="39"/>
  <c r="BJ270" i="39"/>
  <c r="Q270" i="39"/>
  <c r="P270" i="39"/>
  <c r="O270" i="39"/>
  <c r="N270" i="39"/>
  <c r="F270" i="39"/>
  <c r="E270" i="39"/>
  <c r="BK269" i="39"/>
  <c r="BJ269" i="39"/>
  <c r="Q269" i="39"/>
  <c r="P269" i="39"/>
  <c r="O269" i="39"/>
  <c r="N269" i="39"/>
  <c r="F269" i="39"/>
  <c r="E269" i="39"/>
  <c r="BK268" i="39"/>
  <c r="BJ268" i="39"/>
  <c r="Q268" i="39"/>
  <c r="P268" i="39"/>
  <c r="O268" i="39"/>
  <c r="N268" i="39"/>
  <c r="F268" i="39"/>
  <c r="E268" i="39"/>
  <c r="BK267" i="39"/>
  <c r="BJ267" i="39"/>
  <c r="Q267" i="39"/>
  <c r="P267" i="39"/>
  <c r="O267" i="39"/>
  <c r="N267" i="39"/>
  <c r="F267" i="39"/>
  <c r="E267" i="39"/>
  <c r="BK266" i="39"/>
  <c r="BJ266" i="39"/>
  <c r="Q266" i="39"/>
  <c r="P266" i="39"/>
  <c r="O266" i="39"/>
  <c r="N266" i="39"/>
  <c r="F266" i="39"/>
  <c r="E266" i="39"/>
  <c r="BK265" i="39"/>
  <c r="BJ265" i="39"/>
  <c r="Q265" i="39"/>
  <c r="P265" i="39"/>
  <c r="O265" i="39"/>
  <c r="N265" i="39"/>
  <c r="F265" i="39"/>
  <c r="E265" i="39"/>
  <c r="BK264" i="39"/>
  <c r="BJ264" i="39"/>
  <c r="Q264" i="39"/>
  <c r="P264" i="39"/>
  <c r="O264" i="39"/>
  <c r="N264" i="39"/>
  <c r="F264" i="39"/>
  <c r="E264" i="39"/>
  <c r="BK263" i="39"/>
  <c r="BJ263" i="39"/>
  <c r="Q263" i="39"/>
  <c r="P263" i="39"/>
  <c r="O263" i="39"/>
  <c r="N263" i="39"/>
  <c r="F263" i="39"/>
  <c r="E263" i="39"/>
  <c r="BK262" i="39"/>
  <c r="BJ262" i="39"/>
  <c r="Q262" i="39"/>
  <c r="P262" i="39"/>
  <c r="O262" i="39"/>
  <c r="N262" i="39"/>
  <c r="F262" i="39"/>
  <c r="E262" i="39"/>
  <c r="L250" i="39"/>
  <c r="K250" i="39"/>
  <c r="J250" i="39"/>
  <c r="I250" i="39"/>
  <c r="H250" i="39"/>
  <c r="G250" i="39"/>
  <c r="Q249" i="39"/>
  <c r="P249" i="39"/>
  <c r="O249" i="39"/>
  <c r="N249" i="39"/>
  <c r="F249" i="39"/>
  <c r="E249" i="39"/>
  <c r="Q248" i="39"/>
  <c r="P248" i="39"/>
  <c r="O248" i="39"/>
  <c r="N248" i="39"/>
  <c r="F248" i="39"/>
  <c r="E248" i="39"/>
  <c r="Q247" i="39"/>
  <c r="P247" i="39"/>
  <c r="O247" i="39"/>
  <c r="N247" i="39"/>
  <c r="F247" i="39"/>
  <c r="E247" i="39"/>
  <c r="Q246" i="39"/>
  <c r="P246" i="39"/>
  <c r="O246" i="39"/>
  <c r="N246" i="39"/>
  <c r="F246" i="39"/>
  <c r="E246" i="39"/>
  <c r="Q245" i="39"/>
  <c r="P245" i="39"/>
  <c r="O245" i="39"/>
  <c r="N245" i="39"/>
  <c r="F245" i="39"/>
  <c r="E245" i="39"/>
  <c r="Q244" i="39"/>
  <c r="P244" i="39"/>
  <c r="O244" i="39"/>
  <c r="N244" i="39"/>
  <c r="F244" i="39"/>
  <c r="E244" i="39"/>
  <c r="Q243" i="39"/>
  <c r="P243" i="39"/>
  <c r="O243" i="39"/>
  <c r="N243" i="39"/>
  <c r="F243" i="39"/>
  <c r="E243" i="39"/>
  <c r="Q242" i="39"/>
  <c r="P242" i="39"/>
  <c r="O242" i="39"/>
  <c r="N242" i="39"/>
  <c r="F242" i="39"/>
  <c r="E242" i="39"/>
  <c r="Q241" i="39"/>
  <c r="P241" i="39"/>
  <c r="O241" i="39"/>
  <c r="N241" i="39"/>
  <c r="F241" i="39"/>
  <c r="E241" i="39"/>
  <c r="L240" i="39"/>
  <c r="K240" i="39"/>
  <c r="J240" i="39"/>
  <c r="I240" i="39"/>
  <c r="H240" i="39"/>
  <c r="G240" i="39"/>
  <c r="Q239" i="39"/>
  <c r="P239" i="39"/>
  <c r="O239" i="39"/>
  <c r="N239" i="39"/>
  <c r="F239" i="39"/>
  <c r="E239" i="39"/>
  <c r="Q238" i="39"/>
  <c r="P238" i="39"/>
  <c r="O238" i="39"/>
  <c r="N238" i="39"/>
  <c r="F238" i="39"/>
  <c r="E238" i="39"/>
  <c r="Q237" i="39"/>
  <c r="P237" i="39"/>
  <c r="O237" i="39"/>
  <c r="N237" i="39"/>
  <c r="F237" i="39"/>
  <c r="E237" i="39"/>
  <c r="Q236" i="39"/>
  <c r="P236" i="39"/>
  <c r="O236" i="39"/>
  <c r="N236" i="39"/>
  <c r="F236" i="39"/>
  <c r="E236" i="39"/>
  <c r="Q235" i="39"/>
  <c r="P235" i="39"/>
  <c r="O235" i="39"/>
  <c r="N235" i="39"/>
  <c r="F235" i="39"/>
  <c r="E235" i="39"/>
  <c r="Q234" i="39"/>
  <c r="P234" i="39"/>
  <c r="O234" i="39"/>
  <c r="N234" i="39"/>
  <c r="F234" i="39"/>
  <c r="E234" i="39"/>
  <c r="Q233" i="39"/>
  <c r="P233" i="39"/>
  <c r="O233" i="39"/>
  <c r="N233" i="39"/>
  <c r="F233" i="39"/>
  <c r="E233" i="39"/>
  <c r="Q232" i="39"/>
  <c r="P232" i="39"/>
  <c r="O232" i="39"/>
  <c r="N232" i="39"/>
  <c r="F232" i="39"/>
  <c r="E232" i="39"/>
  <c r="Q231" i="39"/>
  <c r="P231" i="39"/>
  <c r="O231" i="39"/>
  <c r="N231" i="39"/>
  <c r="F231" i="39"/>
  <c r="E231" i="39"/>
  <c r="Q230" i="39"/>
  <c r="P230" i="39"/>
  <c r="O230" i="39"/>
  <c r="N230" i="39"/>
  <c r="F230" i="39"/>
  <c r="E230" i="39"/>
  <c r="Q229" i="39"/>
  <c r="P229" i="39"/>
  <c r="O229" i="39"/>
  <c r="N229" i="39"/>
  <c r="F229" i="39"/>
  <c r="E229" i="39"/>
  <c r="L228" i="39"/>
  <c r="K228" i="39"/>
  <c r="P228" i="39" s="1"/>
  <c r="J228" i="39"/>
  <c r="I228" i="39"/>
  <c r="H228" i="39"/>
  <c r="G228" i="39"/>
  <c r="Q227" i="39"/>
  <c r="P227" i="39"/>
  <c r="O227" i="39"/>
  <c r="N227" i="39"/>
  <c r="F227" i="39"/>
  <c r="E227" i="39"/>
  <c r="Q226" i="39"/>
  <c r="P226" i="39"/>
  <c r="O226" i="39"/>
  <c r="N226" i="39"/>
  <c r="F226" i="39"/>
  <c r="E226" i="39"/>
  <c r="Q225" i="39"/>
  <c r="P225" i="39"/>
  <c r="O225" i="39"/>
  <c r="N225" i="39"/>
  <c r="F225" i="39"/>
  <c r="E225" i="39"/>
  <c r="Q224" i="39"/>
  <c r="P224" i="39"/>
  <c r="O224" i="39"/>
  <c r="N224" i="39"/>
  <c r="F224" i="39"/>
  <c r="E224" i="39"/>
  <c r="Q223" i="39"/>
  <c r="P223" i="39"/>
  <c r="O223" i="39"/>
  <c r="N223" i="39"/>
  <c r="F223" i="39"/>
  <c r="E223" i="39"/>
  <c r="Q222" i="39"/>
  <c r="P222" i="39"/>
  <c r="O222" i="39"/>
  <c r="N222" i="39"/>
  <c r="F222" i="39"/>
  <c r="E222" i="39"/>
  <c r="Q221" i="39"/>
  <c r="P221" i="39"/>
  <c r="O221" i="39"/>
  <c r="N221" i="39"/>
  <c r="F221" i="39"/>
  <c r="E221" i="39"/>
  <c r="Q220" i="39"/>
  <c r="P220" i="39"/>
  <c r="O220" i="39"/>
  <c r="N220" i="39"/>
  <c r="F220" i="39"/>
  <c r="E220" i="39"/>
  <c r="Q219" i="39"/>
  <c r="P219" i="39"/>
  <c r="O219" i="39"/>
  <c r="N219" i="39"/>
  <c r="F219" i="39"/>
  <c r="E219" i="39"/>
  <c r="Q218" i="39"/>
  <c r="P218" i="39"/>
  <c r="O218" i="39"/>
  <c r="N218" i="39"/>
  <c r="F218" i="39"/>
  <c r="E218" i="39"/>
  <c r="Q217" i="39"/>
  <c r="P217" i="39"/>
  <c r="O217" i="39"/>
  <c r="N217" i="39"/>
  <c r="F217" i="39"/>
  <c r="E217" i="39"/>
  <c r="Q216" i="39"/>
  <c r="P216" i="39"/>
  <c r="O216" i="39"/>
  <c r="N216" i="39"/>
  <c r="F216" i="39"/>
  <c r="E216" i="39"/>
  <c r="Q215" i="39"/>
  <c r="P215" i="39"/>
  <c r="O215" i="39"/>
  <c r="N215" i="39"/>
  <c r="F215" i="39"/>
  <c r="E215" i="39"/>
  <c r="Q214" i="39"/>
  <c r="P214" i="39"/>
  <c r="O214" i="39"/>
  <c r="N214" i="39"/>
  <c r="F214" i="39"/>
  <c r="E214" i="39"/>
  <c r="Q213" i="39"/>
  <c r="P213" i="39"/>
  <c r="O213" i="39"/>
  <c r="N213" i="39"/>
  <c r="F213" i="39"/>
  <c r="E213" i="39"/>
  <c r="Q212" i="39"/>
  <c r="P212" i="39"/>
  <c r="O212" i="39"/>
  <c r="N212" i="39"/>
  <c r="F212" i="39"/>
  <c r="E212" i="39"/>
  <c r="Q211" i="39"/>
  <c r="P211" i="39"/>
  <c r="O211" i="39"/>
  <c r="N211" i="39"/>
  <c r="F211" i="39"/>
  <c r="E211" i="39"/>
  <c r="AT199" i="39"/>
  <c r="AS199" i="39"/>
  <c r="AR199" i="39"/>
  <c r="AQ199" i="39"/>
  <c r="AP199" i="39"/>
  <c r="L199" i="39"/>
  <c r="K199" i="39"/>
  <c r="J199" i="39"/>
  <c r="I199" i="39"/>
  <c r="H199" i="39"/>
  <c r="G199" i="39"/>
  <c r="Q198" i="39"/>
  <c r="P198" i="39"/>
  <c r="O198" i="39"/>
  <c r="N198" i="39"/>
  <c r="F198" i="39"/>
  <c r="E198" i="39"/>
  <c r="Q197" i="39"/>
  <c r="P197" i="39"/>
  <c r="O197" i="39"/>
  <c r="N197" i="39"/>
  <c r="F197" i="39"/>
  <c r="E197" i="39"/>
  <c r="Q196" i="39"/>
  <c r="P196" i="39"/>
  <c r="O196" i="39"/>
  <c r="N196" i="39"/>
  <c r="F196" i="39"/>
  <c r="E196" i="39"/>
  <c r="Q195" i="39"/>
  <c r="P195" i="39"/>
  <c r="O195" i="39"/>
  <c r="N195" i="39"/>
  <c r="F195" i="39"/>
  <c r="E195" i="39"/>
  <c r="Q194" i="39"/>
  <c r="P194" i="39"/>
  <c r="O194" i="39"/>
  <c r="N194" i="39"/>
  <c r="F194" i="39"/>
  <c r="E194" i="39"/>
  <c r="Q193" i="39"/>
  <c r="P193" i="39"/>
  <c r="O193" i="39"/>
  <c r="N193" i="39"/>
  <c r="F193" i="39"/>
  <c r="E193" i="39"/>
  <c r="Q192" i="39"/>
  <c r="P192" i="39"/>
  <c r="O192" i="39"/>
  <c r="N192" i="39"/>
  <c r="F192" i="39"/>
  <c r="E192" i="39"/>
  <c r="Q191" i="39"/>
  <c r="P191" i="39"/>
  <c r="O191" i="39"/>
  <c r="N191" i="39"/>
  <c r="F191" i="39"/>
  <c r="E191" i="39"/>
  <c r="Q190" i="39"/>
  <c r="P190" i="39"/>
  <c r="O190" i="39"/>
  <c r="N190" i="39"/>
  <c r="F190" i="39"/>
  <c r="E190" i="39"/>
  <c r="AT189" i="39"/>
  <c r="AS189" i="39"/>
  <c r="AR189" i="39"/>
  <c r="AQ189" i="39"/>
  <c r="AP189" i="39"/>
  <c r="L189" i="39"/>
  <c r="J189" i="39"/>
  <c r="I189" i="39"/>
  <c r="H189" i="39"/>
  <c r="G189" i="39"/>
  <c r="Q188" i="39"/>
  <c r="P188" i="39"/>
  <c r="O188" i="39"/>
  <c r="N188" i="39"/>
  <c r="F188" i="39"/>
  <c r="E188" i="39"/>
  <c r="Q187" i="39"/>
  <c r="P187" i="39"/>
  <c r="O187" i="39"/>
  <c r="N187" i="39"/>
  <c r="F187" i="39"/>
  <c r="E187" i="39"/>
  <c r="Q186" i="39"/>
  <c r="P186" i="39"/>
  <c r="O186" i="39"/>
  <c r="N186" i="39"/>
  <c r="F186" i="39"/>
  <c r="E186" i="39"/>
  <c r="Q185" i="39"/>
  <c r="P185" i="39"/>
  <c r="O185" i="39"/>
  <c r="N185" i="39"/>
  <c r="F185" i="39"/>
  <c r="E185" i="39"/>
  <c r="Q184" i="39"/>
  <c r="P184" i="39"/>
  <c r="O184" i="39"/>
  <c r="N184" i="39"/>
  <c r="F184" i="39"/>
  <c r="E184" i="39"/>
  <c r="Q183" i="39"/>
  <c r="P183" i="39"/>
  <c r="O183" i="39"/>
  <c r="N183" i="39"/>
  <c r="F183" i="39"/>
  <c r="E183" i="39"/>
  <c r="Q182" i="39"/>
  <c r="P182" i="39"/>
  <c r="O182" i="39"/>
  <c r="N182" i="39"/>
  <c r="F182" i="39"/>
  <c r="E182" i="39"/>
  <c r="Q181" i="39"/>
  <c r="P181" i="39"/>
  <c r="O181" i="39"/>
  <c r="N181" i="39"/>
  <c r="F181" i="39"/>
  <c r="E181" i="39"/>
  <c r="Q180" i="39"/>
  <c r="P180" i="39"/>
  <c r="O180" i="39"/>
  <c r="N180" i="39"/>
  <c r="F180" i="39"/>
  <c r="E180" i="39"/>
  <c r="Q179" i="39"/>
  <c r="P179" i="39"/>
  <c r="O179" i="39"/>
  <c r="N179" i="39"/>
  <c r="F179" i="39"/>
  <c r="E179" i="39"/>
  <c r="Q178" i="39"/>
  <c r="P178" i="39"/>
  <c r="O178" i="39"/>
  <c r="N178" i="39"/>
  <c r="F178" i="39"/>
  <c r="E178" i="39"/>
  <c r="AT177" i="39"/>
  <c r="AS177" i="39"/>
  <c r="AR177" i="39"/>
  <c r="AQ177" i="39"/>
  <c r="AP177" i="39"/>
  <c r="L177" i="39"/>
  <c r="K177" i="39"/>
  <c r="P177" i="39" s="1"/>
  <c r="J177" i="39"/>
  <c r="I177" i="39"/>
  <c r="H177" i="39"/>
  <c r="G177" i="39"/>
  <c r="Q176" i="39"/>
  <c r="P176" i="39"/>
  <c r="O176" i="39"/>
  <c r="N176" i="39"/>
  <c r="F176" i="39"/>
  <c r="E176" i="39"/>
  <c r="Q175" i="39"/>
  <c r="P175" i="39"/>
  <c r="O175" i="39"/>
  <c r="N175" i="39"/>
  <c r="F175" i="39"/>
  <c r="E175" i="39"/>
  <c r="Q174" i="39"/>
  <c r="P174" i="39"/>
  <c r="O174" i="39"/>
  <c r="N174" i="39"/>
  <c r="F174" i="39"/>
  <c r="E174" i="39"/>
  <c r="Q173" i="39"/>
  <c r="P173" i="39"/>
  <c r="O173" i="39"/>
  <c r="N173" i="39"/>
  <c r="F173" i="39"/>
  <c r="E173" i="39"/>
  <c r="Q172" i="39"/>
  <c r="P172" i="39"/>
  <c r="O172" i="39"/>
  <c r="N172" i="39"/>
  <c r="F172" i="39"/>
  <c r="E172" i="39"/>
  <c r="Q171" i="39"/>
  <c r="P171" i="39"/>
  <c r="O171" i="39"/>
  <c r="N171" i="39"/>
  <c r="F171" i="39"/>
  <c r="E171" i="39"/>
  <c r="Q170" i="39"/>
  <c r="P170" i="39"/>
  <c r="O170" i="39"/>
  <c r="N170" i="39"/>
  <c r="F170" i="39"/>
  <c r="E170" i="39"/>
  <c r="Q169" i="39"/>
  <c r="P169" i="39"/>
  <c r="O169" i="39"/>
  <c r="N169" i="39"/>
  <c r="F169" i="39"/>
  <c r="E169" i="39"/>
  <c r="Q168" i="39"/>
  <c r="P168" i="39"/>
  <c r="O168" i="39"/>
  <c r="N168" i="39"/>
  <c r="F168" i="39"/>
  <c r="E168" i="39"/>
  <c r="Q167" i="39"/>
  <c r="P167" i="39"/>
  <c r="O167" i="39"/>
  <c r="N167" i="39"/>
  <c r="F167" i="39"/>
  <c r="E167" i="39"/>
  <c r="Q166" i="39"/>
  <c r="P166" i="39"/>
  <c r="O166" i="39"/>
  <c r="N166" i="39"/>
  <c r="F166" i="39"/>
  <c r="E166" i="39"/>
  <c r="Q165" i="39"/>
  <c r="P165" i="39"/>
  <c r="O165" i="39"/>
  <c r="N165" i="39"/>
  <c r="F165" i="39"/>
  <c r="E165" i="39"/>
  <c r="Q164" i="39"/>
  <c r="P164" i="39"/>
  <c r="O164" i="39"/>
  <c r="N164" i="39"/>
  <c r="F164" i="39"/>
  <c r="E164" i="39"/>
  <c r="Q163" i="39"/>
  <c r="P163" i="39"/>
  <c r="O163" i="39"/>
  <c r="N163" i="39"/>
  <c r="F163" i="39"/>
  <c r="E163" i="39"/>
  <c r="Q162" i="39"/>
  <c r="P162" i="39"/>
  <c r="O162" i="39"/>
  <c r="N162" i="39"/>
  <c r="F162" i="39"/>
  <c r="E162" i="39"/>
  <c r="Q161" i="39"/>
  <c r="P161" i="39"/>
  <c r="O161" i="39"/>
  <c r="N161" i="39"/>
  <c r="F161" i="39"/>
  <c r="E161" i="39"/>
  <c r="Q160" i="39"/>
  <c r="P160" i="39"/>
  <c r="O160" i="39"/>
  <c r="N160" i="39"/>
  <c r="F160" i="39"/>
  <c r="E160" i="39"/>
  <c r="D148" i="39"/>
  <c r="C148" i="39"/>
  <c r="Q147" i="39"/>
  <c r="P147" i="39"/>
  <c r="O147" i="39"/>
  <c r="N147" i="39"/>
  <c r="F147" i="39"/>
  <c r="E147" i="39"/>
  <c r="Q146" i="39"/>
  <c r="P146" i="39"/>
  <c r="O146" i="39"/>
  <c r="N146" i="39"/>
  <c r="F146" i="39"/>
  <c r="E146" i="39"/>
  <c r="Q145" i="39"/>
  <c r="P145" i="39"/>
  <c r="O145" i="39"/>
  <c r="N145" i="39"/>
  <c r="F145" i="39"/>
  <c r="E145" i="39"/>
  <c r="Q144" i="39"/>
  <c r="P144" i="39"/>
  <c r="O144" i="39"/>
  <c r="N144" i="39"/>
  <c r="F144" i="39"/>
  <c r="E144" i="39"/>
  <c r="Q143" i="39"/>
  <c r="P143" i="39"/>
  <c r="O143" i="39"/>
  <c r="N143" i="39"/>
  <c r="F143" i="39"/>
  <c r="E143" i="39"/>
  <c r="Q142" i="39"/>
  <c r="P142" i="39"/>
  <c r="O142" i="39"/>
  <c r="N142" i="39"/>
  <c r="F142" i="39"/>
  <c r="E142" i="39"/>
  <c r="Q141" i="39"/>
  <c r="P141" i="39"/>
  <c r="O141" i="39"/>
  <c r="N141" i="39"/>
  <c r="F141" i="39"/>
  <c r="E141" i="39"/>
  <c r="Q140" i="39"/>
  <c r="P140" i="39"/>
  <c r="O140" i="39"/>
  <c r="N140" i="39"/>
  <c r="F140" i="39"/>
  <c r="E140" i="39"/>
  <c r="Q139" i="39"/>
  <c r="P139" i="39"/>
  <c r="O139" i="39"/>
  <c r="N139" i="39"/>
  <c r="F139" i="39"/>
  <c r="E139" i="39"/>
  <c r="Q137" i="39"/>
  <c r="P137" i="39"/>
  <c r="O137" i="39"/>
  <c r="N137" i="39"/>
  <c r="F137" i="39"/>
  <c r="E137" i="39"/>
  <c r="Q136" i="39"/>
  <c r="P136" i="39"/>
  <c r="O136" i="39"/>
  <c r="N136" i="39"/>
  <c r="F136" i="39"/>
  <c r="E136" i="39"/>
  <c r="Q135" i="39"/>
  <c r="P135" i="39"/>
  <c r="O135" i="39"/>
  <c r="N135" i="39"/>
  <c r="F135" i="39"/>
  <c r="E135" i="39"/>
  <c r="Q134" i="39"/>
  <c r="P134" i="39"/>
  <c r="O134" i="39"/>
  <c r="N134" i="39"/>
  <c r="F134" i="39"/>
  <c r="E134" i="39"/>
  <c r="Q133" i="39"/>
  <c r="P133" i="39"/>
  <c r="O133" i="39"/>
  <c r="N133" i="39"/>
  <c r="F133" i="39"/>
  <c r="E133" i="39"/>
  <c r="Q132" i="39"/>
  <c r="P132" i="39"/>
  <c r="O132" i="39"/>
  <c r="N132" i="39"/>
  <c r="F132" i="39"/>
  <c r="E132" i="39"/>
  <c r="Q131" i="39"/>
  <c r="P131" i="39"/>
  <c r="O131" i="39"/>
  <c r="N131" i="39"/>
  <c r="F131" i="39"/>
  <c r="E131" i="39"/>
  <c r="Q130" i="39"/>
  <c r="P130" i="39"/>
  <c r="O130" i="39"/>
  <c r="N130" i="39"/>
  <c r="F130" i="39"/>
  <c r="E130" i="39"/>
  <c r="Q129" i="39"/>
  <c r="P129" i="39"/>
  <c r="O129" i="39"/>
  <c r="N129" i="39"/>
  <c r="F129" i="39"/>
  <c r="E129" i="39"/>
  <c r="Q128" i="39"/>
  <c r="P128" i="39"/>
  <c r="O128" i="39"/>
  <c r="N128" i="39"/>
  <c r="F128" i="39"/>
  <c r="E128" i="39"/>
  <c r="Q127" i="39"/>
  <c r="P127" i="39"/>
  <c r="O127" i="39"/>
  <c r="N127" i="39"/>
  <c r="F127" i="39"/>
  <c r="E127" i="39"/>
  <c r="Q125" i="39"/>
  <c r="P125" i="39"/>
  <c r="O125" i="39"/>
  <c r="N125" i="39"/>
  <c r="F125" i="39"/>
  <c r="E125" i="39"/>
  <c r="Q124" i="39"/>
  <c r="P124" i="39"/>
  <c r="O124" i="39"/>
  <c r="N124" i="39"/>
  <c r="F124" i="39"/>
  <c r="E124" i="39"/>
  <c r="Q123" i="39"/>
  <c r="P123" i="39"/>
  <c r="O123" i="39"/>
  <c r="N123" i="39"/>
  <c r="F123" i="39"/>
  <c r="E123" i="39"/>
  <c r="Q122" i="39"/>
  <c r="P122" i="39"/>
  <c r="O122" i="39"/>
  <c r="N122" i="39"/>
  <c r="F122" i="39"/>
  <c r="E122" i="39"/>
  <c r="Q121" i="39"/>
  <c r="P121" i="39"/>
  <c r="O121" i="39"/>
  <c r="N121" i="39"/>
  <c r="F121" i="39"/>
  <c r="E121" i="39"/>
  <c r="Q120" i="39"/>
  <c r="P120" i="39"/>
  <c r="O120" i="39"/>
  <c r="N120" i="39"/>
  <c r="F120" i="39"/>
  <c r="E120" i="39"/>
  <c r="Q119" i="39"/>
  <c r="P119" i="39"/>
  <c r="O119" i="39"/>
  <c r="N119" i="39"/>
  <c r="F119" i="39"/>
  <c r="E119" i="39"/>
  <c r="Q118" i="39"/>
  <c r="P118" i="39"/>
  <c r="O118" i="39"/>
  <c r="N118" i="39"/>
  <c r="F118" i="39"/>
  <c r="E118" i="39"/>
  <c r="Q117" i="39"/>
  <c r="P117" i="39"/>
  <c r="O117" i="39"/>
  <c r="N117" i="39"/>
  <c r="F117" i="39"/>
  <c r="E117" i="39"/>
  <c r="Q116" i="39"/>
  <c r="P116" i="39"/>
  <c r="O116" i="39"/>
  <c r="N116" i="39"/>
  <c r="F116" i="39"/>
  <c r="E116" i="39"/>
  <c r="Q115" i="39"/>
  <c r="P115" i="39"/>
  <c r="O115" i="39"/>
  <c r="N115" i="39"/>
  <c r="F115" i="39"/>
  <c r="E115" i="39"/>
  <c r="Q114" i="39"/>
  <c r="P114" i="39"/>
  <c r="O114" i="39"/>
  <c r="N114" i="39"/>
  <c r="F114" i="39"/>
  <c r="E114" i="39"/>
  <c r="Q113" i="39"/>
  <c r="P113" i="39"/>
  <c r="O113" i="39"/>
  <c r="N113" i="39"/>
  <c r="F113" i="39"/>
  <c r="E113" i="39"/>
  <c r="Q112" i="39"/>
  <c r="P112" i="39"/>
  <c r="O112" i="39"/>
  <c r="N112" i="39"/>
  <c r="F112" i="39"/>
  <c r="E112" i="39"/>
  <c r="Q111" i="39"/>
  <c r="P111" i="39"/>
  <c r="O111" i="39"/>
  <c r="N111" i="39"/>
  <c r="F111" i="39"/>
  <c r="E111" i="39"/>
  <c r="Q110" i="39"/>
  <c r="P110" i="39"/>
  <c r="O110" i="39"/>
  <c r="N110" i="39"/>
  <c r="F110" i="39"/>
  <c r="E110" i="39"/>
  <c r="Q109" i="39"/>
  <c r="P109" i="39"/>
  <c r="O109" i="39"/>
  <c r="N109" i="39"/>
  <c r="F109" i="39"/>
  <c r="E109" i="39"/>
  <c r="L97" i="39"/>
  <c r="K97" i="39"/>
  <c r="J97" i="39"/>
  <c r="I97" i="39"/>
  <c r="H97" i="39"/>
  <c r="G97" i="39"/>
  <c r="D97" i="39"/>
  <c r="C97" i="39"/>
  <c r="Q96" i="39"/>
  <c r="P96" i="39"/>
  <c r="O96" i="39"/>
  <c r="N96" i="39"/>
  <c r="F96" i="39"/>
  <c r="E96" i="39"/>
  <c r="Q95" i="39"/>
  <c r="P95" i="39"/>
  <c r="O95" i="39"/>
  <c r="N95" i="39"/>
  <c r="F95" i="39"/>
  <c r="E95" i="39"/>
  <c r="Q94" i="39"/>
  <c r="P94" i="39"/>
  <c r="O94" i="39"/>
  <c r="N94" i="39"/>
  <c r="F94" i="39"/>
  <c r="E94" i="39"/>
  <c r="Q93" i="39"/>
  <c r="P93" i="39"/>
  <c r="O93" i="39"/>
  <c r="N93" i="39"/>
  <c r="F93" i="39"/>
  <c r="E93" i="39"/>
  <c r="Q92" i="39"/>
  <c r="P92" i="39"/>
  <c r="O92" i="39"/>
  <c r="N92" i="39"/>
  <c r="F92" i="39"/>
  <c r="E92" i="39"/>
  <c r="Q91" i="39"/>
  <c r="P91" i="39"/>
  <c r="O91" i="39"/>
  <c r="N91" i="39"/>
  <c r="F91" i="39"/>
  <c r="E91" i="39"/>
  <c r="Q90" i="39"/>
  <c r="P90" i="39"/>
  <c r="O90" i="39"/>
  <c r="N90" i="39"/>
  <c r="F90" i="39"/>
  <c r="E90" i="39"/>
  <c r="Q89" i="39"/>
  <c r="P89" i="39"/>
  <c r="O89" i="39"/>
  <c r="N89" i="39"/>
  <c r="F89" i="39"/>
  <c r="E89" i="39"/>
  <c r="Q88" i="39"/>
  <c r="P88" i="39"/>
  <c r="O88" i="39"/>
  <c r="N88" i="39"/>
  <c r="F88" i="39"/>
  <c r="E88" i="39"/>
  <c r="BF87" i="39"/>
  <c r="BE87" i="39"/>
  <c r="L87" i="39"/>
  <c r="K87" i="39"/>
  <c r="J87" i="39"/>
  <c r="Q87" i="39" s="1"/>
  <c r="I87" i="39"/>
  <c r="H87" i="39"/>
  <c r="G87" i="39"/>
  <c r="Q86" i="39"/>
  <c r="P86" i="39"/>
  <c r="O86" i="39"/>
  <c r="N86" i="39"/>
  <c r="F86" i="39"/>
  <c r="E86" i="39"/>
  <c r="Q85" i="39"/>
  <c r="P85" i="39"/>
  <c r="O85" i="39"/>
  <c r="N85" i="39"/>
  <c r="F85" i="39"/>
  <c r="E85" i="39"/>
  <c r="Q84" i="39"/>
  <c r="P84" i="39"/>
  <c r="O84" i="39"/>
  <c r="N84" i="39"/>
  <c r="F84" i="39"/>
  <c r="E84" i="39"/>
  <c r="Q83" i="39"/>
  <c r="P83" i="39"/>
  <c r="O83" i="39"/>
  <c r="N83" i="39"/>
  <c r="F83" i="39"/>
  <c r="E83" i="39"/>
  <c r="Q82" i="39"/>
  <c r="P82" i="39"/>
  <c r="O82" i="39"/>
  <c r="N82" i="39"/>
  <c r="F82" i="39"/>
  <c r="E82" i="39"/>
  <c r="Q81" i="39"/>
  <c r="P81" i="39"/>
  <c r="O81" i="39"/>
  <c r="N81" i="39"/>
  <c r="F81" i="39"/>
  <c r="E81" i="39"/>
  <c r="Q80" i="39"/>
  <c r="P80" i="39"/>
  <c r="O80" i="39"/>
  <c r="N80" i="39"/>
  <c r="F80" i="39"/>
  <c r="E80" i="39"/>
  <c r="Q79" i="39"/>
  <c r="P79" i="39"/>
  <c r="O79" i="39"/>
  <c r="N79" i="39"/>
  <c r="F79" i="39"/>
  <c r="E79" i="39"/>
  <c r="Q78" i="39"/>
  <c r="P78" i="39"/>
  <c r="O78" i="39"/>
  <c r="N78" i="39"/>
  <c r="F78" i="39"/>
  <c r="E78" i="39"/>
  <c r="Q77" i="39"/>
  <c r="P77" i="39"/>
  <c r="O77" i="39"/>
  <c r="N77" i="39"/>
  <c r="F77" i="39"/>
  <c r="E77" i="39"/>
  <c r="Q76" i="39"/>
  <c r="P76" i="39"/>
  <c r="O76" i="39"/>
  <c r="N76" i="39"/>
  <c r="F76" i="39"/>
  <c r="E76" i="39"/>
  <c r="BF75" i="39"/>
  <c r="BE75" i="39"/>
  <c r="L75" i="39"/>
  <c r="K75" i="39"/>
  <c r="J75" i="39"/>
  <c r="I75" i="39"/>
  <c r="H75" i="39"/>
  <c r="G75" i="39"/>
  <c r="E75" i="39"/>
  <c r="Q74" i="39"/>
  <c r="P74" i="39"/>
  <c r="O74" i="39"/>
  <c r="N74" i="39"/>
  <c r="F74" i="39"/>
  <c r="E74" i="39"/>
  <c r="Q73" i="39"/>
  <c r="P73" i="39"/>
  <c r="O73" i="39"/>
  <c r="N73" i="39"/>
  <c r="F73" i="39"/>
  <c r="E73" i="39"/>
  <c r="Q72" i="39"/>
  <c r="P72" i="39"/>
  <c r="O72" i="39"/>
  <c r="N72" i="39"/>
  <c r="F72" i="39"/>
  <c r="E72" i="39"/>
  <c r="Q71" i="39"/>
  <c r="P71" i="39"/>
  <c r="O71" i="39"/>
  <c r="N71" i="39"/>
  <c r="F71" i="39"/>
  <c r="E71" i="39"/>
  <c r="Q70" i="39"/>
  <c r="P70" i="39"/>
  <c r="O70" i="39"/>
  <c r="N70" i="39"/>
  <c r="F70" i="39"/>
  <c r="E70" i="39"/>
  <c r="Q69" i="39"/>
  <c r="P69" i="39"/>
  <c r="O69" i="39"/>
  <c r="N69" i="39"/>
  <c r="F69" i="39"/>
  <c r="E69" i="39"/>
  <c r="Q68" i="39"/>
  <c r="P68" i="39"/>
  <c r="O68" i="39"/>
  <c r="N68" i="39"/>
  <c r="F68" i="39"/>
  <c r="E68" i="39"/>
  <c r="Q67" i="39"/>
  <c r="P67" i="39"/>
  <c r="O67" i="39"/>
  <c r="N67" i="39"/>
  <c r="F67" i="39"/>
  <c r="E67" i="39"/>
  <c r="Q66" i="39"/>
  <c r="P66" i="39"/>
  <c r="O66" i="39"/>
  <c r="N66" i="39"/>
  <c r="F66" i="39"/>
  <c r="E66" i="39"/>
  <c r="Q65" i="39"/>
  <c r="P65" i="39"/>
  <c r="O65" i="39"/>
  <c r="N65" i="39"/>
  <c r="F65" i="39"/>
  <c r="E65" i="39"/>
  <c r="Q64" i="39"/>
  <c r="P64" i="39"/>
  <c r="O64" i="39"/>
  <c r="N64" i="39"/>
  <c r="F64" i="39"/>
  <c r="E64" i="39"/>
  <c r="Q63" i="39"/>
  <c r="P63" i="39"/>
  <c r="O63" i="39"/>
  <c r="N63" i="39"/>
  <c r="F63" i="39"/>
  <c r="E63" i="39"/>
  <c r="Q62" i="39"/>
  <c r="P62" i="39"/>
  <c r="O62" i="39"/>
  <c r="N62" i="39"/>
  <c r="F62" i="39"/>
  <c r="E62" i="39"/>
  <c r="Q61" i="39"/>
  <c r="P61" i="39"/>
  <c r="O61" i="39"/>
  <c r="N61" i="39"/>
  <c r="F61" i="39"/>
  <c r="E61" i="39"/>
  <c r="Q60" i="39"/>
  <c r="P60" i="39"/>
  <c r="O60" i="39"/>
  <c r="N60" i="39"/>
  <c r="F60" i="39"/>
  <c r="E60" i="39"/>
  <c r="Q59" i="39"/>
  <c r="P59" i="39"/>
  <c r="O59" i="39"/>
  <c r="N59" i="39"/>
  <c r="F59" i="39"/>
  <c r="E59" i="39"/>
  <c r="Q58" i="39"/>
  <c r="P58" i="39"/>
  <c r="O58" i="39"/>
  <c r="N58" i="39"/>
  <c r="F58" i="39"/>
  <c r="E58" i="39"/>
  <c r="BE46" i="39"/>
  <c r="L46" i="39"/>
  <c r="K46" i="39"/>
  <c r="J46" i="39"/>
  <c r="I46" i="39"/>
  <c r="H46" i="39"/>
  <c r="G46" i="39"/>
  <c r="D46" i="39"/>
  <c r="C46" i="39"/>
  <c r="X45" i="39"/>
  <c r="X96" i="39" s="1"/>
  <c r="X147" i="39" s="1"/>
  <c r="X198" i="39" s="1"/>
  <c r="X249" i="39" s="1"/>
  <c r="X300" i="39" s="1"/>
  <c r="X351" i="39" s="1"/>
  <c r="X402" i="39" s="1"/>
  <c r="X453" i="39" s="1"/>
  <c r="X504" i="39" s="1"/>
  <c r="X555" i="39" s="1"/>
  <c r="X606" i="39" s="1"/>
  <c r="W45" i="39"/>
  <c r="W96" i="39" s="1"/>
  <c r="V45" i="39"/>
  <c r="AC45" i="39" s="1"/>
  <c r="U45" i="39"/>
  <c r="U96" i="39" s="1"/>
  <c r="U147" i="39" s="1"/>
  <c r="U198" i="39" s="1"/>
  <c r="U249" i="39" s="1"/>
  <c r="U300" i="39" s="1"/>
  <c r="U351" i="39" s="1"/>
  <c r="U402" i="39" s="1"/>
  <c r="U453" i="39" s="1"/>
  <c r="U504" i="39" s="1"/>
  <c r="U555" i="39" s="1"/>
  <c r="U606" i="39" s="1"/>
  <c r="T45" i="39"/>
  <c r="T96" i="39" s="1"/>
  <c r="T147" i="39" s="1"/>
  <c r="S45" i="39"/>
  <c r="S96" i="39" s="1"/>
  <c r="Q45" i="39"/>
  <c r="P45" i="39"/>
  <c r="O45" i="39"/>
  <c r="N45" i="39"/>
  <c r="F45" i="39"/>
  <c r="E45" i="39"/>
  <c r="X44" i="39"/>
  <c r="X95" i="39" s="1"/>
  <c r="X146" i="39" s="1"/>
  <c r="X197" i="39" s="1"/>
  <c r="X248" i="39" s="1"/>
  <c r="X299" i="39" s="1"/>
  <c r="X350" i="39" s="1"/>
  <c r="X401" i="39" s="1"/>
  <c r="X452" i="39" s="1"/>
  <c r="X503" i="39" s="1"/>
  <c r="X554" i="39" s="1"/>
  <c r="X605" i="39" s="1"/>
  <c r="W44" i="39"/>
  <c r="AB44" i="39" s="1"/>
  <c r="V44" i="39"/>
  <c r="V95" i="39" s="1"/>
  <c r="U44" i="39"/>
  <c r="U95" i="39" s="1"/>
  <c r="U146" i="39" s="1"/>
  <c r="U197" i="39" s="1"/>
  <c r="U248" i="39" s="1"/>
  <c r="U299" i="39" s="1"/>
  <c r="U350" i="39" s="1"/>
  <c r="U401" i="39" s="1"/>
  <c r="U452" i="39" s="1"/>
  <c r="U503" i="39" s="1"/>
  <c r="U554" i="39" s="1"/>
  <c r="U605" i="39" s="1"/>
  <c r="T44" i="39"/>
  <c r="T95" i="39" s="1"/>
  <c r="S44" i="39"/>
  <c r="R44" i="39" s="1"/>
  <c r="Q44" i="39"/>
  <c r="P44" i="39"/>
  <c r="O44" i="39"/>
  <c r="N44" i="39"/>
  <c r="F44" i="39"/>
  <c r="E44" i="39"/>
  <c r="X43" i="39"/>
  <c r="X94" i="39" s="1"/>
  <c r="X145" i="39" s="1"/>
  <c r="X196" i="39" s="1"/>
  <c r="X247" i="39" s="1"/>
  <c r="X298" i="39" s="1"/>
  <c r="X349" i="39" s="1"/>
  <c r="X400" i="39" s="1"/>
  <c r="X451" i="39" s="1"/>
  <c r="X502" i="39" s="1"/>
  <c r="X553" i="39" s="1"/>
  <c r="X604" i="39" s="1"/>
  <c r="W43" i="39"/>
  <c r="W94" i="39" s="1"/>
  <c r="V43" i="39"/>
  <c r="AC43" i="39" s="1"/>
  <c r="U43" i="39"/>
  <c r="U94" i="39" s="1"/>
  <c r="U145" i="39" s="1"/>
  <c r="U196" i="39" s="1"/>
  <c r="U247" i="39" s="1"/>
  <c r="U298" i="39" s="1"/>
  <c r="U349" i="39" s="1"/>
  <c r="U400" i="39" s="1"/>
  <c r="U451" i="39" s="1"/>
  <c r="U502" i="39" s="1"/>
  <c r="U553" i="39" s="1"/>
  <c r="U604" i="39" s="1"/>
  <c r="U655" i="39" s="1"/>
  <c r="T43" i="39"/>
  <c r="T94" i="39" s="1"/>
  <c r="T145" i="39" s="1"/>
  <c r="S43" i="39"/>
  <c r="S94" i="39" s="1"/>
  <c r="Q43" i="39"/>
  <c r="P43" i="39"/>
  <c r="O43" i="39"/>
  <c r="N43" i="39"/>
  <c r="F43" i="39"/>
  <c r="E43" i="39"/>
  <c r="X42" i="39"/>
  <c r="X93" i="39" s="1"/>
  <c r="X144" i="39" s="1"/>
  <c r="X195" i="39" s="1"/>
  <c r="X246" i="39" s="1"/>
  <c r="X297" i="39" s="1"/>
  <c r="X348" i="39" s="1"/>
  <c r="X399" i="39" s="1"/>
  <c r="X450" i="39" s="1"/>
  <c r="X501" i="39" s="1"/>
  <c r="X552" i="39" s="1"/>
  <c r="X603" i="39" s="1"/>
  <c r="W42" i="39"/>
  <c r="AB42" i="39" s="1"/>
  <c r="V42" i="39"/>
  <c r="V93" i="39" s="1"/>
  <c r="U42" i="39"/>
  <c r="U93" i="39" s="1"/>
  <c r="U144" i="39" s="1"/>
  <c r="U195" i="39" s="1"/>
  <c r="U246" i="39" s="1"/>
  <c r="U297" i="39" s="1"/>
  <c r="U348" i="39" s="1"/>
  <c r="U399" i="39" s="1"/>
  <c r="U450" i="39" s="1"/>
  <c r="U501" i="39" s="1"/>
  <c r="U552" i="39" s="1"/>
  <c r="U603" i="39" s="1"/>
  <c r="U654" i="39" s="1"/>
  <c r="T42" i="39"/>
  <c r="T93" i="39" s="1"/>
  <c r="S42" i="39"/>
  <c r="R42" i="39" s="1"/>
  <c r="Q42" i="39"/>
  <c r="P42" i="39"/>
  <c r="O42" i="39"/>
  <c r="N42" i="39"/>
  <c r="F42" i="39"/>
  <c r="E42" i="39"/>
  <c r="X41" i="39"/>
  <c r="X92" i="39" s="1"/>
  <c r="X143" i="39" s="1"/>
  <c r="X194" i="39" s="1"/>
  <c r="X245" i="39" s="1"/>
  <c r="X296" i="39" s="1"/>
  <c r="X347" i="39" s="1"/>
  <c r="X398" i="39" s="1"/>
  <c r="X449" i="39" s="1"/>
  <c r="X500" i="39" s="1"/>
  <c r="X551" i="39" s="1"/>
  <c r="X602" i="39" s="1"/>
  <c r="W41" i="39"/>
  <c r="W92" i="39" s="1"/>
  <c r="V41" i="39"/>
  <c r="AC41" i="39" s="1"/>
  <c r="U41" i="39"/>
  <c r="U92" i="39" s="1"/>
  <c r="U143" i="39" s="1"/>
  <c r="U194" i="39" s="1"/>
  <c r="U245" i="39" s="1"/>
  <c r="U296" i="39" s="1"/>
  <c r="U347" i="39" s="1"/>
  <c r="U398" i="39" s="1"/>
  <c r="U449" i="39" s="1"/>
  <c r="U500" i="39" s="1"/>
  <c r="U551" i="39" s="1"/>
  <c r="U602" i="39" s="1"/>
  <c r="U653" i="39" s="1"/>
  <c r="T41" i="39"/>
  <c r="T92" i="39" s="1"/>
  <c r="T143" i="39" s="1"/>
  <c r="S41" i="39"/>
  <c r="S92" i="39" s="1"/>
  <c r="Q41" i="39"/>
  <c r="P41" i="39"/>
  <c r="O41" i="39"/>
  <c r="N41" i="39"/>
  <c r="F41" i="39"/>
  <c r="E41" i="39"/>
  <c r="X40" i="39"/>
  <c r="X91" i="39" s="1"/>
  <c r="X142" i="39" s="1"/>
  <c r="X193" i="39" s="1"/>
  <c r="X244" i="39" s="1"/>
  <c r="X295" i="39" s="1"/>
  <c r="X346" i="39" s="1"/>
  <c r="X397" i="39" s="1"/>
  <c r="X448" i="39" s="1"/>
  <c r="X499" i="39" s="1"/>
  <c r="X550" i="39" s="1"/>
  <c r="X601" i="39" s="1"/>
  <c r="W40" i="39"/>
  <c r="AB40" i="39" s="1"/>
  <c r="V40" i="39"/>
  <c r="V91" i="39" s="1"/>
  <c r="U40" i="39"/>
  <c r="U91" i="39" s="1"/>
  <c r="U142" i="39" s="1"/>
  <c r="U193" i="39" s="1"/>
  <c r="U244" i="39" s="1"/>
  <c r="U295" i="39" s="1"/>
  <c r="U346" i="39" s="1"/>
  <c r="U397" i="39" s="1"/>
  <c r="U448" i="39" s="1"/>
  <c r="U499" i="39" s="1"/>
  <c r="U550" i="39" s="1"/>
  <c r="U601" i="39" s="1"/>
  <c r="U652" i="39" s="1"/>
  <c r="T40" i="39"/>
  <c r="T91" i="39" s="1"/>
  <c r="S40" i="39"/>
  <c r="R40" i="39" s="1"/>
  <c r="Q40" i="39"/>
  <c r="P40" i="39"/>
  <c r="O40" i="39"/>
  <c r="N40" i="39"/>
  <c r="F40" i="39"/>
  <c r="E40" i="39"/>
  <c r="X39" i="39"/>
  <c r="X90" i="39" s="1"/>
  <c r="X141" i="39" s="1"/>
  <c r="X192" i="39" s="1"/>
  <c r="X243" i="39" s="1"/>
  <c r="X294" i="39" s="1"/>
  <c r="X345" i="39" s="1"/>
  <c r="X396" i="39" s="1"/>
  <c r="X447" i="39" s="1"/>
  <c r="X498" i="39" s="1"/>
  <c r="X549" i="39" s="1"/>
  <c r="X600" i="39" s="1"/>
  <c r="W39" i="39"/>
  <c r="W90" i="39" s="1"/>
  <c r="V39" i="39"/>
  <c r="AC39" i="39" s="1"/>
  <c r="U39" i="39"/>
  <c r="U90" i="39" s="1"/>
  <c r="U141" i="39" s="1"/>
  <c r="U192" i="39" s="1"/>
  <c r="U243" i="39" s="1"/>
  <c r="U294" i="39" s="1"/>
  <c r="U345" i="39" s="1"/>
  <c r="U396" i="39" s="1"/>
  <c r="U447" i="39" s="1"/>
  <c r="U498" i="39" s="1"/>
  <c r="U549" i="39" s="1"/>
  <c r="U600" i="39" s="1"/>
  <c r="U651" i="39" s="1"/>
  <c r="T39" i="39"/>
  <c r="T90" i="39" s="1"/>
  <c r="T141" i="39" s="1"/>
  <c r="S39" i="39"/>
  <c r="S90" i="39" s="1"/>
  <c r="Q39" i="39"/>
  <c r="P39" i="39"/>
  <c r="O39" i="39"/>
  <c r="N39" i="39"/>
  <c r="F39" i="39"/>
  <c r="E39" i="39"/>
  <c r="X38" i="39"/>
  <c r="X89" i="39" s="1"/>
  <c r="X140" i="39" s="1"/>
  <c r="X191" i="39" s="1"/>
  <c r="X242" i="39" s="1"/>
  <c r="X293" i="39" s="1"/>
  <c r="X344" i="39" s="1"/>
  <c r="X395" i="39" s="1"/>
  <c r="X446" i="39" s="1"/>
  <c r="X497" i="39" s="1"/>
  <c r="X548" i="39" s="1"/>
  <c r="X599" i="39" s="1"/>
  <c r="W38" i="39"/>
  <c r="AB38" i="39" s="1"/>
  <c r="V38" i="39"/>
  <c r="V89" i="39" s="1"/>
  <c r="U38" i="39"/>
  <c r="U89" i="39" s="1"/>
  <c r="U140" i="39" s="1"/>
  <c r="U191" i="39" s="1"/>
  <c r="U242" i="39" s="1"/>
  <c r="U293" i="39" s="1"/>
  <c r="U344" i="39" s="1"/>
  <c r="U395" i="39" s="1"/>
  <c r="U446" i="39" s="1"/>
  <c r="U497" i="39" s="1"/>
  <c r="U548" i="39" s="1"/>
  <c r="U599" i="39" s="1"/>
  <c r="U650" i="39" s="1"/>
  <c r="T38" i="39"/>
  <c r="T89" i="39" s="1"/>
  <c r="S38" i="39"/>
  <c r="R38" i="39" s="1"/>
  <c r="Q38" i="39"/>
  <c r="P38" i="39"/>
  <c r="O38" i="39"/>
  <c r="N38" i="39"/>
  <c r="F38" i="39"/>
  <c r="E38" i="39"/>
  <c r="X37" i="39"/>
  <c r="X88" i="39" s="1"/>
  <c r="X139" i="39" s="1"/>
  <c r="X190" i="39" s="1"/>
  <c r="X241" i="39" s="1"/>
  <c r="X292" i="39" s="1"/>
  <c r="X343" i="39" s="1"/>
  <c r="X394" i="39" s="1"/>
  <c r="X445" i="39" s="1"/>
  <c r="X496" i="39" s="1"/>
  <c r="X547" i="39" s="1"/>
  <c r="X598" i="39" s="1"/>
  <c r="W37" i="39"/>
  <c r="W88" i="39" s="1"/>
  <c r="V37" i="39"/>
  <c r="AC37" i="39" s="1"/>
  <c r="U37" i="39"/>
  <c r="U88" i="39" s="1"/>
  <c r="T37" i="39"/>
  <c r="T88" i="39" s="1"/>
  <c r="T139" i="39" s="1"/>
  <c r="S37" i="39"/>
  <c r="S88" i="39" s="1"/>
  <c r="Q37" i="39"/>
  <c r="P37" i="39"/>
  <c r="O37" i="39"/>
  <c r="N37" i="39"/>
  <c r="F37" i="39"/>
  <c r="E37" i="39"/>
  <c r="BE36" i="39"/>
  <c r="L36" i="39"/>
  <c r="K36" i="39"/>
  <c r="J36" i="39"/>
  <c r="I36" i="39"/>
  <c r="H36" i="39"/>
  <c r="G36" i="39"/>
  <c r="D36" i="39"/>
  <c r="C36" i="39"/>
  <c r="X35" i="39"/>
  <c r="X86" i="39" s="1"/>
  <c r="X137" i="39" s="1"/>
  <c r="X188" i="39" s="1"/>
  <c r="X239" i="39" s="1"/>
  <c r="X290" i="39" s="1"/>
  <c r="X341" i="39" s="1"/>
  <c r="X392" i="39" s="1"/>
  <c r="X443" i="39" s="1"/>
  <c r="X494" i="39" s="1"/>
  <c r="X545" i="39" s="1"/>
  <c r="X596" i="39" s="1"/>
  <c r="W35" i="39"/>
  <c r="W86" i="39" s="1"/>
  <c r="V35" i="39"/>
  <c r="V86" i="39" s="1"/>
  <c r="U35" i="39"/>
  <c r="U86" i="39" s="1"/>
  <c r="U137" i="39" s="1"/>
  <c r="U188" i="39" s="1"/>
  <c r="U239" i="39" s="1"/>
  <c r="U290" i="39" s="1"/>
  <c r="U341" i="39" s="1"/>
  <c r="U392" i="39" s="1"/>
  <c r="U443" i="39" s="1"/>
  <c r="U494" i="39" s="1"/>
  <c r="U545" i="39" s="1"/>
  <c r="U596" i="39" s="1"/>
  <c r="U647" i="39" s="1"/>
  <c r="T35" i="39"/>
  <c r="S35" i="39"/>
  <c r="S86" i="39" s="1"/>
  <c r="Q35" i="39"/>
  <c r="P35" i="39"/>
  <c r="O35" i="39"/>
  <c r="N35" i="39"/>
  <c r="F35" i="39"/>
  <c r="E35" i="39"/>
  <c r="X34" i="39"/>
  <c r="X85" i="39" s="1"/>
  <c r="X136" i="39" s="1"/>
  <c r="X187" i="39" s="1"/>
  <c r="X238" i="39" s="1"/>
  <c r="X289" i="39" s="1"/>
  <c r="X340" i="39" s="1"/>
  <c r="X391" i="39" s="1"/>
  <c r="X442" i="39" s="1"/>
  <c r="X493" i="39" s="1"/>
  <c r="X544" i="39" s="1"/>
  <c r="X595" i="39" s="1"/>
  <c r="W34" i="39"/>
  <c r="V34" i="39"/>
  <c r="V85" i="39" s="1"/>
  <c r="U34" i="39"/>
  <c r="U85" i="39" s="1"/>
  <c r="U136" i="39" s="1"/>
  <c r="U187" i="39" s="1"/>
  <c r="U238" i="39" s="1"/>
  <c r="U289" i="39" s="1"/>
  <c r="U340" i="39" s="1"/>
  <c r="U391" i="39" s="1"/>
  <c r="U442" i="39" s="1"/>
  <c r="U493" i="39" s="1"/>
  <c r="U544" i="39" s="1"/>
  <c r="U595" i="39" s="1"/>
  <c r="T34" i="39"/>
  <c r="T85" i="39" s="1"/>
  <c r="S34" i="39"/>
  <c r="R34" i="39" s="1"/>
  <c r="Q34" i="39"/>
  <c r="P34" i="39"/>
  <c r="O34" i="39"/>
  <c r="N34" i="39"/>
  <c r="F34" i="39"/>
  <c r="E34" i="39"/>
  <c r="X33" i="39"/>
  <c r="X84" i="39" s="1"/>
  <c r="X135" i="39" s="1"/>
  <c r="X186" i="39" s="1"/>
  <c r="X237" i="39" s="1"/>
  <c r="X288" i="39" s="1"/>
  <c r="X339" i="39" s="1"/>
  <c r="X390" i="39" s="1"/>
  <c r="X441" i="39" s="1"/>
  <c r="X492" i="39" s="1"/>
  <c r="X543" i="39" s="1"/>
  <c r="X594" i="39" s="1"/>
  <c r="W33" i="39"/>
  <c r="W84" i="39" s="1"/>
  <c r="V33" i="39"/>
  <c r="V84" i="39" s="1"/>
  <c r="U33" i="39"/>
  <c r="U84" i="39" s="1"/>
  <c r="U135" i="39" s="1"/>
  <c r="U186" i="39" s="1"/>
  <c r="U237" i="39" s="1"/>
  <c r="U288" i="39" s="1"/>
  <c r="U339" i="39" s="1"/>
  <c r="U390" i="39" s="1"/>
  <c r="U441" i="39" s="1"/>
  <c r="U492" i="39" s="1"/>
  <c r="U543" i="39" s="1"/>
  <c r="U594" i="39" s="1"/>
  <c r="U645" i="39" s="1"/>
  <c r="T33" i="39"/>
  <c r="S33" i="39"/>
  <c r="S84" i="39" s="1"/>
  <c r="Q33" i="39"/>
  <c r="P33" i="39"/>
  <c r="O33" i="39"/>
  <c r="N33" i="39"/>
  <c r="F33" i="39"/>
  <c r="E33" i="39"/>
  <c r="X32" i="39"/>
  <c r="X83" i="39" s="1"/>
  <c r="X134" i="39" s="1"/>
  <c r="X185" i="39" s="1"/>
  <c r="X236" i="39" s="1"/>
  <c r="X287" i="39" s="1"/>
  <c r="X338" i="39" s="1"/>
  <c r="X389" i="39" s="1"/>
  <c r="X440" i="39" s="1"/>
  <c r="X491" i="39" s="1"/>
  <c r="X542" i="39" s="1"/>
  <c r="X593" i="39" s="1"/>
  <c r="W32" i="39"/>
  <c r="V32" i="39"/>
  <c r="V83" i="39" s="1"/>
  <c r="U32" i="39"/>
  <c r="U83" i="39" s="1"/>
  <c r="U134" i="39" s="1"/>
  <c r="U185" i="39" s="1"/>
  <c r="U236" i="39" s="1"/>
  <c r="U287" i="39" s="1"/>
  <c r="U338" i="39" s="1"/>
  <c r="U389" i="39" s="1"/>
  <c r="U440" i="39" s="1"/>
  <c r="U491" i="39" s="1"/>
  <c r="U542" i="39" s="1"/>
  <c r="U593" i="39" s="1"/>
  <c r="U644" i="39" s="1"/>
  <c r="T32" i="39"/>
  <c r="T83" i="39" s="1"/>
  <c r="S32" i="39"/>
  <c r="R32" i="39" s="1"/>
  <c r="Q32" i="39"/>
  <c r="P32" i="39"/>
  <c r="O32" i="39"/>
  <c r="N32" i="39"/>
  <c r="F32" i="39"/>
  <c r="E32" i="39"/>
  <c r="X31" i="39"/>
  <c r="X82" i="39" s="1"/>
  <c r="X133" i="39" s="1"/>
  <c r="X184" i="39" s="1"/>
  <c r="X235" i="39" s="1"/>
  <c r="X286" i="39" s="1"/>
  <c r="X337" i="39" s="1"/>
  <c r="X388" i="39" s="1"/>
  <c r="X439" i="39" s="1"/>
  <c r="X490" i="39" s="1"/>
  <c r="X541" i="39" s="1"/>
  <c r="X592" i="39" s="1"/>
  <c r="W31" i="39"/>
  <c r="W82" i="39" s="1"/>
  <c r="V31" i="39"/>
  <c r="V82" i="39" s="1"/>
  <c r="U31" i="39"/>
  <c r="U82" i="39" s="1"/>
  <c r="U133" i="39" s="1"/>
  <c r="U184" i="39" s="1"/>
  <c r="U235" i="39" s="1"/>
  <c r="U286" i="39" s="1"/>
  <c r="U337" i="39" s="1"/>
  <c r="U388" i="39" s="1"/>
  <c r="U439" i="39" s="1"/>
  <c r="U490" i="39" s="1"/>
  <c r="U541" i="39" s="1"/>
  <c r="U592" i="39" s="1"/>
  <c r="U643" i="39" s="1"/>
  <c r="T31" i="39"/>
  <c r="S31" i="39"/>
  <c r="S82" i="39" s="1"/>
  <c r="Q31" i="39"/>
  <c r="P31" i="39"/>
  <c r="O31" i="39"/>
  <c r="N31" i="39"/>
  <c r="F31" i="39"/>
  <c r="E31" i="39"/>
  <c r="X30" i="39"/>
  <c r="X81" i="39" s="1"/>
  <c r="X132" i="39" s="1"/>
  <c r="X183" i="39" s="1"/>
  <c r="X234" i="39" s="1"/>
  <c r="X285" i="39" s="1"/>
  <c r="X336" i="39" s="1"/>
  <c r="X387" i="39" s="1"/>
  <c r="X438" i="39" s="1"/>
  <c r="X489" i="39" s="1"/>
  <c r="X540" i="39" s="1"/>
  <c r="X591" i="39" s="1"/>
  <c r="W30" i="39"/>
  <c r="V30" i="39"/>
  <c r="V81" i="39" s="1"/>
  <c r="U30" i="39"/>
  <c r="U81" i="39" s="1"/>
  <c r="U132" i="39" s="1"/>
  <c r="U183" i="39" s="1"/>
  <c r="U234" i="39" s="1"/>
  <c r="U285" i="39" s="1"/>
  <c r="U336" i="39" s="1"/>
  <c r="U387" i="39" s="1"/>
  <c r="U438" i="39" s="1"/>
  <c r="U489" i="39" s="1"/>
  <c r="U540" i="39" s="1"/>
  <c r="U591" i="39" s="1"/>
  <c r="U642" i="39" s="1"/>
  <c r="T30" i="39"/>
  <c r="T81" i="39" s="1"/>
  <c r="S30" i="39"/>
  <c r="R30" i="39" s="1"/>
  <c r="Q30" i="39"/>
  <c r="P30" i="39"/>
  <c r="O30" i="39"/>
  <c r="N30" i="39"/>
  <c r="F30" i="39"/>
  <c r="E30" i="39"/>
  <c r="X29" i="39"/>
  <c r="X80" i="39" s="1"/>
  <c r="X131" i="39" s="1"/>
  <c r="X182" i="39" s="1"/>
  <c r="X233" i="39" s="1"/>
  <c r="X284" i="39" s="1"/>
  <c r="X335" i="39" s="1"/>
  <c r="X386" i="39" s="1"/>
  <c r="X437" i="39" s="1"/>
  <c r="X488" i="39" s="1"/>
  <c r="X539" i="39" s="1"/>
  <c r="X590" i="39" s="1"/>
  <c r="W29" i="39"/>
  <c r="W80" i="39" s="1"/>
  <c r="V29" i="39"/>
  <c r="V80" i="39" s="1"/>
  <c r="U29" i="39"/>
  <c r="U80" i="39" s="1"/>
  <c r="U131" i="39" s="1"/>
  <c r="U182" i="39" s="1"/>
  <c r="U233" i="39" s="1"/>
  <c r="U284" i="39" s="1"/>
  <c r="U335" i="39" s="1"/>
  <c r="U386" i="39" s="1"/>
  <c r="U437" i="39" s="1"/>
  <c r="U488" i="39" s="1"/>
  <c r="U539" i="39" s="1"/>
  <c r="U590" i="39" s="1"/>
  <c r="U641" i="39" s="1"/>
  <c r="T29" i="39"/>
  <c r="S29" i="39"/>
  <c r="S80" i="39" s="1"/>
  <c r="Q29" i="39"/>
  <c r="P29" i="39"/>
  <c r="O29" i="39"/>
  <c r="N29" i="39"/>
  <c r="F29" i="39"/>
  <c r="E29" i="39"/>
  <c r="X28" i="39"/>
  <c r="X79" i="39" s="1"/>
  <c r="X130" i="39" s="1"/>
  <c r="X181" i="39" s="1"/>
  <c r="X232" i="39" s="1"/>
  <c r="X283" i="39" s="1"/>
  <c r="X334" i="39" s="1"/>
  <c r="X385" i="39" s="1"/>
  <c r="X436" i="39" s="1"/>
  <c r="X487" i="39" s="1"/>
  <c r="X538" i="39" s="1"/>
  <c r="X589" i="39" s="1"/>
  <c r="W28" i="39"/>
  <c r="V28" i="39"/>
  <c r="V79" i="39" s="1"/>
  <c r="U28" i="39"/>
  <c r="U79" i="39" s="1"/>
  <c r="U130" i="39" s="1"/>
  <c r="U181" i="39" s="1"/>
  <c r="U232" i="39" s="1"/>
  <c r="U283" i="39" s="1"/>
  <c r="U334" i="39" s="1"/>
  <c r="U385" i="39" s="1"/>
  <c r="U436" i="39" s="1"/>
  <c r="U487" i="39" s="1"/>
  <c r="U538" i="39" s="1"/>
  <c r="U589" i="39" s="1"/>
  <c r="U640" i="39" s="1"/>
  <c r="T28" i="39"/>
  <c r="T79" i="39" s="1"/>
  <c r="S28" i="39"/>
  <c r="R28" i="39" s="1"/>
  <c r="Q28" i="39"/>
  <c r="P28" i="39"/>
  <c r="O28" i="39"/>
  <c r="N28" i="39"/>
  <c r="F28" i="39"/>
  <c r="E28" i="39"/>
  <c r="X27" i="39"/>
  <c r="X78" i="39" s="1"/>
  <c r="X129" i="39" s="1"/>
  <c r="X180" i="39" s="1"/>
  <c r="X231" i="39" s="1"/>
  <c r="X282" i="39" s="1"/>
  <c r="X333" i="39" s="1"/>
  <c r="X384" i="39" s="1"/>
  <c r="X435" i="39" s="1"/>
  <c r="X486" i="39" s="1"/>
  <c r="X537" i="39" s="1"/>
  <c r="X588" i="39" s="1"/>
  <c r="W27" i="39"/>
  <c r="W78" i="39" s="1"/>
  <c r="V27" i="39"/>
  <c r="V78" i="39" s="1"/>
  <c r="U27" i="39"/>
  <c r="U78" i="39" s="1"/>
  <c r="U129" i="39" s="1"/>
  <c r="U180" i="39" s="1"/>
  <c r="U231" i="39" s="1"/>
  <c r="U282" i="39" s="1"/>
  <c r="U333" i="39" s="1"/>
  <c r="U384" i="39" s="1"/>
  <c r="U435" i="39" s="1"/>
  <c r="U486" i="39" s="1"/>
  <c r="U537" i="39" s="1"/>
  <c r="U588" i="39" s="1"/>
  <c r="U639" i="39" s="1"/>
  <c r="T27" i="39"/>
  <c r="S27" i="39"/>
  <c r="S78" i="39" s="1"/>
  <c r="Q27" i="39"/>
  <c r="P27" i="39"/>
  <c r="O27" i="39"/>
  <c r="N27" i="39"/>
  <c r="F27" i="39"/>
  <c r="E27" i="39"/>
  <c r="X26" i="39"/>
  <c r="X77" i="39" s="1"/>
  <c r="X128" i="39" s="1"/>
  <c r="X179" i="39" s="1"/>
  <c r="X230" i="39" s="1"/>
  <c r="X281" i="39" s="1"/>
  <c r="X332" i="39" s="1"/>
  <c r="X383" i="39" s="1"/>
  <c r="X434" i="39" s="1"/>
  <c r="X485" i="39" s="1"/>
  <c r="X536" i="39" s="1"/>
  <c r="X587" i="39" s="1"/>
  <c r="W26" i="39"/>
  <c r="V26" i="39"/>
  <c r="V77" i="39" s="1"/>
  <c r="U26" i="39"/>
  <c r="U77" i="39" s="1"/>
  <c r="U128" i="39" s="1"/>
  <c r="U179" i="39" s="1"/>
  <c r="U230" i="39" s="1"/>
  <c r="U281" i="39" s="1"/>
  <c r="U332" i="39" s="1"/>
  <c r="U383" i="39" s="1"/>
  <c r="U434" i="39" s="1"/>
  <c r="U485" i="39" s="1"/>
  <c r="U536" i="39" s="1"/>
  <c r="U587" i="39" s="1"/>
  <c r="U638" i="39" s="1"/>
  <c r="T26" i="39"/>
  <c r="T77" i="39" s="1"/>
  <c r="S26" i="39"/>
  <c r="R26" i="39" s="1"/>
  <c r="Q26" i="39"/>
  <c r="P26" i="39"/>
  <c r="O26" i="39"/>
  <c r="N26" i="39"/>
  <c r="F26" i="39"/>
  <c r="E26" i="39"/>
  <c r="X25" i="39"/>
  <c r="W25" i="39"/>
  <c r="W76" i="39" s="1"/>
  <c r="V25" i="39"/>
  <c r="U25" i="39"/>
  <c r="U76" i="39" s="1"/>
  <c r="T25" i="39"/>
  <c r="S25" i="39"/>
  <c r="S76" i="39" s="1"/>
  <c r="Q25" i="39"/>
  <c r="P25" i="39"/>
  <c r="O25" i="39"/>
  <c r="N25" i="39"/>
  <c r="F25" i="39"/>
  <c r="E25" i="39"/>
  <c r="BE24" i="39"/>
  <c r="L24" i="39"/>
  <c r="K24" i="39"/>
  <c r="J24" i="39"/>
  <c r="I24" i="39"/>
  <c r="H24" i="39"/>
  <c r="G24" i="39"/>
  <c r="D24" i="39"/>
  <c r="C24" i="39"/>
  <c r="X23" i="39"/>
  <c r="X74" i="39" s="1"/>
  <c r="X125" i="39" s="1"/>
  <c r="X176" i="39" s="1"/>
  <c r="X227" i="39" s="1"/>
  <c r="X278" i="39" s="1"/>
  <c r="X329" i="39" s="1"/>
  <c r="X380" i="39" s="1"/>
  <c r="X431" i="39" s="1"/>
  <c r="X482" i="39" s="1"/>
  <c r="X533" i="39" s="1"/>
  <c r="X584" i="39" s="1"/>
  <c r="W23" i="39"/>
  <c r="W74" i="39" s="1"/>
  <c r="V23" i="39"/>
  <c r="AC23" i="39" s="1"/>
  <c r="U23" i="39"/>
  <c r="U74" i="39" s="1"/>
  <c r="U125" i="39" s="1"/>
  <c r="U176" i="39" s="1"/>
  <c r="U227" i="39" s="1"/>
  <c r="U278" i="39" s="1"/>
  <c r="U329" i="39" s="1"/>
  <c r="U380" i="39" s="1"/>
  <c r="U431" i="39" s="1"/>
  <c r="U482" i="39" s="1"/>
  <c r="U533" i="39" s="1"/>
  <c r="U584" i="39" s="1"/>
  <c r="U635" i="39" s="1"/>
  <c r="T23" i="39"/>
  <c r="S23" i="39"/>
  <c r="S74" i="39" s="1"/>
  <c r="Q23" i="39"/>
  <c r="P23" i="39"/>
  <c r="O23" i="39"/>
  <c r="N23" i="39"/>
  <c r="F23" i="39"/>
  <c r="E23" i="39"/>
  <c r="X22" i="39"/>
  <c r="X73" i="39" s="1"/>
  <c r="X124" i="39" s="1"/>
  <c r="X175" i="39" s="1"/>
  <c r="X226" i="39" s="1"/>
  <c r="X277" i="39" s="1"/>
  <c r="X328" i="39" s="1"/>
  <c r="X379" i="39" s="1"/>
  <c r="X430" i="39" s="1"/>
  <c r="X481" i="39" s="1"/>
  <c r="X532" i="39" s="1"/>
  <c r="X583" i="39" s="1"/>
  <c r="W22" i="39"/>
  <c r="AB22" i="39" s="1"/>
  <c r="V22" i="39"/>
  <c r="V73" i="39" s="1"/>
  <c r="U22" i="39"/>
  <c r="U73" i="39" s="1"/>
  <c r="U124" i="39" s="1"/>
  <c r="U175" i="39" s="1"/>
  <c r="U226" i="39" s="1"/>
  <c r="U277" i="39" s="1"/>
  <c r="U328" i="39" s="1"/>
  <c r="U379" i="39" s="1"/>
  <c r="U430" i="39" s="1"/>
  <c r="U481" i="39" s="1"/>
  <c r="U532" i="39" s="1"/>
  <c r="U583" i="39" s="1"/>
  <c r="T22" i="39"/>
  <c r="T73" i="39" s="1"/>
  <c r="S22" i="39"/>
  <c r="S73" i="39" s="1"/>
  <c r="S124" i="39" s="1"/>
  <c r="Q22" i="39"/>
  <c r="P22" i="39"/>
  <c r="O22" i="39"/>
  <c r="N22" i="39"/>
  <c r="F22" i="39"/>
  <c r="E22" i="39"/>
  <c r="X21" i="39"/>
  <c r="X72" i="39" s="1"/>
  <c r="X123" i="39" s="1"/>
  <c r="X174" i="39" s="1"/>
  <c r="X225" i="39" s="1"/>
  <c r="X276" i="39" s="1"/>
  <c r="X327" i="39" s="1"/>
  <c r="X378" i="39" s="1"/>
  <c r="X429" i="39" s="1"/>
  <c r="X480" i="39" s="1"/>
  <c r="X531" i="39" s="1"/>
  <c r="X582" i="39" s="1"/>
  <c r="W21" i="39"/>
  <c r="W72" i="39" s="1"/>
  <c r="V21" i="39"/>
  <c r="AC21" i="39" s="1"/>
  <c r="U21" i="39"/>
  <c r="U72" i="39" s="1"/>
  <c r="U123" i="39" s="1"/>
  <c r="U174" i="39" s="1"/>
  <c r="U225" i="39" s="1"/>
  <c r="U276" i="39" s="1"/>
  <c r="U327" i="39" s="1"/>
  <c r="U378" i="39" s="1"/>
  <c r="U429" i="39" s="1"/>
  <c r="U480" i="39" s="1"/>
  <c r="U531" i="39" s="1"/>
  <c r="U582" i="39" s="1"/>
  <c r="U633" i="39" s="1"/>
  <c r="T21" i="39"/>
  <c r="S21" i="39"/>
  <c r="S72" i="39" s="1"/>
  <c r="Q21" i="39"/>
  <c r="P21" i="39"/>
  <c r="O21" i="39"/>
  <c r="N21" i="39"/>
  <c r="F21" i="39"/>
  <c r="E21" i="39"/>
  <c r="X20" i="39"/>
  <c r="X71" i="39" s="1"/>
  <c r="X122" i="39" s="1"/>
  <c r="X173" i="39" s="1"/>
  <c r="X224" i="39" s="1"/>
  <c r="X275" i="39" s="1"/>
  <c r="X326" i="39" s="1"/>
  <c r="X377" i="39" s="1"/>
  <c r="X428" i="39" s="1"/>
  <c r="X479" i="39" s="1"/>
  <c r="X530" i="39" s="1"/>
  <c r="X581" i="39" s="1"/>
  <c r="W20" i="39"/>
  <c r="AB20" i="39" s="1"/>
  <c r="V20" i="39"/>
  <c r="V71" i="39" s="1"/>
  <c r="U20" i="39"/>
  <c r="U71" i="39" s="1"/>
  <c r="U122" i="39" s="1"/>
  <c r="U173" i="39" s="1"/>
  <c r="U224" i="39" s="1"/>
  <c r="U275" i="39" s="1"/>
  <c r="U326" i="39" s="1"/>
  <c r="U377" i="39" s="1"/>
  <c r="U428" i="39" s="1"/>
  <c r="U479" i="39" s="1"/>
  <c r="U530" i="39" s="1"/>
  <c r="U581" i="39" s="1"/>
  <c r="U632" i="39" s="1"/>
  <c r="T20" i="39"/>
  <c r="T71" i="39" s="1"/>
  <c r="S20" i="39"/>
  <c r="S71" i="39" s="1"/>
  <c r="S122" i="39" s="1"/>
  <c r="Q20" i="39"/>
  <c r="P20" i="39"/>
  <c r="O20" i="39"/>
  <c r="N20" i="39"/>
  <c r="F20" i="39"/>
  <c r="E20" i="39"/>
  <c r="X19" i="39"/>
  <c r="X70" i="39" s="1"/>
  <c r="X121" i="39" s="1"/>
  <c r="X172" i="39" s="1"/>
  <c r="X223" i="39" s="1"/>
  <c r="X274" i="39" s="1"/>
  <c r="X325" i="39" s="1"/>
  <c r="X376" i="39" s="1"/>
  <c r="X427" i="39" s="1"/>
  <c r="X478" i="39" s="1"/>
  <c r="X529" i="39" s="1"/>
  <c r="X580" i="39" s="1"/>
  <c r="W19" i="39"/>
  <c r="W70" i="39" s="1"/>
  <c r="V19" i="39"/>
  <c r="AC19" i="39" s="1"/>
  <c r="U19" i="39"/>
  <c r="U70" i="39" s="1"/>
  <c r="U121" i="39" s="1"/>
  <c r="U172" i="39" s="1"/>
  <c r="U223" i="39" s="1"/>
  <c r="U274" i="39" s="1"/>
  <c r="U325" i="39" s="1"/>
  <c r="U376" i="39" s="1"/>
  <c r="U427" i="39" s="1"/>
  <c r="U478" i="39" s="1"/>
  <c r="U529" i="39" s="1"/>
  <c r="U580" i="39" s="1"/>
  <c r="U631" i="39" s="1"/>
  <c r="T19" i="39"/>
  <c r="S19" i="39"/>
  <c r="S70" i="39" s="1"/>
  <c r="Q19" i="39"/>
  <c r="P19" i="39"/>
  <c r="O19" i="39"/>
  <c r="N19" i="39"/>
  <c r="F19" i="39"/>
  <c r="E19" i="39"/>
  <c r="X18" i="39"/>
  <c r="X69" i="39" s="1"/>
  <c r="X120" i="39" s="1"/>
  <c r="X171" i="39" s="1"/>
  <c r="X222" i="39" s="1"/>
  <c r="X273" i="39" s="1"/>
  <c r="X324" i="39" s="1"/>
  <c r="X375" i="39" s="1"/>
  <c r="X426" i="39" s="1"/>
  <c r="X477" i="39" s="1"/>
  <c r="X528" i="39" s="1"/>
  <c r="X579" i="39" s="1"/>
  <c r="W18" i="39"/>
  <c r="AB18" i="39" s="1"/>
  <c r="V18" i="39"/>
  <c r="V69" i="39" s="1"/>
  <c r="U18" i="39"/>
  <c r="U69" i="39" s="1"/>
  <c r="U120" i="39" s="1"/>
  <c r="U171" i="39" s="1"/>
  <c r="U222" i="39" s="1"/>
  <c r="U273" i="39" s="1"/>
  <c r="U324" i="39" s="1"/>
  <c r="U375" i="39" s="1"/>
  <c r="U426" i="39" s="1"/>
  <c r="U477" i="39" s="1"/>
  <c r="U528" i="39" s="1"/>
  <c r="U579" i="39" s="1"/>
  <c r="U630" i="39" s="1"/>
  <c r="T18" i="39"/>
  <c r="T69" i="39" s="1"/>
  <c r="S18" i="39"/>
  <c r="S69" i="39" s="1"/>
  <c r="S120" i="39" s="1"/>
  <c r="Q18" i="39"/>
  <c r="P18" i="39"/>
  <c r="O18" i="39"/>
  <c r="N18" i="39"/>
  <c r="F18" i="39"/>
  <c r="E18" i="39"/>
  <c r="X17" i="39"/>
  <c r="X68" i="39" s="1"/>
  <c r="X119" i="39" s="1"/>
  <c r="X170" i="39" s="1"/>
  <c r="X221" i="39" s="1"/>
  <c r="X272" i="39" s="1"/>
  <c r="X323" i="39" s="1"/>
  <c r="X374" i="39" s="1"/>
  <c r="X425" i="39" s="1"/>
  <c r="X476" i="39" s="1"/>
  <c r="X527" i="39" s="1"/>
  <c r="X578" i="39" s="1"/>
  <c r="W17" i="39"/>
  <c r="W68" i="39" s="1"/>
  <c r="V17" i="39"/>
  <c r="AC17" i="39" s="1"/>
  <c r="U17" i="39"/>
  <c r="U68" i="39" s="1"/>
  <c r="U119" i="39" s="1"/>
  <c r="U170" i="39" s="1"/>
  <c r="U221" i="39" s="1"/>
  <c r="U272" i="39" s="1"/>
  <c r="U323" i="39" s="1"/>
  <c r="U374" i="39" s="1"/>
  <c r="U425" i="39" s="1"/>
  <c r="U476" i="39" s="1"/>
  <c r="U527" i="39" s="1"/>
  <c r="U578" i="39" s="1"/>
  <c r="U629" i="39" s="1"/>
  <c r="T17" i="39"/>
  <c r="S17" i="39"/>
  <c r="S68" i="39" s="1"/>
  <c r="Q17" i="39"/>
  <c r="P17" i="39"/>
  <c r="O17" i="39"/>
  <c r="N17" i="39"/>
  <c r="F17" i="39"/>
  <c r="E17" i="39"/>
  <c r="X16" i="39"/>
  <c r="X67" i="39" s="1"/>
  <c r="X118" i="39" s="1"/>
  <c r="X169" i="39" s="1"/>
  <c r="X220" i="39" s="1"/>
  <c r="X271" i="39" s="1"/>
  <c r="X322" i="39" s="1"/>
  <c r="X373" i="39" s="1"/>
  <c r="X424" i="39" s="1"/>
  <c r="X475" i="39" s="1"/>
  <c r="X526" i="39" s="1"/>
  <c r="X577" i="39" s="1"/>
  <c r="W16" i="39"/>
  <c r="AB16" i="39" s="1"/>
  <c r="V16" i="39"/>
  <c r="V67" i="39" s="1"/>
  <c r="U16" i="39"/>
  <c r="U67" i="39" s="1"/>
  <c r="U118" i="39" s="1"/>
  <c r="U169" i="39" s="1"/>
  <c r="U220" i="39" s="1"/>
  <c r="U271" i="39" s="1"/>
  <c r="U322" i="39" s="1"/>
  <c r="U373" i="39" s="1"/>
  <c r="U424" i="39" s="1"/>
  <c r="U475" i="39" s="1"/>
  <c r="U526" i="39" s="1"/>
  <c r="U577" i="39" s="1"/>
  <c r="U628" i="39" s="1"/>
  <c r="T16" i="39"/>
  <c r="T67" i="39" s="1"/>
  <c r="S16" i="39"/>
  <c r="S67" i="39" s="1"/>
  <c r="S118" i="39" s="1"/>
  <c r="Q16" i="39"/>
  <c r="P16" i="39"/>
  <c r="O16" i="39"/>
  <c r="N16" i="39"/>
  <c r="F16" i="39"/>
  <c r="E16" i="39"/>
  <c r="X15" i="39"/>
  <c r="X66" i="39" s="1"/>
  <c r="X117" i="39" s="1"/>
  <c r="X168" i="39" s="1"/>
  <c r="X219" i="39" s="1"/>
  <c r="X270" i="39" s="1"/>
  <c r="X321" i="39" s="1"/>
  <c r="X372" i="39" s="1"/>
  <c r="X423" i="39" s="1"/>
  <c r="X474" i="39" s="1"/>
  <c r="X525" i="39" s="1"/>
  <c r="X576" i="39" s="1"/>
  <c r="W15" i="39"/>
  <c r="W66" i="39" s="1"/>
  <c r="V15" i="39"/>
  <c r="AC15" i="39" s="1"/>
  <c r="U15" i="39"/>
  <c r="U66" i="39" s="1"/>
  <c r="U117" i="39" s="1"/>
  <c r="U168" i="39" s="1"/>
  <c r="U219" i="39" s="1"/>
  <c r="U270" i="39" s="1"/>
  <c r="U321" i="39" s="1"/>
  <c r="U372" i="39" s="1"/>
  <c r="U423" i="39" s="1"/>
  <c r="U474" i="39" s="1"/>
  <c r="U525" i="39" s="1"/>
  <c r="U576" i="39" s="1"/>
  <c r="U627" i="39" s="1"/>
  <c r="T15" i="39"/>
  <c r="S15" i="39"/>
  <c r="S66" i="39" s="1"/>
  <c r="Q15" i="39"/>
  <c r="P15" i="39"/>
  <c r="O15" i="39"/>
  <c r="N15" i="39"/>
  <c r="F15" i="39"/>
  <c r="E15" i="39"/>
  <c r="X14" i="39"/>
  <c r="X65" i="39" s="1"/>
  <c r="X116" i="39" s="1"/>
  <c r="X167" i="39" s="1"/>
  <c r="X218" i="39" s="1"/>
  <c r="X269" i="39" s="1"/>
  <c r="X320" i="39" s="1"/>
  <c r="X371" i="39" s="1"/>
  <c r="X422" i="39" s="1"/>
  <c r="X473" i="39" s="1"/>
  <c r="X524" i="39" s="1"/>
  <c r="X575" i="39" s="1"/>
  <c r="W14" i="39"/>
  <c r="AB14" i="39" s="1"/>
  <c r="V14" i="39"/>
  <c r="V65" i="39" s="1"/>
  <c r="U14" i="39"/>
  <c r="U65" i="39" s="1"/>
  <c r="U116" i="39" s="1"/>
  <c r="U167" i="39" s="1"/>
  <c r="U218" i="39" s="1"/>
  <c r="U269" i="39" s="1"/>
  <c r="U320" i="39" s="1"/>
  <c r="U371" i="39" s="1"/>
  <c r="U422" i="39" s="1"/>
  <c r="U473" i="39" s="1"/>
  <c r="U524" i="39" s="1"/>
  <c r="U575" i="39" s="1"/>
  <c r="U626" i="39" s="1"/>
  <c r="T14" i="39"/>
  <c r="T65" i="39" s="1"/>
  <c r="S14" i="39"/>
  <c r="S65" i="39" s="1"/>
  <c r="S116" i="39" s="1"/>
  <c r="Q14" i="39"/>
  <c r="P14" i="39"/>
  <c r="O14" i="39"/>
  <c r="N14" i="39"/>
  <c r="F14" i="39"/>
  <c r="E14" i="39"/>
  <c r="X13" i="39"/>
  <c r="X64" i="39" s="1"/>
  <c r="X115" i="39" s="1"/>
  <c r="X166" i="39" s="1"/>
  <c r="X217" i="39" s="1"/>
  <c r="X268" i="39" s="1"/>
  <c r="X319" i="39" s="1"/>
  <c r="X370" i="39" s="1"/>
  <c r="X421" i="39" s="1"/>
  <c r="X472" i="39" s="1"/>
  <c r="X523" i="39" s="1"/>
  <c r="X574" i="39" s="1"/>
  <c r="W13" i="39"/>
  <c r="W64" i="39" s="1"/>
  <c r="V13" i="39"/>
  <c r="AC13" i="39" s="1"/>
  <c r="U13" i="39"/>
  <c r="U64" i="39" s="1"/>
  <c r="U115" i="39" s="1"/>
  <c r="U166" i="39" s="1"/>
  <c r="U217" i="39" s="1"/>
  <c r="U268" i="39" s="1"/>
  <c r="U319" i="39" s="1"/>
  <c r="U370" i="39" s="1"/>
  <c r="U421" i="39" s="1"/>
  <c r="U472" i="39" s="1"/>
  <c r="U523" i="39" s="1"/>
  <c r="U574" i="39" s="1"/>
  <c r="U625" i="39" s="1"/>
  <c r="T13" i="39"/>
  <c r="S13" i="39"/>
  <c r="S64" i="39" s="1"/>
  <c r="Q13" i="39"/>
  <c r="P13" i="39"/>
  <c r="O13" i="39"/>
  <c r="N13" i="39"/>
  <c r="F13" i="39"/>
  <c r="E13" i="39"/>
  <c r="X12" i="39"/>
  <c r="X63" i="39" s="1"/>
  <c r="X114" i="39" s="1"/>
  <c r="X165" i="39" s="1"/>
  <c r="X216" i="39" s="1"/>
  <c r="X267" i="39" s="1"/>
  <c r="X318" i="39" s="1"/>
  <c r="X369" i="39" s="1"/>
  <c r="X420" i="39" s="1"/>
  <c r="X471" i="39" s="1"/>
  <c r="X522" i="39" s="1"/>
  <c r="X573" i="39" s="1"/>
  <c r="W12" i="39"/>
  <c r="AB12" i="39" s="1"/>
  <c r="V12" i="39"/>
  <c r="V63" i="39" s="1"/>
  <c r="U12" i="39"/>
  <c r="U63" i="39" s="1"/>
  <c r="U114" i="39" s="1"/>
  <c r="U165" i="39" s="1"/>
  <c r="U216" i="39" s="1"/>
  <c r="U267" i="39" s="1"/>
  <c r="U318" i="39" s="1"/>
  <c r="U369" i="39" s="1"/>
  <c r="U420" i="39" s="1"/>
  <c r="U471" i="39" s="1"/>
  <c r="U522" i="39" s="1"/>
  <c r="U573" i="39" s="1"/>
  <c r="U624" i="39" s="1"/>
  <c r="T12" i="39"/>
  <c r="T63" i="39" s="1"/>
  <c r="S12" i="39"/>
  <c r="S63" i="39" s="1"/>
  <c r="S114" i="39" s="1"/>
  <c r="Q12" i="39"/>
  <c r="P12" i="39"/>
  <c r="O12" i="39"/>
  <c r="N12" i="39"/>
  <c r="F12" i="39"/>
  <c r="E12" i="39"/>
  <c r="X11" i="39"/>
  <c r="X62" i="39" s="1"/>
  <c r="X113" i="39" s="1"/>
  <c r="X164" i="39" s="1"/>
  <c r="X215" i="39" s="1"/>
  <c r="X266" i="39" s="1"/>
  <c r="X317" i="39" s="1"/>
  <c r="X368" i="39" s="1"/>
  <c r="X419" i="39" s="1"/>
  <c r="X470" i="39" s="1"/>
  <c r="X521" i="39" s="1"/>
  <c r="X572" i="39" s="1"/>
  <c r="W11" i="39"/>
  <c r="W62" i="39" s="1"/>
  <c r="V11" i="39"/>
  <c r="AC11" i="39" s="1"/>
  <c r="U11" i="39"/>
  <c r="U62" i="39" s="1"/>
  <c r="U113" i="39" s="1"/>
  <c r="U164" i="39" s="1"/>
  <c r="U215" i="39" s="1"/>
  <c r="U266" i="39" s="1"/>
  <c r="U317" i="39" s="1"/>
  <c r="U368" i="39" s="1"/>
  <c r="U419" i="39" s="1"/>
  <c r="U470" i="39" s="1"/>
  <c r="U521" i="39" s="1"/>
  <c r="U572" i="39" s="1"/>
  <c r="U623" i="39" s="1"/>
  <c r="T11" i="39"/>
  <c r="S11" i="39"/>
  <c r="S62" i="39" s="1"/>
  <c r="Q11" i="39"/>
  <c r="P11" i="39"/>
  <c r="O11" i="39"/>
  <c r="N11" i="39"/>
  <c r="F11" i="39"/>
  <c r="E11" i="39"/>
  <c r="X10" i="39"/>
  <c r="X61" i="39" s="1"/>
  <c r="X112" i="39" s="1"/>
  <c r="X163" i="39" s="1"/>
  <c r="X214" i="39" s="1"/>
  <c r="X265" i="39" s="1"/>
  <c r="X316" i="39" s="1"/>
  <c r="X367" i="39" s="1"/>
  <c r="X418" i="39" s="1"/>
  <c r="X469" i="39" s="1"/>
  <c r="X520" i="39" s="1"/>
  <c r="X571" i="39" s="1"/>
  <c r="W10" i="39"/>
  <c r="AB10" i="39" s="1"/>
  <c r="V10" i="39"/>
  <c r="V61" i="39" s="1"/>
  <c r="U10" i="39"/>
  <c r="U61" i="39" s="1"/>
  <c r="U112" i="39" s="1"/>
  <c r="U163" i="39" s="1"/>
  <c r="U214" i="39" s="1"/>
  <c r="U265" i="39" s="1"/>
  <c r="U316" i="39" s="1"/>
  <c r="U367" i="39" s="1"/>
  <c r="U418" i="39" s="1"/>
  <c r="U469" i="39" s="1"/>
  <c r="U520" i="39" s="1"/>
  <c r="U571" i="39" s="1"/>
  <c r="U622" i="39" s="1"/>
  <c r="T10" i="39"/>
  <c r="T61" i="39" s="1"/>
  <c r="S10" i="39"/>
  <c r="S61" i="39" s="1"/>
  <c r="S112" i="39" s="1"/>
  <c r="Q10" i="39"/>
  <c r="P10" i="39"/>
  <c r="O10" i="39"/>
  <c r="N10" i="39"/>
  <c r="F10" i="39"/>
  <c r="E10" i="39"/>
  <c r="X9" i="39"/>
  <c r="X60" i="39" s="1"/>
  <c r="X111" i="39" s="1"/>
  <c r="X162" i="39" s="1"/>
  <c r="X213" i="39" s="1"/>
  <c r="X264" i="39" s="1"/>
  <c r="X315" i="39" s="1"/>
  <c r="X366" i="39" s="1"/>
  <c r="X417" i="39" s="1"/>
  <c r="X468" i="39" s="1"/>
  <c r="X519" i="39" s="1"/>
  <c r="X570" i="39" s="1"/>
  <c r="W9" i="39"/>
  <c r="W60" i="39" s="1"/>
  <c r="V9" i="39"/>
  <c r="AC9" i="39" s="1"/>
  <c r="U9" i="39"/>
  <c r="U60" i="39" s="1"/>
  <c r="U111" i="39" s="1"/>
  <c r="U162" i="39" s="1"/>
  <c r="U213" i="39" s="1"/>
  <c r="U264" i="39" s="1"/>
  <c r="U315" i="39" s="1"/>
  <c r="U366" i="39" s="1"/>
  <c r="U417" i="39" s="1"/>
  <c r="U468" i="39" s="1"/>
  <c r="U519" i="39" s="1"/>
  <c r="U570" i="39" s="1"/>
  <c r="U621" i="39" s="1"/>
  <c r="T9" i="39"/>
  <c r="S9" i="39"/>
  <c r="S60" i="39" s="1"/>
  <c r="Q9" i="39"/>
  <c r="P9" i="39"/>
  <c r="O9" i="39"/>
  <c r="N9" i="39"/>
  <c r="F9" i="39"/>
  <c r="E9" i="39"/>
  <c r="X8" i="39"/>
  <c r="X59" i="39" s="1"/>
  <c r="X110" i="39" s="1"/>
  <c r="X161" i="39" s="1"/>
  <c r="X212" i="39" s="1"/>
  <c r="X263" i="39" s="1"/>
  <c r="X314" i="39" s="1"/>
  <c r="X365" i="39" s="1"/>
  <c r="X416" i="39" s="1"/>
  <c r="X467" i="39" s="1"/>
  <c r="X518" i="39" s="1"/>
  <c r="X569" i="39" s="1"/>
  <c r="W8" i="39"/>
  <c r="AB8" i="39" s="1"/>
  <c r="V8" i="39"/>
  <c r="V59" i="39" s="1"/>
  <c r="U8" i="39"/>
  <c r="U59" i="39" s="1"/>
  <c r="U110" i="39" s="1"/>
  <c r="U161" i="39" s="1"/>
  <c r="U212" i="39" s="1"/>
  <c r="U263" i="39" s="1"/>
  <c r="U314" i="39" s="1"/>
  <c r="U365" i="39" s="1"/>
  <c r="U416" i="39" s="1"/>
  <c r="U467" i="39" s="1"/>
  <c r="U518" i="39" s="1"/>
  <c r="U569" i="39" s="1"/>
  <c r="U620" i="39" s="1"/>
  <c r="T8" i="39"/>
  <c r="T59" i="39" s="1"/>
  <c r="S8" i="39"/>
  <c r="S59" i="39" s="1"/>
  <c r="S110" i="39" s="1"/>
  <c r="Q8" i="39"/>
  <c r="P8" i="39"/>
  <c r="O8" i="39"/>
  <c r="N8" i="39"/>
  <c r="F8" i="39"/>
  <c r="E8" i="39"/>
  <c r="X7" i="39"/>
  <c r="X58" i="39" s="1"/>
  <c r="X109" i="39" s="1"/>
  <c r="X160" i="39" s="1"/>
  <c r="X211" i="39" s="1"/>
  <c r="X262" i="39" s="1"/>
  <c r="X313" i="39" s="1"/>
  <c r="X364" i="39" s="1"/>
  <c r="X415" i="39" s="1"/>
  <c r="X466" i="39" s="1"/>
  <c r="X517" i="39" s="1"/>
  <c r="X568" i="39" s="1"/>
  <c r="W7" i="39"/>
  <c r="W58" i="39" s="1"/>
  <c r="V7" i="39"/>
  <c r="AC7" i="39" s="1"/>
  <c r="U7" i="39"/>
  <c r="U58" i="39" s="1"/>
  <c r="T7" i="39"/>
  <c r="S7" i="39"/>
  <c r="S58" i="39" s="1"/>
  <c r="Q7" i="39"/>
  <c r="P7" i="39"/>
  <c r="O7" i="39"/>
  <c r="N7" i="39"/>
  <c r="F7" i="39"/>
  <c r="E7" i="39"/>
  <c r="BA607" i="38"/>
  <c r="AZ607" i="38"/>
  <c r="AY607" i="38"/>
  <c r="AX607" i="38"/>
  <c r="AW607" i="38"/>
  <c r="BA597" i="38"/>
  <c r="AZ597" i="38"/>
  <c r="AY597" i="38"/>
  <c r="AX597" i="38"/>
  <c r="AW597" i="38"/>
  <c r="BA585" i="38"/>
  <c r="AZ585" i="38"/>
  <c r="AY585" i="38"/>
  <c r="AX585" i="38"/>
  <c r="AW585" i="38"/>
  <c r="N46" i="39" l="1"/>
  <c r="N97" i="39"/>
  <c r="N352" i="39"/>
  <c r="N495" i="39"/>
  <c r="BA557" i="39"/>
  <c r="BE557" i="39"/>
  <c r="N546" i="39"/>
  <c r="AZ608" i="39"/>
  <c r="H657" i="39"/>
  <c r="H506" i="39"/>
  <c r="L506" i="39"/>
  <c r="E495" i="39"/>
  <c r="BB557" i="39"/>
  <c r="C608" i="39"/>
  <c r="I608" i="39"/>
  <c r="Q597" i="39"/>
  <c r="O607" i="39"/>
  <c r="C657" i="39"/>
  <c r="I657" i="39"/>
  <c r="Z13" i="39"/>
  <c r="Z15" i="39"/>
  <c r="Z17" i="39"/>
  <c r="Z19" i="39"/>
  <c r="Z21" i="39"/>
  <c r="Z23" i="39"/>
  <c r="I353" i="39"/>
  <c r="P381" i="39"/>
  <c r="O444" i="39"/>
  <c r="D557" i="39"/>
  <c r="J557" i="39"/>
  <c r="BD557" i="39"/>
  <c r="O546" i="39"/>
  <c r="N556" i="39"/>
  <c r="N597" i="39"/>
  <c r="E646" i="39"/>
  <c r="O301" i="39"/>
  <c r="N291" i="39"/>
  <c r="O250" i="39"/>
  <c r="N250" i="39"/>
  <c r="J251" i="39"/>
  <c r="O199" i="39"/>
  <c r="P138" i="39"/>
  <c r="AY455" i="39"/>
  <c r="BC455" i="39"/>
  <c r="U634" i="39"/>
  <c r="G200" i="39"/>
  <c r="BN302" i="39"/>
  <c r="G353" i="39"/>
  <c r="L557" i="39"/>
  <c r="G608" i="39"/>
  <c r="O656" i="39"/>
  <c r="R10" i="39"/>
  <c r="C47" i="39"/>
  <c r="BE47" i="39"/>
  <c r="Z27" i="39"/>
  <c r="Z29" i="39"/>
  <c r="N177" i="39"/>
  <c r="AS200" i="39"/>
  <c r="N228" i="39"/>
  <c r="N240" i="39"/>
  <c r="N279" i="39"/>
  <c r="N330" i="39"/>
  <c r="BB353" i="39"/>
  <c r="BB404" i="39"/>
  <c r="O393" i="39"/>
  <c r="E483" i="39"/>
  <c r="J506" i="39"/>
  <c r="Q506" i="39" s="1"/>
  <c r="BE506" i="39"/>
  <c r="BI506" i="39"/>
  <c r="C557" i="39"/>
  <c r="L608" i="39"/>
  <c r="E597" i="39"/>
  <c r="J657" i="39"/>
  <c r="N657" i="39" s="1"/>
  <c r="N656" i="39"/>
  <c r="P126" i="39"/>
  <c r="BZ455" i="39"/>
  <c r="AA28" i="39"/>
  <c r="AA30" i="39"/>
  <c r="E36" i="39"/>
  <c r="Z39" i="39"/>
  <c r="O291" i="39"/>
  <c r="K353" i="39"/>
  <c r="AY608" i="38"/>
  <c r="Z7" i="39"/>
  <c r="Z9" i="39"/>
  <c r="R20" i="39"/>
  <c r="Z30" i="39"/>
  <c r="Z31" i="39"/>
  <c r="Z33" i="39"/>
  <c r="Z35" i="39"/>
  <c r="N36" i="39"/>
  <c r="Q126" i="39"/>
  <c r="Q148" i="39"/>
  <c r="I200" i="39"/>
  <c r="N199" i="39"/>
  <c r="BM302" i="39"/>
  <c r="N301" i="39"/>
  <c r="E330" i="39"/>
  <c r="O352" i="39"/>
  <c r="O403" i="39"/>
  <c r="N444" i="39"/>
  <c r="N454" i="39"/>
  <c r="AW608" i="39"/>
  <c r="BA608" i="39"/>
  <c r="Z618" i="39"/>
  <c r="G657" i="39"/>
  <c r="E656" i="39"/>
  <c r="Q138" i="39"/>
  <c r="N148" i="39"/>
  <c r="O126" i="39"/>
  <c r="O138" i="39"/>
  <c r="O148" i="39"/>
  <c r="V96" i="39"/>
  <c r="V147" i="39" s="1"/>
  <c r="AQ200" i="39"/>
  <c r="P240" i="39"/>
  <c r="O240" i="39"/>
  <c r="O330" i="39"/>
  <c r="Q454" i="39"/>
  <c r="P495" i="39"/>
  <c r="O495" i="39"/>
  <c r="I506" i="39"/>
  <c r="D506" i="39"/>
  <c r="P585" i="39"/>
  <c r="O585" i="39"/>
  <c r="K608" i="39"/>
  <c r="P608" i="39" s="1"/>
  <c r="P646" i="39"/>
  <c r="C98" i="39"/>
  <c r="G149" i="39"/>
  <c r="I149" i="39"/>
  <c r="K149" i="39"/>
  <c r="R8" i="39"/>
  <c r="R12" i="39"/>
  <c r="AA34" i="39"/>
  <c r="V90" i="39"/>
  <c r="V141" i="39" s="1"/>
  <c r="AC141" i="39" s="1"/>
  <c r="AP200" i="39"/>
  <c r="AR200" i="39"/>
  <c r="AT200" i="39"/>
  <c r="P189" i="39"/>
  <c r="E199" i="39"/>
  <c r="Q240" i="39"/>
  <c r="L251" i="39"/>
  <c r="E250" i="39"/>
  <c r="E302" i="39"/>
  <c r="O279" i="39"/>
  <c r="L302" i="39"/>
  <c r="BH302" i="39"/>
  <c r="BJ302" i="39" s="1"/>
  <c r="E291" i="39"/>
  <c r="BJ291" i="39"/>
  <c r="E301" i="39"/>
  <c r="D353" i="39"/>
  <c r="J353" i="39"/>
  <c r="E342" i="39"/>
  <c r="P342" i="39"/>
  <c r="C353" i="39"/>
  <c r="G404" i="39"/>
  <c r="I404" i="39"/>
  <c r="N381" i="39"/>
  <c r="AY404" i="39"/>
  <c r="BA404" i="39"/>
  <c r="BC404" i="39"/>
  <c r="E393" i="39"/>
  <c r="P393" i="39"/>
  <c r="E403" i="39"/>
  <c r="E444" i="39"/>
  <c r="E454" i="39"/>
  <c r="P454" i="39"/>
  <c r="O454" i="39"/>
  <c r="C506" i="39"/>
  <c r="G506" i="39"/>
  <c r="O483" i="39"/>
  <c r="N483" i="39"/>
  <c r="Q495" i="39"/>
  <c r="E505" i="39"/>
  <c r="Q557" i="39"/>
  <c r="E546" i="39"/>
  <c r="AY546" i="39"/>
  <c r="E556" i="39"/>
  <c r="AY556" i="39"/>
  <c r="E608" i="39"/>
  <c r="AY608" i="39"/>
  <c r="O597" i="39"/>
  <c r="E607" i="39"/>
  <c r="P607" i="39"/>
  <c r="R617" i="39"/>
  <c r="T634" i="39"/>
  <c r="AB617" i="39"/>
  <c r="O646" i="39"/>
  <c r="Q656" i="39"/>
  <c r="P656" i="39"/>
  <c r="H149" i="39"/>
  <c r="J149" i="39"/>
  <c r="Q149" i="39" s="1"/>
  <c r="L149" i="39"/>
  <c r="N87" i="39"/>
  <c r="O97" i="39"/>
  <c r="AF97" i="39" s="1"/>
  <c r="X36" i="39"/>
  <c r="X87" i="39" s="1"/>
  <c r="X138" i="39" s="1"/>
  <c r="X189" i="39" s="1"/>
  <c r="X240" i="39" s="1"/>
  <c r="X291" i="39" s="1"/>
  <c r="X342" i="39" s="1"/>
  <c r="X393" i="39" s="1"/>
  <c r="X444" i="39" s="1"/>
  <c r="X495" i="39" s="1"/>
  <c r="X546" i="39" s="1"/>
  <c r="X597" i="39" s="1"/>
  <c r="V36" i="39"/>
  <c r="AC36" i="39" s="1"/>
  <c r="AA32" i="39"/>
  <c r="Z45" i="39"/>
  <c r="R22" i="39"/>
  <c r="Z43" i="39"/>
  <c r="V94" i="39"/>
  <c r="V145" i="39" s="1"/>
  <c r="V196" i="39" s="1"/>
  <c r="Z34" i="39"/>
  <c r="Z28" i="39"/>
  <c r="R18" i="39"/>
  <c r="V88" i="39"/>
  <c r="V139" i="39" s="1"/>
  <c r="V190" i="39" s="1"/>
  <c r="Z37" i="39"/>
  <c r="N24" i="39"/>
  <c r="Z32" i="39"/>
  <c r="R16" i="39"/>
  <c r="V92" i="39"/>
  <c r="V143" i="39" s="1"/>
  <c r="AC143" i="39" s="1"/>
  <c r="Z41" i="39"/>
  <c r="G47" i="39"/>
  <c r="K47" i="39"/>
  <c r="P47" i="39" s="1"/>
  <c r="AA26" i="39"/>
  <c r="Z26" i="39"/>
  <c r="T36" i="39"/>
  <c r="Z36" i="39" s="1"/>
  <c r="O36" i="39"/>
  <c r="I47" i="39"/>
  <c r="R14" i="39"/>
  <c r="Z11" i="39"/>
  <c r="P148" i="39"/>
  <c r="L47" i="39"/>
  <c r="L200" i="39"/>
  <c r="H200" i="39"/>
  <c r="D149" i="39"/>
  <c r="G98" i="39"/>
  <c r="I98" i="39"/>
  <c r="H98" i="39"/>
  <c r="J98" i="39"/>
  <c r="L98" i="39"/>
  <c r="O87" i="39"/>
  <c r="O75" i="39"/>
  <c r="N75" i="39"/>
  <c r="E97" i="39"/>
  <c r="Q97" i="39"/>
  <c r="S89" i="39"/>
  <c r="S140" i="39" s="1"/>
  <c r="R140" i="39" s="1"/>
  <c r="W89" i="39"/>
  <c r="W140" i="39" s="1"/>
  <c r="W191" i="39" s="1"/>
  <c r="S91" i="39"/>
  <c r="S142" i="39" s="1"/>
  <c r="R142" i="39" s="1"/>
  <c r="W91" i="39"/>
  <c r="W142" i="39" s="1"/>
  <c r="W193" i="39" s="1"/>
  <c r="S93" i="39"/>
  <c r="S144" i="39" s="1"/>
  <c r="S195" i="39" s="1"/>
  <c r="W93" i="39"/>
  <c r="W144" i="39" s="1"/>
  <c r="AB144" i="39" s="1"/>
  <c r="S95" i="39"/>
  <c r="S146" i="39" s="1"/>
  <c r="S197" i="39" s="1"/>
  <c r="W95" i="39"/>
  <c r="W146" i="39" s="1"/>
  <c r="AB146" i="39" s="1"/>
  <c r="J47" i="39"/>
  <c r="R25" i="39"/>
  <c r="R27" i="39"/>
  <c r="R29" i="39"/>
  <c r="R31" i="39"/>
  <c r="R33" i="39"/>
  <c r="R35" i="39"/>
  <c r="T58" i="39"/>
  <c r="T109" i="39" s="1"/>
  <c r="T160" i="39" s="1"/>
  <c r="T60" i="39"/>
  <c r="T111" i="39" s="1"/>
  <c r="T162" i="39" s="1"/>
  <c r="T62" i="39"/>
  <c r="T113" i="39" s="1"/>
  <c r="T164" i="39" s="1"/>
  <c r="T64" i="39"/>
  <c r="T115" i="39" s="1"/>
  <c r="T166" i="39" s="1"/>
  <c r="T66" i="39"/>
  <c r="T117" i="39" s="1"/>
  <c r="T168" i="39" s="1"/>
  <c r="T68" i="39"/>
  <c r="T119" i="39" s="1"/>
  <c r="T170" i="39" s="1"/>
  <c r="T70" i="39"/>
  <c r="T121" i="39" s="1"/>
  <c r="T172" i="39" s="1"/>
  <c r="T72" i="39"/>
  <c r="T123" i="39" s="1"/>
  <c r="T174" i="39" s="1"/>
  <c r="T74" i="39"/>
  <c r="T125" i="39" s="1"/>
  <c r="T176" i="39" s="1"/>
  <c r="V58" i="39"/>
  <c r="V109" i="39" s="1"/>
  <c r="V160" i="39" s="1"/>
  <c r="W59" i="39"/>
  <c r="W110" i="39" s="1"/>
  <c r="AB110" i="39" s="1"/>
  <c r="V60" i="39"/>
  <c r="V111" i="39" s="1"/>
  <c r="AC111" i="39" s="1"/>
  <c r="W61" i="39"/>
  <c r="W112" i="39" s="1"/>
  <c r="W163" i="39" s="1"/>
  <c r="V62" i="39"/>
  <c r="V113" i="39" s="1"/>
  <c r="V164" i="39" s="1"/>
  <c r="W63" i="39"/>
  <c r="W114" i="39" s="1"/>
  <c r="W165" i="39" s="1"/>
  <c r="V64" i="39"/>
  <c r="V115" i="39" s="1"/>
  <c r="V166" i="39" s="1"/>
  <c r="W65" i="39"/>
  <c r="W116" i="39" s="1"/>
  <c r="AB116" i="39" s="1"/>
  <c r="V66" i="39"/>
  <c r="V117" i="39" s="1"/>
  <c r="V168" i="39" s="1"/>
  <c r="W67" i="39"/>
  <c r="W118" i="39" s="1"/>
  <c r="W169" i="39" s="1"/>
  <c r="V68" i="39"/>
  <c r="V119" i="39" s="1"/>
  <c r="AC119" i="39" s="1"/>
  <c r="W69" i="39"/>
  <c r="W120" i="39" s="1"/>
  <c r="W171" i="39" s="1"/>
  <c r="V70" i="39"/>
  <c r="V121" i="39" s="1"/>
  <c r="AC121" i="39" s="1"/>
  <c r="W71" i="39"/>
  <c r="W122" i="39" s="1"/>
  <c r="AB122" i="39" s="1"/>
  <c r="V72" i="39"/>
  <c r="V123" i="39" s="1"/>
  <c r="V174" i="39" s="1"/>
  <c r="W73" i="39"/>
  <c r="W124" i="39" s="1"/>
  <c r="AB124" i="39" s="1"/>
  <c r="V74" i="39"/>
  <c r="V125" i="39" s="1"/>
  <c r="V176" i="39" s="1"/>
  <c r="P46" i="39"/>
  <c r="Q46" i="39"/>
  <c r="D47" i="39"/>
  <c r="E47" i="39" s="1"/>
  <c r="E46" i="39"/>
  <c r="Q36" i="39"/>
  <c r="T110" i="39"/>
  <c r="Z59" i="39"/>
  <c r="AC59" i="39"/>
  <c r="V110" i="39"/>
  <c r="T112" i="39"/>
  <c r="Z61" i="39"/>
  <c r="AC61" i="39"/>
  <c r="V112" i="39"/>
  <c r="T114" i="39"/>
  <c r="Z63" i="39"/>
  <c r="AC63" i="39"/>
  <c r="V114" i="39"/>
  <c r="T116" i="39"/>
  <c r="Z65" i="39"/>
  <c r="AC65" i="39"/>
  <c r="V116" i="39"/>
  <c r="T118" i="39"/>
  <c r="Z67" i="39"/>
  <c r="AC67" i="39"/>
  <c r="V118" i="39"/>
  <c r="T120" i="39"/>
  <c r="Z69" i="39"/>
  <c r="AC69" i="39"/>
  <c r="V120" i="39"/>
  <c r="T122" i="39"/>
  <c r="Z71" i="39"/>
  <c r="AC71" i="39"/>
  <c r="V122" i="39"/>
  <c r="T124" i="39"/>
  <c r="Z73" i="39"/>
  <c r="AC73" i="39"/>
  <c r="V124" i="39"/>
  <c r="S127" i="39"/>
  <c r="R76" i="39"/>
  <c r="U127" i="39"/>
  <c r="U87" i="39"/>
  <c r="W127" i="39"/>
  <c r="AB76" i="39"/>
  <c r="S129" i="39"/>
  <c r="R78" i="39"/>
  <c r="W129" i="39"/>
  <c r="AB78" i="39"/>
  <c r="AA78" i="39"/>
  <c r="S131" i="39"/>
  <c r="R80" i="39"/>
  <c r="W131" i="39"/>
  <c r="AB80" i="39"/>
  <c r="AA80" i="39"/>
  <c r="S133" i="39"/>
  <c r="R82" i="39"/>
  <c r="W133" i="39"/>
  <c r="AB82" i="39"/>
  <c r="AA82" i="39"/>
  <c r="S135" i="39"/>
  <c r="R84" i="39"/>
  <c r="W135" i="39"/>
  <c r="AB84" i="39"/>
  <c r="AA84" i="39"/>
  <c r="S137" i="39"/>
  <c r="R86" i="39"/>
  <c r="W137" i="39"/>
  <c r="AB86" i="39"/>
  <c r="AA86" i="39"/>
  <c r="S139" i="39"/>
  <c r="R88" i="39"/>
  <c r="U139" i="39"/>
  <c r="U97" i="39"/>
  <c r="AB88" i="39"/>
  <c r="W139" i="39"/>
  <c r="AA88" i="39"/>
  <c r="S141" i="39"/>
  <c r="R90" i="39"/>
  <c r="AB90" i="39"/>
  <c r="W141" i="39"/>
  <c r="S143" i="39"/>
  <c r="R92" i="39"/>
  <c r="AB92" i="39"/>
  <c r="W143" i="39"/>
  <c r="AA92" i="39"/>
  <c r="S145" i="39"/>
  <c r="R94" i="39"/>
  <c r="AB94" i="39"/>
  <c r="W145" i="39"/>
  <c r="S147" i="39"/>
  <c r="R96" i="39"/>
  <c r="AB96" i="39"/>
  <c r="W147" i="39"/>
  <c r="AA96" i="39"/>
  <c r="V198" i="39"/>
  <c r="AC147" i="39"/>
  <c r="S109" i="39"/>
  <c r="S75" i="39"/>
  <c r="R58" i="39"/>
  <c r="U109" i="39"/>
  <c r="U75" i="39"/>
  <c r="AB58" i="39"/>
  <c r="W109" i="39"/>
  <c r="S111" i="39"/>
  <c r="R60" i="39"/>
  <c r="AB60" i="39"/>
  <c r="W111" i="39"/>
  <c r="S113" i="39"/>
  <c r="R62" i="39"/>
  <c r="AB62" i="39"/>
  <c r="W113" i="39"/>
  <c r="S115" i="39"/>
  <c r="R64" i="39"/>
  <c r="AB64" i="39"/>
  <c r="W115" i="39"/>
  <c r="S117" i="39"/>
  <c r="R66" i="39"/>
  <c r="AB66" i="39"/>
  <c r="W117" i="39"/>
  <c r="S119" i="39"/>
  <c r="R68" i="39"/>
  <c r="AB68" i="39"/>
  <c r="W119" i="39"/>
  <c r="S121" i="39"/>
  <c r="R70" i="39"/>
  <c r="AB70" i="39"/>
  <c r="W121" i="39"/>
  <c r="S123" i="39"/>
  <c r="R72" i="39"/>
  <c r="AB72" i="39"/>
  <c r="W123" i="39"/>
  <c r="AA72" i="39"/>
  <c r="S125" i="39"/>
  <c r="R74" i="39"/>
  <c r="AB74" i="39"/>
  <c r="W125" i="39"/>
  <c r="T128" i="39"/>
  <c r="Z77" i="39"/>
  <c r="V128" i="39"/>
  <c r="AC77" i="39"/>
  <c r="V129" i="39"/>
  <c r="AC78" i="39"/>
  <c r="T130" i="39"/>
  <c r="Z79" i="39"/>
  <c r="V130" i="39"/>
  <c r="AC79" i="39"/>
  <c r="V131" i="39"/>
  <c r="AC80" i="39"/>
  <c r="T132" i="39"/>
  <c r="Z81" i="39"/>
  <c r="V132" i="39"/>
  <c r="AC81" i="39"/>
  <c r="V133" i="39"/>
  <c r="AC82" i="39"/>
  <c r="T134" i="39"/>
  <c r="Z83" i="39"/>
  <c r="V134" i="39"/>
  <c r="AC83" i="39"/>
  <c r="V135" i="39"/>
  <c r="AC84" i="39"/>
  <c r="T136" i="39"/>
  <c r="Z85" i="39"/>
  <c r="V136" i="39"/>
  <c r="AC85" i="39"/>
  <c r="V137" i="39"/>
  <c r="AC86" i="39"/>
  <c r="T140" i="39"/>
  <c r="Z89" i="39"/>
  <c r="AC89" i="39"/>
  <c r="V140" i="39"/>
  <c r="T142" i="39"/>
  <c r="Z91" i="39"/>
  <c r="AC91" i="39"/>
  <c r="V142" i="39"/>
  <c r="T144" i="39"/>
  <c r="Z93" i="39"/>
  <c r="AC93" i="39"/>
  <c r="V144" i="39"/>
  <c r="T146" i="39"/>
  <c r="Z95" i="39"/>
  <c r="AC95" i="39"/>
  <c r="V146" i="39"/>
  <c r="S161" i="39"/>
  <c r="R110" i="39"/>
  <c r="S163" i="39"/>
  <c r="R112" i="39"/>
  <c r="S165" i="39"/>
  <c r="R114" i="39"/>
  <c r="AB114" i="39"/>
  <c r="S167" i="39"/>
  <c r="R116" i="39"/>
  <c r="S169" i="39"/>
  <c r="R118" i="39"/>
  <c r="S171" i="39"/>
  <c r="R120" i="39"/>
  <c r="S173" i="39"/>
  <c r="R122" i="39"/>
  <c r="S175" i="39"/>
  <c r="R124" i="39"/>
  <c r="T190" i="39"/>
  <c r="T192" i="39"/>
  <c r="T194" i="39"/>
  <c r="T196" i="39"/>
  <c r="Z145" i="39"/>
  <c r="T198" i="39"/>
  <c r="Z147" i="39"/>
  <c r="AB7" i="39"/>
  <c r="AA8" i="39"/>
  <c r="AC8" i="39"/>
  <c r="AB9" i="39"/>
  <c r="AA10" i="39"/>
  <c r="AC10" i="39"/>
  <c r="AB11" i="39"/>
  <c r="AA12" i="39"/>
  <c r="AC12" i="39"/>
  <c r="AB13" i="39"/>
  <c r="AA14" i="39"/>
  <c r="AC14" i="39"/>
  <c r="AB15" i="39"/>
  <c r="AA16" i="39"/>
  <c r="AC16" i="39"/>
  <c r="AB17" i="39"/>
  <c r="AA18" i="39"/>
  <c r="AC18" i="39"/>
  <c r="AB19" i="39"/>
  <c r="AA20" i="39"/>
  <c r="AC20" i="39"/>
  <c r="AB21" i="39"/>
  <c r="AA22" i="39"/>
  <c r="AC22" i="39"/>
  <c r="AB23" i="39"/>
  <c r="E24" i="39"/>
  <c r="O24" i="39"/>
  <c r="Q24" i="39"/>
  <c r="T24" i="39"/>
  <c r="V24" i="39"/>
  <c r="X24" i="39"/>
  <c r="AA25" i="39"/>
  <c r="AC25" i="39"/>
  <c r="AB26" i="39"/>
  <c r="AA27" i="39"/>
  <c r="AC27" i="39"/>
  <c r="AB28" i="39"/>
  <c r="AA29" i="39"/>
  <c r="AC29" i="39"/>
  <c r="AB30" i="39"/>
  <c r="AA31" i="39"/>
  <c r="AC31" i="39"/>
  <c r="AB32" i="39"/>
  <c r="AA33" i="39"/>
  <c r="AC33" i="39"/>
  <c r="AB34" i="39"/>
  <c r="AA35" i="39"/>
  <c r="AC35" i="39"/>
  <c r="P36" i="39"/>
  <c r="S36" i="39"/>
  <c r="U36" i="39"/>
  <c r="W36" i="39"/>
  <c r="AB37" i="39"/>
  <c r="AA38" i="39"/>
  <c r="AC38" i="39"/>
  <c r="AB39" i="39"/>
  <c r="AA40" i="39"/>
  <c r="AC40" i="39"/>
  <c r="AB41" i="39"/>
  <c r="AA42" i="39"/>
  <c r="AC42" i="39"/>
  <c r="AB43" i="39"/>
  <c r="AA44" i="39"/>
  <c r="AC44" i="39"/>
  <c r="AB45" i="39"/>
  <c r="O46" i="39"/>
  <c r="T46" i="39"/>
  <c r="V46" i="39"/>
  <c r="AC46" i="39" s="1"/>
  <c r="X46" i="39"/>
  <c r="X97" i="39" s="1"/>
  <c r="X148" i="39" s="1"/>
  <c r="X199" i="39" s="1"/>
  <c r="X250" i="39" s="1"/>
  <c r="X301" i="39" s="1"/>
  <c r="X352" i="39" s="1"/>
  <c r="X403" i="39" s="1"/>
  <c r="X454" i="39" s="1"/>
  <c r="X505" i="39" s="1"/>
  <c r="X556" i="39" s="1"/>
  <c r="X607" i="39" s="1"/>
  <c r="H47" i="39"/>
  <c r="P75" i="39"/>
  <c r="T76" i="39"/>
  <c r="V76" i="39"/>
  <c r="X76" i="39"/>
  <c r="X127" i="39" s="1"/>
  <c r="X178" i="39" s="1"/>
  <c r="X229" i="39" s="1"/>
  <c r="X280" i="39" s="1"/>
  <c r="X331" i="39" s="1"/>
  <c r="X382" i="39" s="1"/>
  <c r="X433" i="39" s="1"/>
  <c r="X484" i="39" s="1"/>
  <c r="X535" i="39" s="1"/>
  <c r="X586" i="39" s="1"/>
  <c r="S77" i="39"/>
  <c r="W77" i="39"/>
  <c r="T78" i="39"/>
  <c r="S79" i="39"/>
  <c r="W79" i="39"/>
  <c r="T80" i="39"/>
  <c r="S81" i="39"/>
  <c r="W81" i="39"/>
  <c r="T82" i="39"/>
  <c r="S83" i="39"/>
  <c r="W83" i="39"/>
  <c r="T84" i="39"/>
  <c r="S85" i="39"/>
  <c r="W85" i="39"/>
  <c r="T86" i="39"/>
  <c r="P87" i="39"/>
  <c r="AC88" i="39"/>
  <c r="AC90" i="39"/>
  <c r="AC96" i="39"/>
  <c r="P97" i="39"/>
  <c r="D98" i="39"/>
  <c r="K98" i="39"/>
  <c r="E126" i="39"/>
  <c r="E148" i="39"/>
  <c r="C149" i="39"/>
  <c r="E177" i="39"/>
  <c r="Q177" i="39"/>
  <c r="Q199" i="39"/>
  <c r="J200" i="39"/>
  <c r="Q200" i="39" s="1"/>
  <c r="E251" i="39"/>
  <c r="E228" i="39"/>
  <c r="Q228" i="39"/>
  <c r="E279" i="39"/>
  <c r="Q279" i="39"/>
  <c r="Q301" i="39"/>
  <c r="J302" i="39"/>
  <c r="Q302" i="39" s="1"/>
  <c r="Q342" i="39"/>
  <c r="E352" i="39"/>
  <c r="Q352" i="39"/>
  <c r="H353" i="39"/>
  <c r="L353" i="39"/>
  <c r="D404" i="39"/>
  <c r="E381" i="39"/>
  <c r="Q381" i="39"/>
  <c r="Q393" i="39"/>
  <c r="J404" i="39"/>
  <c r="N404" i="39" s="1"/>
  <c r="E432" i="39"/>
  <c r="H455" i="39"/>
  <c r="N432" i="39"/>
  <c r="J455" i="39"/>
  <c r="Q455" i="39" s="1"/>
  <c r="O432" i="39"/>
  <c r="L455" i="39"/>
  <c r="AY534" i="39"/>
  <c r="AX557" i="39"/>
  <c r="AY557" i="39" s="1"/>
  <c r="R7" i="39"/>
  <c r="AA7" i="39"/>
  <c r="Z8" i="39"/>
  <c r="R9" i="39"/>
  <c r="AA9" i="39"/>
  <c r="Z10" i="39"/>
  <c r="R11" i="39"/>
  <c r="AA11" i="39"/>
  <c r="Z12" i="39"/>
  <c r="R13" i="39"/>
  <c r="AA13" i="39"/>
  <c r="Z14" i="39"/>
  <c r="R15" i="39"/>
  <c r="AA15" i="39"/>
  <c r="Z16" i="39"/>
  <c r="R17" i="39"/>
  <c r="AA17" i="39"/>
  <c r="Z18" i="39"/>
  <c r="R19" i="39"/>
  <c r="AA19" i="39"/>
  <c r="Z20" i="39"/>
  <c r="R21" i="39"/>
  <c r="AA21" i="39"/>
  <c r="Z22" i="39"/>
  <c r="R23" i="39"/>
  <c r="AA23" i="39"/>
  <c r="P24" i="39"/>
  <c r="S24" i="39"/>
  <c r="U24" i="39"/>
  <c r="W24" i="39"/>
  <c r="Z25" i="39"/>
  <c r="AB25" i="39"/>
  <c r="AC26" i="39"/>
  <c r="AB27" i="39"/>
  <c r="AC28" i="39"/>
  <c r="AB29" i="39"/>
  <c r="AC30" i="39"/>
  <c r="AB31" i="39"/>
  <c r="AC32" i="39"/>
  <c r="AB33" i="39"/>
  <c r="AC34" i="39"/>
  <c r="AB35" i="39"/>
  <c r="R37" i="39"/>
  <c r="AA37" i="39"/>
  <c r="Z38" i="39"/>
  <c r="R39" i="39"/>
  <c r="AA39" i="39"/>
  <c r="Z40" i="39"/>
  <c r="R41" i="39"/>
  <c r="AA41" i="39"/>
  <c r="Z42" i="39"/>
  <c r="R43" i="39"/>
  <c r="AA43" i="39"/>
  <c r="Z44" i="39"/>
  <c r="R45" i="39"/>
  <c r="AA45" i="39"/>
  <c r="S46" i="39"/>
  <c r="U46" i="39"/>
  <c r="W46" i="39"/>
  <c r="R59" i="39"/>
  <c r="R61" i="39"/>
  <c r="R63" i="39"/>
  <c r="R65" i="39"/>
  <c r="R67" i="39"/>
  <c r="R69" i="39"/>
  <c r="R71" i="39"/>
  <c r="R73" i="39"/>
  <c r="Q75" i="39"/>
  <c r="X75" i="39"/>
  <c r="X126" i="39" s="1"/>
  <c r="X177" i="39" s="1"/>
  <c r="X228" i="39" s="1"/>
  <c r="X279" i="39" s="1"/>
  <c r="X330" i="39" s="1"/>
  <c r="X381" i="39" s="1"/>
  <c r="X432" i="39" s="1"/>
  <c r="X483" i="39" s="1"/>
  <c r="X534" i="39" s="1"/>
  <c r="X585" i="39" s="1"/>
  <c r="Z88" i="39"/>
  <c r="Z92" i="39"/>
  <c r="Z96" i="39"/>
  <c r="T97" i="39"/>
  <c r="E138" i="39"/>
  <c r="K200" i="39"/>
  <c r="O177" i="39"/>
  <c r="E189" i="39"/>
  <c r="Q189" i="39"/>
  <c r="O189" i="39"/>
  <c r="N189" i="39"/>
  <c r="P199" i="39"/>
  <c r="G251" i="39"/>
  <c r="I251" i="39"/>
  <c r="K251" i="39"/>
  <c r="O228" i="39"/>
  <c r="E240" i="39"/>
  <c r="Q250" i="39"/>
  <c r="P250" i="39"/>
  <c r="H251" i="39"/>
  <c r="G302" i="39"/>
  <c r="I302" i="39"/>
  <c r="K302" i="39"/>
  <c r="BJ279" i="39"/>
  <c r="Q291" i="39"/>
  <c r="P291" i="39"/>
  <c r="P301" i="39"/>
  <c r="H302" i="39"/>
  <c r="Q330" i="39"/>
  <c r="BA353" i="39"/>
  <c r="P352" i="39"/>
  <c r="O353" i="39"/>
  <c r="C404" i="39"/>
  <c r="K404" i="39"/>
  <c r="O381" i="39"/>
  <c r="Q403" i="39"/>
  <c r="Q432" i="39"/>
  <c r="Q444" i="39"/>
  <c r="P455" i="39"/>
  <c r="O505" i="39"/>
  <c r="P505" i="39"/>
  <c r="P279" i="39"/>
  <c r="P330" i="39"/>
  <c r="P403" i="39"/>
  <c r="P432" i="39"/>
  <c r="AZ455" i="39"/>
  <c r="BB455" i="39"/>
  <c r="BW455" i="39"/>
  <c r="BY455" i="39"/>
  <c r="CA455" i="39"/>
  <c r="P444" i="39"/>
  <c r="E455" i="39"/>
  <c r="Q505" i="39"/>
  <c r="K506" i="39"/>
  <c r="Q483" i="39"/>
  <c r="BF506" i="39"/>
  <c r="BH506" i="39"/>
  <c r="E534" i="39"/>
  <c r="N534" i="39"/>
  <c r="H557" i="39"/>
  <c r="N557" i="39" s="1"/>
  <c r="Q534" i="39"/>
  <c r="Q556" i="39"/>
  <c r="P556" i="39"/>
  <c r="Q607" i="39"/>
  <c r="G557" i="39"/>
  <c r="I557" i="39"/>
  <c r="K557" i="39"/>
  <c r="P534" i="39"/>
  <c r="Q546" i="39"/>
  <c r="P546" i="39"/>
  <c r="E585" i="39"/>
  <c r="H608" i="39"/>
  <c r="N608" i="39" s="1"/>
  <c r="N585" i="39"/>
  <c r="J610" i="39"/>
  <c r="Q608" i="39"/>
  <c r="L610" i="39"/>
  <c r="Q585" i="39"/>
  <c r="K610" i="39"/>
  <c r="V634" i="39"/>
  <c r="AC617" i="39"/>
  <c r="Z617" i="39"/>
  <c r="P597" i="39"/>
  <c r="AA618" i="39"/>
  <c r="K657" i="39"/>
  <c r="P634" i="39"/>
  <c r="O634" i="39"/>
  <c r="AB634" i="39"/>
  <c r="AA617" i="39"/>
  <c r="E634" i="39"/>
  <c r="D657" i="39"/>
  <c r="E657" i="39" s="1"/>
  <c r="Q634" i="39"/>
  <c r="N634" i="39"/>
  <c r="Q646" i="39"/>
  <c r="AX608" i="38"/>
  <c r="AW608" i="38"/>
  <c r="BA608" i="38"/>
  <c r="AZ608" i="38"/>
  <c r="AZ527" i="38"/>
  <c r="AZ528" i="38"/>
  <c r="AZ529" i="38"/>
  <c r="AZ530" i="38"/>
  <c r="AZ531" i="38"/>
  <c r="AZ532" i="38"/>
  <c r="AZ533" i="38"/>
  <c r="BA534" i="38"/>
  <c r="BB534" i="38"/>
  <c r="BC534" i="38"/>
  <c r="BD534" i="38"/>
  <c r="E98" i="39" l="1"/>
  <c r="S97" i="39"/>
  <c r="P353" i="39"/>
  <c r="E557" i="39"/>
  <c r="R144" i="39"/>
  <c r="N251" i="39"/>
  <c r="AA65" i="39"/>
  <c r="W197" i="39"/>
  <c r="AB197" i="39" s="1"/>
  <c r="N506" i="39"/>
  <c r="O608" i="39"/>
  <c r="AB73" i="39"/>
  <c r="AA68" i="39"/>
  <c r="AA90" i="39"/>
  <c r="AA120" i="39"/>
  <c r="AA112" i="39"/>
  <c r="Z90" i="39"/>
  <c r="Q657" i="39"/>
  <c r="BC353" i="39"/>
  <c r="AA95" i="39"/>
  <c r="N353" i="39"/>
  <c r="E200" i="39"/>
  <c r="AB91" i="39"/>
  <c r="AB65" i="39"/>
  <c r="AA64" i="39"/>
  <c r="AB142" i="39"/>
  <c r="V192" i="39"/>
  <c r="V243" i="39" s="1"/>
  <c r="P149" i="39"/>
  <c r="V172" i="39"/>
  <c r="V223" i="39" s="1"/>
  <c r="V194" i="39"/>
  <c r="AC194" i="39" s="1"/>
  <c r="Z141" i="39"/>
  <c r="Z139" i="39"/>
  <c r="AC139" i="39"/>
  <c r="AC92" i="39"/>
  <c r="Z143" i="39"/>
  <c r="O455" i="39"/>
  <c r="Q251" i="39"/>
  <c r="N149" i="39"/>
  <c r="Q353" i="39"/>
  <c r="Q98" i="39"/>
  <c r="E353" i="39"/>
  <c r="O149" i="39"/>
  <c r="E506" i="39"/>
  <c r="AA63" i="39"/>
  <c r="W161" i="39"/>
  <c r="W212" i="39" s="1"/>
  <c r="R93" i="39"/>
  <c r="Z123" i="39"/>
  <c r="AC123" i="39"/>
  <c r="Z119" i="39"/>
  <c r="AB61" i="39"/>
  <c r="Z111" i="39"/>
  <c r="AA73" i="39"/>
  <c r="V97" i="39"/>
  <c r="AC97" i="39" s="1"/>
  <c r="Z94" i="39"/>
  <c r="AC145" i="39"/>
  <c r="AC94" i="39"/>
  <c r="AA94" i="39"/>
  <c r="Z70" i="39"/>
  <c r="AB95" i="39"/>
  <c r="AA146" i="39"/>
  <c r="AB89" i="39"/>
  <c r="W175" i="39"/>
  <c r="W226" i="39" s="1"/>
  <c r="AA71" i="39"/>
  <c r="AB69" i="39"/>
  <c r="AB120" i="39"/>
  <c r="AB118" i="39"/>
  <c r="W167" i="39"/>
  <c r="AB167" i="39" s="1"/>
  <c r="AB112" i="39"/>
  <c r="W173" i="39"/>
  <c r="AB173" i="39" s="1"/>
  <c r="W75" i="39"/>
  <c r="AB75" i="39" s="1"/>
  <c r="AC125" i="39"/>
  <c r="R95" i="39"/>
  <c r="R146" i="39"/>
  <c r="AB93" i="39"/>
  <c r="R91" i="39"/>
  <c r="S193" i="39"/>
  <c r="R193" i="39" s="1"/>
  <c r="R89" i="39"/>
  <c r="S191" i="39"/>
  <c r="R191" i="39" s="1"/>
  <c r="Z115" i="39"/>
  <c r="O47" i="39"/>
  <c r="Z97" i="39"/>
  <c r="Z62" i="39"/>
  <c r="N47" i="39"/>
  <c r="V162" i="39"/>
  <c r="Z162" i="39" s="1"/>
  <c r="V126" i="39"/>
  <c r="AC126" i="39" s="1"/>
  <c r="AA60" i="39"/>
  <c r="V170" i="39"/>
  <c r="AC170" i="39" s="1"/>
  <c r="AC117" i="39"/>
  <c r="AC115" i="39"/>
  <c r="AC113" i="39"/>
  <c r="AC109" i="39"/>
  <c r="Z121" i="39"/>
  <c r="Z113" i="39"/>
  <c r="Z125" i="39"/>
  <c r="Z117" i="39"/>
  <c r="Z109" i="39"/>
  <c r="E149" i="39"/>
  <c r="V148" i="39"/>
  <c r="AC148" i="39" s="1"/>
  <c r="AA91" i="39"/>
  <c r="W195" i="39"/>
  <c r="W246" i="39" s="1"/>
  <c r="AB140" i="39"/>
  <c r="N98" i="39"/>
  <c r="T75" i="39"/>
  <c r="Z74" i="39"/>
  <c r="AA69" i="39"/>
  <c r="AA67" i="39"/>
  <c r="Z66" i="39"/>
  <c r="AA61" i="39"/>
  <c r="AA59" i="39"/>
  <c r="Z58" i="39"/>
  <c r="AB71" i="39"/>
  <c r="AB67" i="39"/>
  <c r="AB63" i="39"/>
  <c r="AB59" i="39"/>
  <c r="AA124" i="39"/>
  <c r="AA116" i="39"/>
  <c r="T126" i="39"/>
  <c r="Z126" i="39" s="1"/>
  <c r="AA93" i="39"/>
  <c r="AA89" i="39"/>
  <c r="S47" i="39"/>
  <c r="Z46" i="39"/>
  <c r="U98" i="39"/>
  <c r="AA142" i="39"/>
  <c r="W97" i="39"/>
  <c r="V75" i="39"/>
  <c r="Z72" i="39"/>
  <c r="Z68" i="39"/>
  <c r="Z64" i="39"/>
  <c r="Z60" i="39"/>
  <c r="AC74" i="39"/>
  <c r="AC72" i="39"/>
  <c r="AC70" i="39"/>
  <c r="AC68" i="39"/>
  <c r="AC66" i="39"/>
  <c r="AC64" i="39"/>
  <c r="AC62" i="39"/>
  <c r="AC60" i="39"/>
  <c r="AC58" i="39"/>
  <c r="AA74" i="39"/>
  <c r="AA70" i="39"/>
  <c r="AA66" i="39"/>
  <c r="AA62" i="39"/>
  <c r="AA58" i="39"/>
  <c r="Q47" i="39"/>
  <c r="AC634" i="39"/>
  <c r="P557" i="39"/>
  <c r="O557" i="39"/>
  <c r="P302" i="39"/>
  <c r="O302" i="39"/>
  <c r="W47" i="39"/>
  <c r="AB24" i="39"/>
  <c r="AA24" i="39"/>
  <c r="E404" i="39"/>
  <c r="O98" i="39"/>
  <c r="AF98" i="39" s="1"/>
  <c r="P98" i="39"/>
  <c r="AA85" i="39"/>
  <c r="W136" i="39"/>
  <c r="AB85" i="39"/>
  <c r="Z84" i="39"/>
  <c r="T135" i="39"/>
  <c r="R83" i="39"/>
  <c r="S134" i="39"/>
  <c r="AA81" i="39"/>
  <c r="W132" i="39"/>
  <c r="AB81" i="39"/>
  <c r="Z80" i="39"/>
  <c r="T131" i="39"/>
  <c r="R79" i="39"/>
  <c r="S130" i="39"/>
  <c r="AA77" i="39"/>
  <c r="W128" i="39"/>
  <c r="AB77" i="39"/>
  <c r="T87" i="39"/>
  <c r="Z76" i="39"/>
  <c r="T127" i="39"/>
  <c r="X47" i="39"/>
  <c r="X98" i="39" s="1"/>
  <c r="X149" i="39" s="1"/>
  <c r="X200" i="39" s="1"/>
  <c r="X251" i="39" s="1"/>
  <c r="X302" i="39" s="1"/>
  <c r="X353" i="39" s="1"/>
  <c r="X404" i="39" s="1"/>
  <c r="X455" i="39" s="1"/>
  <c r="X506" i="39" s="1"/>
  <c r="X557" i="39" s="1"/>
  <c r="X608" i="39" s="1"/>
  <c r="Z24" i="39"/>
  <c r="T47" i="39"/>
  <c r="N200" i="39"/>
  <c r="T241" i="39"/>
  <c r="Z190" i="39"/>
  <c r="R175" i="39"/>
  <c r="S226" i="39"/>
  <c r="R171" i="39"/>
  <c r="S222" i="39"/>
  <c r="R167" i="39"/>
  <c r="S218" i="39"/>
  <c r="W216" i="39"/>
  <c r="AB165" i="39"/>
  <c r="V215" i="39"/>
  <c r="AC164" i="39"/>
  <c r="R163" i="39"/>
  <c r="S214" i="39"/>
  <c r="Z146" i="39"/>
  <c r="T197" i="39"/>
  <c r="T195" i="39"/>
  <c r="Z144" i="39"/>
  <c r="Z142" i="39"/>
  <c r="T193" i="39"/>
  <c r="T191" i="39"/>
  <c r="Z140" i="39"/>
  <c r="V188" i="39"/>
  <c r="AC137" i="39"/>
  <c r="AC136" i="39"/>
  <c r="V187" i="39"/>
  <c r="T187" i="39"/>
  <c r="Z136" i="39"/>
  <c r="V186" i="39"/>
  <c r="AC135" i="39"/>
  <c r="V185" i="39"/>
  <c r="AC134" i="39"/>
  <c r="T185" i="39"/>
  <c r="Z134" i="39"/>
  <c r="V184" i="39"/>
  <c r="AC133" i="39"/>
  <c r="AC132" i="39"/>
  <c r="V183" i="39"/>
  <c r="T183" i="39"/>
  <c r="Z132" i="39"/>
  <c r="V182" i="39"/>
  <c r="AC131" i="39"/>
  <c r="V181" i="39"/>
  <c r="AC130" i="39"/>
  <c r="T181" i="39"/>
  <c r="Z130" i="39"/>
  <c r="V180" i="39"/>
  <c r="AC129" i="39"/>
  <c r="AC128" i="39"/>
  <c r="V179" i="39"/>
  <c r="T179" i="39"/>
  <c r="Z128" i="39"/>
  <c r="W176" i="39"/>
  <c r="AA125" i="39"/>
  <c r="AB125" i="39"/>
  <c r="S176" i="39"/>
  <c r="R125" i="39"/>
  <c r="W174" i="39"/>
  <c r="AA123" i="39"/>
  <c r="AB123" i="39"/>
  <c r="S172" i="39"/>
  <c r="R121" i="39"/>
  <c r="W170" i="39"/>
  <c r="AA119" i="39"/>
  <c r="AB119" i="39"/>
  <c r="S168" i="39"/>
  <c r="R117" i="39"/>
  <c r="W166" i="39"/>
  <c r="AA115" i="39"/>
  <c r="AB115" i="39"/>
  <c r="S164" i="39"/>
  <c r="R113" i="39"/>
  <c r="W162" i="39"/>
  <c r="AA111" i="39"/>
  <c r="AB111" i="39"/>
  <c r="W160" i="39"/>
  <c r="W126" i="39"/>
  <c r="AA109" i="39"/>
  <c r="AB109" i="39"/>
  <c r="S160" i="39"/>
  <c r="S126" i="39"/>
  <c r="R109" i="39"/>
  <c r="S248" i="39"/>
  <c r="R197" i="39"/>
  <c r="AC196" i="39"/>
  <c r="V247" i="39"/>
  <c r="AB193" i="39"/>
  <c r="W244" i="39"/>
  <c r="S244" i="39"/>
  <c r="AC190" i="39"/>
  <c r="V241" i="39"/>
  <c r="Z176" i="39"/>
  <c r="T227" i="39"/>
  <c r="Z174" i="39"/>
  <c r="T225" i="39"/>
  <c r="T223" i="39"/>
  <c r="T221" i="39"/>
  <c r="Z168" i="39"/>
  <c r="T219" i="39"/>
  <c r="T217" i="39"/>
  <c r="Z166" i="39"/>
  <c r="Z164" i="39"/>
  <c r="T215" i="39"/>
  <c r="T213" i="39"/>
  <c r="S198" i="39"/>
  <c r="R147" i="39"/>
  <c r="AA145" i="39"/>
  <c r="W196" i="39"/>
  <c r="AB145" i="39"/>
  <c r="S194" i="39"/>
  <c r="R143" i="39"/>
  <c r="AA141" i="39"/>
  <c r="W192" i="39"/>
  <c r="AB141" i="39"/>
  <c r="W190" i="39"/>
  <c r="W148" i="39"/>
  <c r="AA139" i="39"/>
  <c r="AB139" i="39"/>
  <c r="S190" i="39"/>
  <c r="S148" i="39"/>
  <c r="R139" i="39"/>
  <c r="S188" i="39"/>
  <c r="R137" i="39"/>
  <c r="AB133" i="39"/>
  <c r="W184" i="39"/>
  <c r="AA133" i="39"/>
  <c r="S184" i="39"/>
  <c r="R133" i="39"/>
  <c r="AB129" i="39"/>
  <c r="W180" i="39"/>
  <c r="AA129" i="39"/>
  <c r="S180" i="39"/>
  <c r="R129" i="39"/>
  <c r="W87" i="39"/>
  <c r="W178" i="39"/>
  <c r="AB127" i="39"/>
  <c r="U178" i="39"/>
  <c r="U138" i="39"/>
  <c r="S87" i="39"/>
  <c r="S98" i="39" s="1"/>
  <c r="V175" i="39"/>
  <c r="AC124" i="39"/>
  <c r="V173" i="39"/>
  <c r="AC122" i="39"/>
  <c r="V171" i="39"/>
  <c r="AC120" i="39"/>
  <c r="V169" i="39"/>
  <c r="AC118" i="39"/>
  <c r="V167" i="39"/>
  <c r="AC116" i="39"/>
  <c r="V165" i="39"/>
  <c r="AC114" i="39"/>
  <c r="V163" i="39"/>
  <c r="AA163" i="39" s="1"/>
  <c r="AC112" i="39"/>
  <c r="V161" i="39"/>
  <c r="AC110" i="39"/>
  <c r="AA634" i="39"/>
  <c r="P657" i="39"/>
  <c r="O657" i="39"/>
  <c r="Z634" i="39"/>
  <c r="O506" i="39"/>
  <c r="P506" i="39"/>
  <c r="P404" i="39"/>
  <c r="O404" i="39"/>
  <c r="N302" i="39"/>
  <c r="P251" i="39"/>
  <c r="O251" i="39"/>
  <c r="P200" i="39"/>
  <c r="O200" i="39"/>
  <c r="AB46" i="39"/>
  <c r="AA46" i="39"/>
  <c r="U47" i="39"/>
  <c r="N455" i="39"/>
  <c r="Q404" i="39"/>
  <c r="Z86" i="39"/>
  <c r="T137" i="39"/>
  <c r="R85" i="39"/>
  <c r="S136" i="39"/>
  <c r="AA83" i="39"/>
  <c r="W134" i="39"/>
  <c r="AB83" i="39"/>
  <c r="Z82" i="39"/>
  <c r="T133" i="39"/>
  <c r="R81" i="39"/>
  <c r="S132" i="39"/>
  <c r="AA79" i="39"/>
  <c r="W130" i="39"/>
  <c r="AB79" i="39"/>
  <c r="Z78" i="39"/>
  <c r="T129" i="39"/>
  <c r="R77" i="39"/>
  <c r="S128" i="39"/>
  <c r="V87" i="39"/>
  <c r="AC87" i="39" s="1"/>
  <c r="V127" i="39"/>
  <c r="AA127" i="39" s="1"/>
  <c r="AC76" i="39"/>
  <c r="AA36" i="39"/>
  <c r="AB36" i="39"/>
  <c r="V47" i="39"/>
  <c r="AC47" i="39" s="1"/>
  <c r="AC24" i="39"/>
  <c r="T249" i="39"/>
  <c r="Z198" i="39"/>
  <c r="Z196" i="39"/>
  <c r="T247" i="39"/>
  <c r="T245" i="39"/>
  <c r="Z194" i="39"/>
  <c r="T243" i="39"/>
  <c r="T148" i="39"/>
  <c r="V227" i="39"/>
  <c r="AC176" i="39"/>
  <c r="AC174" i="39"/>
  <c r="V225" i="39"/>
  <c r="AA122" i="39"/>
  <c r="R173" i="39"/>
  <c r="S224" i="39"/>
  <c r="W222" i="39"/>
  <c r="AB171" i="39"/>
  <c r="AA118" i="39"/>
  <c r="W220" i="39"/>
  <c r="AB169" i="39"/>
  <c r="R169" i="39"/>
  <c r="S220" i="39"/>
  <c r="V219" i="39"/>
  <c r="AC168" i="39"/>
  <c r="V217" i="39"/>
  <c r="AC166" i="39"/>
  <c r="AA114" i="39"/>
  <c r="S216" i="39"/>
  <c r="R165" i="39"/>
  <c r="W214" i="39"/>
  <c r="AB163" i="39"/>
  <c r="AA110" i="39"/>
  <c r="S212" i="39"/>
  <c r="R161" i="39"/>
  <c r="V211" i="39"/>
  <c r="AC160" i="39"/>
  <c r="V197" i="39"/>
  <c r="AC146" i="39"/>
  <c r="V195" i="39"/>
  <c r="AC144" i="39"/>
  <c r="V193" i="39"/>
  <c r="AC142" i="39"/>
  <c r="V191" i="39"/>
  <c r="AA191" i="39" s="1"/>
  <c r="AC140" i="39"/>
  <c r="S174" i="39"/>
  <c r="R123" i="39"/>
  <c r="W172" i="39"/>
  <c r="AA121" i="39"/>
  <c r="AB121" i="39"/>
  <c r="S170" i="39"/>
  <c r="R119" i="39"/>
  <c r="W168" i="39"/>
  <c r="AA117" i="39"/>
  <c r="AB117" i="39"/>
  <c r="S166" i="39"/>
  <c r="R115" i="39"/>
  <c r="W164" i="39"/>
  <c r="AA113" i="39"/>
  <c r="AB113" i="39"/>
  <c r="S162" i="39"/>
  <c r="R111" i="39"/>
  <c r="U160" i="39"/>
  <c r="U126" i="39"/>
  <c r="AC198" i="39"/>
  <c r="V249" i="39"/>
  <c r="AA144" i="39"/>
  <c r="S246" i="39"/>
  <c r="R195" i="39"/>
  <c r="V245" i="39"/>
  <c r="AA140" i="39"/>
  <c r="AB191" i="39"/>
  <c r="W242" i="39"/>
  <c r="S242" i="39"/>
  <c r="Z160" i="39"/>
  <c r="T211" i="39"/>
  <c r="W198" i="39"/>
  <c r="AA147" i="39"/>
  <c r="AB147" i="39"/>
  <c r="R145" i="39"/>
  <c r="S196" i="39"/>
  <c r="W194" i="39"/>
  <c r="AA143" i="39"/>
  <c r="AB143" i="39"/>
  <c r="R141" i="39"/>
  <c r="S192" i="39"/>
  <c r="U148" i="39"/>
  <c r="U190" i="39"/>
  <c r="AB137" i="39"/>
  <c r="W188" i="39"/>
  <c r="AA137" i="39"/>
  <c r="W186" i="39"/>
  <c r="AB135" i="39"/>
  <c r="AA135" i="39"/>
  <c r="S186" i="39"/>
  <c r="R135" i="39"/>
  <c r="W182" i="39"/>
  <c r="AB131" i="39"/>
  <c r="AA131" i="39"/>
  <c r="S182" i="39"/>
  <c r="R131" i="39"/>
  <c r="AA76" i="39"/>
  <c r="S178" i="39"/>
  <c r="R127" i="39"/>
  <c r="T175" i="39"/>
  <c r="Z124" i="39"/>
  <c r="T173" i="39"/>
  <c r="Z122" i="39"/>
  <c r="T171" i="39"/>
  <c r="Z120" i="39"/>
  <c r="T169" i="39"/>
  <c r="Z118" i="39"/>
  <c r="T167" i="39"/>
  <c r="Z116" i="39"/>
  <c r="T165" i="39"/>
  <c r="Z114" i="39"/>
  <c r="T163" i="39"/>
  <c r="Z112" i="39"/>
  <c r="T161" i="39"/>
  <c r="Z110" i="39"/>
  <c r="C597" i="38"/>
  <c r="C585" i="38"/>
  <c r="C546" i="38"/>
  <c r="C534" i="38"/>
  <c r="AC192" i="39" l="1"/>
  <c r="W248" i="39"/>
  <c r="W299" i="39" s="1"/>
  <c r="AB195" i="39"/>
  <c r="AA173" i="39"/>
  <c r="W224" i="39"/>
  <c r="W275" i="39" s="1"/>
  <c r="AC172" i="39"/>
  <c r="Z172" i="39"/>
  <c r="AA197" i="39"/>
  <c r="V199" i="39"/>
  <c r="AC199" i="39" s="1"/>
  <c r="V221" i="39"/>
  <c r="V272" i="39" s="1"/>
  <c r="Z170" i="39"/>
  <c r="Z192" i="39"/>
  <c r="AB175" i="39"/>
  <c r="AA175" i="39"/>
  <c r="W218" i="39"/>
  <c r="AB218" i="39" s="1"/>
  <c r="AB161" i="39"/>
  <c r="AA167" i="39"/>
  <c r="V213" i="39"/>
  <c r="AC213" i="39" s="1"/>
  <c r="AA97" i="39"/>
  <c r="Z75" i="39"/>
  <c r="S138" i="39"/>
  <c r="AB97" i="39"/>
  <c r="Z148" i="39"/>
  <c r="V177" i="39"/>
  <c r="AC177" i="39" s="1"/>
  <c r="AA75" i="39"/>
  <c r="AC75" i="39"/>
  <c r="AC162" i="39"/>
  <c r="AA195" i="39"/>
  <c r="U149" i="39"/>
  <c r="T212" i="39"/>
  <c r="Z161" i="39"/>
  <c r="T214" i="39"/>
  <c r="Z163" i="39"/>
  <c r="T216" i="39"/>
  <c r="Z165" i="39"/>
  <c r="T218" i="39"/>
  <c r="Z167" i="39"/>
  <c r="T220" i="39"/>
  <c r="Z169" i="39"/>
  <c r="T222" i="39"/>
  <c r="Z171" i="39"/>
  <c r="T224" i="39"/>
  <c r="Z173" i="39"/>
  <c r="T226" i="39"/>
  <c r="Z175" i="39"/>
  <c r="R182" i="39"/>
  <c r="S233" i="39"/>
  <c r="AA186" i="39"/>
  <c r="W237" i="39"/>
  <c r="AB186" i="39"/>
  <c r="AA188" i="39"/>
  <c r="W239" i="39"/>
  <c r="AB188" i="39"/>
  <c r="U241" i="39"/>
  <c r="U199" i="39"/>
  <c r="S243" i="39"/>
  <c r="R192" i="39"/>
  <c r="W245" i="39"/>
  <c r="AA194" i="39"/>
  <c r="AB194" i="39"/>
  <c r="T262" i="39"/>
  <c r="Z211" i="39"/>
  <c r="T177" i="39"/>
  <c r="S293" i="39"/>
  <c r="R242" i="39"/>
  <c r="W293" i="39"/>
  <c r="AB242" i="39"/>
  <c r="S297" i="39"/>
  <c r="R246" i="39"/>
  <c r="W297" i="39"/>
  <c r="AB246" i="39"/>
  <c r="S213" i="39"/>
  <c r="R162" i="39"/>
  <c r="W219" i="39"/>
  <c r="AB168" i="39"/>
  <c r="AA168" i="39"/>
  <c r="S221" i="39"/>
  <c r="R170" i="39"/>
  <c r="S263" i="39"/>
  <c r="R212" i="39"/>
  <c r="S267" i="39"/>
  <c r="R216" i="39"/>
  <c r="V270" i="39"/>
  <c r="AC219" i="39"/>
  <c r="W271" i="39"/>
  <c r="AB220" i="39"/>
  <c r="W273" i="39"/>
  <c r="AB222" i="39"/>
  <c r="S275" i="39"/>
  <c r="R224" i="39"/>
  <c r="V276" i="39"/>
  <c r="AC225" i="39"/>
  <c r="V278" i="39"/>
  <c r="AC227" i="39"/>
  <c r="T294" i="39"/>
  <c r="Z243" i="39"/>
  <c r="T298" i="39"/>
  <c r="Z247" i="39"/>
  <c r="W181" i="39"/>
  <c r="AA130" i="39"/>
  <c r="AB130" i="39"/>
  <c r="S183" i="39"/>
  <c r="R132" i="39"/>
  <c r="T184" i="39"/>
  <c r="Z133" i="39"/>
  <c r="V212" i="39"/>
  <c r="AA212" i="39" s="1"/>
  <c r="AC161" i="39"/>
  <c r="V214" i="39"/>
  <c r="AC163" i="39"/>
  <c r="V216" i="39"/>
  <c r="AA216" i="39" s="1"/>
  <c r="AC165" i="39"/>
  <c r="V218" i="39"/>
  <c r="AC167" i="39"/>
  <c r="V220" i="39"/>
  <c r="AC169" i="39"/>
  <c r="V222" i="39"/>
  <c r="AC171" i="39"/>
  <c r="V224" i="39"/>
  <c r="AC173" i="39"/>
  <c r="V226" i="39"/>
  <c r="AA226" i="39" s="1"/>
  <c r="AC175" i="39"/>
  <c r="AA87" i="39"/>
  <c r="AB87" i="39"/>
  <c r="R180" i="39"/>
  <c r="S231" i="39"/>
  <c r="AA180" i="39"/>
  <c r="W231" i="39"/>
  <c r="AB180" i="39"/>
  <c r="R188" i="39"/>
  <c r="S239" i="39"/>
  <c r="AB148" i="39"/>
  <c r="AA148" i="39"/>
  <c r="S245" i="39"/>
  <c r="R194" i="39"/>
  <c r="W247" i="39"/>
  <c r="AA196" i="39"/>
  <c r="AB196" i="39"/>
  <c r="T266" i="39"/>
  <c r="Z215" i="39"/>
  <c r="T270" i="39"/>
  <c r="Z219" i="39"/>
  <c r="T272" i="39"/>
  <c r="Z221" i="39"/>
  <c r="T274" i="39"/>
  <c r="Z223" i="39"/>
  <c r="T276" i="39"/>
  <c r="Z225" i="39"/>
  <c r="T278" i="39"/>
  <c r="Z227" i="39"/>
  <c r="S295" i="39"/>
  <c r="R244" i="39"/>
  <c r="W295" i="39"/>
  <c r="AB244" i="39"/>
  <c r="V298" i="39"/>
  <c r="AC247" i="39"/>
  <c r="S149" i="39"/>
  <c r="AB126" i="39"/>
  <c r="AA126" i="39"/>
  <c r="W213" i="39"/>
  <c r="AB162" i="39"/>
  <c r="AA162" i="39"/>
  <c r="S215" i="39"/>
  <c r="R164" i="39"/>
  <c r="W221" i="39"/>
  <c r="AB170" i="39"/>
  <c r="AA170" i="39"/>
  <c r="S223" i="39"/>
  <c r="R172" i="39"/>
  <c r="W227" i="39"/>
  <c r="AB176" i="39"/>
  <c r="AA176" i="39"/>
  <c r="Z179" i="39"/>
  <c r="T230" i="39"/>
  <c r="V231" i="39"/>
  <c r="AC180" i="39"/>
  <c r="Z181" i="39"/>
  <c r="T232" i="39"/>
  <c r="V232" i="39"/>
  <c r="AC181" i="39"/>
  <c r="V233" i="39"/>
  <c r="AC182" i="39"/>
  <c r="Z183" i="39"/>
  <c r="T234" i="39"/>
  <c r="V235" i="39"/>
  <c r="AC184" i="39"/>
  <c r="Z185" i="39"/>
  <c r="T236" i="39"/>
  <c r="V236" i="39"/>
  <c r="AC185" i="39"/>
  <c r="V237" i="39"/>
  <c r="AC186" i="39"/>
  <c r="Z187" i="39"/>
  <c r="T238" i="39"/>
  <c r="V239" i="39"/>
  <c r="AC188" i="39"/>
  <c r="T242" i="39"/>
  <c r="Z191" i="39"/>
  <c r="T246" i="39"/>
  <c r="Z195" i="39"/>
  <c r="AA161" i="39"/>
  <c r="S265" i="39"/>
  <c r="R214" i="39"/>
  <c r="W267" i="39"/>
  <c r="AB216" i="39"/>
  <c r="T199" i="39"/>
  <c r="Z199" i="39" s="1"/>
  <c r="T178" i="39"/>
  <c r="T138" i="39"/>
  <c r="Z127" i="39"/>
  <c r="Z87" i="39"/>
  <c r="W179" i="39"/>
  <c r="AA128" i="39"/>
  <c r="AB128" i="39"/>
  <c r="S181" i="39"/>
  <c r="R130" i="39"/>
  <c r="T182" i="39"/>
  <c r="Z131" i="39"/>
  <c r="W187" i="39"/>
  <c r="AA136" i="39"/>
  <c r="AB136" i="39"/>
  <c r="R178" i="39"/>
  <c r="S229" i="39"/>
  <c r="AA182" i="39"/>
  <c r="W233" i="39"/>
  <c r="AB182" i="39"/>
  <c r="R186" i="39"/>
  <c r="S237" i="39"/>
  <c r="S247" i="39"/>
  <c r="R196" i="39"/>
  <c r="W249" i="39"/>
  <c r="AA198" i="39"/>
  <c r="AB198" i="39"/>
  <c r="V296" i="39"/>
  <c r="AC245" i="39"/>
  <c r="V300" i="39"/>
  <c r="AC249" i="39"/>
  <c r="U211" i="39"/>
  <c r="U177" i="39"/>
  <c r="W98" i="39"/>
  <c r="W215" i="39"/>
  <c r="AB164" i="39"/>
  <c r="AA164" i="39"/>
  <c r="S217" i="39"/>
  <c r="R166" i="39"/>
  <c r="W223" i="39"/>
  <c r="AB172" i="39"/>
  <c r="AA172" i="39"/>
  <c r="S225" i="39"/>
  <c r="R174" i="39"/>
  <c r="V242" i="39"/>
  <c r="AC191" i="39"/>
  <c r="V244" i="39"/>
  <c r="AC193" i="39"/>
  <c r="V246" i="39"/>
  <c r="AA246" i="39" s="1"/>
  <c r="AC195" i="39"/>
  <c r="V248" i="39"/>
  <c r="AA248" i="39" s="1"/>
  <c r="AC197" i="39"/>
  <c r="V262" i="39"/>
  <c r="AC211" i="39"/>
  <c r="W265" i="39"/>
  <c r="AB214" i="39"/>
  <c r="V268" i="39"/>
  <c r="AC217" i="39"/>
  <c r="W269" i="39"/>
  <c r="S271" i="39"/>
  <c r="R220" i="39"/>
  <c r="AA169" i="39"/>
  <c r="AA171" i="39"/>
  <c r="V274" i="39"/>
  <c r="AC223" i="39"/>
  <c r="W277" i="39"/>
  <c r="AB226" i="39"/>
  <c r="T296" i="39"/>
  <c r="Z245" i="39"/>
  <c r="T300" i="39"/>
  <c r="Z249" i="39"/>
  <c r="V178" i="39"/>
  <c r="AA178" i="39" s="1"/>
  <c r="V138" i="39"/>
  <c r="AC127" i="39"/>
  <c r="S179" i="39"/>
  <c r="R128" i="39"/>
  <c r="T180" i="39"/>
  <c r="Z129" i="39"/>
  <c r="W185" i="39"/>
  <c r="AA134" i="39"/>
  <c r="AB134" i="39"/>
  <c r="S187" i="39"/>
  <c r="R136" i="39"/>
  <c r="T188" i="39"/>
  <c r="Z137" i="39"/>
  <c r="V98" i="39"/>
  <c r="AC98" i="39" s="1"/>
  <c r="U229" i="39"/>
  <c r="U189" i="39"/>
  <c r="W138" i="39"/>
  <c r="W149" i="39" s="1"/>
  <c r="W229" i="39"/>
  <c r="AB178" i="39"/>
  <c r="R184" i="39"/>
  <c r="S235" i="39"/>
  <c r="AA184" i="39"/>
  <c r="W235" i="39"/>
  <c r="AB184" i="39"/>
  <c r="S241" i="39"/>
  <c r="S199" i="39"/>
  <c r="R190" i="39"/>
  <c r="W241" i="39"/>
  <c r="W199" i="39"/>
  <c r="AA190" i="39"/>
  <c r="AB190" i="39"/>
  <c r="W243" i="39"/>
  <c r="AA192" i="39"/>
  <c r="AB192" i="39"/>
  <c r="S249" i="39"/>
  <c r="R198" i="39"/>
  <c r="T264" i="39"/>
  <c r="T268" i="39"/>
  <c r="Z217" i="39"/>
  <c r="V292" i="39"/>
  <c r="AC241" i="39"/>
  <c r="V294" i="39"/>
  <c r="AC243" i="39"/>
  <c r="AA193" i="39"/>
  <c r="S299" i="39"/>
  <c r="R248" i="39"/>
  <c r="AB248" i="39"/>
  <c r="S211" i="39"/>
  <c r="S177" i="39"/>
  <c r="R160" i="39"/>
  <c r="W211" i="39"/>
  <c r="W177" i="39"/>
  <c r="AB160" i="39"/>
  <c r="AA160" i="39"/>
  <c r="W217" i="39"/>
  <c r="AB166" i="39"/>
  <c r="AA166" i="39"/>
  <c r="S219" i="39"/>
  <c r="R168" i="39"/>
  <c r="W225" i="39"/>
  <c r="AB174" i="39"/>
  <c r="AA174" i="39"/>
  <c r="S227" i="39"/>
  <c r="R176" i="39"/>
  <c r="AC179" i="39"/>
  <c r="V230" i="39"/>
  <c r="AC183" i="39"/>
  <c r="V234" i="39"/>
  <c r="AC187" i="39"/>
  <c r="V238" i="39"/>
  <c r="T244" i="39"/>
  <c r="Z193" i="39"/>
  <c r="T248" i="39"/>
  <c r="Z197" i="39"/>
  <c r="W263" i="39"/>
  <c r="AB212" i="39"/>
  <c r="V266" i="39"/>
  <c r="AC215" i="39"/>
  <c r="AA165" i="39"/>
  <c r="S269" i="39"/>
  <c r="R218" i="39"/>
  <c r="S273" i="39"/>
  <c r="R222" i="39"/>
  <c r="S277" i="39"/>
  <c r="R226" i="39"/>
  <c r="T292" i="39"/>
  <c r="Z241" i="39"/>
  <c r="Z47" i="39"/>
  <c r="W183" i="39"/>
  <c r="AA132" i="39"/>
  <c r="AB132" i="39"/>
  <c r="S185" i="39"/>
  <c r="R134" i="39"/>
  <c r="T186" i="39"/>
  <c r="Z135" i="39"/>
  <c r="AB47" i="39"/>
  <c r="AA47" i="39"/>
  <c r="T98" i="39"/>
  <c r="BE556" i="38"/>
  <c r="BD556" i="38"/>
  <c r="BC556" i="38"/>
  <c r="BB556" i="38"/>
  <c r="BA556" i="38"/>
  <c r="BE546" i="38"/>
  <c r="BD546" i="38"/>
  <c r="BD557" i="38" s="1"/>
  <c r="BC546" i="38"/>
  <c r="BB546" i="38"/>
  <c r="BA546" i="38"/>
  <c r="BA557" i="38" s="1"/>
  <c r="BE534" i="38"/>
  <c r="AY517" i="38"/>
  <c r="AZ517" i="38"/>
  <c r="AY518" i="38"/>
  <c r="AZ518" i="38"/>
  <c r="AY519" i="38"/>
  <c r="AZ519" i="38"/>
  <c r="AY520" i="38"/>
  <c r="AZ520" i="38"/>
  <c r="AY521" i="38"/>
  <c r="AZ521" i="38"/>
  <c r="AY522" i="38"/>
  <c r="AZ522" i="38"/>
  <c r="AY523" i="38"/>
  <c r="AZ523" i="38"/>
  <c r="AY524" i="38"/>
  <c r="AZ524" i="38"/>
  <c r="AY525" i="38"/>
  <c r="AZ525" i="38"/>
  <c r="AY526" i="38"/>
  <c r="AZ526" i="38"/>
  <c r="AY527" i="38"/>
  <c r="AY528" i="38"/>
  <c r="AY529" i="38"/>
  <c r="AY530" i="38"/>
  <c r="AY531" i="38"/>
  <c r="AY532" i="38"/>
  <c r="AY533" i="38"/>
  <c r="AW534" i="38"/>
  <c r="AX534" i="38"/>
  <c r="AY535" i="38"/>
  <c r="AZ535" i="38"/>
  <c r="AY536" i="38"/>
  <c r="AZ536" i="38"/>
  <c r="AY537" i="38"/>
  <c r="AZ537" i="38"/>
  <c r="AY538" i="38"/>
  <c r="AZ538" i="38"/>
  <c r="AY539" i="38"/>
  <c r="AZ539" i="38"/>
  <c r="AY540" i="38"/>
  <c r="AZ540" i="38"/>
  <c r="AY541" i="38"/>
  <c r="AZ541" i="38"/>
  <c r="AY542" i="38"/>
  <c r="AZ542" i="38"/>
  <c r="AY543" i="38"/>
  <c r="AZ543" i="38"/>
  <c r="AY544" i="38"/>
  <c r="AZ544" i="38"/>
  <c r="AY545" i="38"/>
  <c r="AZ545" i="38"/>
  <c r="AW546" i="38"/>
  <c r="AX546" i="38"/>
  <c r="AY547" i="38"/>
  <c r="AZ547" i="38"/>
  <c r="AY548" i="38"/>
  <c r="AZ548" i="38"/>
  <c r="AY549" i="38"/>
  <c r="AZ549" i="38"/>
  <c r="AY550" i="38"/>
  <c r="AZ550" i="38"/>
  <c r="AY551" i="38"/>
  <c r="AZ551" i="38"/>
  <c r="AY552" i="38"/>
  <c r="AZ552" i="38"/>
  <c r="AY553" i="38"/>
  <c r="AZ553" i="38"/>
  <c r="AY554" i="38"/>
  <c r="AZ554" i="38"/>
  <c r="AY555" i="38"/>
  <c r="AZ555" i="38"/>
  <c r="AW556" i="38"/>
  <c r="AX556" i="38"/>
  <c r="AY556" i="38" s="1"/>
  <c r="AY534" i="38" l="1"/>
  <c r="BC557" i="38"/>
  <c r="AB224" i="39"/>
  <c r="T228" i="39"/>
  <c r="AX557" i="38"/>
  <c r="AA218" i="39"/>
  <c r="Z213" i="39"/>
  <c r="AC221" i="39"/>
  <c r="V250" i="39"/>
  <c r="AC250" i="39" s="1"/>
  <c r="V264" i="39"/>
  <c r="V315" i="39" s="1"/>
  <c r="T250" i="39"/>
  <c r="V228" i="39"/>
  <c r="W189" i="39"/>
  <c r="W200" i="39" s="1"/>
  <c r="Z98" i="39"/>
  <c r="T237" i="39"/>
  <c r="Z186" i="39"/>
  <c r="S236" i="39"/>
  <c r="R185" i="39"/>
  <c r="V317" i="39"/>
  <c r="AC266" i="39"/>
  <c r="V289" i="39"/>
  <c r="AC238" i="39"/>
  <c r="V285" i="39"/>
  <c r="AC234" i="39"/>
  <c r="V281" i="39"/>
  <c r="AC230" i="39"/>
  <c r="AB225" i="39"/>
  <c r="W276" i="39"/>
  <c r="AA225" i="39"/>
  <c r="S270" i="39"/>
  <c r="R219" i="39"/>
  <c r="AA177" i="39"/>
  <c r="AB177" i="39"/>
  <c r="S262" i="39"/>
  <c r="S228" i="39"/>
  <c r="R211" i="39"/>
  <c r="V345" i="39"/>
  <c r="AC294" i="39"/>
  <c r="AB243" i="39"/>
  <c r="AA243" i="39"/>
  <c r="W294" i="39"/>
  <c r="AB241" i="39"/>
  <c r="W292" i="39"/>
  <c r="W250" i="39"/>
  <c r="AA241" i="39"/>
  <c r="T239" i="39"/>
  <c r="Z188" i="39"/>
  <c r="S238" i="39"/>
  <c r="R187" i="39"/>
  <c r="V229" i="39"/>
  <c r="AA229" i="39" s="1"/>
  <c r="V189" i="39"/>
  <c r="AC178" i="39"/>
  <c r="T351" i="39"/>
  <c r="Z300" i="39"/>
  <c r="T347" i="39"/>
  <c r="Z296" i="39"/>
  <c r="W326" i="39"/>
  <c r="AB275" i="39"/>
  <c r="V325" i="39"/>
  <c r="AC274" i="39"/>
  <c r="S322" i="39"/>
  <c r="R271" i="39"/>
  <c r="W316" i="39"/>
  <c r="AB265" i="39"/>
  <c r="AB223" i="39"/>
  <c r="W274" i="39"/>
  <c r="AA223" i="39"/>
  <c r="S268" i="39"/>
  <c r="R217" i="39"/>
  <c r="AA98" i="39"/>
  <c r="AB98" i="39"/>
  <c r="U262" i="39"/>
  <c r="U228" i="39"/>
  <c r="V351" i="39"/>
  <c r="AC300" i="39"/>
  <c r="V347" i="39"/>
  <c r="AC296" i="39"/>
  <c r="S288" i="39"/>
  <c r="R237" i="39"/>
  <c r="S280" i="39"/>
  <c r="R229" i="39"/>
  <c r="W238" i="39"/>
  <c r="AB187" i="39"/>
  <c r="AA187" i="39"/>
  <c r="T233" i="39"/>
  <c r="Z182" i="39"/>
  <c r="S232" i="39"/>
  <c r="R181" i="39"/>
  <c r="Z138" i="39"/>
  <c r="T149" i="39"/>
  <c r="T297" i="39"/>
  <c r="Z246" i="39"/>
  <c r="T293" i="39"/>
  <c r="Z242" i="39"/>
  <c r="AC239" i="39"/>
  <c r="V290" i="39"/>
  <c r="AC237" i="39"/>
  <c r="V288" i="39"/>
  <c r="V287" i="39"/>
  <c r="AC236" i="39"/>
  <c r="AC235" i="39"/>
  <c r="V286" i="39"/>
  <c r="AC233" i="39"/>
  <c r="V284" i="39"/>
  <c r="V283" i="39"/>
  <c r="AC232" i="39"/>
  <c r="AC231" i="39"/>
  <c r="V282" i="39"/>
  <c r="AB221" i="39"/>
  <c r="W272" i="39"/>
  <c r="AA221" i="39"/>
  <c r="S266" i="39"/>
  <c r="R215" i="39"/>
  <c r="AB149" i="39"/>
  <c r="W346" i="39"/>
  <c r="AB295" i="39"/>
  <c r="S346" i="39"/>
  <c r="R295" i="39"/>
  <c r="T329" i="39"/>
  <c r="Z278" i="39"/>
  <c r="T327" i="39"/>
  <c r="Z276" i="39"/>
  <c r="T325" i="39"/>
  <c r="Z274" i="39"/>
  <c r="T323" i="39"/>
  <c r="Z272" i="39"/>
  <c r="T321" i="39"/>
  <c r="Z270" i="39"/>
  <c r="T317" i="39"/>
  <c r="Z266" i="39"/>
  <c r="S290" i="39"/>
  <c r="R239" i="39"/>
  <c r="AC226" i="39"/>
  <c r="V277" i="39"/>
  <c r="AC224" i="39"/>
  <c r="V275" i="39"/>
  <c r="AC222" i="39"/>
  <c r="V273" i="39"/>
  <c r="AC220" i="39"/>
  <c r="V271" i="39"/>
  <c r="AC218" i="39"/>
  <c r="V269" i="39"/>
  <c r="AC216" i="39"/>
  <c r="V267" i="39"/>
  <c r="AC214" i="39"/>
  <c r="V265" i="39"/>
  <c r="AC212" i="39"/>
  <c r="V263" i="39"/>
  <c r="T235" i="39"/>
  <c r="Z184" i="39"/>
  <c r="S234" i="39"/>
  <c r="R183" i="39"/>
  <c r="W324" i="39"/>
  <c r="AB273" i="39"/>
  <c r="AA220" i="39"/>
  <c r="AB219" i="39"/>
  <c r="W270" i="39"/>
  <c r="AA219" i="39"/>
  <c r="S264" i="39"/>
  <c r="R213" i="39"/>
  <c r="W344" i="39"/>
  <c r="AB293" i="39"/>
  <c r="S344" i="39"/>
  <c r="R293" i="39"/>
  <c r="T313" i="39"/>
  <c r="Z262" i="39"/>
  <c r="W288" i="39"/>
  <c r="AA237" i="39"/>
  <c r="AB237" i="39"/>
  <c r="S284" i="39"/>
  <c r="R233" i="39"/>
  <c r="W234" i="39"/>
  <c r="AB183" i="39"/>
  <c r="AA183" i="39"/>
  <c r="T343" i="39"/>
  <c r="Z292" i="39"/>
  <c r="S328" i="39"/>
  <c r="R277" i="39"/>
  <c r="S324" i="39"/>
  <c r="R273" i="39"/>
  <c r="S320" i="39"/>
  <c r="R269" i="39"/>
  <c r="W314" i="39"/>
  <c r="AB263" i="39"/>
  <c r="T299" i="39"/>
  <c r="Z248" i="39"/>
  <c r="T295" i="39"/>
  <c r="Z244" i="39"/>
  <c r="S278" i="39"/>
  <c r="R227" i="39"/>
  <c r="AB217" i="39"/>
  <c r="W268" i="39"/>
  <c r="AA217" i="39"/>
  <c r="AB211" i="39"/>
  <c r="W262" i="39"/>
  <c r="W228" i="39"/>
  <c r="AA211" i="39"/>
  <c r="W350" i="39"/>
  <c r="AB299" i="39"/>
  <c r="S350" i="39"/>
  <c r="R299" i="39"/>
  <c r="V343" i="39"/>
  <c r="AC292" i="39"/>
  <c r="T319" i="39"/>
  <c r="Z268" i="39"/>
  <c r="T315" i="39"/>
  <c r="S300" i="39"/>
  <c r="R249" i="39"/>
  <c r="AB199" i="39"/>
  <c r="AA199" i="39"/>
  <c r="S292" i="39"/>
  <c r="S250" i="39"/>
  <c r="R241" i="39"/>
  <c r="W286" i="39"/>
  <c r="AA235" i="39"/>
  <c r="AB235" i="39"/>
  <c r="S286" i="39"/>
  <c r="R235" i="39"/>
  <c r="W280" i="39"/>
  <c r="AB229" i="39"/>
  <c r="AA138" i="39"/>
  <c r="AB138" i="39"/>
  <c r="U280" i="39"/>
  <c r="U240" i="39"/>
  <c r="W236" i="39"/>
  <c r="AB185" i="39"/>
  <c r="AA185" i="39"/>
  <c r="T231" i="39"/>
  <c r="Z180" i="39"/>
  <c r="S230" i="39"/>
  <c r="R179" i="39"/>
  <c r="AC138" i="39"/>
  <c r="V149" i="39"/>
  <c r="AC149" i="39" s="1"/>
  <c r="W328" i="39"/>
  <c r="AB277" i="39"/>
  <c r="AA224" i="39"/>
  <c r="V323" i="39"/>
  <c r="AC272" i="39"/>
  <c r="W320" i="39"/>
  <c r="AB269" i="39"/>
  <c r="V319" i="39"/>
  <c r="AC268" i="39"/>
  <c r="AA214" i="39"/>
  <c r="V313" i="39"/>
  <c r="AC262" i="39"/>
  <c r="AC248" i="39"/>
  <c r="V299" i="39"/>
  <c r="AA299" i="39" s="1"/>
  <c r="AC246" i="39"/>
  <c r="V297" i="39"/>
  <c r="AA297" i="39" s="1"/>
  <c r="AC244" i="39"/>
  <c r="V295" i="39"/>
  <c r="AA295" i="39" s="1"/>
  <c r="AC242" i="39"/>
  <c r="V293" i="39"/>
  <c r="AA293" i="39" s="1"/>
  <c r="S276" i="39"/>
  <c r="R225" i="39"/>
  <c r="AB215" i="39"/>
  <c r="W266" i="39"/>
  <c r="AA215" i="39"/>
  <c r="U200" i="39"/>
  <c r="AB249" i="39"/>
  <c r="W300" i="39"/>
  <c r="AA249" i="39"/>
  <c r="R247" i="39"/>
  <c r="S298" i="39"/>
  <c r="W284" i="39"/>
  <c r="AA233" i="39"/>
  <c r="AB233" i="39"/>
  <c r="S189" i="39"/>
  <c r="S200" i="39" s="1"/>
  <c r="W230" i="39"/>
  <c r="AB179" i="39"/>
  <c r="AA179" i="39"/>
  <c r="T229" i="39"/>
  <c r="T189" i="39"/>
  <c r="T200" i="39" s="1"/>
  <c r="Z178" i="39"/>
  <c r="W318" i="39"/>
  <c r="AB267" i="39"/>
  <c r="S316" i="39"/>
  <c r="R265" i="39"/>
  <c r="T289" i="39"/>
  <c r="Z238" i="39"/>
  <c r="T287" i="39"/>
  <c r="Z236" i="39"/>
  <c r="T285" i="39"/>
  <c r="Z234" i="39"/>
  <c r="T283" i="39"/>
  <c r="Z232" i="39"/>
  <c r="T281" i="39"/>
  <c r="Z230" i="39"/>
  <c r="AB227" i="39"/>
  <c r="W278" i="39"/>
  <c r="AA227" i="39"/>
  <c r="S274" i="39"/>
  <c r="R223" i="39"/>
  <c r="AB213" i="39"/>
  <c r="W264" i="39"/>
  <c r="AA213" i="39"/>
  <c r="V349" i="39"/>
  <c r="AC298" i="39"/>
  <c r="AA244" i="39"/>
  <c r="AB247" i="39"/>
  <c r="AA247" i="39"/>
  <c r="W298" i="39"/>
  <c r="S296" i="39"/>
  <c r="R245" i="39"/>
  <c r="W282" i="39"/>
  <c r="AA231" i="39"/>
  <c r="AB231" i="39"/>
  <c r="S282" i="39"/>
  <c r="R231" i="39"/>
  <c r="W232" i="39"/>
  <c r="AB181" i="39"/>
  <c r="AA181" i="39"/>
  <c r="T349" i="39"/>
  <c r="Z298" i="39"/>
  <c r="T345" i="39"/>
  <c r="Z294" i="39"/>
  <c r="V329" i="39"/>
  <c r="AC278" i="39"/>
  <c r="V327" i="39"/>
  <c r="AC276" i="39"/>
  <c r="S326" i="39"/>
  <c r="R275" i="39"/>
  <c r="AA222" i="39"/>
  <c r="W322" i="39"/>
  <c r="AB271" i="39"/>
  <c r="V321" i="39"/>
  <c r="AC270" i="39"/>
  <c r="S318" i="39"/>
  <c r="R267" i="39"/>
  <c r="S314" i="39"/>
  <c r="R263" i="39"/>
  <c r="S272" i="39"/>
  <c r="R221" i="39"/>
  <c r="W348" i="39"/>
  <c r="AB297" i="39"/>
  <c r="S348" i="39"/>
  <c r="R297" i="39"/>
  <c r="AA242" i="39"/>
  <c r="Z177" i="39"/>
  <c r="AB245" i="39"/>
  <c r="W296" i="39"/>
  <c r="AA245" i="39"/>
  <c r="R243" i="39"/>
  <c r="S294" i="39"/>
  <c r="U250" i="39"/>
  <c r="U292" i="39"/>
  <c r="W290" i="39"/>
  <c r="AA239" i="39"/>
  <c r="AB239" i="39"/>
  <c r="Z226" i="39"/>
  <c r="T277" i="39"/>
  <c r="T275" i="39"/>
  <c r="Z224" i="39"/>
  <c r="Z222" i="39"/>
  <c r="T273" i="39"/>
  <c r="T271" i="39"/>
  <c r="Z220" i="39"/>
  <c r="Z218" i="39"/>
  <c r="T269" i="39"/>
  <c r="T267" i="39"/>
  <c r="Z216" i="39"/>
  <c r="Z214" i="39"/>
  <c r="T265" i="39"/>
  <c r="T263" i="39"/>
  <c r="Z212" i="39"/>
  <c r="BB557" i="38"/>
  <c r="AY546" i="38"/>
  <c r="BE557" i="38"/>
  <c r="AW557" i="38"/>
  <c r="AY557" i="38" s="1"/>
  <c r="C495" i="38"/>
  <c r="C483" i="38"/>
  <c r="Z250" i="39" l="1"/>
  <c r="Z228" i="39"/>
  <c r="AC228" i="39"/>
  <c r="Z264" i="39"/>
  <c r="AC264" i="39"/>
  <c r="S240" i="39"/>
  <c r="S251" i="39" s="1"/>
  <c r="AB189" i="39"/>
  <c r="U251" i="39"/>
  <c r="Z263" i="39"/>
  <c r="T314" i="39"/>
  <c r="Z267" i="39"/>
  <c r="T318" i="39"/>
  <c r="Z271" i="39"/>
  <c r="T322" i="39"/>
  <c r="Z275" i="39"/>
  <c r="T326" i="39"/>
  <c r="U301" i="39"/>
  <c r="U343" i="39"/>
  <c r="R294" i="39"/>
  <c r="S345" i="39"/>
  <c r="W399" i="39"/>
  <c r="AB348" i="39"/>
  <c r="R272" i="39"/>
  <c r="S323" i="39"/>
  <c r="S365" i="39"/>
  <c r="R314" i="39"/>
  <c r="S369" i="39"/>
  <c r="R318" i="39"/>
  <c r="AC321" i="39"/>
  <c r="V372" i="39"/>
  <c r="S377" i="39"/>
  <c r="R326" i="39"/>
  <c r="AC327" i="39"/>
  <c r="V378" i="39"/>
  <c r="AC329" i="39"/>
  <c r="V380" i="39"/>
  <c r="T396" i="39"/>
  <c r="Z345" i="39"/>
  <c r="T400" i="39"/>
  <c r="Z349" i="39"/>
  <c r="W333" i="39"/>
  <c r="AB282" i="39"/>
  <c r="AA282" i="39"/>
  <c r="R296" i="39"/>
  <c r="S347" i="39"/>
  <c r="V400" i="39"/>
  <c r="AC349" i="39"/>
  <c r="AA264" i="39"/>
  <c r="W315" i="39"/>
  <c r="AB264" i="39"/>
  <c r="T332" i="39"/>
  <c r="Z281" i="39"/>
  <c r="T334" i="39"/>
  <c r="Z283" i="39"/>
  <c r="T336" i="39"/>
  <c r="Z285" i="39"/>
  <c r="T338" i="39"/>
  <c r="Z287" i="39"/>
  <c r="T340" i="39"/>
  <c r="Z289" i="39"/>
  <c r="S367" i="39"/>
  <c r="R316" i="39"/>
  <c r="T280" i="39"/>
  <c r="T240" i="39"/>
  <c r="Z229" i="39"/>
  <c r="R298" i="39"/>
  <c r="S349" i="39"/>
  <c r="R276" i="39"/>
  <c r="S327" i="39"/>
  <c r="AC319" i="39"/>
  <c r="V370" i="39"/>
  <c r="AB236" i="39"/>
  <c r="AA236" i="39"/>
  <c r="W287" i="39"/>
  <c r="U331" i="39"/>
  <c r="U291" i="39"/>
  <c r="W331" i="39"/>
  <c r="AB280" i="39"/>
  <c r="S337" i="39"/>
  <c r="R286" i="39"/>
  <c r="S301" i="39"/>
  <c r="R292" i="39"/>
  <c r="S343" i="39"/>
  <c r="R300" i="39"/>
  <c r="S351" i="39"/>
  <c r="T366" i="39"/>
  <c r="Z315" i="39"/>
  <c r="T370" i="39"/>
  <c r="Z319" i="39"/>
  <c r="W401" i="39"/>
  <c r="AB350" i="39"/>
  <c r="W279" i="39"/>
  <c r="AA262" i="39"/>
  <c r="AB262" i="39"/>
  <c r="W313" i="39"/>
  <c r="R278" i="39"/>
  <c r="S329" i="39"/>
  <c r="Z295" i="39"/>
  <c r="T346" i="39"/>
  <c r="Z299" i="39"/>
  <c r="T350" i="39"/>
  <c r="T394" i="39"/>
  <c r="Z343" i="39"/>
  <c r="W339" i="39"/>
  <c r="AB288" i="39"/>
  <c r="AA288" i="39"/>
  <c r="T279" i="39"/>
  <c r="W395" i="39"/>
  <c r="AB344" i="39"/>
  <c r="R264" i="39"/>
  <c r="S315" i="39"/>
  <c r="AA270" i="39"/>
  <c r="AB270" i="39"/>
  <c r="W321" i="39"/>
  <c r="V314" i="39"/>
  <c r="AA314" i="39" s="1"/>
  <c r="AC263" i="39"/>
  <c r="V316" i="39"/>
  <c r="AA316" i="39" s="1"/>
  <c r="AC265" i="39"/>
  <c r="V318" i="39"/>
  <c r="AC267" i="39"/>
  <c r="V320" i="39"/>
  <c r="AA320" i="39" s="1"/>
  <c r="AC269" i="39"/>
  <c r="V322" i="39"/>
  <c r="AA322" i="39" s="1"/>
  <c r="AC271" i="39"/>
  <c r="V324" i="39"/>
  <c r="AC273" i="39"/>
  <c r="V326" i="39"/>
  <c r="AC275" i="39"/>
  <c r="V328" i="39"/>
  <c r="AA328" i="39" s="1"/>
  <c r="AC277" i="39"/>
  <c r="W397" i="39"/>
  <c r="AB346" i="39"/>
  <c r="R266" i="39"/>
  <c r="S317" i="39"/>
  <c r="AA272" i="39"/>
  <c r="W323" i="39"/>
  <c r="AB272" i="39"/>
  <c r="V333" i="39"/>
  <c r="AC282" i="39"/>
  <c r="V335" i="39"/>
  <c r="AC284" i="39"/>
  <c r="V337" i="39"/>
  <c r="AC286" i="39"/>
  <c r="V339" i="39"/>
  <c r="AC288" i="39"/>
  <c r="V341" i="39"/>
  <c r="AC290" i="39"/>
  <c r="Z149" i="39"/>
  <c r="AB238" i="39"/>
  <c r="W289" i="39"/>
  <c r="AA238" i="39"/>
  <c r="AC315" i="39"/>
  <c r="V366" i="39"/>
  <c r="AA275" i="39"/>
  <c r="AB326" i="39"/>
  <c r="W377" i="39"/>
  <c r="T398" i="39"/>
  <c r="Z347" i="39"/>
  <c r="T402" i="39"/>
  <c r="Z351" i="39"/>
  <c r="AC189" i="39"/>
  <c r="V200" i="39"/>
  <c r="AC200" i="39" s="1"/>
  <c r="W301" i="39"/>
  <c r="AA292" i="39"/>
  <c r="W343" i="39"/>
  <c r="AB292" i="39"/>
  <c r="AA294" i="39"/>
  <c r="W345" i="39"/>
  <c r="AB294" i="39"/>
  <c r="V396" i="39"/>
  <c r="AC345" i="39"/>
  <c r="AB200" i="39"/>
  <c r="R270" i="39"/>
  <c r="S321" i="39"/>
  <c r="AA276" i="39"/>
  <c r="W327" i="39"/>
  <c r="AB276" i="39"/>
  <c r="Z265" i="39"/>
  <c r="T316" i="39"/>
  <c r="Z269" i="39"/>
  <c r="T320" i="39"/>
  <c r="Z273" i="39"/>
  <c r="T324" i="39"/>
  <c r="Z277" i="39"/>
  <c r="T328" i="39"/>
  <c r="W341" i="39"/>
  <c r="AB290" i="39"/>
  <c r="AA290" i="39"/>
  <c r="AA296" i="39"/>
  <c r="W347" i="39"/>
  <c r="AB296" i="39"/>
  <c r="S399" i="39"/>
  <c r="R348" i="39"/>
  <c r="AA271" i="39"/>
  <c r="AB322" i="39"/>
  <c r="W373" i="39"/>
  <c r="AB232" i="39"/>
  <c r="AA232" i="39"/>
  <c r="W283" i="39"/>
  <c r="S333" i="39"/>
  <c r="R282" i="39"/>
  <c r="AA298" i="39"/>
  <c r="W349" i="39"/>
  <c r="AB298" i="39"/>
  <c r="R274" i="39"/>
  <c r="S325" i="39"/>
  <c r="AA278" i="39"/>
  <c r="AB278" i="39"/>
  <c r="W329" i="39"/>
  <c r="AA267" i="39"/>
  <c r="AB318" i="39"/>
  <c r="W369" i="39"/>
  <c r="Z189" i="39"/>
  <c r="AB230" i="39"/>
  <c r="W281" i="39"/>
  <c r="AA230" i="39"/>
  <c r="W335" i="39"/>
  <c r="AB284" i="39"/>
  <c r="AA284" i="39"/>
  <c r="AA300" i="39"/>
  <c r="W351" i="39"/>
  <c r="AB300" i="39"/>
  <c r="AA266" i="39"/>
  <c r="AB266" i="39"/>
  <c r="W317" i="39"/>
  <c r="AC293" i="39"/>
  <c r="V344" i="39"/>
  <c r="V346" i="39"/>
  <c r="AC295" i="39"/>
  <c r="AC297" i="39"/>
  <c r="V348" i="39"/>
  <c r="V350" i="39"/>
  <c r="AA350" i="39" s="1"/>
  <c r="AC299" i="39"/>
  <c r="V279" i="39"/>
  <c r="AC313" i="39"/>
  <c r="V364" i="39"/>
  <c r="AA269" i="39"/>
  <c r="AB320" i="39"/>
  <c r="W371" i="39"/>
  <c r="AC323" i="39"/>
  <c r="V374" i="39"/>
  <c r="AA277" i="39"/>
  <c r="AB328" i="39"/>
  <c r="W379" i="39"/>
  <c r="S281" i="39"/>
  <c r="R230" i="39"/>
  <c r="T282" i="39"/>
  <c r="Z231" i="39"/>
  <c r="W240" i="39"/>
  <c r="W251" i="39" s="1"/>
  <c r="W337" i="39"/>
  <c r="AB286" i="39"/>
  <c r="AA286" i="39"/>
  <c r="V301" i="39"/>
  <c r="AC301" i="39" s="1"/>
  <c r="V394" i="39"/>
  <c r="AC343" i="39"/>
  <c r="S401" i="39"/>
  <c r="R350" i="39"/>
  <c r="AA228" i="39"/>
  <c r="AB228" i="39"/>
  <c r="AA268" i="39"/>
  <c r="W319" i="39"/>
  <c r="AB268" i="39"/>
  <c r="AA263" i="39"/>
  <c r="AB314" i="39"/>
  <c r="W365" i="39"/>
  <c r="S371" i="39"/>
  <c r="R320" i="39"/>
  <c r="S375" i="39"/>
  <c r="R324" i="39"/>
  <c r="S379" i="39"/>
  <c r="R328" i="39"/>
  <c r="T301" i="39"/>
  <c r="AB234" i="39"/>
  <c r="W285" i="39"/>
  <c r="AA234" i="39"/>
  <c r="S335" i="39"/>
  <c r="R284" i="39"/>
  <c r="Z313" i="39"/>
  <c r="T364" i="39"/>
  <c r="S395" i="39"/>
  <c r="R344" i="39"/>
  <c r="AA273" i="39"/>
  <c r="AB324" i="39"/>
  <c r="W375" i="39"/>
  <c r="S285" i="39"/>
  <c r="R234" i="39"/>
  <c r="T286" i="39"/>
  <c r="Z235" i="39"/>
  <c r="S341" i="39"/>
  <c r="R290" i="39"/>
  <c r="Z317" i="39"/>
  <c r="T368" i="39"/>
  <c r="Z321" i="39"/>
  <c r="T372" i="39"/>
  <c r="T374" i="39"/>
  <c r="Z323" i="39"/>
  <c r="Z325" i="39"/>
  <c r="T376" i="39"/>
  <c r="T378" i="39"/>
  <c r="Z327" i="39"/>
  <c r="Z329" i="39"/>
  <c r="T380" i="39"/>
  <c r="S397" i="39"/>
  <c r="R346" i="39"/>
  <c r="AA149" i="39"/>
  <c r="V334" i="39"/>
  <c r="AC283" i="39"/>
  <c r="V338" i="39"/>
  <c r="AC287" i="39"/>
  <c r="Z293" i="39"/>
  <c r="T344" i="39"/>
  <c r="Z297" i="39"/>
  <c r="T348" i="39"/>
  <c r="R232" i="39"/>
  <c r="S283" i="39"/>
  <c r="T284" i="39"/>
  <c r="Z233" i="39"/>
  <c r="S331" i="39"/>
  <c r="R280" i="39"/>
  <c r="S339" i="39"/>
  <c r="R288" i="39"/>
  <c r="V398" i="39"/>
  <c r="AC347" i="39"/>
  <c r="V402" i="39"/>
  <c r="AC351" i="39"/>
  <c r="U279" i="39"/>
  <c r="U313" i="39"/>
  <c r="R268" i="39"/>
  <c r="S319" i="39"/>
  <c r="AA274" i="39"/>
  <c r="AB274" i="39"/>
  <c r="W325" i="39"/>
  <c r="AA265" i="39"/>
  <c r="AB316" i="39"/>
  <c r="W367" i="39"/>
  <c r="S373" i="39"/>
  <c r="R322" i="39"/>
  <c r="AC325" i="39"/>
  <c r="V376" i="39"/>
  <c r="AC229" i="39"/>
  <c r="V280" i="39"/>
  <c r="V240" i="39"/>
  <c r="S289" i="39"/>
  <c r="R238" i="39"/>
  <c r="T290" i="39"/>
  <c r="Z239" i="39"/>
  <c r="AA189" i="39"/>
  <c r="AA250" i="39"/>
  <c r="AB250" i="39"/>
  <c r="S279" i="39"/>
  <c r="R262" i="39"/>
  <c r="S313" i="39"/>
  <c r="V332" i="39"/>
  <c r="AC281" i="39"/>
  <c r="V336" i="39"/>
  <c r="AC285" i="39"/>
  <c r="V340" i="39"/>
  <c r="AC289" i="39"/>
  <c r="AC317" i="39"/>
  <c r="V368" i="39"/>
  <c r="R236" i="39"/>
  <c r="S287" i="39"/>
  <c r="T288" i="39"/>
  <c r="Z237" i="39"/>
  <c r="K495" i="38"/>
  <c r="K483" i="38"/>
  <c r="BI505" i="38"/>
  <c r="BH505" i="38"/>
  <c r="BG505" i="38"/>
  <c r="BF505" i="38"/>
  <c r="BE505" i="38"/>
  <c r="BI495" i="38"/>
  <c r="BH495" i="38"/>
  <c r="BG495" i="38"/>
  <c r="BF495" i="38"/>
  <c r="BE495" i="38"/>
  <c r="BI483" i="38"/>
  <c r="BH483" i="38"/>
  <c r="BG483" i="38"/>
  <c r="BF483" i="38"/>
  <c r="BE483" i="38"/>
  <c r="BF506" i="38" l="1"/>
  <c r="V330" i="39"/>
  <c r="AC330" i="39" s="1"/>
  <c r="AA200" i="39"/>
  <c r="Z301" i="39"/>
  <c r="U302" i="39"/>
  <c r="V352" i="39"/>
  <c r="AC352" i="39" s="1"/>
  <c r="AA346" i="39"/>
  <c r="Z288" i="39"/>
  <c r="T339" i="39"/>
  <c r="V391" i="39"/>
  <c r="AC340" i="39"/>
  <c r="V387" i="39"/>
  <c r="AC336" i="39"/>
  <c r="V383" i="39"/>
  <c r="AC332" i="39"/>
  <c r="Z290" i="39"/>
  <c r="T341" i="39"/>
  <c r="R289" i="39"/>
  <c r="S340" i="39"/>
  <c r="V291" i="39"/>
  <c r="AC291" i="39" s="1"/>
  <c r="V331" i="39"/>
  <c r="AA331" i="39" s="1"/>
  <c r="AC280" i="39"/>
  <c r="V427" i="39"/>
  <c r="AC376" i="39"/>
  <c r="W376" i="39"/>
  <c r="AA325" i="39"/>
  <c r="AB325" i="39"/>
  <c r="V453" i="39"/>
  <c r="AC402" i="39"/>
  <c r="V449" i="39"/>
  <c r="AC398" i="39"/>
  <c r="S390" i="39"/>
  <c r="R339" i="39"/>
  <c r="R283" i="39"/>
  <c r="S334" i="39"/>
  <c r="T399" i="39"/>
  <c r="Z348" i="39"/>
  <c r="T395" i="39"/>
  <c r="Z344" i="39"/>
  <c r="S448" i="39"/>
  <c r="R397" i="39"/>
  <c r="T429" i="39"/>
  <c r="Z378" i="39"/>
  <c r="T425" i="39"/>
  <c r="Z374" i="39"/>
  <c r="S392" i="39"/>
  <c r="R341" i="39"/>
  <c r="Z286" i="39"/>
  <c r="T337" i="39"/>
  <c r="R285" i="39"/>
  <c r="S336" i="39"/>
  <c r="W426" i="39"/>
  <c r="AB375" i="39"/>
  <c r="S446" i="39"/>
  <c r="R395" i="39"/>
  <c r="T415" i="39"/>
  <c r="Z364" i="39"/>
  <c r="V445" i="39"/>
  <c r="AC394" i="39"/>
  <c r="W388" i="39"/>
  <c r="AB337" i="39"/>
  <c r="AA337" i="39"/>
  <c r="V425" i="39"/>
  <c r="AC374" i="39"/>
  <c r="AC348" i="39"/>
  <c r="V399" i="39"/>
  <c r="AA399" i="39" s="1"/>
  <c r="V395" i="39"/>
  <c r="AA395" i="39" s="1"/>
  <c r="AC344" i="39"/>
  <c r="W368" i="39"/>
  <c r="AA317" i="39"/>
  <c r="AB317" i="39"/>
  <c r="W402" i="39"/>
  <c r="AA351" i="39"/>
  <c r="AB351" i="39"/>
  <c r="W386" i="39"/>
  <c r="AB335" i="39"/>
  <c r="AA335" i="39"/>
  <c r="AA281" i="39"/>
  <c r="AB281" i="39"/>
  <c r="W332" i="39"/>
  <c r="W420" i="39"/>
  <c r="AB369" i="39"/>
  <c r="S376" i="39"/>
  <c r="R325" i="39"/>
  <c r="S384" i="39"/>
  <c r="R333" i="39"/>
  <c r="T379" i="39"/>
  <c r="Z328" i="39"/>
  <c r="T375" i="39"/>
  <c r="Z324" i="39"/>
  <c r="T371" i="39"/>
  <c r="Z320" i="39"/>
  <c r="T367" i="39"/>
  <c r="Z316" i="39"/>
  <c r="W394" i="39"/>
  <c r="W352" i="39"/>
  <c r="AA343" i="39"/>
  <c r="AB343" i="39"/>
  <c r="AB301" i="39"/>
  <c r="AA301" i="39"/>
  <c r="T453" i="39"/>
  <c r="Z402" i="39"/>
  <c r="T449" i="39"/>
  <c r="Z398" i="39"/>
  <c r="W428" i="39"/>
  <c r="AB377" i="39"/>
  <c r="AA289" i="39"/>
  <c r="AB289" i="39"/>
  <c r="W340" i="39"/>
  <c r="V392" i="39"/>
  <c r="AC341" i="39"/>
  <c r="V390" i="39"/>
  <c r="AC339" i="39"/>
  <c r="V388" i="39"/>
  <c r="AC337" i="39"/>
  <c r="AC335" i="39"/>
  <c r="V386" i="39"/>
  <c r="V384" i="39"/>
  <c r="AC333" i="39"/>
  <c r="W374" i="39"/>
  <c r="AA323" i="39"/>
  <c r="AB323" i="39"/>
  <c r="S368" i="39"/>
  <c r="R317" i="39"/>
  <c r="W448" i="39"/>
  <c r="AB397" i="39"/>
  <c r="V379" i="39"/>
  <c r="AA379" i="39" s="1"/>
  <c r="AC328" i="39"/>
  <c r="V377" i="39"/>
  <c r="AC326" i="39"/>
  <c r="V375" i="39"/>
  <c r="AA375" i="39" s="1"/>
  <c r="AC324" i="39"/>
  <c r="V373" i="39"/>
  <c r="AC322" i="39"/>
  <c r="V371" i="39"/>
  <c r="AC320" i="39"/>
  <c r="V369" i="39"/>
  <c r="AC318" i="39"/>
  <c r="V367" i="39"/>
  <c r="AA367" i="39" s="1"/>
  <c r="AC316" i="39"/>
  <c r="V365" i="39"/>
  <c r="AA365" i="39" s="1"/>
  <c r="AC314" i="39"/>
  <c r="S366" i="39"/>
  <c r="R315" i="39"/>
  <c r="AA344" i="39"/>
  <c r="W446" i="39"/>
  <c r="AB395" i="39"/>
  <c r="W390" i="39"/>
  <c r="AB339" i="39"/>
  <c r="AA339" i="39"/>
  <c r="T352" i="39"/>
  <c r="Z350" i="39"/>
  <c r="T401" i="39"/>
  <c r="Z346" i="39"/>
  <c r="T397" i="39"/>
  <c r="S380" i="39"/>
  <c r="R329" i="39"/>
  <c r="W364" i="39"/>
  <c r="W330" i="39"/>
  <c r="AA313" i="39"/>
  <c r="AB313" i="39"/>
  <c r="W452" i="39"/>
  <c r="AB401" i="39"/>
  <c r="T421" i="39"/>
  <c r="Z370" i="39"/>
  <c r="T417" i="39"/>
  <c r="Z366" i="39"/>
  <c r="W291" i="39"/>
  <c r="W302" i="39" s="1"/>
  <c r="AA287" i="39"/>
  <c r="W338" i="39"/>
  <c r="AB287" i="39"/>
  <c r="Z240" i="39"/>
  <c r="T251" i="39"/>
  <c r="V451" i="39"/>
  <c r="AC400" i="39"/>
  <c r="V431" i="39"/>
  <c r="AC380" i="39"/>
  <c r="V429" i="39"/>
  <c r="AC378" i="39"/>
  <c r="V423" i="39"/>
  <c r="AC372" i="39"/>
  <c r="S374" i="39"/>
  <c r="R323" i="39"/>
  <c r="AA348" i="39"/>
  <c r="W450" i="39"/>
  <c r="AB399" i="39"/>
  <c r="R345" i="39"/>
  <c r="S396" i="39"/>
  <c r="U352" i="39"/>
  <c r="U394" i="39"/>
  <c r="T377" i="39"/>
  <c r="Z326" i="39"/>
  <c r="T373" i="39"/>
  <c r="Z322" i="39"/>
  <c r="T369" i="39"/>
  <c r="Z318" i="39"/>
  <c r="T365" i="39"/>
  <c r="Z314" i="39"/>
  <c r="R287" i="39"/>
  <c r="S338" i="39"/>
  <c r="V419" i="39"/>
  <c r="AC368" i="39"/>
  <c r="S364" i="39"/>
  <c r="S330" i="39"/>
  <c r="R313" i="39"/>
  <c r="AC240" i="39"/>
  <c r="V251" i="39"/>
  <c r="AC251" i="39" s="1"/>
  <c r="S424" i="39"/>
  <c r="R373" i="39"/>
  <c r="W418" i="39"/>
  <c r="AB367" i="39"/>
  <c r="S370" i="39"/>
  <c r="R319" i="39"/>
  <c r="U364" i="39"/>
  <c r="U330" i="39"/>
  <c r="S291" i="39"/>
  <c r="S302" i="39" s="1"/>
  <c r="S382" i="39"/>
  <c r="R331" i="39"/>
  <c r="Z284" i="39"/>
  <c r="T335" i="39"/>
  <c r="V389" i="39"/>
  <c r="AC338" i="39"/>
  <c r="V385" i="39"/>
  <c r="AC334" i="39"/>
  <c r="T431" i="39"/>
  <c r="Z380" i="39"/>
  <c r="T427" i="39"/>
  <c r="Z376" i="39"/>
  <c r="T423" i="39"/>
  <c r="Z372" i="39"/>
  <c r="T419" i="39"/>
  <c r="Z368" i="39"/>
  <c r="AA324" i="39"/>
  <c r="T330" i="39"/>
  <c r="S386" i="39"/>
  <c r="R335" i="39"/>
  <c r="AA285" i="39"/>
  <c r="AB285" i="39"/>
  <c r="W336" i="39"/>
  <c r="S430" i="39"/>
  <c r="R379" i="39"/>
  <c r="S426" i="39"/>
  <c r="R375" i="39"/>
  <c r="S422" i="39"/>
  <c r="R371" i="39"/>
  <c r="W416" i="39"/>
  <c r="AB365" i="39"/>
  <c r="W370" i="39"/>
  <c r="AA319" i="39"/>
  <c r="AB319" i="39"/>
  <c r="AB251" i="39"/>
  <c r="S452" i="39"/>
  <c r="R401" i="39"/>
  <c r="AB240" i="39"/>
  <c r="AA240" i="39"/>
  <c r="Z282" i="39"/>
  <c r="T333" i="39"/>
  <c r="R281" i="39"/>
  <c r="S332" i="39"/>
  <c r="W430" i="39"/>
  <c r="AB379" i="39"/>
  <c r="W422" i="39"/>
  <c r="AB371" i="39"/>
  <c r="V415" i="39"/>
  <c r="AC364" i="39"/>
  <c r="AC279" i="39"/>
  <c r="V401" i="39"/>
  <c r="AA401" i="39" s="1"/>
  <c r="AC350" i="39"/>
  <c r="V397" i="39"/>
  <c r="AC346" i="39"/>
  <c r="AA318" i="39"/>
  <c r="W380" i="39"/>
  <c r="AA329" i="39"/>
  <c r="AB329" i="39"/>
  <c r="AA349" i="39"/>
  <c r="W400" i="39"/>
  <c r="AB349" i="39"/>
  <c r="AA283" i="39"/>
  <c r="W334" i="39"/>
  <c r="AB283" i="39"/>
  <c r="W424" i="39"/>
  <c r="AB373" i="39"/>
  <c r="S450" i="39"/>
  <c r="R399" i="39"/>
  <c r="W398" i="39"/>
  <c r="AA347" i="39"/>
  <c r="AB347" i="39"/>
  <c r="W392" i="39"/>
  <c r="AB341" i="39"/>
  <c r="AA341" i="39"/>
  <c r="W378" i="39"/>
  <c r="AA327" i="39"/>
  <c r="AB327" i="39"/>
  <c r="S372" i="39"/>
  <c r="R321" i="39"/>
  <c r="V447" i="39"/>
  <c r="AC396" i="39"/>
  <c r="AA345" i="39"/>
  <c r="W396" i="39"/>
  <c r="AB345" i="39"/>
  <c r="AA326" i="39"/>
  <c r="V417" i="39"/>
  <c r="AC366" i="39"/>
  <c r="W372" i="39"/>
  <c r="AA321" i="39"/>
  <c r="AB321" i="39"/>
  <c r="Z279" i="39"/>
  <c r="T445" i="39"/>
  <c r="Z394" i="39"/>
  <c r="AB279" i="39"/>
  <c r="AA279" i="39"/>
  <c r="S402" i="39"/>
  <c r="R351" i="39"/>
  <c r="S394" i="39"/>
  <c r="S352" i="39"/>
  <c r="R343" i="39"/>
  <c r="S388" i="39"/>
  <c r="R337" i="39"/>
  <c r="AA280" i="39"/>
  <c r="AB331" i="39"/>
  <c r="W382" i="39"/>
  <c r="U382" i="39"/>
  <c r="U342" i="39"/>
  <c r="V421" i="39"/>
  <c r="AC370" i="39"/>
  <c r="S378" i="39"/>
  <c r="R327" i="39"/>
  <c r="R349" i="39"/>
  <c r="S400" i="39"/>
  <c r="T291" i="39"/>
  <c r="Z280" i="39"/>
  <c r="T331" i="39"/>
  <c r="S418" i="39"/>
  <c r="R367" i="39"/>
  <c r="T391" i="39"/>
  <c r="Z340" i="39"/>
  <c r="T389" i="39"/>
  <c r="Z338" i="39"/>
  <c r="T387" i="39"/>
  <c r="Z336" i="39"/>
  <c r="T385" i="39"/>
  <c r="Z334" i="39"/>
  <c r="T383" i="39"/>
  <c r="Z332" i="39"/>
  <c r="W366" i="39"/>
  <c r="AA315" i="39"/>
  <c r="AB315" i="39"/>
  <c r="S398" i="39"/>
  <c r="R347" i="39"/>
  <c r="W384" i="39"/>
  <c r="AB333" i="39"/>
  <c r="AA333" i="39"/>
  <c r="T451" i="39"/>
  <c r="Z400" i="39"/>
  <c r="T447" i="39"/>
  <c r="Z396" i="39"/>
  <c r="S428" i="39"/>
  <c r="R377" i="39"/>
  <c r="S420" i="39"/>
  <c r="R369" i="39"/>
  <c r="S416" i="39"/>
  <c r="R365" i="39"/>
  <c r="Z200" i="39"/>
  <c r="BG506" i="38"/>
  <c r="BE506" i="38"/>
  <c r="BI506" i="38"/>
  <c r="BH506" i="38"/>
  <c r="BC454" i="38"/>
  <c r="BB454" i="38"/>
  <c r="BA454" i="38"/>
  <c r="AZ454" i="38"/>
  <c r="AY454" i="38"/>
  <c r="BC444" i="38"/>
  <c r="BB444" i="38"/>
  <c r="BA444" i="38"/>
  <c r="AZ444" i="38"/>
  <c r="AY444" i="38"/>
  <c r="BC432" i="38"/>
  <c r="BB432" i="38"/>
  <c r="BA432" i="38"/>
  <c r="AZ432" i="38"/>
  <c r="AY432" i="38"/>
  <c r="V302" i="39" l="1"/>
  <c r="AC302" i="39" s="1"/>
  <c r="AZ455" i="38"/>
  <c r="V381" i="39"/>
  <c r="AC381" i="39" s="1"/>
  <c r="Z352" i="39"/>
  <c r="S342" i="39"/>
  <c r="S353" i="39" s="1"/>
  <c r="T403" i="39"/>
  <c r="Z291" i="39"/>
  <c r="AA251" i="39"/>
  <c r="T302" i="39"/>
  <c r="U415" i="39"/>
  <c r="U381" i="39"/>
  <c r="U403" i="39"/>
  <c r="U445" i="39"/>
  <c r="S431" i="39"/>
  <c r="R380" i="39"/>
  <c r="AB390" i="39"/>
  <c r="W441" i="39"/>
  <c r="AA390" i="39"/>
  <c r="AC365" i="39"/>
  <c r="V416" i="39"/>
  <c r="AA416" i="39" s="1"/>
  <c r="AC369" i="39"/>
  <c r="V420" i="39"/>
  <c r="AA420" i="39" s="1"/>
  <c r="AC373" i="39"/>
  <c r="V424" i="39"/>
  <c r="AA424" i="39" s="1"/>
  <c r="AC377" i="39"/>
  <c r="V428" i="39"/>
  <c r="AA428" i="39" s="1"/>
  <c r="V435" i="39"/>
  <c r="AC384" i="39"/>
  <c r="V439" i="39"/>
  <c r="AC388" i="39"/>
  <c r="V443" i="39"/>
  <c r="AC392" i="39"/>
  <c r="AB428" i="39"/>
  <c r="W479" i="39"/>
  <c r="T500" i="39"/>
  <c r="Z449" i="39"/>
  <c r="W403" i="39"/>
  <c r="AA394" i="39"/>
  <c r="AB394" i="39"/>
  <c r="W445" i="39"/>
  <c r="T422" i="39"/>
  <c r="Z371" i="39"/>
  <c r="Z375" i="39"/>
  <c r="T426" i="39"/>
  <c r="T430" i="39"/>
  <c r="Z379" i="39"/>
  <c r="S435" i="39"/>
  <c r="R384" i="39"/>
  <c r="S427" i="39"/>
  <c r="R376" i="39"/>
  <c r="AA369" i="39"/>
  <c r="AA332" i="39"/>
  <c r="W383" i="39"/>
  <c r="AB332" i="39"/>
  <c r="AA402" i="39"/>
  <c r="AB402" i="39"/>
  <c r="W453" i="39"/>
  <c r="V450" i="39"/>
  <c r="AA450" i="39" s="1"/>
  <c r="AC399" i="39"/>
  <c r="AB388" i="39"/>
  <c r="W439" i="39"/>
  <c r="AA388" i="39"/>
  <c r="T466" i="39"/>
  <c r="Z415" i="39"/>
  <c r="R446" i="39"/>
  <c r="S497" i="39"/>
  <c r="R336" i="39"/>
  <c r="S387" i="39"/>
  <c r="Z337" i="39"/>
  <c r="T388" i="39"/>
  <c r="S385" i="39"/>
  <c r="R334" i="39"/>
  <c r="W427" i="39"/>
  <c r="AB376" i="39"/>
  <c r="AA376" i="39"/>
  <c r="AC427" i="39"/>
  <c r="V478" i="39"/>
  <c r="V382" i="39"/>
  <c r="AA382" i="39" s="1"/>
  <c r="V342" i="39"/>
  <c r="AC331" i="39"/>
  <c r="R340" i="39"/>
  <c r="S391" i="39"/>
  <c r="Z341" i="39"/>
  <c r="T392" i="39"/>
  <c r="T390" i="39"/>
  <c r="Z339" i="39"/>
  <c r="S467" i="39"/>
  <c r="R416" i="39"/>
  <c r="S471" i="39"/>
  <c r="R420" i="39"/>
  <c r="S479" i="39"/>
  <c r="R428" i="39"/>
  <c r="Z447" i="39"/>
  <c r="T498" i="39"/>
  <c r="T502" i="39"/>
  <c r="Z451" i="39"/>
  <c r="AB366" i="39"/>
  <c r="W417" i="39"/>
  <c r="AA366" i="39"/>
  <c r="Z383" i="39"/>
  <c r="T434" i="39"/>
  <c r="T436" i="39"/>
  <c r="Z385" i="39"/>
  <c r="Z387" i="39"/>
  <c r="T438" i="39"/>
  <c r="T440" i="39"/>
  <c r="Z389" i="39"/>
  <c r="Z391" i="39"/>
  <c r="T442" i="39"/>
  <c r="R418" i="39"/>
  <c r="S469" i="39"/>
  <c r="R400" i="39"/>
  <c r="S451" i="39"/>
  <c r="AB382" i="39"/>
  <c r="W433" i="39"/>
  <c r="S439" i="39"/>
  <c r="R388" i="39"/>
  <c r="AB302" i="39"/>
  <c r="W423" i="39"/>
  <c r="AB372" i="39"/>
  <c r="AA372" i="39"/>
  <c r="AC417" i="39"/>
  <c r="V468" i="39"/>
  <c r="AC447" i="39"/>
  <c r="V498" i="39"/>
  <c r="S423" i="39"/>
  <c r="R372" i="39"/>
  <c r="AB392" i="39"/>
  <c r="W443" i="39"/>
  <c r="AA392" i="39"/>
  <c r="AB424" i="39"/>
  <c r="W475" i="39"/>
  <c r="W385" i="39"/>
  <c r="AA334" i="39"/>
  <c r="AB334" i="39"/>
  <c r="V448" i="39"/>
  <c r="AA448" i="39" s="1"/>
  <c r="AC397" i="39"/>
  <c r="AC401" i="39"/>
  <c r="V452" i="39"/>
  <c r="AA452" i="39" s="1"/>
  <c r="AB422" i="39"/>
  <c r="W473" i="39"/>
  <c r="R332" i="39"/>
  <c r="S383" i="39"/>
  <c r="Z333" i="39"/>
  <c r="T384" i="39"/>
  <c r="AB370" i="39"/>
  <c r="W421" i="39"/>
  <c r="AA370" i="39"/>
  <c r="AA336" i="39"/>
  <c r="W387" i="39"/>
  <c r="AB336" i="39"/>
  <c r="S437" i="39"/>
  <c r="R386" i="39"/>
  <c r="T470" i="39"/>
  <c r="Z419" i="39"/>
  <c r="T474" i="39"/>
  <c r="Z423" i="39"/>
  <c r="T478" i="39"/>
  <c r="Z427" i="39"/>
  <c r="T482" i="39"/>
  <c r="Z431" i="39"/>
  <c r="AC385" i="39"/>
  <c r="V436" i="39"/>
  <c r="AC389" i="39"/>
  <c r="V440" i="39"/>
  <c r="S421" i="39"/>
  <c r="R370" i="39"/>
  <c r="S389" i="39"/>
  <c r="R338" i="39"/>
  <c r="R396" i="39"/>
  <c r="S447" i="39"/>
  <c r="AB450" i="39"/>
  <c r="W501" i="39"/>
  <c r="Z251" i="39"/>
  <c r="AB452" i="39"/>
  <c r="W503" i="39"/>
  <c r="W415" i="39"/>
  <c r="AB364" i="39"/>
  <c r="W381" i="39"/>
  <c r="AA364" i="39"/>
  <c r="S417" i="39"/>
  <c r="R366" i="39"/>
  <c r="V418" i="39"/>
  <c r="AA418" i="39" s="1"/>
  <c r="AC367" i="39"/>
  <c r="V422" i="39"/>
  <c r="AC371" i="39"/>
  <c r="V426" i="39"/>
  <c r="AC375" i="39"/>
  <c r="V430" i="39"/>
  <c r="AA430" i="39" s="1"/>
  <c r="AC379" i="39"/>
  <c r="AB374" i="39"/>
  <c r="W425" i="39"/>
  <c r="AA374" i="39"/>
  <c r="V441" i="39"/>
  <c r="AC390" i="39"/>
  <c r="T504" i="39"/>
  <c r="Z453" i="39"/>
  <c r="Z367" i="39"/>
  <c r="T418" i="39"/>
  <c r="AB384" i="39"/>
  <c r="W435" i="39"/>
  <c r="AA384" i="39"/>
  <c r="R398" i="39"/>
  <c r="S449" i="39"/>
  <c r="T382" i="39"/>
  <c r="T342" i="39"/>
  <c r="Z331" i="39"/>
  <c r="S429" i="39"/>
  <c r="R378" i="39"/>
  <c r="AC421" i="39"/>
  <c r="V472" i="39"/>
  <c r="U433" i="39"/>
  <c r="U393" i="39"/>
  <c r="W342" i="39"/>
  <c r="W353" i="39" s="1"/>
  <c r="S403" i="39"/>
  <c r="R394" i="39"/>
  <c r="S445" i="39"/>
  <c r="R402" i="39"/>
  <c r="S453" i="39"/>
  <c r="T496" i="39"/>
  <c r="Z445" i="39"/>
  <c r="AA396" i="39"/>
  <c r="W447" i="39"/>
  <c r="AB396" i="39"/>
  <c r="AB378" i="39"/>
  <c r="W429" i="39"/>
  <c r="AA378" i="39"/>
  <c r="AA398" i="39"/>
  <c r="AB398" i="39"/>
  <c r="W449" i="39"/>
  <c r="R450" i="39"/>
  <c r="S501" i="39"/>
  <c r="AA373" i="39"/>
  <c r="AA400" i="39"/>
  <c r="W451" i="39"/>
  <c r="AB400" i="39"/>
  <c r="W431" i="39"/>
  <c r="AB380" i="39"/>
  <c r="AA380" i="39"/>
  <c r="AC415" i="39"/>
  <c r="V466" i="39"/>
  <c r="AA371" i="39"/>
  <c r="AB430" i="39"/>
  <c r="W481" i="39"/>
  <c r="S503" i="39"/>
  <c r="R452" i="39"/>
  <c r="AB416" i="39"/>
  <c r="W467" i="39"/>
  <c r="R422" i="39"/>
  <c r="S473" i="39"/>
  <c r="R426" i="39"/>
  <c r="S477" i="39"/>
  <c r="R430" i="39"/>
  <c r="S481" i="39"/>
  <c r="Z330" i="39"/>
  <c r="T386" i="39"/>
  <c r="Z335" i="39"/>
  <c r="R382" i="39"/>
  <c r="S433" i="39"/>
  <c r="U353" i="39"/>
  <c r="AB418" i="39"/>
  <c r="W469" i="39"/>
  <c r="S475" i="39"/>
  <c r="R424" i="39"/>
  <c r="S415" i="39"/>
  <c r="S381" i="39"/>
  <c r="R364" i="39"/>
  <c r="AC419" i="39"/>
  <c r="V470" i="39"/>
  <c r="T416" i="39"/>
  <c r="Z365" i="39"/>
  <c r="T420" i="39"/>
  <c r="Z369" i="39"/>
  <c r="T424" i="39"/>
  <c r="Z373" i="39"/>
  <c r="T428" i="39"/>
  <c r="Z377" i="39"/>
  <c r="S425" i="39"/>
  <c r="R374" i="39"/>
  <c r="AC423" i="39"/>
  <c r="V474" i="39"/>
  <c r="AC429" i="39"/>
  <c r="V480" i="39"/>
  <c r="AC431" i="39"/>
  <c r="V482" i="39"/>
  <c r="AC451" i="39"/>
  <c r="V502" i="39"/>
  <c r="W389" i="39"/>
  <c r="AA338" i="39"/>
  <c r="AB338" i="39"/>
  <c r="AA291" i="39"/>
  <c r="AB291" i="39"/>
  <c r="T468" i="39"/>
  <c r="Z417" i="39"/>
  <c r="T472" i="39"/>
  <c r="Z421" i="39"/>
  <c r="AB330" i="39"/>
  <c r="AA330" i="39"/>
  <c r="Z397" i="39"/>
  <c r="T448" i="39"/>
  <c r="Z401" i="39"/>
  <c r="T452" i="39"/>
  <c r="AB446" i="39"/>
  <c r="W497" i="39"/>
  <c r="AA397" i="39"/>
  <c r="AB448" i="39"/>
  <c r="W499" i="39"/>
  <c r="S419" i="39"/>
  <c r="R368" i="39"/>
  <c r="V437" i="39"/>
  <c r="AC386" i="39"/>
  <c r="AA340" i="39"/>
  <c r="W391" i="39"/>
  <c r="AB340" i="39"/>
  <c r="AA377" i="39"/>
  <c r="AB352" i="39"/>
  <c r="AA352" i="39"/>
  <c r="AB420" i="39"/>
  <c r="W471" i="39"/>
  <c r="AB386" i="39"/>
  <c r="AA386" i="39"/>
  <c r="W437" i="39"/>
  <c r="W419" i="39"/>
  <c r="AB368" i="39"/>
  <c r="AA368" i="39"/>
  <c r="V446" i="39"/>
  <c r="AA446" i="39" s="1"/>
  <c r="AC395" i="39"/>
  <c r="AC425" i="39"/>
  <c r="V476" i="39"/>
  <c r="V403" i="39"/>
  <c r="AC403" i="39" s="1"/>
  <c r="AC445" i="39"/>
  <c r="V496" i="39"/>
  <c r="T381" i="39"/>
  <c r="AB426" i="39"/>
  <c r="W477" i="39"/>
  <c r="S443" i="39"/>
  <c r="R392" i="39"/>
  <c r="T476" i="39"/>
  <c r="Z425" i="39"/>
  <c r="T480" i="39"/>
  <c r="Z429" i="39"/>
  <c r="S499" i="39"/>
  <c r="R448" i="39"/>
  <c r="Z395" i="39"/>
  <c r="T446" i="39"/>
  <c r="Z399" i="39"/>
  <c r="T450" i="39"/>
  <c r="S441" i="39"/>
  <c r="R390" i="39"/>
  <c r="AC449" i="39"/>
  <c r="V500" i="39"/>
  <c r="AC453" i="39"/>
  <c r="V504" i="39"/>
  <c r="AC383" i="39"/>
  <c r="V434" i="39"/>
  <c r="AC387" i="39"/>
  <c r="V438" i="39"/>
  <c r="AC391" i="39"/>
  <c r="V442" i="39"/>
  <c r="AY455" i="38"/>
  <c r="BC455" i="38"/>
  <c r="BB455" i="38"/>
  <c r="BA455" i="38"/>
  <c r="D597" i="38"/>
  <c r="D585" i="38"/>
  <c r="D546" i="38"/>
  <c r="D534" i="38"/>
  <c r="D495" i="38"/>
  <c r="D483" i="38"/>
  <c r="Z302" i="39" l="1"/>
  <c r="AA302" i="39"/>
  <c r="V432" i="39"/>
  <c r="AC432" i="39" s="1"/>
  <c r="Z342" i="39"/>
  <c r="T353" i="39"/>
  <c r="AA426" i="39"/>
  <c r="S393" i="39"/>
  <c r="S404" i="39" s="1"/>
  <c r="V454" i="39"/>
  <c r="AC454" i="39" s="1"/>
  <c r="W393" i="39"/>
  <c r="AB393" i="39" s="1"/>
  <c r="S550" i="39"/>
  <c r="R499" i="39"/>
  <c r="T527" i="39"/>
  <c r="Z476" i="39"/>
  <c r="Z381" i="39"/>
  <c r="AC442" i="39"/>
  <c r="V493" i="39"/>
  <c r="V489" i="39"/>
  <c r="AC438" i="39"/>
  <c r="AC434" i="39"/>
  <c r="V485" i="39"/>
  <c r="V555" i="39"/>
  <c r="AC504" i="39"/>
  <c r="V551" i="39"/>
  <c r="AC500" i="39"/>
  <c r="T501" i="39"/>
  <c r="Z450" i="39"/>
  <c r="T497" i="39"/>
  <c r="Z446" i="39"/>
  <c r="W528" i="39"/>
  <c r="AB477" i="39"/>
  <c r="V547" i="39"/>
  <c r="AC496" i="39"/>
  <c r="V527" i="39"/>
  <c r="AC476" i="39"/>
  <c r="W470" i="39"/>
  <c r="AA419" i="39"/>
  <c r="AB419" i="39"/>
  <c r="V488" i="39"/>
  <c r="AC437" i="39"/>
  <c r="S470" i="39"/>
  <c r="R419" i="39"/>
  <c r="W550" i="39"/>
  <c r="AB499" i="39"/>
  <c r="T503" i="39"/>
  <c r="Z452" i="39"/>
  <c r="T499" i="39"/>
  <c r="Z448" i="39"/>
  <c r="AB353" i="39"/>
  <c r="T523" i="39"/>
  <c r="Z472" i="39"/>
  <c r="T519" i="39"/>
  <c r="Z468" i="39"/>
  <c r="V553" i="39"/>
  <c r="AC502" i="39"/>
  <c r="V533" i="39"/>
  <c r="AC482" i="39"/>
  <c r="V531" i="39"/>
  <c r="AC480" i="39"/>
  <c r="V525" i="39"/>
  <c r="AC474" i="39"/>
  <c r="V521" i="39"/>
  <c r="AC470" i="39"/>
  <c r="S466" i="39"/>
  <c r="S432" i="39"/>
  <c r="R415" i="39"/>
  <c r="S526" i="39"/>
  <c r="R475" i="39"/>
  <c r="S532" i="39"/>
  <c r="R481" i="39"/>
  <c r="S528" i="39"/>
  <c r="R477" i="39"/>
  <c r="S524" i="39"/>
  <c r="R473" i="39"/>
  <c r="S554" i="39"/>
  <c r="R503" i="39"/>
  <c r="V517" i="39"/>
  <c r="AC466" i="39"/>
  <c r="W482" i="39"/>
  <c r="AA431" i="39"/>
  <c r="AB431" i="39"/>
  <c r="W502" i="39"/>
  <c r="AA451" i="39"/>
  <c r="AB451" i="39"/>
  <c r="W498" i="39"/>
  <c r="AA447" i="39"/>
  <c r="AB447" i="39"/>
  <c r="T454" i="39"/>
  <c r="T547" i="39"/>
  <c r="Z496" i="39"/>
  <c r="AA342" i="39"/>
  <c r="AB342" i="39"/>
  <c r="U444" i="39"/>
  <c r="U484" i="39"/>
  <c r="S480" i="39"/>
  <c r="R429" i="39"/>
  <c r="S500" i="39"/>
  <c r="R449" i="39"/>
  <c r="T555" i="39"/>
  <c r="Z504" i="39"/>
  <c r="V492" i="39"/>
  <c r="AC441" i="39"/>
  <c r="W476" i="39"/>
  <c r="AA425" i="39"/>
  <c r="AB425" i="39"/>
  <c r="W552" i="39"/>
  <c r="AB501" i="39"/>
  <c r="S440" i="39"/>
  <c r="R389" i="39"/>
  <c r="V491" i="39"/>
  <c r="AC440" i="39"/>
  <c r="V487" i="39"/>
  <c r="AC436" i="39"/>
  <c r="W472" i="39"/>
  <c r="AA421" i="39"/>
  <c r="AB421" i="39"/>
  <c r="T435" i="39"/>
  <c r="Z384" i="39"/>
  <c r="S434" i="39"/>
  <c r="R383" i="39"/>
  <c r="W524" i="39"/>
  <c r="AB473" i="39"/>
  <c r="V499" i="39"/>
  <c r="AC448" i="39"/>
  <c r="AA443" i="39"/>
  <c r="AB443" i="39"/>
  <c r="W494" i="39"/>
  <c r="V549" i="39"/>
  <c r="AC498" i="39"/>
  <c r="V519" i="39"/>
  <c r="AC468" i="39"/>
  <c r="W474" i="39"/>
  <c r="AA423" i="39"/>
  <c r="AB423" i="39"/>
  <c r="S502" i="39"/>
  <c r="R451" i="39"/>
  <c r="S520" i="39"/>
  <c r="R469" i="39"/>
  <c r="Z442" i="39"/>
  <c r="T493" i="39"/>
  <c r="Z438" i="39"/>
  <c r="T489" i="39"/>
  <c r="Z434" i="39"/>
  <c r="T485" i="39"/>
  <c r="T553" i="39"/>
  <c r="Z502" i="39"/>
  <c r="S530" i="39"/>
  <c r="R479" i="39"/>
  <c r="S522" i="39"/>
  <c r="R471" i="39"/>
  <c r="S518" i="39"/>
  <c r="R467" i="39"/>
  <c r="T441" i="39"/>
  <c r="Z390" i="39"/>
  <c r="AC342" i="39"/>
  <c r="V353" i="39"/>
  <c r="AC353" i="39" s="1"/>
  <c r="V529" i="39"/>
  <c r="AC478" i="39"/>
  <c r="W478" i="39"/>
  <c r="AA427" i="39"/>
  <c r="AB427" i="39"/>
  <c r="S436" i="39"/>
  <c r="R385" i="39"/>
  <c r="T517" i="39"/>
  <c r="Z466" i="39"/>
  <c r="V501" i="39"/>
  <c r="AC450" i="39"/>
  <c r="T477" i="39"/>
  <c r="Z426" i="39"/>
  <c r="W496" i="39"/>
  <c r="W454" i="39"/>
  <c r="AA445" i="39"/>
  <c r="AB445" i="39"/>
  <c r="V494" i="39"/>
  <c r="AC443" i="39"/>
  <c r="V490" i="39"/>
  <c r="AC439" i="39"/>
  <c r="V486" i="39"/>
  <c r="AC435" i="39"/>
  <c r="AA441" i="39"/>
  <c r="W492" i="39"/>
  <c r="AB441" i="39"/>
  <c r="U496" i="39"/>
  <c r="U454" i="39"/>
  <c r="U404" i="39"/>
  <c r="R441" i="39"/>
  <c r="S492" i="39"/>
  <c r="T531" i="39"/>
  <c r="Z480" i="39"/>
  <c r="R443" i="39"/>
  <c r="S494" i="39"/>
  <c r="V497" i="39"/>
  <c r="AA497" i="39" s="1"/>
  <c r="AC446" i="39"/>
  <c r="AA437" i="39"/>
  <c r="W488" i="39"/>
  <c r="AB437" i="39"/>
  <c r="W522" i="39"/>
  <c r="AB471" i="39"/>
  <c r="W442" i="39"/>
  <c r="AA391" i="39"/>
  <c r="AB391" i="39"/>
  <c r="W548" i="39"/>
  <c r="AB497" i="39"/>
  <c r="W440" i="39"/>
  <c r="AA389" i="39"/>
  <c r="AB389" i="39"/>
  <c r="S476" i="39"/>
  <c r="R425" i="39"/>
  <c r="T479" i="39"/>
  <c r="Z428" i="39"/>
  <c r="T475" i="39"/>
  <c r="Z424" i="39"/>
  <c r="T471" i="39"/>
  <c r="Z420" i="39"/>
  <c r="T467" i="39"/>
  <c r="Z416" i="39"/>
  <c r="W520" i="39"/>
  <c r="AB469" i="39"/>
  <c r="R433" i="39"/>
  <c r="S484" i="39"/>
  <c r="T437" i="39"/>
  <c r="Z386" i="39"/>
  <c r="W518" i="39"/>
  <c r="AB467" i="39"/>
  <c r="W532" i="39"/>
  <c r="AB481" i="39"/>
  <c r="S552" i="39"/>
  <c r="R501" i="39"/>
  <c r="W500" i="39"/>
  <c r="AA449" i="39"/>
  <c r="AB449" i="39"/>
  <c r="W480" i="39"/>
  <c r="AA429" i="39"/>
  <c r="AB429" i="39"/>
  <c r="S504" i="39"/>
  <c r="R453" i="39"/>
  <c r="S496" i="39"/>
  <c r="S454" i="39"/>
  <c r="R445" i="39"/>
  <c r="V523" i="39"/>
  <c r="AC472" i="39"/>
  <c r="T433" i="39"/>
  <c r="T393" i="39"/>
  <c r="Z382" i="39"/>
  <c r="AA435" i="39"/>
  <c r="AB435" i="39"/>
  <c r="W486" i="39"/>
  <c r="T469" i="39"/>
  <c r="Z418" i="39"/>
  <c r="V481" i="39"/>
  <c r="AA481" i="39" s="1"/>
  <c r="AC430" i="39"/>
  <c r="V477" i="39"/>
  <c r="AA477" i="39" s="1"/>
  <c r="AC426" i="39"/>
  <c r="V473" i="39"/>
  <c r="AC422" i="39"/>
  <c r="V469" i="39"/>
  <c r="AC418" i="39"/>
  <c r="S468" i="39"/>
  <c r="R417" i="39"/>
  <c r="AA381" i="39"/>
  <c r="AB381" i="39"/>
  <c r="W466" i="39"/>
  <c r="W432" i="39"/>
  <c r="AA415" i="39"/>
  <c r="AB415" i="39"/>
  <c r="W554" i="39"/>
  <c r="AB503" i="39"/>
  <c r="S498" i="39"/>
  <c r="R447" i="39"/>
  <c r="S472" i="39"/>
  <c r="R421" i="39"/>
  <c r="T533" i="39"/>
  <c r="Z482" i="39"/>
  <c r="T529" i="39"/>
  <c r="Z478" i="39"/>
  <c r="T525" i="39"/>
  <c r="Z474" i="39"/>
  <c r="T521" i="39"/>
  <c r="Z470" i="39"/>
  <c r="R437" i="39"/>
  <c r="S488" i="39"/>
  <c r="W438" i="39"/>
  <c r="AA387" i="39"/>
  <c r="AB387" i="39"/>
  <c r="AA422" i="39"/>
  <c r="V503" i="39"/>
  <c r="AC452" i="39"/>
  <c r="W436" i="39"/>
  <c r="AA385" i="39"/>
  <c r="AB385" i="39"/>
  <c r="W526" i="39"/>
  <c r="AB475" i="39"/>
  <c r="S474" i="39"/>
  <c r="R423" i="39"/>
  <c r="Z403" i="39"/>
  <c r="R439" i="39"/>
  <c r="S490" i="39"/>
  <c r="W484" i="39"/>
  <c r="AB433" i="39"/>
  <c r="Z440" i="39"/>
  <c r="T491" i="39"/>
  <c r="Z436" i="39"/>
  <c r="T487" i="39"/>
  <c r="W468" i="39"/>
  <c r="AA417" i="39"/>
  <c r="AB417" i="39"/>
  <c r="T549" i="39"/>
  <c r="Z498" i="39"/>
  <c r="T443" i="39"/>
  <c r="Z392" i="39"/>
  <c r="S442" i="39"/>
  <c r="R391" i="39"/>
  <c r="V433" i="39"/>
  <c r="V393" i="39"/>
  <c r="AC382" i="39"/>
  <c r="T439" i="39"/>
  <c r="Z388" i="39"/>
  <c r="S438" i="39"/>
  <c r="R387" i="39"/>
  <c r="S548" i="39"/>
  <c r="R497" i="39"/>
  <c r="T432" i="39"/>
  <c r="AA439" i="39"/>
  <c r="AB439" i="39"/>
  <c r="W490" i="39"/>
  <c r="W504" i="39"/>
  <c r="AA453" i="39"/>
  <c r="AB453" i="39"/>
  <c r="W434" i="39"/>
  <c r="AA383" i="39"/>
  <c r="AB383" i="39"/>
  <c r="S478" i="39"/>
  <c r="R427" i="39"/>
  <c r="R435" i="39"/>
  <c r="S486" i="39"/>
  <c r="T481" i="39"/>
  <c r="Z430" i="39"/>
  <c r="T473" i="39"/>
  <c r="Z422" i="39"/>
  <c r="AB403" i="39"/>
  <c r="AA403" i="39"/>
  <c r="T551" i="39"/>
  <c r="Z500" i="39"/>
  <c r="W530" i="39"/>
  <c r="AB479" i="39"/>
  <c r="V479" i="39"/>
  <c r="AC428" i="39"/>
  <c r="V475" i="39"/>
  <c r="AC424" i="39"/>
  <c r="V471" i="39"/>
  <c r="AC420" i="39"/>
  <c r="V467" i="39"/>
  <c r="AC416" i="39"/>
  <c r="S482" i="39"/>
  <c r="R431" i="39"/>
  <c r="U466" i="39"/>
  <c r="U432" i="39"/>
  <c r="AG606" i="30"/>
  <c r="AG605" i="30"/>
  <c r="AG604" i="30"/>
  <c r="AG603" i="30"/>
  <c r="AG602" i="30"/>
  <c r="AG601" i="30"/>
  <c r="AG600" i="30"/>
  <c r="AG599" i="30"/>
  <c r="AG598" i="30"/>
  <c r="AG596" i="30"/>
  <c r="AG595" i="30"/>
  <c r="AG594" i="30"/>
  <c r="AG593" i="30"/>
  <c r="AG592" i="30"/>
  <c r="AG591" i="30"/>
  <c r="AG590" i="30"/>
  <c r="AG589" i="30"/>
  <c r="AG588" i="30"/>
  <c r="AG587" i="30"/>
  <c r="AG586" i="30"/>
  <c r="AG584" i="30"/>
  <c r="AG583" i="30"/>
  <c r="AG582" i="30"/>
  <c r="AG581" i="30"/>
  <c r="AG580" i="30"/>
  <c r="AG579" i="30"/>
  <c r="AG578" i="30"/>
  <c r="AG577" i="30"/>
  <c r="AG576" i="30"/>
  <c r="AG575" i="30"/>
  <c r="AG574" i="30"/>
  <c r="AG573" i="30"/>
  <c r="AG572" i="30"/>
  <c r="AG571" i="30"/>
  <c r="AG570" i="30"/>
  <c r="AG569" i="30"/>
  <c r="AG568" i="30"/>
  <c r="AG555" i="30"/>
  <c r="AG554" i="30"/>
  <c r="AG553" i="30"/>
  <c r="AG552" i="30"/>
  <c r="AG551" i="30"/>
  <c r="AG550" i="30"/>
  <c r="AG549" i="30"/>
  <c r="AG548" i="30"/>
  <c r="AG547" i="30"/>
  <c r="AG545" i="30"/>
  <c r="AG544" i="30"/>
  <c r="AG543" i="30"/>
  <c r="AG542" i="30"/>
  <c r="AG541" i="30"/>
  <c r="AG540" i="30"/>
  <c r="AG539" i="30"/>
  <c r="AG538" i="30"/>
  <c r="AG537" i="30"/>
  <c r="AG536" i="30"/>
  <c r="AG535" i="30"/>
  <c r="AG533" i="30"/>
  <c r="AG532" i="30"/>
  <c r="AG531" i="30"/>
  <c r="AG530" i="30"/>
  <c r="AG529" i="30"/>
  <c r="AG528" i="30"/>
  <c r="AG527" i="30"/>
  <c r="AG526" i="30"/>
  <c r="AG525" i="30"/>
  <c r="AG524" i="30"/>
  <c r="AG523" i="30"/>
  <c r="AG522" i="30"/>
  <c r="AG521" i="30"/>
  <c r="AG520" i="30"/>
  <c r="AG519" i="30"/>
  <c r="AG518" i="30"/>
  <c r="AG517" i="30"/>
  <c r="AG504" i="30"/>
  <c r="AG503" i="30"/>
  <c r="AG502" i="30"/>
  <c r="AG501" i="30"/>
  <c r="AG500" i="30"/>
  <c r="AG499" i="30"/>
  <c r="AG498" i="30"/>
  <c r="AG497" i="30"/>
  <c r="AG496" i="30"/>
  <c r="AG494" i="30"/>
  <c r="AG493" i="30"/>
  <c r="AG492" i="30"/>
  <c r="AG491" i="30"/>
  <c r="AG490" i="30"/>
  <c r="AG489" i="30"/>
  <c r="AG488" i="30"/>
  <c r="AG487" i="30"/>
  <c r="AG486" i="30"/>
  <c r="AG485" i="30"/>
  <c r="AG484" i="30"/>
  <c r="AG482" i="30"/>
  <c r="AG481" i="30"/>
  <c r="AG480" i="30"/>
  <c r="AG479" i="30"/>
  <c r="AG478" i="30"/>
  <c r="AG477" i="30"/>
  <c r="AG476" i="30"/>
  <c r="AG475" i="30"/>
  <c r="AG474" i="30"/>
  <c r="AG473" i="30"/>
  <c r="AG472" i="30"/>
  <c r="AG471" i="30"/>
  <c r="AG470" i="30"/>
  <c r="AG469" i="30"/>
  <c r="AG468" i="30"/>
  <c r="AG467" i="30"/>
  <c r="AG466" i="30"/>
  <c r="AG453" i="30"/>
  <c r="AG452" i="30"/>
  <c r="AG451" i="30"/>
  <c r="AG450" i="30"/>
  <c r="AG449" i="30"/>
  <c r="AG448" i="30"/>
  <c r="AG447" i="30"/>
  <c r="AG446" i="30"/>
  <c r="AG445" i="30"/>
  <c r="AG443" i="30"/>
  <c r="AG442" i="30"/>
  <c r="AG441" i="30"/>
  <c r="AG440" i="30"/>
  <c r="AG439" i="30"/>
  <c r="AG438" i="30"/>
  <c r="AG437" i="30"/>
  <c r="AG436" i="30"/>
  <c r="AG435" i="30"/>
  <c r="AG434" i="30"/>
  <c r="AG433" i="30"/>
  <c r="AG431" i="30"/>
  <c r="AG430" i="30"/>
  <c r="AG429" i="30"/>
  <c r="AG428" i="30"/>
  <c r="AG427" i="30"/>
  <c r="AG426" i="30"/>
  <c r="AG425" i="30"/>
  <c r="AG424" i="30"/>
  <c r="AG423" i="30"/>
  <c r="AG422" i="30"/>
  <c r="AG421" i="30"/>
  <c r="AG420" i="30"/>
  <c r="AG419" i="30"/>
  <c r="AG418" i="30"/>
  <c r="AG417" i="30"/>
  <c r="AG416" i="30"/>
  <c r="AG415" i="30"/>
  <c r="AG402" i="30"/>
  <c r="AG401" i="30"/>
  <c r="AG400" i="30"/>
  <c r="AG399" i="30"/>
  <c r="AG398" i="30"/>
  <c r="AG397" i="30"/>
  <c r="AG396" i="30"/>
  <c r="AG395" i="30"/>
  <c r="AG394" i="30"/>
  <c r="AG392" i="30"/>
  <c r="AG391" i="30"/>
  <c r="AG390" i="30"/>
  <c r="AG389" i="30"/>
  <c r="AG388" i="30"/>
  <c r="AG387" i="30"/>
  <c r="AG386" i="30"/>
  <c r="AG385" i="30"/>
  <c r="AG384" i="30"/>
  <c r="AG383" i="30"/>
  <c r="AG382" i="30"/>
  <c r="AG380" i="30"/>
  <c r="AG379" i="30"/>
  <c r="AG378" i="30"/>
  <c r="AG377" i="30"/>
  <c r="AG376" i="30"/>
  <c r="AG375" i="30"/>
  <c r="AG374" i="30"/>
  <c r="AG373" i="30"/>
  <c r="AG372" i="30"/>
  <c r="AG371" i="30"/>
  <c r="AG370" i="30"/>
  <c r="AG369" i="30"/>
  <c r="AG368" i="30"/>
  <c r="AG367" i="30"/>
  <c r="AG366" i="30"/>
  <c r="AG365" i="30"/>
  <c r="AG364" i="30"/>
  <c r="AG351" i="30"/>
  <c r="AG350" i="30"/>
  <c r="AG349" i="30"/>
  <c r="AG348" i="30"/>
  <c r="AG347" i="30"/>
  <c r="AG346" i="30"/>
  <c r="AG345" i="30"/>
  <c r="AG344" i="30"/>
  <c r="AG343" i="30"/>
  <c r="AG341" i="30"/>
  <c r="AG340" i="30"/>
  <c r="AG339" i="30"/>
  <c r="AG338" i="30"/>
  <c r="AG337" i="30"/>
  <c r="AG336" i="30"/>
  <c r="AG335" i="30"/>
  <c r="AG334" i="30"/>
  <c r="AG333" i="30"/>
  <c r="AG332" i="30"/>
  <c r="AG331" i="30"/>
  <c r="AG329" i="30"/>
  <c r="AG328" i="30"/>
  <c r="AG327" i="30"/>
  <c r="AG326" i="30"/>
  <c r="AG325" i="30"/>
  <c r="AG324" i="30"/>
  <c r="AG323" i="30"/>
  <c r="AG322" i="30"/>
  <c r="AG321" i="30"/>
  <c r="AG320" i="30"/>
  <c r="AG319" i="30"/>
  <c r="AG318" i="30"/>
  <c r="AG317" i="30"/>
  <c r="AG316" i="30"/>
  <c r="AG315" i="30"/>
  <c r="AG314" i="30"/>
  <c r="AG313" i="30"/>
  <c r="AG300" i="30"/>
  <c r="AG299" i="30"/>
  <c r="AG298" i="30"/>
  <c r="AG297" i="30"/>
  <c r="AG296" i="30"/>
  <c r="AG295" i="30"/>
  <c r="AG294" i="30"/>
  <c r="AG293" i="30"/>
  <c r="AG292" i="30"/>
  <c r="AG290" i="30"/>
  <c r="AG289" i="30"/>
  <c r="AG288" i="30"/>
  <c r="AG287" i="30"/>
  <c r="AG286" i="30"/>
  <c r="AG285" i="30"/>
  <c r="AG284" i="30"/>
  <c r="AG283" i="30"/>
  <c r="AG282" i="30"/>
  <c r="AG281" i="30"/>
  <c r="AG280" i="30"/>
  <c r="AG278" i="30"/>
  <c r="AG277" i="30"/>
  <c r="AG276" i="30"/>
  <c r="AG275" i="30"/>
  <c r="AG274" i="30"/>
  <c r="AG273" i="30"/>
  <c r="AG272" i="30"/>
  <c r="AG271" i="30"/>
  <c r="AG270" i="30"/>
  <c r="AG269" i="30"/>
  <c r="AG268" i="30"/>
  <c r="AG267" i="30"/>
  <c r="AG266" i="30"/>
  <c r="AG265" i="30"/>
  <c r="AG264" i="30"/>
  <c r="AG263" i="30"/>
  <c r="AG262" i="30"/>
  <c r="AG249" i="30"/>
  <c r="AG248" i="30"/>
  <c r="AG247" i="30"/>
  <c r="AG246" i="30"/>
  <c r="AG245" i="30"/>
  <c r="AG244" i="30"/>
  <c r="AG243" i="30"/>
  <c r="AG242" i="30"/>
  <c r="AG241" i="30"/>
  <c r="AG239" i="30"/>
  <c r="AG238" i="30"/>
  <c r="AG237" i="30"/>
  <c r="AG236" i="30"/>
  <c r="AG235" i="30"/>
  <c r="AG234" i="30"/>
  <c r="AG233" i="30"/>
  <c r="AG232" i="30"/>
  <c r="AG231" i="30"/>
  <c r="AG230" i="30"/>
  <c r="AG229" i="30"/>
  <c r="AG227" i="30"/>
  <c r="AG226" i="30"/>
  <c r="AG225" i="30"/>
  <c r="AG224" i="30"/>
  <c r="AG223" i="30"/>
  <c r="AG222" i="30"/>
  <c r="AG221" i="30"/>
  <c r="AG220" i="30"/>
  <c r="AG219" i="30"/>
  <c r="AG218" i="30"/>
  <c r="AG217" i="30"/>
  <c r="AG216" i="30"/>
  <c r="AG215" i="30"/>
  <c r="AG214" i="30"/>
  <c r="AG213" i="30"/>
  <c r="AG212" i="30"/>
  <c r="AG211" i="30"/>
  <c r="AG198" i="30"/>
  <c r="AG197" i="30"/>
  <c r="AG196" i="30"/>
  <c r="AG195" i="30"/>
  <c r="AG194" i="30"/>
  <c r="AG193" i="30"/>
  <c r="AG192" i="30"/>
  <c r="AG191" i="30"/>
  <c r="AG190" i="30"/>
  <c r="AG188" i="30"/>
  <c r="AG187" i="30"/>
  <c r="AG186" i="30"/>
  <c r="AG185" i="30"/>
  <c r="AG184" i="30"/>
  <c r="AG183" i="30"/>
  <c r="AG182" i="30"/>
  <c r="AG181" i="30"/>
  <c r="AG180" i="30"/>
  <c r="AG179" i="30"/>
  <c r="AG178" i="30"/>
  <c r="AG176" i="30"/>
  <c r="AG175" i="30"/>
  <c r="AG174" i="30"/>
  <c r="AG173" i="30"/>
  <c r="AG172" i="30"/>
  <c r="AG171" i="30"/>
  <c r="AG170" i="30"/>
  <c r="AG169" i="30"/>
  <c r="AG168" i="30"/>
  <c r="AG167" i="30"/>
  <c r="AG166" i="30"/>
  <c r="AG165" i="30"/>
  <c r="AG164" i="30"/>
  <c r="AG163" i="30"/>
  <c r="AG162" i="30"/>
  <c r="AG161" i="30"/>
  <c r="AG160" i="30"/>
  <c r="AG147" i="30"/>
  <c r="AG146" i="30"/>
  <c r="AG145" i="30"/>
  <c r="AG144" i="30"/>
  <c r="AG143" i="30"/>
  <c r="AG142" i="30"/>
  <c r="AG141" i="30"/>
  <c r="AG140" i="30"/>
  <c r="AG139" i="30"/>
  <c r="AG137" i="30"/>
  <c r="AG136" i="30"/>
  <c r="AG135" i="30"/>
  <c r="AG134" i="30"/>
  <c r="AG133" i="30"/>
  <c r="AG132" i="30"/>
  <c r="AG131" i="30"/>
  <c r="AG130" i="30"/>
  <c r="AG129" i="30"/>
  <c r="AG128" i="30"/>
  <c r="AG127" i="30"/>
  <c r="AG125" i="30"/>
  <c r="AG124" i="30"/>
  <c r="AG123" i="30"/>
  <c r="AG122" i="30"/>
  <c r="AG121" i="30"/>
  <c r="AG120" i="30"/>
  <c r="AG119" i="30"/>
  <c r="AG118" i="30"/>
  <c r="AG117" i="30"/>
  <c r="AG116" i="30"/>
  <c r="AG115" i="30"/>
  <c r="AG114" i="30"/>
  <c r="AG113" i="30"/>
  <c r="AG112" i="30"/>
  <c r="AG111" i="30"/>
  <c r="AG110" i="30"/>
  <c r="AG109" i="30"/>
  <c r="AG96" i="30"/>
  <c r="AG95" i="30"/>
  <c r="AG94" i="30"/>
  <c r="AG93" i="30"/>
  <c r="AG92" i="30"/>
  <c r="AG91" i="30"/>
  <c r="AG90" i="30"/>
  <c r="AG89" i="30"/>
  <c r="AG88" i="30"/>
  <c r="AG86" i="30"/>
  <c r="AG85" i="30"/>
  <c r="AG84" i="30"/>
  <c r="AG83" i="30"/>
  <c r="AG82" i="30"/>
  <c r="AG81" i="30"/>
  <c r="AG80" i="30"/>
  <c r="AG79" i="30"/>
  <c r="AG78" i="30"/>
  <c r="AG77" i="30"/>
  <c r="AG76" i="30"/>
  <c r="AG74" i="30"/>
  <c r="AG73" i="30"/>
  <c r="AG72" i="30"/>
  <c r="AG71" i="30"/>
  <c r="AG70" i="30"/>
  <c r="AG69" i="30"/>
  <c r="AG68" i="30"/>
  <c r="AG67" i="30"/>
  <c r="AG66" i="30"/>
  <c r="AG65" i="30"/>
  <c r="AG64" i="30"/>
  <c r="AG63" i="30"/>
  <c r="AG62" i="30"/>
  <c r="AG61" i="30"/>
  <c r="AG60" i="30"/>
  <c r="AG59" i="30"/>
  <c r="AG58" i="30"/>
  <c r="AG45" i="30"/>
  <c r="AG44" i="30"/>
  <c r="AG43" i="30"/>
  <c r="AG42" i="30"/>
  <c r="AG41" i="30"/>
  <c r="AG40" i="30"/>
  <c r="AG39" i="30"/>
  <c r="AG38" i="30"/>
  <c r="AG37" i="30"/>
  <c r="AG35" i="30"/>
  <c r="AG34" i="30"/>
  <c r="AG33" i="30"/>
  <c r="AG32" i="30"/>
  <c r="AG31" i="30"/>
  <c r="AG30" i="30"/>
  <c r="AG29" i="30"/>
  <c r="AG28" i="30"/>
  <c r="AG27" i="30"/>
  <c r="AG26" i="30"/>
  <c r="AG25" i="30"/>
  <c r="AG23" i="30"/>
  <c r="AG22" i="30"/>
  <c r="AG21" i="30"/>
  <c r="AG20" i="30"/>
  <c r="AG19" i="30"/>
  <c r="AG18" i="30"/>
  <c r="AG17" i="30"/>
  <c r="AG16" i="30"/>
  <c r="AG15" i="30"/>
  <c r="AG14" i="30"/>
  <c r="AG13" i="30"/>
  <c r="AG12" i="30"/>
  <c r="AG11" i="30"/>
  <c r="AG10" i="30"/>
  <c r="AG9" i="30"/>
  <c r="AG8" i="30"/>
  <c r="AG7" i="30"/>
  <c r="AG606" i="34"/>
  <c r="AG605" i="34"/>
  <c r="AG604" i="34"/>
  <c r="AG603" i="34"/>
  <c r="AG602" i="34"/>
  <c r="AG601" i="34"/>
  <c r="AG600" i="34"/>
  <c r="AG599" i="34"/>
  <c r="AG598" i="34"/>
  <c r="AG596" i="34"/>
  <c r="AG595" i="34"/>
  <c r="AG594" i="34"/>
  <c r="AG593" i="34"/>
  <c r="AG592" i="34"/>
  <c r="AG591" i="34"/>
  <c r="AG590" i="34"/>
  <c r="AG589" i="34"/>
  <c r="AG588" i="34"/>
  <c r="AG587" i="34"/>
  <c r="AG586" i="34"/>
  <c r="AG584" i="34"/>
  <c r="AG583" i="34"/>
  <c r="AG582" i="34"/>
  <c r="AG581" i="34"/>
  <c r="AG580" i="34"/>
  <c r="AG579" i="34"/>
  <c r="AG578" i="34"/>
  <c r="AG577" i="34"/>
  <c r="AG576" i="34"/>
  <c r="AG575" i="34"/>
  <c r="AG574" i="34"/>
  <c r="AG573" i="34"/>
  <c r="AG572" i="34"/>
  <c r="AG571" i="34"/>
  <c r="AG570" i="34"/>
  <c r="AG569" i="34"/>
  <c r="AG568" i="34"/>
  <c r="AG555" i="34"/>
  <c r="AG554" i="34"/>
  <c r="AG553" i="34"/>
  <c r="AG552" i="34"/>
  <c r="AG551" i="34"/>
  <c r="AG550" i="34"/>
  <c r="AG549" i="34"/>
  <c r="AG548" i="34"/>
  <c r="AG547" i="34"/>
  <c r="AG545" i="34"/>
  <c r="AG544" i="34"/>
  <c r="AG543" i="34"/>
  <c r="AG542" i="34"/>
  <c r="AG541" i="34"/>
  <c r="AG540" i="34"/>
  <c r="AG539" i="34"/>
  <c r="AG538" i="34"/>
  <c r="AG537" i="34"/>
  <c r="AG536" i="34"/>
  <c r="AG535" i="34"/>
  <c r="AG533" i="34"/>
  <c r="AG532" i="34"/>
  <c r="AG531" i="34"/>
  <c r="AG530" i="34"/>
  <c r="AG529" i="34"/>
  <c r="AG528" i="34"/>
  <c r="AG527" i="34"/>
  <c r="AG526" i="34"/>
  <c r="AG525" i="34"/>
  <c r="AG524" i="34"/>
  <c r="AG523" i="34"/>
  <c r="AG522" i="34"/>
  <c r="AG521" i="34"/>
  <c r="AG520" i="34"/>
  <c r="AG519" i="34"/>
  <c r="AG518" i="34"/>
  <c r="AG517" i="34"/>
  <c r="AG504" i="34"/>
  <c r="AG503" i="34"/>
  <c r="AG502" i="34"/>
  <c r="AG501" i="34"/>
  <c r="AG500" i="34"/>
  <c r="AG499" i="34"/>
  <c r="AG498" i="34"/>
  <c r="AG497" i="34"/>
  <c r="AG496" i="34"/>
  <c r="AG494" i="34"/>
  <c r="AG493" i="34"/>
  <c r="AG492" i="34"/>
  <c r="AG491" i="34"/>
  <c r="AG490" i="34"/>
  <c r="AG489" i="34"/>
  <c r="AG488" i="34"/>
  <c r="AG487" i="34"/>
  <c r="AG486" i="34"/>
  <c r="AG485" i="34"/>
  <c r="AG484" i="34"/>
  <c r="AG482" i="34"/>
  <c r="AG481" i="34"/>
  <c r="AG480" i="34"/>
  <c r="AG479" i="34"/>
  <c r="AG478" i="34"/>
  <c r="AG477" i="34"/>
  <c r="AG476" i="34"/>
  <c r="AG475" i="34"/>
  <c r="AG474" i="34"/>
  <c r="AG473" i="34"/>
  <c r="AG472" i="34"/>
  <c r="AG471" i="34"/>
  <c r="AG470" i="34"/>
  <c r="AG469" i="34"/>
  <c r="AG468" i="34"/>
  <c r="AG467" i="34"/>
  <c r="AG466" i="34"/>
  <c r="AG453" i="34"/>
  <c r="AG452" i="34"/>
  <c r="AG451" i="34"/>
  <c r="AG450" i="34"/>
  <c r="AG449" i="34"/>
  <c r="AG448" i="34"/>
  <c r="AG447" i="34"/>
  <c r="AG446" i="34"/>
  <c r="AG445" i="34"/>
  <c r="AG443" i="34"/>
  <c r="AG442" i="34"/>
  <c r="AG441" i="34"/>
  <c r="AG440" i="34"/>
  <c r="AG439" i="34"/>
  <c r="AG438" i="34"/>
  <c r="AG437" i="34"/>
  <c r="AG436" i="34"/>
  <c r="AG435" i="34"/>
  <c r="AG434" i="34"/>
  <c r="AG433" i="34"/>
  <c r="AG431" i="34"/>
  <c r="AG430" i="34"/>
  <c r="AG429" i="34"/>
  <c r="AG428" i="34"/>
  <c r="AG427" i="34"/>
  <c r="AG426" i="34"/>
  <c r="AG425" i="34"/>
  <c r="AG424" i="34"/>
  <c r="AG423" i="34"/>
  <c r="AG422" i="34"/>
  <c r="AG421" i="34"/>
  <c r="AG420" i="34"/>
  <c r="AG419" i="34"/>
  <c r="AG418" i="34"/>
  <c r="AG417" i="34"/>
  <c r="AG416" i="34"/>
  <c r="AG415" i="34"/>
  <c r="AG402" i="34"/>
  <c r="AG401" i="34"/>
  <c r="AG400" i="34"/>
  <c r="AG399" i="34"/>
  <c r="AG398" i="34"/>
  <c r="AG397" i="34"/>
  <c r="AG396" i="34"/>
  <c r="AG395" i="34"/>
  <c r="AG394" i="34"/>
  <c r="AG392" i="34"/>
  <c r="AG391" i="34"/>
  <c r="AG390" i="34"/>
  <c r="AG389" i="34"/>
  <c r="AG388" i="34"/>
  <c r="AG387" i="34"/>
  <c r="AG386" i="34"/>
  <c r="AG385" i="34"/>
  <c r="AG384" i="34"/>
  <c r="AG383" i="34"/>
  <c r="AG382" i="34"/>
  <c r="AG380" i="34"/>
  <c r="AG379" i="34"/>
  <c r="AG378" i="34"/>
  <c r="AG377" i="34"/>
  <c r="AG376" i="34"/>
  <c r="AG375" i="34"/>
  <c r="AG374" i="34"/>
  <c r="AG373" i="34"/>
  <c r="AG372" i="34"/>
  <c r="AG371" i="34"/>
  <c r="AG370" i="34"/>
  <c r="AG369" i="34"/>
  <c r="AG368" i="34"/>
  <c r="AG367" i="34"/>
  <c r="AG366" i="34"/>
  <c r="AG365" i="34"/>
  <c r="AG364" i="34"/>
  <c r="AG351" i="34"/>
  <c r="AG350" i="34"/>
  <c r="AG349" i="34"/>
  <c r="AG348" i="34"/>
  <c r="AG347" i="34"/>
  <c r="AG346" i="34"/>
  <c r="AG345" i="34"/>
  <c r="AG344" i="34"/>
  <c r="AG343" i="34"/>
  <c r="AG341" i="34"/>
  <c r="AG340" i="34"/>
  <c r="AG339" i="34"/>
  <c r="AG338" i="34"/>
  <c r="AG337" i="34"/>
  <c r="AG336" i="34"/>
  <c r="AG335" i="34"/>
  <c r="AG334" i="34"/>
  <c r="AG333" i="34"/>
  <c r="AG332" i="34"/>
  <c r="AG331" i="34"/>
  <c r="AG329" i="34"/>
  <c r="AG328" i="34"/>
  <c r="AG327" i="34"/>
  <c r="AG326" i="34"/>
  <c r="AG325" i="34"/>
  <c r="AG324" i="34"/>
  <c r="AG323" i="34"/>
  <c r="AG322" i="34"/>
  <c r="AG321" i="34"/>
  <c r="AG320" i="34"/>
  <c r="AG319" i="34"/>
  <c r="AG318" i="34"/>
  <c r="AG317" i="34"/>
  <c r="AG316" i="34"/>
  <c r="AG315" i="34"/>
  <c r="AG314" i="34"/>
  <c r="AG313" i="34"/>
  <c r="AG300" i="34"/>
  <c r="AG299" i="34"/>
  <c r="AG298" i="34"/>
  <c r="AG297" i="34"/>
  <c r="AG296" i="34"/>
  <c r="AG295" i="34"/>
  <c r="AG294" i="34"/>
  <c r="AG293" i="34"/>
  <c r="AG292" i="34"/>
  <c r="AG290" i="34"/>
  <c r="AG289" i="34"/>
  <c r="AG288" i="34"/>
  <c r="AG287" i="34"/>
  <c r="AG286" i="34"/>
  <c r="AG285" i="34"/>
  <c r="AG284" i="34"/>
  <c r="AG283" i="34"/>
  <c r="AG282" i="34"/>
  <c r="AG281" i="34"/>
  <c r="AG280" i="34"/>
  <c r="AG278" i="34"/>
  <c r="AG277" i="34"/>
  <c r="AG276" i="34"/>
  <c r="AG275" i="34"/>
  <c r="AG274" i="34"/>
  <c r="AG273" i="34"/>
  <c r="AG272" i="34"/>
  <c r="AG271" i="34"/>
  <c r="AG270" i="34"/>
  <c r="AG269" i="34"/>
  <c r="AG268" i="34"/>
  <c r="AG267" i="34"/>
  <c r="AG266" i="34"/>
  <c r="AG265" i="34"/>
  <c r="AG264" i="34"/>
  <c r="AG263" i="34"/>
  <c r="AG262" i="34"/>
  <c r="AG249" i="34"/>
  <c r="AG248" i="34"/>
  <c r="AG247" i="34"/>
  <c r="AG246" i="34"/>
  <c r="AG245" i="34"/>
  <c r="AG244" i="34"/>
  <c r="AG243" i="34"/>
  <c r="AG242" i="34"/>
  <c r="AG241" i="34"/>
  <c r="AG239" i="34"/>
  <c r="AG238" i="34"/>
  <c r="AG237" i="34"/>
  <c r="AG236" i="34"/>
  <c r="AG235" i="34"/>
  <c r="AG234" i="34"/>
  <c r="AG233" i="34"/>
  <c r="AG232" i="34"/>
  <c r="AG231" i="34"/>
  <c r="AG230" i="34"/>
  <c r="AG229" i="34"/>
  <c r="AG227" i="34"/>
  <c r="AG226" i="34"/>
  <c r="AG225" i="34"/>
  <c r="AG224" i="34"/>
  <c r="AG223" i="34"/>
  <c r="AG222" i="34"/>
  <c r="AG221" i="34"/>
  <c r="AG220" i="34"/>
  <c r="AG219" i="34"/>
  <c r="AG218" i="34"/>
  <c r="AG217" i="34"/>
  <c r="AG216" i="34"/>
  <c r="AG215" i="34"/>
  <c r="AG214" i="34"/>
  <c r="AG213" i="34"/>
  <c r="AG212" i="34"/>
  <c r="AG211" i="34"/>
  <c r="AG198" i="34"/>
  <c r="AG197" i="34"/>
  <c r="AG196" i="34"/>
  <c r="AG195" i="34"/>
  <c r="AG194" i="34"/>
  <c r="AG193" i="34"/>
  <c r="AG192" i="34"/>
  <c r="AG191" i="34"/>
  <c r="AG190" i="34"/>
  <c r="AG188" i="34"/>
  <c r="AG187" i="34"/>
  <c r="AG186" i="34"/>
  <c r="AG185" i="34"/>
  <c r="AG184" i="34"/>
  <c r="AG183" i="34"/>
  <c r="AG182" i="34"/>
  <c r="AG181" i="34"/>
  <c r="AG180" i="34"/>
  <c r="AG179" i="34"/>
  <c r="AG178" i="34"/>
  <c r="AG176" i="34"/>
  <c r="AG175" i="34"/>
  <c r="AG174" i="34"/>
  <c r="AG173" i="34"/>
  <c r="AG172" i="34"/>
  <c r="AG171" i="34"/>
  <c r="AG170" i="34"/>
  <c r="AG169" i="34"/>
  <c r="AG168" i="34"/>
  <c r="AG167" i="34"/>
  <c r="AG166" i="34"/>
  <c r="AG165" i="34"/>
  <c r="AG164" i="34"/>
  <c r="AG163" i="34"/>
  <c r="AG162" i="34"/>
  <c r="AG161" i="34"/>
  <c r="AG160" i="34"/>
  <c r="AG147" i="34"/>
  <c r="AG146" i="34"/>
  <c r="AG145" i="34"/>
  <c r="AG144" i="34"/>
  <c r="AG143" i="34"/>
  <c r="AG142" i="34"/>
  <c r="AG141" i="34"/>
  <c r="AG140" i="34"/>
  <c r="AG139" i="34"/>
  <c r="AG137" i="34"/>
  <c r="AG136" i="34"/>
  <c r="AG135" i="34"/>
  <c r="AG134" i="34"/>
  <c r="AG133" i="34"/>
  <c r="AG132" i="34"/>
  <c r="AG131" i="34"/>
  <c r="AG130" i="34"/>
  <c r="AG129" i="34"/>
  <c r="AG128" i="34"/>
  <c r="AG127" i="34"/>
  <c r="AG125" i="34"/>
  <c r="AG124" i="34"/>
  <c r="AG123" i="34"/>
  <c r="AG122" i="34"/>
  <c r="AG121" i="34"/>
  <c r="AG120" i="34"/>
  <c r="AG119" i="34"/>
  <c r="AG118" i="34"/>
  <c r="AG117" i="34"/>
  <c r="AG116" i="34"/>
  <c r="AG115" i="34"/>
  <c r="AG114" i="34"/>
  <c r="AG113" i="34"/>
  <c r="AG112" i="34"/>
  <c r="AG111" i="34"/>
  <c r="AG110" i="34"/>
  <c r="AG109" i="34"/>
  <c r="AG96" i="34"/>
  <c r="AG95" i="34"/>
  <c r="AG94" i="34"/>
  <c r="AG93" i="34"/>
  <c r="AG92" i="34"/>
  <c r="AG91" i="34"/>
  <c r="AG90" i="34"/>
  <c r="AG89" i="34"/>
  <c r="AG88" i="34"/>
  <c r="AG86" i="34"/>
  <c r="AG85" i="34"/>
  <c r="AG84" i="34"/>
  <c r="AG83" i="34"/>
  <c r="AG82" i="34"/>
  <c r="AG81" i="34"/>
  <c r="AG80" i="34"/>
  <c r="AG79" i="34"/>
  <c r="AG78" i="34"/>
  <c r="AG77" i="34"/>
  <c r="AG76" i="34"/>
  <c r="AG74" i="34"/>
  <c r="AG73" i="34"/>
  <c r="AG72" i="34"/>
  <c r="AG71" i="34"/>
  <c r="AG70" i="34"/>
  <c r="AG69" i="34"/>
  <c r="AG68" i="34"/>
  <c r="AG67" i="34"/>
  <c r="AG66" i="34"/>
  <c r="AG65" i="34"/>
  <c r="AG64" i="34"/>
  <c r="AG63" i="34"/>
  <c r="AG62" i="34"/>
  <c r="AG61" i="34"/>
  <c r="AG60" i="34"/>
  <c r="AG59" i="34"/>
  <c r="AG58" i="34"/>
  <c r="AG45" i="34"/>
  <c r="AG44" i="34"/>
  <c r="AG43" i="34"/>
  <c r="AG42" i="34"/>
  <c r="AG41" i="34"/>
  <c r="AG40" i="34"/>
  <c r="AG39" i="34"/>
  <c r="AG38" i="34"/>
  <c r="AG37" i="34"/>
  <c r="AG35" i="34"/>
  <c r="AG34" i="34"/>
  <c r="AG33" i="34"/>
  <c r="AG32" i="34"/>
  <c r="AG31" i="34"/>
  <c r="AG30" i="34"/>
  <c r="AG29" i="34"/>
  <c r="AG28" i="34"/>
  <c r="AG27" i="34"/>
  <c r="AG26" i="34"/>
  <c r="AG25" i="34"/>
  <c r="AG23" i="34"/>
  <c r="AG22" i="34"/>
  <c r="AG21" i="34"/>
  <c r="AG20" i="34"/>
  <c r="AG19" i="34"/>
  <c r="AG18" i="34"/>
  <c r="AG17" i="34"/>
  <c r="AG16" i="34"/>
  <c r="AG15" i="34"/>
  <c r="AG14" i="34"/>
  <c r="AG13" i="34"/>
  <c r="AG12" i="34"/>
  <c r="AG11" i="34"/>
  <c r="AG10" i="34"/>
  <c r="AG9" i="34"/>
  <c r="AG8" i="34"/>
  <c r="AG7" i="34"/>
  <c r="Z454" i="39" l="1"/>
  <c r="U455" i="39"/>
  <c r="T505" i="39"/>
  <c r="W444" i="39"/>
  <c r="AB444" i="39" s="1"/>
  <c r="W404" i="39"/>
  <c r="AB404" i="39" s="1"/>
  <c r="V483" i="39"/>
  <c r="AC483" i="39" s="1"/>
  <c r="W581" i="39"/>
  <c r="AB530" i="39"/>
  <c r="Z551" i="39"/>
  <c r="T602" i="39"/>
  <c r="T524" i="39"/>
  <c r="Z473" i="39"/>
  <c r="T532" i="39"/>
  <c r="Z481" i="39"/>
  <c r="S529" i="39"/>
  <c r="R478" i="39"/>
  <c r="W555" i="39"/>
  <c r="AB504" i="39"/>
  <c r="AA504" i="39"/>
  <c r="Z432" i="39"/>
  <c r="S599" i="39"/>
  <c r="R548" i="39"/>
  <c r="S489" i="39"/>
  <c r="R438" i="39"/>
  <c r="T490" i="39"/>
  <c r="Z439" i="39"/>
  <c r="AC393" i="39"/>
  <c r="V404" i="39"/>
  <c r="AC404" i="39" s="1"/>
  <c r="W519" i="39"/>
  <c r="AB468" i="39"/>
  <c r="AA468" i="39"/>
  <c r="W535" i="39"/>
  <c r="AB484" i="39"/>
  <c r="W577" i="39"/>
  <c r="AB526" i="39"/>
  <c r="R488" i="39"/>
  <c r="S539" i="39"/>
  <c r="W605" i="39"/>
  <c r="AB554" i="39"/>
  <c r="AB466" i="39"/>
  <c r="W517" i="39"/>
  <c r="W483" i="39"/>
  <c r="AA466" i="39"/>
  <c r="W537" i="39"/>
  <c r="AA486" i="39"/>
  <c r="AB486" i="39"/>
  <c r="Z393" i="39"/>
  <c r="S547" i="39"/>
  <c r="S505" i="39"/>
  <c r="R496" i="39"/>
  <c r="S555" i="39"/>
  <c r="R504" i="39"/>
  <c r="W551" i="39"/>
  <c r="AB500" i="39"/>
  <c r="AA500" i="39"/>
  <c r="S603" i="39"/>
  <c r="R552" i="39"/>
  <c r="W569" i="39"/>
  <c r="AB518" i="39"/>
  <c r="T488" i="39"/>
  <c r="Z437" i="39"/>
  <c r="W571" i="39"/>
  <c r="AB520" i="39"/>
  <c r="T518" i="39"/>
  <c r="Z467" i="39"/>
  <c r="T522" i="39"/>
  <c r="Z471" i="39"/>
  <c r="T526" i="39"/>
  <c r="Z475" i="39"/>
  <c r="T530" i="39"/>
  <c r="Z479" i="39"/>
  <c r="S527" i="39"/>
  <c r="R476" i="39"/>
  <c r="W599" i="39"/>
  <c r="AB548" i="39"/>
  <c r="W573" i="39"/>
  <c r="AB522" i="39"/>
  <c r="W539" i="39"/>
  <c r="AA488" i="39"/>
  <c r="AB488" i="39"/>
  <c r="S545" i="39"/>
  <c r="R494" i="39"/>
  <c r="S543" i="39"/>
  <c r="R492" i="39"/>
  <c r="U547" i="39"/>
  <c r="U505" i="39"/>
  <c r="W543" i="39"/>
  <c r="AA492" i="39"/>
  <c r="AB492" i="39"/>
  <c r="AB454" i="39"/>
  <c r="AA454" i="39"/>
  <c r="T568" i="39"/>
  <c r="Z517" i="39"/>
  <c r="S487" i="39"/>
  <c r="R436" i="39"/>
  <c r="Z485" i="39"/>
  <c r="T536" i="39"/>
  <c r="T540" i="39"/>
  <c r="Z489" i="39"/>
  <c r="T544" i="39"/>
  <c r="Z493" i="39"/>
  <c r="AB474" i="39"/>
  <c r="W525" i="39"/>
  <c r="AA474" i="39"/>
  <c r="V570" i="39"/>
  <c r="AC519" i="39"/>
  <c r="AC549" i="39"/>
  <c r="V600" i="39"/>
  <c r="W575" i="39"/>
  <c r="AB524" i="39"/>
  <c r="S485" i="39"/>
  <c r="R434" i="39"/>
  <c r="T486" i="39"/>
  <c r="Z435" i="39"/>
  <c r="W603" i="39"/>
  <c r="AB552" i="39"/>
  <c r="U535" i="39"/>
  <c r="U495" i="39"/>
  <c r="Z547" i="39"/>
  <c r="T598" i="39"/>
  <c r="W549" i="39"/>
  <c r="AB498" i="39"/>
  <c r="AA498" i="39"/>
  <c r="AB482" i="39"/>
  <c r="W533" i="39"/>
  <c r="AA482" i="39"/>
  <c r="Z353" i="39"/>
  <c r="S577" i="39"/>
  <c r="R526" i="39"/>
  <c r="AA353" i="39"/>
  <c r="W601" i="39"/>
  <c r="AB550" i="39"/>
  <c r="S521" i="39"/>
  <c r="R470" i="39"/>
  <c r="V539" i="39"/>
  <c r="AC488" i="39"/>
  <c r="V598" i="39"/>
  <c r="AC547" i="39"/>
  <c r="V536" i="39"/>
  <c r="AC485" i="39"/>
  <c r="V544" i="39"/>
  <c r="AC493" i="39"/>
  <c r="U517" i="39"/>
  <c r="U483" i="39"/>
  <c r="R482" i="39"/>
  <c r="S533" i="39"/>
  <c r="V518" i="39"/>
  <c r="AC467" i="39"/>
  <c r="V522" i="39"/>
  <c r="AC471" i="39"/>
  <c r="V526" i="39"/>
  <c r="AC475" i="39"/>
  <c r="V530" i="39"/>
  <c r="AC479" i="39"/>
  <c r="AA479" i="39"/>
  <c r="S537" i="39"/>
  <c r="R486" i="39"/>
  <c r="W485" i="39"/>
  <c r="AB434" i="39"/>
  <c r="AA434" i="39"/>
  <c r="W541" i="39"/>
  <c r="AA490" i="39"/>
  <c r="AB490" i="39"/>
  <c r="V484" i="39"/>
  <c r="AC433" i="39"/>
  <c r="V444" i="39"/>
  <c r="S493" i="39"/>
  <c r="R442" i="39"/>
  <c r="T494" i="39"/>
  <c r="Z443" i="39"/>
  <c r="T600" i="39"/>
  <c r="Z549" i="39"/>
  <c r="T538" i="39"/>
  <c r="Z487" i="39"/>
  <c r="T542" i="39"/>
  <c r="Z491" i="39"/>
  <c r="AA433" i="39"/>
  <c r="S541" i="39"/>
  <c r="R490" i="39"/>
  <c r="R474" i="39"/>
  <c r="S525" i="39"/>
  <c r="AA475" i="39"/>
  <c r="W487" i="39"/>
  <c r="AB436" i="39"/>
  <c r="AA436" i="39"/>
  <c r="V554" i="39"/>
  <c r="AC503" i="39"/>
  <c r="W489" i="39"/>
  <c r="AB438" i="39"/>
  <c r="AA438" i="39"/>
  <c r="T572" i="39"/>
  <c r="Z521" i="39"/>
  <c r="T576" i="39"/>
  <c r="Z525" i="39"/>
  <c r="T580" i="39"/>
  <c r="Z529" i="39"/>
  <c r="T584" i="39"/>
  <c r="Z533" i="39"/>
  <c r="S523" i="39"/>
  <c r="R472" i="39"/>
  <c r="S549" i="39"/>
  <c r="R498" i="39"/>
  <c r="AA503" i="39"/>
  <c r="AB432" i="39"/>
  <c r="AA432" i="39"/>
  <c r="S519" i="39"/>
  <c r="R468" i="39"/>
  <c r="AC469" i="39"/>
  <c r="V520" i="39"/>
  <c r="AC473" i="39"/>
  <c r="V524" i="39"/>
  <c r="AA524" i="39" s="1"/>
  <c r="AC477" i="39"/>
  <c r="V528" i="39"/>
  <c r="AA528" i="39" s="1"/>
  <c r="AC481" i="39"/>
  <c r="V532" i="39"/>
  <c r="AA532" i="39" s="1"/>
  <c r="T520" i="39"/>
  <c r="Z469" i="39"/>
  <c r="T484" i="39"/>
  <c r="T444" i="39"/>
  <c r="Z433" i="39"/>
  <c r="V574" i="39"/>
  <c r="AC523" i="39"/>
  <c r="W531" i="39"/>
  <c r="AB480" i="39"/>
  <c r="AA480" i="39"/>
  <c r="W583" i="39"/>
  <c r="AB532" i="39"/>
  <c r="AA467" i="39"/>
  <c r="R484" i="39"/>
  <c r="S535" i="39"/>
  <c r="S444" i="39"/>
  <c r="S455" i="39" s="1"/>
  <c r="AA469" i="39"/>
  <c r="W491" i="39"/>
  <c r="AB440" i="39"/>
  <c r="AA440" i="39"/>
  <c r="W493" i="39"/>
  <c r="AB442" i="39"/>
  <c r="AA442" i="39"/>
  <c r="AA471" i="39"/>
  <c r="V548" i="39"/>
  <c r="AC497" i="39"/>
  <c r="T582" i="39"/>
  <c r="Z531" i="39"/>
  <c r="V537" i="39"/>
  <c r="AC486" i="39"/>
  <c r="V541" i="39"/>
  <c r="AC490" i="39"/>
  <c r="V545" i="39"/>
  <c r="AC494" i="39"/>
  <c r="W547" i="39"/>
  <c r="AB496" i="39"/>
  <c r="W505" i="39"/>
  <c r="AA496" i="39"/>
  <c r="T528" i="39"/>
  <c r="Z477" i="39"/>
  <c r="V552" i="39"/>
  <c r="AC501" i="39"/>
  <c r="T483" i="39"/>
  <c r="AB478" i="39"/>
  <c r="AA478" i="39"/>
  <c r="W529" i="39"/>
  <c r="V580" i="39"/>
  <c r="AC529" i="39"/>
  <c r="T492" i="39"/>
  <c r="Z441" i="39"/>
  <c r="S569" i="39"/>
  <c r="R518" i="39"/>
  <c r="S573" i="39"/>
  <c r="R522" i="39"/>
  <c r="S581" i="39"/>
  <c r="R530" i="39"/>
  <c r="T604" i="39"/>
  <c r="Z553" i="39"/>
  <c r="S571" i="39"/>
  <c r="R520" i="39"/>
  <c r="S553" i="39"/>
  <c r="R502" i="39"/>
  <c r="W545" i="39"/>
  <c r="AA494" i="39"/>
  <c r="AB494" i="39"/>
  <c r="V550" i="39"/>
  <c r="AA550" i="39" s="1"/>
  <c r="AC499" i="39"/>
  <c r="AA473" i="39"/>
  <c r="W523" i="39"/>
  <c r="AB472" i="39"/>
  <c r="AA472" i="39"/>
  <c r="V538" i="39"/>
  <c r="AC487" i="39"/>
  <c r="V542" i="39"/>
  <c r="AC491" i="39"/>
  <c r="S491" i="39"/>
  <c r="R440" i="39"/>
  <c r="AA501" i="39"/>
  <c r="W527" i="39"/>
  <c r="AB476" i="39"/>
  <c r="AA476" i="39"/>
  <c r="V543" i="39"/>
  <c r="AC492" i="39"/>
  <c r="Z555" i="39"/>
  <c r="T606" i="39"/>
  <c r="S551" i="39"/>
  <c r="R500" i="39"/>
  <c r="S531" i="39"/>
  <c r="R480" i="39"/>
  <c r="W553" i="39"/>
  <c r="AB502" i="39"/>
  <c r="AA502" i="39"/>
  <c r="V568" i="39"/>
  <c r="AC517" i="39"/>
  <c r="R554" i="39"/>
  <c r="S605" i="39"/>
  <c r="R605" i="39" s="1"/>
  <c r="S575" i="39"/>
  <c r="R524" i="39"/>
  <c r="S579" i="39"/>
  <c r="R528" i="39"/>
  <c r="S583" i="39"/>
  <c r="R583" i="39" s="1"/>
  <c r="R532" i="39"/>
  <c r="S483" i="39"/>
  <c r="R466" i="39"/>
  <c r="S517" i="39"/>
  <c r="V572" i="39"/>
  <c r="AC521" i="39"/>
  <c r="V576" i="39"/>
  <c r="AC525" i="39"/>
  <c r="V582" i="39"/>
  <c r="AC531" i="39"/>
  <c r="V584" i="39"/>
  <c r="AC533" i="39"/>
  <c r="V604" i="39"/>
  <c r="AC553" i="39"/>
  <c r="T570" i="39"/>
  <c r="Z519" i="39"/>
  <c r="T574" i="39"/>
  <c r="Z523" i="39"/>
  <c r="T550" i="39"/>
  <c r="Z499" i="39"/>
  <c r="T554" i="39"/>
  <c r="Z503" i="39"/>
  <c r="AA499" i="39"/>
  <c r="AB470" i="39"/>
  <c r="AA470" i="39"/>
  <c r="W521" i="39"/>
  <c r="V578" i="39"/>
  <c r="AC527" i="39"/>
  <c r="V505" i="39"/>
  <c r="AC505" i="39" s="1"/>
  <c r="W579" i="39"/>
  <c r="AB528" i="39"/>
  <c r="T548" i="39"/>
  <c r="Z497" i="39"/>
  <c r="T552" i="39"/>
  <c r="Z501" i="39"/>
  <c r="V602" i="39"/>
  <c r="AC551" i="39"/>
  <c r="V606" i="39"/>
  <c r="AC606" i="39" s="1"/>
  <c r="AC555" i="39"/>
  <c r="V540" i="39"/>
  <c r="AC489" i="39"/>
  <c r="T404" i="39"/>
  <c r="T578" i="39"/>
  <c r="Z527" i="39"/>
  <c r="R550" i="39"/>
  <c r="S601" i="39"/>
  <c r="AA393" i="39"/>
  <c r="AH608" i="35"/>
  <c r="AI608" i="35"/>
  <c r="AF404" i="38"/>
  <c r="AG404" i="38"/>
  <c r="AE404" i="38"/>
  <c r="AG608" i="35"/>
  <c r="U506" i="39" l="1"/>
  <c r="W455" i="39"/>
  <c r="AB455" i="39" s="1"/>
  <c r="Z444" i="39"/>
  <c r="S495" i="39"/>
  <c r="S506" i="39" s="1"/>
  <c r="Z606" i="39"/>
  <c r="Z404" i="39"/>
  <c r="V534" i="39"/>
  <c r="AC534" i="39" s="1"/>
  <c r="AA404" i="39"/>
  <c r="T556" i="39"/>
  <c r="W495" i="39"/>
  <c r="AB495" i="39" s="1"/>
  <c r="S630" i="39"/>
  <c r="R630" i="39" s="1"/>
  <c r="R579" i="39"/>
  <c r="W578" i="39"/>
  <c r="AA527" i="39"/>
  <c r="AB527" i="39"/>
  <c r="W574" i="39"/>
  <c r="AA523" i="39"/>
  <c r="AB523" i="39"/>
  <c r="W596" i="39"/>
  <c r="AB545" i="39"/>
  <c r="AA545" i="39"/>
  <c r="S604" i="39"/>
  <c r="R553" i="39"/>
  <c r="S622" i="39"/>
  <c r="R622" i="39" s="1"/>
  <c r="R571" i="39"/>
  <c r="T655" i="39"/>
  <c r="Z604" i="39"/>
  <c r="R581" i="39"/>
  <c r="S632" i="39"/>
  <c r="R632" i="39" s="1"/>
  <c r="S624" i="39"/>
  <c r="R624" i="39" s="1"/>
  <c r="R573" i="39"/>
  <c r="S620" i="39"/>
  <c r="R620" i="39" s="1"/>
  <c r="R569" i="39"/>
  <c r="T543" i="39"/>
  <c r="Z492" i="39"/>
  <c r="V631" i="39"/>
  <c r="AC631" i="39" s="1"/>
  <c r="AC580" i="39"/>
  <c r="Z483" i="39"/>
  <c r="V603" i="39"/>
  <c r="AA603" i="39" s="1"/>
  <c r="AC552" i="39"/>
  <c r="T579" i="39"/>
  <c r="Z528" i="39"/>
  <c r="AA505" i="39"/>
  <c r="AB505" i="39"/>
  <c r="W598" i="39"/>
  <c r="AB547" i="39"/>
  <c r="W556" i="39"/>
  <c r="AA547" i="39"/>
  <c r="V596" i="39"/>
  <c r="AC545" i="39"/>
  <c r="V592" i="39"/>
  <c r="AC541" i="39"/>
  <c r="V588" i="39"/>
  <c r="AC537" i="39"/>
  <c r="T633" i="39"/>
  <c r="Z582" i="39"/>
  <c r="V599" i="39"/>
  <c r="AA599" i="39" s="1"/>
  <c r="AC548" i="39"/>
  <c r="W544" i="39"/>
  <c r="AB493" i="39"/>
  <c r="AA493" i="39"/>
  <c r="S586" i="39"/>
  <c r="R535" i="39"/>
  <c r="AB583" i="39"/>
  <c r="T535" i="39"/>
  <c r="T495" i="39"/>
  <c r="Z484" i="39"/>
  <c r="T571" i="39"/>
  <c r="Z520" i="39"/>
  <c r="S570" i="39"/>
  <c r="R519" i="39"/>
  <c r="S600" i="39"/>
  <c r="R549" i="39"/>
  <c r="S574" i="39"/>
  <c r="R523" i="39"/>
  <c r="T635" i="39"/>
  <c r="Z584" i="39"/>
  <c r="T631" i="39"/>
  <c r="Z580" i="39"/>
  <c r="T627" i="39"/>
  <c r="Z576" i="39"/>
  <c r="T623" i="39"/>
  <c r="Z572" i="39"/>
  <c r="W538" i="39"/>
  <c r="AB487" i="39"/>
  <c r="AA487" i="39"/>
  <c r="R525" i="39"/>
  <c r="S576" i="39"/>
  <c r="T593" i="39"/>
  <c r="Z542" i="39"/>
  <c r="T589" i="39"/>
  <c r="Z538" i="39"/>
  <c r="T651" i="39"/>
  <c r="Z600" i="39"/>
  <c r="T545" i="39"/>
  <c r="Z494" i="39"/>
  <c r="S544" i="39"/>
  <c r="R493" i="39"/>
  <c r="W592" i="39"/>
  <c r="AB541" i="39"/>
  <c r="AA541" i="39"/>
  <c r="V581" i="39"/>
  <c r="AA581" i="39" s="1"/>
  <c r="AC530" i="39"/>
  <c r="V577" i="39"/>
  <c r="AA577" i="39" s="1"/>
  <c r="AC526" i="39"/>
  <c r="V573" i="39"/>
  <c r="AA573" i="39" s="1"/>
  <c r="AC522" i="39"/>
  <c r="V569" i="39"/>
  <c r="AA569" i="39" s="1"/>
  <c r="AC518" i="39"/>
  <c r="U568" i="39"/>
  <c r="U534" i="39"/>
  <c r="V595" i="39"/>
  <c r="AC595" i="39" s="1"/>
  <c r="AC544" i="39"/>
  <c r="V587" i="39"/>
  <c r="AC536" i="39"/>
  <c r="V556" i="39"/>
  <c r="AC556" i="39" s="1"/>
  <c r="S628" i="39"/>
  <c r="R628" i="39" s="1"/>
  <c r="R577" i="39"/>
  <c r="T649" i="39"/>
  <c r="Z598" i="39"/>
  <c r="U586" i="39"/>
  <c r="U546" i="39"/>
  <c r="AA552" i="39"/>
  <c r="W626" i="39"/>
  <c r="AB575" i="39"/>
  <c r="AC570" i="39"/>
  <c r="V621" i="39"/>
  <c r="AC621" i="39" s="1"/>
  <c r="AA525" i="39"/>
  <c r="W576" i="39"/>
  <c r="AB525" i="39"/>
  <c r="T587" i="39"/>
  <c r="Z536" i="39"/>
  <c r="T534" i="39"/>
  <c r="T619" i="39"/>
  <c r="Z568" i="39"/>
  <c r="W590" i="39"/>
  <c r="AB539" i="39"/>
  <c r="AA539" i="39"/>
  <c r="W650" i="39"/>
  <c r="AB599" i="39"/>
  <c r="S578" i="39"/>
  <c r="R527" i="39"/>
  <c r="Z530" i="39"/>
  <c r="T581" i="39"/>
  <c r="Z526" i="39"/>
  <c r="T577" i="39"/>
  <c r="Z522" i="39"/>
  <c r="T573" i="39"/>
  <c r="Z518" i="39"/>
  <c r="T569" i="39"/>
  <c r="AA518" i="39"/>
  <c r="W620" i="39"/>
  <c r="AB569" i="39"/>
  <c r="S654" i="39"/>
  <c r="R654" i="39" s="1"/>
  <c r="R603" i="39"/>
  <c r="S598" i="39"/>
  <c r="S556" i="39"/>
  <c r="R547" i="39"/>
  <c r="W588" i="39"/>
  <c r="AA537" i="39"/>
  <c r="AB537" i="39"/>
  <c r="AA483" i="39"/>
  <c r="AB483" i="39"/>
  <c r="AB605" i="39"/>
  <c r="S590" i="39"/>
  <c r="R539" i="39"/>
  <c r="AA526" i="39"/>
  <c r="W628" i="39"/>
  <c r="AB577" i="39"/>
  <c r="W586" i="39"/>
  <c r="AB535" i="39"/>
  <c r="W606" i="39"/>
  <c r="AB555" i="39"/>
  <c r="AA555" i="39"/>
  <c r="R529" i="39"/>
  <c r="S580" i="39"/>
  <c r="T583" i="39"/>
  <c r="Z532" i="39"/>
  <c r="T575" i="39"/>
  <c r="Z524" i="39"/>
  <c r="T629" i="39"/>
  <c r="Z578" i="39"/>
  <c r="AB579" i="39"/>
  <c r="W630" i="39"/>
  <c r="AA521" i="39"/>
  <c r="W572" i="39"/>
  <c r="AB521" i="39"/>
  <c r="S534" i="39"/>
  <c r="R517" i="39"/>
  <c r="S568" i="39"/>
  <c r="S626" i="39"/>
  <c r="R626" i="39" s="1"/>
  <c r="R575" i="39"/>
  <c r="W604" i="39"/>
  <c r="AB553" i="39"/>
  <c r="AA553" i="39"/>
  <c r="S652" i="39"/>
  <c r="R652" i="39" s="1"/>
  <c r="R601" i="39"/>
  <c r="V591" i="39"/>
  <c r="AC540" i="39"/>
  <c r="V653" i="39"/>
  <c r="AC653" i="39" s="1"/>
  <c r="AC602" i="39"/>
  <c r="T603" i="39"/>
  <c r="Z552" i="39"/>
  <c r="T599" i="39"/>
  <c r="Z548" i="39"/>
  <c r="V629" i="39"/>
  <c r="AC629" i="39" s="1"/>
  <c r="AC578" i="39"/>
  <c r="T605" i="39"/>
  <c r="Z554" i="39"/>
  <c r="T601" i="39"/>
  <c r="Z550" i="39"/>
  <c r="T625" i="39"/>
  <c r="Z574" i="39"/>
  <c r="T621" i="39"/>
  <c r="Z570" i="39"/>
  <c r="V655" i="39"/>
  <c r="AC655" i="39" s="1"/>
  <c r="AC604" i="39"/>
  <c r="V635" i="39"/>
  <c r="AC584" i="39"/>
  <c r="V633" i="39"/>
  <c r="AC633" i="39" s="1"/>
  <c r="AC582" i="39"/>
  <c r="AC576" i="39"/>
  <c r="V627" i="39"/>
  <c r="AC627" i="39" s="1"/>
  <c r="AC572" i="39"/>
  <c r="V623" i="39"/>
  <c r="AC623" i="39" s="1"/>
  <c r="AC568" i="39"/>
  <c r="V619" i="39"/>
  <c r="AC619" i="39" s="1"/>
  <c r="Z505" i="39"/>
  <c r="S582" i="39"/>
  <c r="R531" i="39"/>
  <c r="S602" i="39"/>
  <c r="R551" i="39"/>
  <c r="V594" i="39"/>
  <c r="AC543" i="39"/>
  <c r="S542" i="39"/>
  <c r="R491" i="39"/>
  <c r="V593" i="39"/>
  <c r="AC542" i="39"/>
  <c r="V589" i="39"/>
  <c r="AC538" i="39"/>
  <c r="V601" i="39"/>
  <c r="AA601" i="39" s="1"/>
  <c r="AC550" i="39"/>
  <c r="AA529" i="39"/>
  <c r="W580" i="39"/>
  <c r="AB529" i="39"/>
  <c r="W542" i="39"/>
  <c r="AB491" i="39"/>
  <c r="AA491" i="39"/>
  <c r="W582" i="39"/>
  <c r="AA531" i="39"/>
  <c r="AB531" i="39"/>
  <c r="AC574" i="39"/>
  <c r="V625" i="39"/>
  <c r="AC625" i="39" s="1"/>
  <c r="V583" i="39"/>
  <c r="AC583" i="39" s="1"/>
  <c r="AC532" i="39"/>
  <c r="V579" i="39"/>
  <c r="AC528" i="39"/>
  <c r="V575" i="39"/>
  <c r="AC524" i="39"/>
  <c r="V571" i="39"/>
  <c r="AA571" i="39" s="1"/>
  <c r="AC520" i="39"/>
  <c r="W540" i="39"/>
  <c r="AB489" i="39"/>
  <c r="AA489" i="39"/>
  <c r="V605" i="39"/>
  <c r="AC605" i="39" s="1"/>
  <c r="AC554" i="39"/>
  <c r="S592" i="39"/>
  <c r="R541" i="39"/>
  <c r="AC444" i="39"/>
  <c r="V455" i="39"/>
  <c r="AC455" i="39" s="1"/>
  <c r="V535" i="39"/>
  <c r="AC484" i="39"/>
  <c r="V495" i="39"/>
  <c r="W536" i="39"/>
  <c r="AB485" i="39"/>
  <c r="AA485" i="39"/>
  <c r="S588" i="39"/>
  <c r="R537" i="39"/>
  <c r="R533" i="39"/>
  <c r="S584" i="39"/>
  <c r="V649" i="39"/>
  <c r="AC649" i="39" s="1"/>
  <c r="AC598" i="39"/>
  <c r="V590" i="39"/>
  <c r="AC539" i="39"/>
  <c r="R521" i="39"/>
  <c r="S572" i="39"/>
  <c r="W652" i="39"/>
  <c r="AB601" i="39"/>
  <c r="AA533" i="39"/>
  <c r="W584" i="39"/>
  <c r="AB533" i="39"/>
  <c r="W600" i="39"/>
  <c r="AB549" i="39"/>
  <c r="AA549" i="39"/>
  <c r="W654" i="39"/>
  <c r="AB603" i="39"/>
  <c r="T537" i="39"/>
  <c r="Z486" i="39"/>
  <c r="S536" i="39"/>
  <c r="R485" i="39"/>
  <c r="V651" i="39"/>
  <c r="AC651" i="39" s="1"/>
  <c r="AC600" i="39"/>
  <c r="T595" i="39"/>
  <c r="Z544" i="39"/>
  <c r="T591" i="39"/>
  <c r="Z540" i="39"/>
  <c r="S538" i="39"/>
  <c r="R487" i="39"/>
  <c r="AB543" i="39"/>
  <c r="AA543" i="39"/>
  <c r="W594" i="39"/>
  <c r="U598" i="39"/>
  <c r="U556" i="39"/>
  <c r="S594" i="39"/>
  <c r="R543" i="39"/>
  <c r="S596" i="39"/>
  <c r="R545" i="39"/>
  <c r="AA522" i="39"/>
  <c r="W624" i="39"/>
  <c r="AB573" i="39"/>
  <c r="AA548" i="39"/>
  <c r="AA520" i="39"/>
  <c r="W622" i="39"/>
  <c r="AB571" i="39"/>
  <c r="T539" i="39"/>
  <c r="Z488" i="39"/>
  <c r="W602" i="39"/>
  <c r="AB551" i="39"/>
  <c r="AA551" i="39"/>
  <c r="S606" i="39"/>
  <c r="R606" i="39" s="1"/>
  <c r="R555" i="39"/>
  <c r="W534" i="39"/>
  <c r="AA517" i="39"/>
  <c r="W568" i="39"/>
  <c r="AB517" i="39"/>
  <c r="AA554" i="39"/>
  <c r="AA444" i="39"/>
  <c r="AA484" i="39"/>
  <c r="W570" i="39"/>
  <c r="AA519" i="39"/>
  <c r="AB519" i="39"/>
  <c r="T541" i="39"/>
  <c r="Z490" i="39"/>
  <c r="S540" i="39"/>
  <c r="R489" i="39"/>
  <c r="S650" i="39"/>
  <c r="R650" i="39" s="1"/>
  <c r="R599" i="39"/>
  <c r="T455" i="39"/>
  <c r="T653" i="39"/>
  <c r="Z602" i="39"/>
  <c r="AA530" i="39"/>
  <c r="W632" i="39"/>
  <c r="AB581" i="39"/>
  <c r="D393" i="38"/>
  <c r="D381" i="38"/>
  <c r="Z653" i="39" l="1"/>
  <c r="W506" i="39"/>
  <c r="AB506" i="39" s="1"/>
  <c r="Z595" i="39"/>
  <c r="Z455" i="39"/>
  <c r="Z621" i="39"/>
  <c r="Z631" i="39"/>
  <c r="V607" i="39"/>
  <c r="AC607" i="39" s="1"/>
  <c r="T607" i="39"/>
  <c r="S546" i="39"/>
  <c r="S557" i="39" s="1"/>
  <c r="S589" i="39"/>
  <c r="R538" i="39"/>
  <c r="T642" i="39"/>
  <c r="Z591" i="39"/>
  <c r="T588" i="39"/>
  <c r="Z537" i="39"/>
  <c r="W651" i="39"/>
  <c r="AB600" i="39"/>
  <c r="AA600" i="39"/>
  <c r="W635" i="39"/>
  <c r="AA584" i="39"/>
  <c r="AB584" i="39"/>
  <c r="AB652" i="39"/>
  <c r="V641" i="39"/>
  <c r="AC641" i="39" s="1"/>
  <c r="AC590" i="39"/>
  <c r="S635" i="39"/>
  <c r="R584" i="39"/>
  <c r="AB536" i="39"/>
  <c r="W587" i="39"/>
  <c r="AA536" i="39"/>
  <c r="AA540" i="39"/>
  <c r="AB540" i="39"/>
  <c r="W591" i="39"/>
  <c r="V622" i="39"/>
  <c r="AC622" i="39" s="1"/>
  <c r="AC571" i="39"/>
  <c r="V626" i="39"/>
  <c r="AC626" i="39" s="1"/>
  <c r="AC575" i="39"/>
  <c r="V630" i="39"/>
  <c r="AC630" i="39" s="1"/>
  <c r="AC579" i="39"/>
  <c r="AA542" i="39"/>
  <c r="W593" i="39"/>
  <c r="AB542" i="39"/>
  <c r="W631" i="39"/>
  <c r="AA580" i="39"/>
  <c r="AB580" i="39"/>
  <c r="V585" i="39"/>
  <c r="W655" i="39"/>
  <c r="AB604" i="39"/>
  <c r="AA604" i="39"/>
  <c r="AB630" i="39"/>
  <c r="S631" i="39"/>
  <c r="R631" i="39" s="1"/>
  <c r="R580" i="39"/>
  <c r="AB606" i="39"/>
  <c r="AA606" i="39"/>
  <c r="W546" i="39"/>
  <c r="W557" i="39" s="1"/>
  <c r="W637" i="39"/>
  <c r="AB586" i="39"/>
  <c r="S641" i="39"/>
  <c r="R641" i="39" s="1"/>
  <c r="R590" i="39"/>
  <c r="AA605" i="39"/>
  <c r="W639" i="39"/>
  <c r="AB588" i="39"/>
  <c r="AA588" i="39"/>
  <c r="AB620" i="39"/>
  <c r="Z569" i="39"/>
  <c r="T620" i="39"/>
  <c r="Z573" i="39"/>
  <c r="T624" i="39"/>
  <c r="Z577" i="39"/>
  <c r="T628" i="39"/>
  <c r="T632" i="39"/>
  <c r="Z581" i="39"/>
  <c r="AB650" i="39"/>
  <c r="T585" i="39"/>
  <c r="Z619" i="39"/>
  <c r="U637" i="39"/>
  <c r="U597" i="39"/>
  <c r="U648" i="39" s="1"/>
  <c r="V638" i="39"/>
  <c r="AC638" i="39" s="1"/>
  <c r="AC587" i="39"/>
  <c r="U619" i="39"/>
  <c r="U585" i="39"/>
  <c r="V620" i="39"/>
  <c r="AC620" i="39" s="1"/>
  <c r="AC569" i="39"/>
  <c r="V624" i="39"/>
  <c r="AC624" i="39" s="1"/>
  <c r="AC573" i="39"/>
  <c r="V628" i="39"/>
  <c r="AC628" i="39" s="1"/>
  <c r="AC577" i="39"/>
  <c r="V632" i="39"/>
  <c r="AC632" i="39" s="1"/>
  <c r="AC581" i="39"/>
  <c r="S627" i="39"/>
  <c r="R627" i="39" s="1"/>
  <c r="R576" i="39"/>
  <c r="W589" i="39"/>
  <c r="AB538" i="39"/>
  <c r="AA538" i="39"/>
  <c r="Z623" i="39"/>
  <c r="Z627" i="39"/>
  <c r="Z635" i="39"/>
  <c r="S625" i="39"/>
  <c r="R625" i="39" s="1"/>
  <c r="R574" i="39"/>
  <c r="S651" i="39"/>
  <c r="R651" i="39" s="1"/>
  <c r="R600" i="39"/>
  <c r="AA455" i="39"/>
  <c r="S621" i="39"/>
  <c r="R621" i="39" s="1"/>
  <c r="R570" i="39"/>
  <c r="Z571" i="39"/>
  <c r="T622" i="39"/>
  <c r="Z622" i="39" s="1"/>
  <c r="Z495" i="39"/>
  <c r="AA583" i="39"/>
  <c r="S637" i="39"/>
  <c r="R637" i="39" s="1"/>
  <c r="R586" i="39"/>
  <c r="W647" i="39"/>
  <c r="AA596" i="39"/>
  <c r="AB596" i="39"/>
  <c r="W629" i="39"/>
  <c r="AA578" i="39"/>
  <c r="AB578" i="39"/>
  <c r="W621" i="39"/>
  <c r="AA570" i="39"/>
  <c r="AB570" i="39"/>
  <c r="W653" i="39"/>
  <c r="AB602" i="39"/>
  <c r="AA602" i="39"/>
  <c r="Z539" i="39"/>
  <c r="T590" i="39"/>
  <c r="AB624" i="39"/>
  <c r="W645" i="39"/>
  <c r="AA594" i="39"/>
  <c r="AB594" i="39"/>
  <c r="S587" i="39"/>
  <c r="R536" i="39"/>
  <c r="AB632" i="39"/>
  <c r="R540" i="39"/>
  <c r="S591" i="39"/>
  <c r="Z541" i="39"/>
  <c r="T592" i="39"/>
  <c r="W619" i="39"/>
  <c r="W585" i="39"/>
  <c r="AA568" i="39"/>
  <c r="AB568" i="39"/>
  <c r="AB534" i="39"/>
  <c r="AA534" i="39"/>
  <c r="AB622" i="39"/>
  <c r="S647" i="39"/>
  <c r="R596" i="39"/>
  <c r="S645" i="39"/>
  <c r="R645" i="39" s="1"/>
  <c r="R594" i="39"/>
  <c r="U649" i="39"/>
  <c r="U607" i="39"/>
  <c r="AB654" i="39"/>
  <c r="S623" i="39"/>
  <c r="R623" i="39" s="1"/>
  <c r="R572" i="39"/>
  <c r="S639" i="39"/>
  <c r="R639" i="39" s="1"/>
  <c r="R588" i="39"/>
  <c r="AC495" i="39"/>
  <c r="V506" i="39"/>
  <c r="AC506" i="39" s="1"/>
  <c r="V546" i="39"/>
  <c r="AC535" i="39"/>
  <c r="V586" i="39"/>
  <c r="S643" i="39"/>
  <c r="R643" i="39" s="1"/>
  <c r="R592" i="39"/>
  <c r="W633" i="39"/>
  <c r="AA582" i="39"/>
  <c r="AB582" i="39"/>
  <c r="V652" i="39"/>
  <c r="AC652" i="39" s="1"/>
  <c r="AC601" i="39"/>
  <c r="V640" i="39"/>
  <c r="AC640" i="39" s="1"/>
  <c r="AC589" i="39"/>
  <c r="V644" i="39"/>
  <c r="AC644" i="39" s="1"/>
  <c r="AC593" i="39"/>
  <c r="R542" i="39"/>
  <c r="S593" i="39"/>
  <c r="V645" i="39"/>
  <c r="AC645" i="39" s="1"/>
  <c r="AC594" i="39"/>
  <c r="S653" i="39"/>
  <c r="R653" i="39" s="1"/>
  <c r="R602" i="39"/>
  <c r="S633" i="39"/>
  <c r="R633" i="39" s="1"/>
  <c r="R582" i="39"/>
  <c r="AC635" i="39"/>
  <c r="Z625" i="39"/>
  <c r="T652" i="39"/>
  <c r="Z601" i="39"/>
  <c r="Z605" i="39"/>
  <c r="T650" i="39"/>
  <c r="Z599" i="39"/>
  <c r="T654" i="39"/>
  <c r="Z603" i="39"/>
  <c r="V642" i="39"/>
  <c r="AC642" i="39" s="1"/>
  <c r="AC591" i="39"/>
  <c r="S619" i="39"/>
  <c r="R619" i="39" s="1"/>
  <c r="S585" i="39"/>
  <c r="R568" i="39"/>
  <c r="W623" i="39"/>
  <c r="AA572" i="39"/>
  <c r="AB572" i="39"/>
  <c r="AA579" i="39"/>
  <c r="Z629" i="39"/>
  <c r="Z575" i="39"/>
  <c r="T626" i="39"/>
  <c r="Z583" i="39"/>
  <c r="AA535" i="39"/>
  <c r="AB628" i="39"/>
  <c r="S649" i="39"/>
  <c r="R649" i="39" s="1"/>
  <c r="S607" i="39"/>
  <c r="R598" i="39"/>
  <c r="S629" i="39"/>
  <c r="R629" i="39" s="1"/>
  <c r="R578" i="39"/>
  <c r="W641" i="39"/>
  <c r="AB590" i="39"/>
  <c r="AA590" i="39"/>
  <c r="Z534" i="39"/>
  <c r="T638" i="39"/>
  <c r="Z587" i="39"/>
  <c r="W627" i="39"/>
  <c r="AA576" i="39"/>
  <c r="AB576" i="39"/>
  <c r="AA575" i="39"/>
  <c r="AB626" i="39"/>
  <c r="Z649" i="39"/>
  <c r="U557" i="39"/>
  <c r="W643" i="39"/>
  <c r="AB592" i="39"/>
  <c r="AA592" i="39"/>
  <c r="S595" i="39"/>
  <c r="R595" i="39" s="1"/>
  <c r="R544" i="39"/>
  <c r="T596" i="39"/>
  <c r="Z545" i="39"/>
  <c r="Z651" i="39"/>
  <c r="T640" i="39"/>
  <c r="Z589" i="39"/>
  <c r="T644" i="39"/>
  <c r="Z593" i="39"/>
  <c r="T546" i="39"/>
  <c r="T586" i="39"/>
  <c r="Z535" i="39"/>
  <c r="W595" i="39"/>
  <c r="AA544" i="39"/>
  <c r="AB544" i="39"/>
  <c r="V650" i="39"/>
  <c r="AC650" i="39" s="1"/>
  <c r="AC599" i="39"/>
  <c r="Z633" i="39"/>
  <c r="V639" i="39"/>
  <c r="AC639" i="39" s="1"/>
  <c r="AC588" i="39"/>
  <c r="V643" i="39"/>
  <c r="AC643" i="39" s="1"/>
  <c r="AC592" i="39"/>
  <c r="V647" i="39"/>
  <c r="AC596" i="39"/>
  <c r="AA556" i="39"/>
  <c r="AB556" i="39"/>
  <c r="W649" i="39"/>
  <c r="AB598" i="39"/>
  <c r="W607" i="39"/>
  <c r="AA598" i="39"/>
  <c r="T630" i="39"/>
  <c r="Z579" i="39"/>
  <c r="V654" i="39"/>
  <c r="AC654" i="39" s="1"/>
  <c r="AC603" i="39"/>
  <c r="T506" i="39"/>
  <c r="T594" i="39"/>
  <c r="Z543" i="39"/>
  <c r="Z655" i="39"/>
  <c r="S655" i="39"/>
  <c r="R655" i="39" s="1"/>
  <c r="R604" i="39"/>
  <c r="W625" i="39"/>
  <c r="AA574" i="39"/>
  <c r="AB574" i="39"/>
  <c r="AA495" i="39"/>
  <c r="Z556" i="39"/>
  <c r="BC403" i="38"/>
  <c r="BB403" i="38"/>
  <c r="BA403" i="38"/>
  <c r="AZ403" i="38"/>
  <c r="AY403" i="38"/>
  <c r="BC393" i="38"/>
  <c r="BB393" i="38"/>
  <c r="BA393" i="38"/>
  <c r="AZ393" i="38"/>
  <c r="AY393" i="38"/>
  <c r="BC381" i="38"/>
  <c r="BB381" i="38"/>
  <c r="BA381" i="38"/>
  <c r="AZ381" i="38"/>
  <c r="AY381" i="38"/>
  <c r="Z644" i="39" l="1"/>
  <c r="AA628" i="39"/>
  <c r="BB404" i="38"/>
  <c r="Z546" i="39"/>
  <c r="Z607" i="39"/>
  <c r="Z506" i="39"/>
  <c r="AA506" i="39"/>
  <c r="Z638" i="39"/>
  <c r="Z630" i="39"/>
  <c r="Z650" i="39"/>
  <c r="Z628" i="39"/>
  <c r="Z624" i="39"/>
  <c r="Z620" i="39"/>
  <c r="AA626" i="39"/>
  <c r="Z626" i="39"/>
  <c r="AA622" i="39"/>
  <c r="AA632" i="39"/>
  <c r="AA624" i="39"/>
  <c r="AA649" i="39"/>
  <c r="AB649" i="39"/>
  <c r="AC647" i="39"/>
  <c r="T637" i="39"/>
  <c r="T597" i="39"/>
  <c r="T608" i="39" s="1"/>
  <c r="Z586" i="39"/>
  <c r="T645" i="39"/>
  <c r="Z645" i="39" s="1"/>
  <c r="Z594" i="39"/>
  <c r="Z640" i="39"/>
  <c r="AB643" i="39"/>
  <c r="AA643" i="39"/>
  <c r="AA627" i="39"/>
  <c r="AB627" i="39"/>
  <c r="T557" i="39"/>
  <c r="S636" i="39"/>
  <c r="R636" i="39" s="1"/>
  <c r="Z652" i="39"/>
  <c r="S644" i="39"/>
  <c r="R644" i="39" s="1"/>
  <c r="R593" i="39"/>
  <c r="AB633" i="39"/>
  <c r="AA633" i="39"/>
  <c r="AB557" i="39"/>
  <c r="AA619" i="39"/>
  <c r="AB619" i="39"/>
  <c r="S638" i="39"/>
  <c r="R638" i="39" s="1"/>
  <c r="R587" i="39"/>
  <c r="T641" i="39"/>
  <c r="Z641" i="39" s="1"/>
  <c r="Z590" i="39"/>
  <c r="AA653" i="39"/>
  <c r="AB653" i="39"/>
  <c r="AB629" i="39"/>
  <c r="AA629" i="39"/>
  <c r="W640" i="39"/>
  <c r="AA589" i="39"/>
  <c r="AB589" i="39"/>
  <c r="T636" i="39"/>
  <c r="Z585" i="39"/>
  <c r="AA650" i="39"/>
  <c r="Z632" i="39"/>
  <c r="AA620" i="39"/>
  <c r="AB637" i="39"/>
  <c r="AA630" i="39"/>
  <c r="AA655" i="39"/>
  <c r="AB655" i="39"/>
  <c r="AB631" i="39"/>
  <c r="AA631" i="39"/>
  <c r="W644" i="39"/>
  <c r="AB593" i="39"/>
  <c r="AA593" i="39"/>
  <c r="W642" i="39"/>
  <c r="AA591" i="39"/>
  <c r="AB591" i="39"/>
  <c r="W638" i="39"/>
  <c r="AA587" i="39"/>
  <c r="AB587" i="39"/>
  <c r="AA635" i="39"/>
  <c r="AB635" i="39"/>
  <c r="AA625" i="39"/>
  <c r="AB625" i="39"/>
  <c r="AA607" i="39"/>
  <c r="AB607" i="39"/>
  <c r="AB595" i="39"/>
  <c r="AA595" i="39"/>
  <c r="T647" i="39"/>
  <c r="Z596" i="39"/>
  <c r="AA641" i="39"/>
  <c r="AB641" i="39"/>
  <c r="AA623" i="39"/>
  <c r="AB623" i="39"/>
  <c r="Z654" i="39"/>
  <c r="V637" i="39"/>
  <c r="AC637" i="39" s="1"/>
  <c r="V597" i="39"/>
  <c r="V608" i="39" s="1"/>
  <c r="AC608" i="39" s="1"/>
  <c r="AC586" i="39"/>
  <c r="AC546" i="39"/>
  <c r="V557" i="39"/>
  <c r="AC557" i="39" s="1"/>
  <c r="AA654" i="39"/>
  <c r="R647" i="39"/>
  <c r="W636" i="39"/>
  <c r="AB585" i="39"/>
  <c r="AA585" i="39"/>
  <c r="T643" i="39"/>
  <c r="Z643" i="39" s="1"/>
  <c r="Z592" i="39"/>
  <c r="S642" i="39"/>
  <c r="R642" i="39" s="1"/>
  <c r="R591" i="39"/>
  <c r="AB645" i="39"/>
  <c r="AA645" i="39"/>
  <c r="AA621" i="39"/>
  <c r="AB621" i="39"/>
  <c r="AA647" i="39"/>
  <c r="AB647" i="39"/>
  <c r="S597" i="39"/>
  <c r="S648" i="39" s="1"/>
  <c r="R648" i="39" s="1"/>
  <c r="U636" i="39"/>
  <c r="U646" i="39" s="1"/>
  <c r="U608" i="39"/>
  <c r="U656" i="39"/>
  <c r="AA639" i="39"/>
  <c r="AB639" i="39"/>
  <c r="AA586" i="39"/>
  <c r="W597" i="39"/>
  <c r="W608" i="39" s="1"/>
  <c r="AA546" i="39"/>
  <c r="AB546" i="39"/>
  <c r="V636" i="39"/>
  <c r="AC585" i="39"/>
  <c r="R635" i="39"/>
  <c r="AA652" i="39"/>
  <c r="AA651" i="39"/>
  <c r="AB651" i="39"/>
  <c r="T639" i="39"/>
  <c r="Z639" i="39" s="1"/>
  <c r="Z588" i="39"/>
  <c r="Z642" i="39"/>
  <c r="S640" i="39"/>
  <c r="R640" i="39" s="1"/>
  <c r="R589" i="39"/>
  <c r="AY404" i="38"/>
  <c r="BC404" i="38"/>
  <c r="BA404" i="38"/>
  <c r="AZ404" i="38"/>
  <c r="D342" i="38"/>
  <c r="D330" i="38"/>
  <c r="AC636" i="39" l="1"/>
  <c r="V646" i="39"/>
  <c r="S646" i="39"/>
  <c r="W648" i="39"/>
  <c r="AB597" i="39"/>
  <c r="AA597" i="39"/>
  <c r="U657" i="39"/>
  <c r="AA636" i="39"/>
  <c r="AB636" i="39"/>
  <c r="S656" i="39"/>
  <c r="W646" i="39"/>
  <c r="AA642" i="39"/>
  <c r="AB642" i="39"/>
  <c r="AA637" i="39"/>
  <c r="Z636" i="39"/>
  <c r="T646" i="39"/>
  <c r="AA557" i="39"/>
  <c r="T648" i="39"/>
  <c r="T656" i="39" s="1"/>
  <c r="Z597" i="39"/>
  <c r="AA608" i="39"/>
  <c r="AB608" i="39"/>
  <c r="V648" i="39"/>
  <c r="AC597" i="39"/>
  <c r="Z647" i="39"/>
  <c r="AA638" i="39"/>
  <c r="AB638" i="39"/>
  <c r="AB644" i="39"/>
  <c r="AA644" i="39"/>
  <c r="Z608" i="39"/>
  <c r="AA640" i="39"/>
  <c r="AB640" i="39"/>
  <c r="S608" i="39"/>
  <c r="Z557" i="39"/>
  <c r="Z637" i="39"/>
  <c r="K342" i="38"/>
  <c r="K330" i="38"/>
  <c r="BC342" i="38"/>
  <c r="BB342" i="38"/>
  <c r="BA342" i="38"/>
  <c r="AZ342" i="38"/>
  <c r="AY342" i="38"/>
  <c r="BC330" i="38"/>
  <c r="BB330" i="38"/>
  <c r="BA330" i="38"/>
  <c r="AZ330" i="38"/>
  <c r="AY330" i="38"/>
  <c r="AC648" i="39" l="1"/>
  <c r="V656" i="39"/>
  <c r="AC656" i="39" s="1"/>
  <c r="Z648" i="39"/>
  <c r="Z646" i="39"/>
  <c r="T657" i="39"/>
  <c r="AA648" i="39"/>
  <c r="AB648" i="39"/>
  <c r="W656" i="39"/>
  <c r="W657" i="39" s="1"/>
  <c r="AC646" i="39"/>
  <c r="AA646" i="39"/>
  <c r="AB646" i="39"/>
  <c r="S657" i="39"/>
  <c r="D291" i="38"/>
  <c r="D279" i="38"/>
  <c r="D240" i="38"/>
  <c r="D228" i="38"/>
  <c r="V657" i="39" l="1"/>
  <c r="AC657" i="39" s="1"/>
  <c r="AB657" i="39"/>
  <c r="AB656" i="39"/>
  <c r="AA656" i="39"/>
  <c r="Z656" i="39"/>
  <c r="K291" i="38"/>
  <c r="K279" i="38"/>
  <c r="AT301" i="38"/>
  <c r="AS301" i="38"/>
  <c r="AR301" i="38"/>
  <c r="AQ301" i="38"/>
  <c r="AP301" i="38"/>
  <c r="AU302" i="38"/>
  <c r="AT291" i="38"/>
  <c r="AS291" i="38"/>
  <c r="AR291" i="38"/>
  <c r="AQ291" i="38"/>
  <c r="AP291" i="38"/>
  <c r="AT279" i="38"/>
  <c r="AS279" i="38"/>
  <c r="AR279" i="38"/>
  <c r="AQ279" i="38"/>
  <c r="AP279" i="38"/>
  <c r="AT302" i="38" l="1"/>
  <c r="AP302" i="38"/>
  <c r="Z657" i="39"/>
  <c r="AA657" i="39"/>
  <c r="AS302" i="38"/>
  <c r="AQ302" i="38"/>
  <c r="AR302" i="38"/>
  <c r="AT240" i="38"/>
  <c r="AS240" i="38"/>
  <c r="AR240" i="38"/>
  <c r="AQ240" i="38"/>
  <c r="AP240" i="38"/>
  <c r="AT228" i="38"/>
  <c r="AS228" i="38"/>
  <c r="AR228" i="38"/>
  <c r="AQ228" i="38"/>
  <c r="AP228" i="38"/>
  <c r="D189" i="38" l="1"/>
  <c r="D177" i="38"/>
  <c r="L199" i="38" l="1"/>
  <c r="L189" i="38"/>
  <c r="L177" i="38"/>
  <c r="AT199" i="38"/>
  <c r="AS199" i="38"/>
  <c r="AR199" i="38"/>
  <c r="AQ199" i="38"/>
  <c r="AP199" i="38"/>
  <c r="AT189" i="38"/>
  <c r="AS189" i="38"/>
  <c r="AR189" i="38"/>
  <c r="AQ189" i="38"/>
  <c r="AP189" i="38"/>
  <c r="AT177" i="38"/>
  <c r="AS177" i="38"/>
  <c r="AR177" i="38"/>
  <c r="AQ177" i="38"/>
  <c r="AP177" i="38"/>
  <c r="G189" i="38"/>
  <c r="H189" i="38"/>
  <c r="J189" i="38"/>
  <c r="G177" i="38"/>
  <c r="H177" i="38"/>
  <c r="I177" i="38"/>
  <c r="J177" i="38"/>
  <c r="I189" i="38"/>
  <c r="K177" i="38"/>
  <c r="K199" i="38"/>
  <c r="AP200" i="38" l="1"/>
  <c r="AT200" i="38"/>
  <c r="AS200" i="38"/>
  <c r="AR200" i="38"/>
  <c r="AQ200" i="38"/>
  <c r="K200" i="38"/>
  <c r="D138" i="38"/>
  <c r="D126" i="38"/>
  <c r="BF87" i="38" l="1"/>
  <c r="BE87" i="38"/>
  <c r="BF75" i="38"/>
  <c r="BE75" i="38"/>
  <c r="D87" i="38" l="1"/>
  <c r="D75" i="38"/>
  <c r="L24" i="38" l="1"/>
  <c r="L36" i="38"/>
  <c r="BE46" i="38"/>
  <c r="BE36" i="38"/>
  <c r="BE24" i="38"/>
  <c r="BE47" i="38" l="1"/>
  <c r="K656" i="38"/>
  <c r="J656" i="38"/>
  <c r="I656" i="38"/>
  <c r="H656" i="38"/>
  <c r="G656" i="38"/>
  <c r="D656" i="38"/>
  <c r="C656" i="38"/>
  <c r="Q655" i="38"/>
  <c r="P655" i="38"/>
  <c r="O655" i="38"/>
  <c r="N655" i="38"/>
  <c r="F655" i="38"/>
  <c r="E655" i="38"/>
  <c r="Q654" i="38"/>
  <c r="P654" i="38"/>
  <c r="O654" i="38"/>
  <c r="N654" i="38"/>
  <c r="F654" i="38"/>
  <c r="E654" i="38"/>
  <c r="Q653" i="38"/>
  <c r="P653" i="38"/>
  <c r="O653" i="38"/>
  <c r="N653" i="38"/>
  <c r="F653" i="38"/>
  <c r="E653" i="38"/>
  <c r="Q652" i="38"/>
  <c r="P652" i="38"/>
  <c r="O652" i="38"/>
  <c r="N652" i="38"/>
  <c r="F652" i="38"/>
  <c r="E652" i="38"/>
  <c r="Q651" i="38"/>
  <c r="P651" i="38"/>
  <c r="O651" i="38"/>
  <c r="N651" i="38"/>
  <c r="F651" i="38"/>
  <c r="E651" i="38"/>
  <c r="Q650" i="38"/>
  <c r="P650" i="38"/>
  <c r="O650" i="38"/>
  <c r="N650" i="38"/>
  <c r="F650" i="38"/>
  <c r="E650" i="38"/>
  <c r="Q649" i="38"/>
  <c r="P649" i="38"/>
  <c r="O649" i="38"/>
  <c r="N649" i="38"/>
  <c r="F649" i="38"/>
  <c r="E649" i="38"/>
  <c r="Q648" i="38"/>
  <c r="P648" i="38"/>
  <c r="O648" i="38"/>
  <c r="N648" i="38"/>
  <c r="F648" i="38"/>
  <c r="E648" i="38"/>
  <c r="Q647" i="38"/>
  <c r="P647" i="38"/>
  <c r="O647" i="38"/>
  <c r="N647" i="38"/>
  <c r="F647" i="38"/>
  <c r="E647" i="38"/>
  <c r="K646" i="38"/>
  <c r="J646" i="38"/>
  <c r="I646" i="38"/>
  <c r="H646" i="38"/>
  <c r="G646" i="38"/>
  <c r="D646" i="38"/>
  <c r="C646" i="38"/>
  <c r="Q645" i="38"/>
  <c r="P645" i="38"/>
  <c r="O645" i="38"/>
  <c r="N645" i="38"/>
  <c r="F645" i="38"/>
  <c r="E645" i="38"/>
  <c r="Q644" i="38"/>
  <c r="P644" i="38"/>
  <c r="O644" i="38"/>
  <c r="N644" i="38"/>
  <c r="F644" i="38"/>
  <c r="E644" i="38"/>
  <c r="Q643" i="38"/>
  <c r="P643" i="38"/>
  <c r="O643" i="38"/>
  <c r="N643" i="38"/>
  <c r="F643" i="38"/>
  <c r="E643" i="38"/>
  <c r="Q642" i="38"/>
  <c r="P642" i="38"/>
  <c r="O642" i="38"/>
  <c r="N642" i="38"/>
  <c r="F642" i="38"/>
  <c r="E642" i="38"/>
  <c r="Q641" i="38"/>
  <c r="P641" i="38"/>
  <c r="O641" i="38"/>
  <c r="N641" i="38"/>
  <c r="F641" i="38"/>
  <c r="E641" i="38"/>
  <c r="Q640" i="38"/>
  <c r="P640" i="38"/>
  <c r="O640" i="38"/>
  <c r="N640" i="38"/>
  <c r="F640" i="38"/>
  <c r="E640" i="38"/>
  <c r="Q639" i="38"/>
  <c r="P639" i="38"/>
  <c r="O639" i="38"/>
  <c r="N639" i="38"/>
  <c r="F639" i="38"/>
  <c r="E639" i="38"/>
  <c r="Q638" i="38"/>
  <c r="P638" i="38"/>
  <c r="O638" i="38"/>
  <c r="N638" i="38"/>
  <c r="F638" i="38"/>
  <c r="E638" i="38"/>
  <c r="Q637" i="38"/>
  <c r="P637" i="38"/>
  <c r="O637" i="38"/>
  <c r="N637" i="38"/>
  <c r="F637" i="38"/>
  <c r="E637" i="38"/>
  <c r="Q636" i="38"/>
  <c r="P636" i="38"/>
  <c r="O636" i="38"/>
  <c r="N636" i="38"/>
  <c r="F636" i="38"/>
  <c r="E636" i="38"/>
  <c r="Q635" i="38"/>
  <c r="P635" i="38"/>
  <c r="O635" i="38"/>
  <c r="N635" i="38"/>
  <c r="F635" i="38"/>
  <c r="E635" i="38"/>
  <c r="K634" i="38"/>
  <c r="K657" i="38" s="1"/>
  <c r="J634" i="38"/>
  <c r="I634" i="38"/>
  <c r="H634" i="38"/>
  <c r="G634" i="38"/>
  <c r="D634" i="38"/>
  <c r="C634" i="38"/>
  <c r="Q633" i="38"/>
  <c r="P633" i="38"/>
  <c r="O633" i="38"/>
  <c r="N633" i="38"/>
  <c r="F633" i="38"/>
  <c r="E633" i="38"/>
  <c r="Q632" i="38"/>
  <c r="P632" i="38"/>
  <c r="O632" i="38"/>
  <c r="N632" i="38"/>
  <c r="F632" i="38"/>
  <c r="E632" i="38"/>
  <c r="Q631" i="38"/>
  <c r="P631" i="38"/>
  <c r="O631" i="38"/>
  <c r="N631" i="38"/>
  <c r="F631" i="38"/>
  <c r="E631" i="38"/>
  <c r="Q630" i="38"/>
  <c r="P630" i="38"/>
  <c r="O630" i="38"/>
  <c r="N630" i="38"/>
  <c r="F630" i="38"/>
  <c r="E630" i="38"/>
  <c r="Q629" i="38"/>
  <c r="P629" i="38"/>
  <c r="O629" i="38"/>
  <c r="N629" i="38"/>
  <c r="F629" i="38"/>
  <c r="E629" i="38"/>
  <c r="Q628" i="38"/>
  <c r="P628" i="38"/>
  <c r="O628" i="38"/>
  <c r="N628" i="38"/>
  <c r="F628" i="38"/>
  <c r="E628" i="38"/>
  <c r="Q627" i="38"/>
  <c r="P627" i="38"/>
  <c r="O627" i="38"/>
  <c r="N627" i="38"/>
  <c r="F627" i="38"/>
  <c r="E627" i="38"/>
  <c r="Q626" i="38"/>
  <c r="P626" i="38"/>
  <c r="O626" i="38"/>
  <c r="N626" i="38"/>
  <c r="F626" i="38"/>
  <c r="E626" i="38"/>
  <c r="Q625" i="38"/>
  <c r="P625" i="38"/>
  <c r="O625" i="38"/>
  <c r="N625" i="38"/>
  <c r="F625" i="38"/>
  <c r="E625" i="38"/>
  <c r="Q624" i="38"/>
  <c r="P624" i="38"/>
  <c r="O624" i="38"/>
  <c r="N624" i="38"/>
  <c r="F624" i="38"/>
  <c r="E624" i="38"/>
  <c r="Q623" i="38"/>
  <c r="P623" i="38"/>
  <c r="O623" i="38"/>
  <c r="N623" i="38"/>
  <c r="F623" i="38"/>
  <c r="E623" i="38"/>
  <c r="Q622" i="38"/>
  <c r="P622" i="38"/>
  <c r="O622" i="38"/>
  <c r="N622" i="38"/>
  <c r="F622" i="38"/>
  <c r="E622" i="38"/>
  <c r="Q621" i="38"/>
  <c r="P621" i="38"/>
  <c r="O621" i="38"/>
  <c r="N621" i="38"/>
  <c r="F621" i="38"/>
  <c r="E621" i="38"/>
  <c r="Q620" i="38"/>
  <c r="P620" i="38"/>
  <c r="O620" i="38"/>
  <c r="N620" i="38"/>
  <c r="F620" i="38"/>
  <c r="E620" i="38"/>
  <c r="Q619" i="38"/>
  <c r="P619" i="38"/>
  <c r="O619" i="38"/>
  <c r="N619" i="38"/>
  <c r="F619" i="38"/>
  <c r="E619" i="38"/>
  <c r="W618" i="38"/>
  <c r="AB618" i="38" s="1"/>
  <c r="V618" i="38"/>
  <c r="AC618" i="38" s="1"/>
  <c r="U618" i="38"/>
  <c r="T618" i="38"/>
  <c r="S618" i="38"/>
  <c r="R618" i="38" s="1"/>
  <c r="Q618" i="38"/>
  <c r="P618" i="38"/>
  <c r="O618" i="38"/>
  <c r="N618" i="38"/>
  <c r="F618" i="38"/>
  <c r="E618" i="38"/>
  <c r="W617" i="38"/>
  <c r="V617" i="38"/>
  <c r="U617" i="38"/>
  <c r="T617" i="38"/>
  <c r="S617" i="38"/>
  <c r="S634" i="38" s="1"/>
  <c r="Q617" i="38"/>
  <c r="P617" i="38"/>
  <c r="O617" i="38"/>
  <c r="N617" i="38"/>
  <c r="F617" i="38"/>
  <c r="E617" i="38"/>
  <c r="J607" i="38"/>
  <c r="I607" i="38"/>
  <c r="H607" i="38"/>
  <c r="G607" i="38"/>
  <c r="D607" i="38"/>
  <c r="C607" i="38"/>
  <c r="Q606" i="38"/>
  <c r="P606" i="38"/>
  <c r="O606" i="38"/>
  <c r="N606" i="38"/>
  <c r="F606" i="38"/>
  <c r="E606" i="38"/>
  <c r="Q605" i="38"/>
  <c r="N605" i="38"/>
  <c r="O605" i="38"/>
  <c r="F605" i="38"/>
  <c r="E605" i="38"/>
  <c r="Q604" i="38"/>
  <c r="P604" i="38"/>
  <c r="O604" i="38"/>
  <c r="N604" i="38"/>
  <c r="F604" i="38"/>
  <c r="E604" i="38"/>
  <c r="Q603" i="38"/>
  <c r="P603" i="38"/>
  <c r="O603" i="38"/>
  <c r="N603" i="38"/>
  <c r="F603" i="38"/>
  <c r="E603" i="38"/>
  <c r="Q602" i="38"/>
  <c r="P602" i="38"/>
  <c r="O602" i="38"/>
  <c r="N602" i="38"/>
  <c r="F602" i="38"/>
  <c r="E602" i="38"/>
  <c r="Q601" i="38"/>
  <c r="P601" i="38"/>
  <c r="O601" i="38"/>
  <c r="N601" i="38"/>
  <c r="F601" i="38"/>
  <c r="E601" i="38"/>
  <c r="Q600" i="38"/>
  <c r="N600" i="38"/>
  <c r="P600" i="38"/>
  <c r="F600" i="38"/>
  <c r="E600" i="38"/>
  <c r="Q599" i="38"/>
  <c r="N599" i="38"/>
  <c r="F599" i="38"/>
  <c r="E599" i="38"/>
  <c r="Q598" i="38"/>
  <c r="N598" i="38"/>
  <c r="F598" i="38"/>
  <c r="E598" i="38"/>
  <c r="J597" i="38"/>
  <c r="I597" i="38"/>
  <c r="H597" i="38"/>
  <c r="G597" i="38"/>
  <c r="Q596" i="38"/>
  <c r="P596" i="38"/>
  <c r="O596" i="38"/>
  <c r="N596" i="38"/>
  <c r="F596" i="38"/>
  <c r="E596" i="38"/>
  <c r="Q595" i="38"/>
  <c r="P595" i="38"/>
  <c r="O595" i="38"/>
  <c r="N595" i="38"/>
  <c r="F595" i="38"/>
  <c r="E595" i="38"/>
  <c r="Q594" i="38"/>
  <c r="O594" i="38"/>
  <c r="N594" i="38"/>
  <c r="P594" i="38"/>
  <c r="F594" i="38"/>
  <c r="E594" i="38"/>
  <c r="Q593" i="38"/>
  <c r="N593" i="38"/>
  <c r="F593" i="38"/>
  <c r="E593" i="38"/>
  <c r="Q592" i="38"/>
  <c r="N592" i="38"/>
  <c r="P592" i="38"/>
  <c r="F592" i="38"/>
  <c r="E592" i="38"/>
  <c r="Q591" i="38"/>
  <c r="P591" i="38"/>
  <c r="O591" i="38"/>
  <c r="N591" i="38"/>
  <c r="F591" i="38"/>
  <c r="E591" i="38"/>
  <c r="Q590" i="38"/>
  <c r="N590" i="38"/>
  <c r="F590" i="38"/>
  <c r="E590" i="38"/>
  <c r="Q589" i="38"/>
  <c r="P589" i="38"/>
  <c r="O589" i="38"/>
  <c r="N589" i="38"/>
  <c r="F589" i="38"/>
  <c r="E589" i="38"/>
  <c r="Q588" i="38"/>
  <c r="P588" i="38"/>
  <c r="O588" i="38"/>
  <c r="N588" i="38"/>
  <c r="F588" i="38"/>
  <c r="E588" i="38"/>
  <c r="Q587" i="38"/>
  <c r="P587" i="38"/>
  <c r="O587" i="38"/>
  <c r="N587" i="38"/>
  <c r="F587" i="38"/>
  <c r="E587" i="38"/>
  <c r="Q586" i="38"/>
  <c r="N586" i="38"/>
  <c r="P586" i="38"/>
  <c r="F586" i="38"/>
  <c r="E586" i="38"/>
  <c r="J585" i="38"/>
  <c r="I585" i="38"/>
  <c r="H585" i="38"/>
  <c r="G585" i="38"/>
  <c r="Q584" i="38"/>
  <c r="P584" i="38"/>
  <c r="O584" i="38"/>
  <c r="N584" i="38"/>
  <c r="F584" i="38"/>
  <c r="E584" i="38"/>
  <c r="Q583" i="38"/>
  <c r="N583" i="38"/>
  <c r="F583" i="38"/>
  <c r="E583" i="38"/>
  <c r="Q582" i="38"/>
  <c r="P582" i="38"/>
  <c r="O582" i="38"/>
  <c r="N582" i="38"/>
  <c r="F582" i="38"/>
  <c r="E582" i="38"/>
  <c r="Q581" i="38"/>
  <c r="P581" i="38"/>
  <c r="O581" i="38"/>
  <c r="N581" i="38"/>
  <c r="F581" i="38"/>
  <c r="E581" i="38"/>
  <c r="Q580" i="38"/>
  <c r="P580" i="38"/>
  <c r="O580" i="38"/>
  <c r="N580" i="38"/>
  <c r="F580" i="38"/>
  <c r="E580" i="38"/>
  <c r="Q579" i="38"/>
  <c r="P579" i="38"/>
  <c r="O579" i="38"/>
  <c r="N579" i="38"/>
  <c r="F579" i="38"/>
  <c r="E579" i="38"/>
  <c r="Q578" i="38"/>
  <c r="P578" i="38"/>
  <c r="O578" i="38"/>
  <c r="N578" i="38"/>
  <c r="F578" i="38"/>
  <c r="E578" i="38"/>
  <c r="Q577" i="38"/>
  <c r="P577" i="38"/>
  <c r="O577" i="38"/>
  <c r="N577" i="38"/>
  <c r="F577" i="38"/>
  <c r="E577" i="38"/>
  <c r="Q576" i="38"/>
  <c r="P576" i="38"/>
  <c r="O576" i="38"/>
  <c r="N576" i="38"/>
  <c r="F576" i="38"/>
  <c r="E576" i="38"/>
  <c r="Q575" i="38"/>
  <c r="P575" i="38"/>
  <c r="O575" i="38"/>
  <c r="N575" i="38"/>
  <c r="F575" i="38"/>
  <c r="E575" i="38"/>
  <c r="Q574" i="38"/>
  <c r="P574" i="38"/>
  <c r="O574" i="38"/>
  <c r="N574" i="38"/>
  <c r="F574" i="38"/>
  <c r="E574" i="38"/>
  <c r="Q573" i="38"/>
  <c r="P573" i="38"/>
  <c r="O573" i="38"/>
  <c r="N573" i="38"/>
  <c r="F573" i="38"/>
  <c r="E573" i="38"/>
  <c r="Q572" i="38"/>
  <c r="P572" i="38"/>
  <c r="O572" i="38"/>
  <c r="N572" i="38"/>
  <c r="F572" i="38"/>
  <c r="E572" i="38"/>
  <c r="Q571" i="38"/>
  <c r="N571" i="38"/>
  <c r="F571" i="38"/>
  <c r="E571" i="38"/>
  <c r="Q570" i="38"/>
  <c r="N570" i="38"/>
  <c r="F570" i="38"/>
  <c r="E570" i="38"/>
  <c r="Q569" i="38"/>
  <c r="N569" i="38"/>
  <c r="P569" i="38"/>
  <c r="F569" i="38"/>
  <c r="E569" i="38"/>
  <c r="Q568" i="38"/>
  <c r="N568" i="38"/>
  <c r="O568" i="38"/>
  <c r="F568" i="38"/>
  <c r="E568" i="38"/>
  <c r="L556" i="38"/>
  <c r="K556" i="38"/>
  <c r="J556" i="38"/>
  <c r="I556" i="38"/>
  <c r="H556" i="38"/>
  <c r="G556" i="38"/>
  <c r="D556" i="38"/>
  <c r="C556" i="38"/>
  <c r="Q555" i="38"/>
  <c r="P555" i="38"/>
  <c r="O555" i="38"/>
  <c r="N555" i="38"/>
  <c r="F555" i="38"/>
  <c r="E555" i="38"/>
  <c r="Q554" i="38"/>
  <c r="P554" i="38"/>
  <c r="O554" i="38"/>
  <c r="N554" i="38"/>
  <c r="F554" i="38"/>
  <c r="E554" i="38"/>
  <c r="Q553" i="38"/>
  <c r="P553" i="38"/>
  <c r="O553" i="38"/>
  <c r="N553" i="38"/>
  <c r="F553" i="38"/>
  <c r="E553" i="38"/>
  <c r="Q552" i="38"/>
  <c r="P552" i="38"/>
  <c r="O552" i="38"/>
  <c r="N552" i="38"/>
  <c r="F552" i="38"/>
  <c r="E552" i="38"/>
  <c r="Q551" i="38"/>
  <c r="P551" i="38"/>
  <c r="O551" i="38"/>
  <c r="N551" i="38"/>
  <c r="F551" i="38"/>
  <c r="E551" i="38"/>
  <c r="Q550" i="38"/>
  <c r="P550" i="38"/>
  <c r="O550" i="38"/>
  <c r="N550" i="38"/>
  <c r="F550" i="38"/>
  <c r="E550" i="38"/>
  <c r="Q549" i="38"/>
  <c r="P549" i="38"/>
  <c r="O549" i="38"/>
  <c r="N549" i="38"/>
  <c r="F549" i="38"/>
  <c r="E549" i="38"/>
  <c r="Q548" i="38"/>
  <c r="P548" i="38"/>
  <c r="O548" i="38"/>
  <c r="N548" i="38"/>
  <c r="F548" i="38"/>
  <c r="E548" i="38"/>
  <c r="Q547" i="38"/>
  <c r="P547" i="38"/>
  <c r="O547" i="38"/>
  <c r="N547" i="38"/>
  <c r="F547" i="38"/>
  <c r="E547" i="38"/>
  <c r="L546" i="38"/>
  <c r="K546" i="38"/>
  <c r="J546" i="38"/>
  <c r="I546" i="38"/>
  <c r="H546" i="38"/>
  <c r="G546" i="38"/>
  <c r="Q545" i="38"/>
  <c r="P545" i="38"/>
  <c r="O545" i="38"/>
  <c r="N545" i="38"/>
  <c r="F545" i="38"/>
  <c r="E545" i="38"/>
  <c r="Q544" i="38"/>
  <c r="P544" i="38"/>
  <c r="O544" i="38"/>
  <c r="N544" i="38"/>
  <c r="F544" i="38"/>
  <c r="E544" i="38"/>
  <c r="Q543" i="38"/>
  <c r="P543" i="38"/>
  <c r="O543" i="38"/>
  <c r="N543" i="38"/>
  <c r="F543" i="38"/>
  <c r="E543" i="38"/>
  <c r="Q542" i="38"/>
  <c r="P542" i="38"/>
  <c r="O542" i="38"/>
  <c r="N542" i="38"/>
  <c r="F542" i="38"/>
  <c r="E542" i="38"/>
  <c r="Q541" i="38"/>
  <c r="P541" i="38"/>
  <c r="O541" i="38"/>
  <c r="N541" i="38"/>
  <c r="F541" i="38"/>
  <c r="E541" i="38"/>
  <c r="Q540" i="38"/>
  <c r="P540" i="38"/>
  <c r="O540" i="38"/>
  <c r="N540" i="38"/>
  <c r="F540" i="38"/>
  <c r="E540" i="38"/>
  <c r="Q539" i="38"/>
  <c r="P539" i="38"/>
  <c r="O539" i="38"/>
  <c r="N539" i="38"/>
  <c r="F539" i="38"/>
  <c r="E539" i="38"/>
  <c r="Q538" i="38"/>
  <c r="P538" i="38"/>
  <c r="O538" i="38"/>
  <c r="N538" i="38"/>
  <c r="F538" i="38"/>
  <c r="E538" i="38"/>
  <c r="Q537" i="38"/>
  <c r="P537" i="38"/>
  <c r="O537" i="38"/>
  <c r="N537" i="38"/>
  <c r="F537" i="38"/>
  <c r="E537" i="38"/>
  <c r="Q536" i="38"/>
  <c r="P536" i="38"/>
  <c r="O536" i="38"/>
  <c r="N536" i="38"/>
  <c r="F536" i="38"/>
  <c r="E536" i="38"/>
  <c r="Q535" i="38"/>
  <c r="P535" i="38"/>
  <c r="O535" i="38"/>
  <c r="N535" i="38"/>
  <c r="F535" i="38"/>
  <c r="E535" i="38"/>
  <c r="L534" i="38"/>
  <c r="K534" i="38"/>
  <c r="J534" i="38"/>
  <c r="I534" i="38"/>
  <c r="H534" i="38"/>
  <c r="G534" i="38"/>
  <c r="Q533" i="38"/>
  <c r="P533" i="38"/>
  <c r="O533" i="38"/>
  <c r="N533" i="38"/>
  <c r="F533" i="38"/>
  <c r="E533" i="38"/>
  <c r="Q532" i="38"/>
  <c r="P532" i="38"/>
  <c r="O532" i="38"/>
  <c r="N532" i="38"/>
  <c r="F532" i="38"/>
  <c r="E532" i="38"/>
  <c r="Q531" i="38"/>
  <c r="P531" i="38"/>
  <c r="O531" i="38"/>
  <c r="N531" i="38"/>
  <c r="F531" i="38"/>
  <c r="E531" i="38"/>
  <c r="Q530" i="38"/>
  <c r="P530" i="38"/>
  <c r="O530" i="38"/>
  <c r="N530" i="38"/>
  <c r="F530" i="38"/>
  <c r="E530" i="38"/>
  <c r="Q529" i="38"/>
  <c r="P529" i="38"/>
  <c r="O529" i="38"/>
  <c r="N529" i="38"/>
  <c r="F529" i="38"/>
  <c r="E529" i="38"/>
  <c r="Q528" i="38"/>
  <c r="P528" i="38"/>
  <c r="O528" i="38"/>
  <c r="N528" i="38"/>
  <c r="F528" i="38"/>
  <c r="E528" i="38"/>
  <c r="Q527" i="38"/>
  <c r="P527" i="38"/>
  <c r="O527" i="38"/>
  <c r="N527" i="38"/>
  <c r="F527" i="38"/>
  <c r="E527" i="38"/>
  <c r="Q526" i="38"/>
  <c r="P526" i="38"/>
  <c r="O526" i="38"/>
  <c r="N526" i="38"/>
  <c r="F526" i="38"/>
  <c r="E526" i="38"/>
  <c r="Q525" i="38"/>
  <c r="P525" i="38"/>
  <c r="O525" i="38"/>
  <c r="N525" i="38"/>
  <c r="F525" i="38"/>
  <c r="E525" i="38"/>
  <c r="Q524" i="38"/>
  <c r="P524" i="38"/>
  <c r="O524" i="38"/>
  <c r="N524" i="38"/>
  <c r="F524" i="38"/>
  <c r="E524" i="38"/>
  <c r="Q523" i="38"/>
  <c r="P523" i="38"/>
  <c r="O523" i="38"/>
  <c r="N523" i="38"/>
  <c r="F523" i="38"/>
  <c r="E523" i="38"/>
  <c r="Q522" i="38"/>
  <c r="P522" i="38"/>
  <c r="O522" i="38"/>
  <c r="N522" i="38"/>
  <c r="F522" i="38"/>
  <c r="E522" i="38"/>
  <c r="Q521" i="38"/>
  <c r="P521" i="38"/>
  <c r="O521" i="38"/>
  <c r="N521" i="38"/>
  <c r="F521" i="38"/>
  <c r="E521" i="38"/>
  <c r="Q520" i="38"/>
  <c r="P520" i="38"/>
  <c r="O520" i="38"/>
  <c r="N520" i="38"/>
  <c r="F520" i="38"/>
  <c r="E520" i="38"/>
  <c r="Q519" i="38"/>
  <c r="P519" i="38"/>
  <c r="O519" i="38"/>
  <c r="N519" i="38"/>
  <c r="F519" i="38"/>
  <c r="E519" i="38"/>
  <c r="Q518" i="38"/>
  <c r="P518" i="38"/>
  <c r="O518" i="38"/>
  <c r="N518" i="38"/>
  <c r="F518" i="38"/>
  <c r="E518" i="38"/>
  <c r="Q517" i="38"/>
  <c r="P517" i="38"/>
  <c r="O517" i="38"/>
  <c r="N517" i="38"/>
  <c r="F517" i="38"/>
  <c r="E517" i="38"/>
  <c r="L505" i="38"/>
  <c r="K505" i="38"/>
  <c r="J505" i="38"/>
  <c r="I505" i="38"/>
  <c r="H505" i="38"/>
  <c r="G505" i="38"/>
  <c r="D505" i="38"/>
  <c r="C505" i="38"/>
  <c r="Q504" i="38"/>
  <c r="P504" i="38"/>
  <c r="O504" i="38"/>
  <c r="N504" i="38"/>
  <c r="F504" i="38"/>
  <c r="E504" i="38"/>
  <c r="Q503" i="38"/>
  <c r="P503" i="38"/>
  <c r="O503" i="38"/>
  <c r="N503" i="38"/>
  <c r="F503" i="38"/>
  <c r="E503" i="38"/>
  <c r="Q502" i="38"/>
  <c r="P502" i="38"/>
  <c r="O502" i="38"/>
  <c r="N502" i="38"/>
  <c r="F502" i="38"/>
  <c r="E502" i="38"/>
  <c r="Q501" i="38"/>
  <c r="P501" i="38"/>
  <c r="O501" i="38"/>
  <c r="N501" i="38"/>
  <c r="F501" i="38"/>
  <c r="E501" i="38"/>
  <c r="Q500" i="38"/>
  <c r="P500" i="38"/>
  <c r="O500" i="38"/>
  <c r="N500" i="38"/>
  <c r="F500" i="38"/>
  <c r="E500" i="38"/>
  <c r="Q499" i="38"/>
  <c r="P499" i="38"/>
  <c r="O499" i="38"/>
  <c r="N499" i="38"/>
  <c r="F499" i="38"/>
  <c r="E499" i="38"/>
  <c r="Q498" i="38"/>
  <c r="P498" i="38"/>
  <c r="O498" i="38"/>
  <c r="N498" i="38"/>
  <c r="F498" i="38"/>
  <c r="E498" i="38"/>
  <c r="Q497" i="38"/>
  <c r="P497" i="38"/>
  <c r="O497" i="38"/>
  <c r="N497" i="38"/>
  <c r="F497" i="38"/>
  <c r="E497" i="38"/>
  <c r="Q496" i="38"/>
  <c r="P496" i="38"/>
  <c r="O496" i="38"/>
  <c r="N496" i="38"/>
  <c r="F496" i="38"/>
  <c r="E496" i="38"/>
  <c r="L495" i="38"/>
  <c r="J495" i="38"/>
  <c r="I495" i="38"/>
  <c r="H495" i="38"/>
  <c r="G495" i="38"/>
  <c r="Q494" i="38"/>
  <c r="P494" i="38"/>
  <c r="O494" i="38"/>
  <c r="N494" i="38"/>
  <c r="F494" i="38"/>
  <c r="E494" i="38"/>
  <c r="Q493" i="38"/>
  <c r="P493" i="38"/>
  <c r="O493" i="38"/>
  <c r="N493" i="38"/>
  <c r="F493" i="38"/>
  <c r="E493" i="38"/>
  <c r="Q492" i="38"/>
  <c r="P492" i="38"/>
  <c r="O492" i="38"/>
  <c r="N492" i="38"/>
  <c r="F492" i="38"/>
  <c r="E492" i="38"/>
  <c r="Q491" i="38"/>
  <c r="P491" i="38"/>
  <c r="O491" i="38"/>
  <c r="N491" i="38"/>
  <c r="F491" i="38"/>
  <c r="E491" i="38"/>
  <c r="Q490" i="38"/>
  <c r="P490" i="38"/>
  <c r="O490" i="38"/>
  <c r="N490" i="38"/>
  <c r="F490" i="38"/>
  <c r="E490" i="38"/>
  <c r="Q489" i="38"/>
  <c r="P489" i="38"/>
  <c r="O489" i="38"/>
  <c r="N489" i="38"/>
  <c r="F489" i="38"/>
  <c r="E489" i="38"/>
  <c r="Q488" i="38"/>
  <c r="P488" i="38"/>
  <c r="O488" i="38"/>
  <c r="N488" i="38"/>
  <c r="F488" i="38"/>
  <c r="E488" i="38"/>
  <c r="Q487" i="38"/>
  <c r="P487" i="38"/>
  <c r="O487" i="38"/>
  <c r="N487" i="38"/>
  <c r="F487" i="38"/>
  <c r="E487" i="38"/>
  <c r="Q486" i="38"/>
  <c r="P486" i="38"/>
  <c r="O486" i="38"/>
  <c r="N486" i="38"/>
  <c r="F486" i="38"/>
  <c r="E486" i="38"/>
  <c r="Q485" i="38"/>
  <c r="P485" i="38"/>
  <c r="O485" i="38"/>
  <c r="N485" i="38"/>
  <c r="F485" i="38"/>
  <c r="E485" i="38"/>
  <c r="Q484" i="38"/>
  <c r="P484" i="38"/>
  <c r="O484" i="38"/>
  <c r="N484" i="38"/>
  <c r="F484" i="38"/>
  <c r="E484" i="38"/>
  <c r="L483" i="38"/>
  <c r="P483" i="38"/>
  <c r="J483" i="38"/>
  <c r="I483" i="38"/>
  <c r="H483" i="38"/>
  <c r="G483" i="38"/>
  <c r="Q482" i="38"/>
  <c r="P482" i="38"/>
  <c r="O482" i="38"/>
  <c r="N482" i="38"/>
  <c r="F482" i="38"/>
  <c r="E482" i="38"/>
  <c r="Q481" i="38"/>
  <c r="P481" i="38"/>
  <c r="O481" i="38"/>
  <c r="N481" i="38"/>
  <c r="F481" i="38"/>
  <c r="E481" i="38"/>
  <c r="Q480" i="38"/>
  <c r="P480" i="38"/>
  <c r="O480" i="38"/>
  <c r="N480" i="38"/>
  <c r="F480" i="38"/>
  <c r="E480" i="38"/>
  <c r="Q479" i="38"/>
  <c r="P479" i="38"/>
  <c r="O479" i="38"/>
  <c r="N479" i="38"/>
  <c r="F479" i="38"/>
  <c r="E479" i="38"/>
  <c r="Q478" i="38"/>
  <c r="P478" i="38"/>
  <c r="O478" i="38"/>
  <c r="N478" i="38"/>
  <c r="F478" i="38"/>
  <c r="E478" i="38"/>
  <c r="Q477" i="38"/>
  <c r="P477" i="38"/>
  <c r="O477" i="38"/>
  <c r="N477" i="38"/>
  <c r="F477" i="38"/>
  <c r="E477" i="38"/>
  <c r="Q476" i="38"/>
  <c r="P476" i="38"/>
  <c r="O476" i="38"/>
  <c r="N476" i="38"/>
  <c r="F476" i="38"/>
  <c r="E476" i="38"/>
  <c r="Q475" i="38"/>
  <c r="P475" i="38"/>
  <c r="O475" i="38"/>
  <c r="N475" i="38"/>
  <c r="F475" i="38"/>
  <c r="E475" i="38"/>
  <c r="Q474" i="38"/>
  <c r="P474" i="38"/>
  <c r="O474" i="38"/>
  <c r="N474" i="38"/>
  <c r="F474" i="38"/>
  <c r="E474" i="38"/>
  <c r="Q473" i="38"/>
  <c r="P473" i="38"/>
  <c r="O473" i="38"/>
  <c r="N473" i="38"/>
  <c r="F473" i="38"/>
  <c r="E473" i="38"/>
  <c r="Q472" i="38"/>
  <c r="P472" i="38"/>
  <c r="O472" i="38"/>
  <c r="N472" i="38"/>
  <c r="F472" i="38"/>
  <c r="E472" i="38"/>
  <c r="Q471" i="38"/>
  <c r="P471" i="38"/>
  <c r="O471" i="38"/>
  <c r="N471" i="38"/>
  <c r="F471" i="38"/>
  <c r="E471" i="38"/>
  <c r="Q470" i="38"/>
  <c r="P470" i="38"/>
  <c r="O470" i="38"/>
  <c r="N470" i="38"/>
  <c r="F470" i="38"/>
  <c r="E470" i="38"/>
  <c r="Q469" i="38"/>
  <c r="P469" i="38"/>
  <c r="O469" i="38"/>
  <c r="N469" i="38"/>
  <c r="F469" i="38"/>
  <c r="E469" i="38"/>
  <c r="Q468" i="38"/>
  <c r="P468" i="38"/>
  <c r="O468" i="38"/>
  <c r="N468" i="38"/>
  <c r="F468" i="38"/>
  <c r="E468" i="38"/>
  <c r="Q467" i="38"/>
  <c r="P467" i="38"/>
  <c r="O467" i="38"/>
  <c r="N467" i="38"/>
  <c r="F467" i="38"/>
  <c r="E467" i="38"/>
  <c r="Q466" i="38"/>
  <c r="P466" i="38"/>
  <c r="O466" i="38"/>
  <c r="N466" i="38"/>
  <c r="F466" i="38"/>
  <c r="E466" i="38"/>
  <c r="CA454" i="38"/>
  <c r="BZ454" i="38"/>
  <c r="BY454" i="38"/>
  <c r="BX454" i="38"/>
  <c r="BW454" i="38"/>
  <c r="L454" i="38"/>
  <c r="K454" i="38"/>
  <c r="J454" i="38"/>
  <c r="I454" i="38"/>
  <c r="H454" i="38"/>
  <c r="G454" i="38"/>
  <c r="D454" i="38"/>
  <c r="C454" i="38"/>
  <c r="Q453" i="38"/>
  <c r="P453" i="38"/>
  <c r="O453" i="38"/>
  <c r="N453" i="38"/>
  <c r="F453" i="38"/>
  <c r="E453" i="38"/>
  <c r="Q452" i="38"/>
  <c r="P452" i="38"/>
  <c r="O452" i="38"/>
  <c r="N452" i="38"/>
  <c r="F452" i="38"/>
  <c r="E452" i="38"/>
  <c r="Q451" i="38"/>
  <c r="P451" i="38"/>
  <c r="O451" i="38"/>
  <c r="N451" i="38"/>
  <c r="F451" i="38"/>
  <c r="E451" i="38"/>
  <c r="Q450" i="38"/>
  <c r="P450" i="38"/>
  <c r="O450" i="38"/>
  <c r="N450" i="38"/>
  <c r="F450" i="38"/>
  <c r="E450" i="38"/>
  <c r="Q449" i="38"/>
  <c r="P449" i="38"/>
  <c r="O449" i="38"/>
  <c r="N449" i="38"/>
  <c r="F449" i="38"/>
  <c r="E449" i="38"/>
  <c r="Q448" i="38"/>
  <c r="P448" i="38"/>
  <c r="O448" i="38"/>
  <c r="N448" i="38"/>
  <c r="F448" i="38"/>
  <c r="E448" i="38"/>
  <c r="Q447" i="38"/>
  <c r="P447" i="38"/>
  <c r="O447" i="38"/>
  <c r="N447" i="38"/>
  <c r="F447" i="38"/>
  <c r="E447" i="38"/>
  <c r="Q446" i="38"/>
  <c r="P446" i="38"/>
  <c r="O446" i="38"/>
  <c r="N446" i="38"/>
  <c r="F446" i="38"/>
  <c r="E446" i="38"/>
  <c r="Q445" i="38"/>
  <c r="P445" i="38"/>
  <c r="O445" i="38"/>
  <c r="N445" i="38"/>
  <c r="F445" i="38"/>
  <c r="E445" i="38"/>
  <c r="CA444" i="38"/>
  <c r="BZ444" i="38"/>
  <c r="BY444" i="38"/>
  <c r="BX444" i="38"/>
  <c r="BW444" i="38"/>
  <c r="L444" i="38"/>
  <c r="K444" i="38"/>
  <c r="J444" i="38"/>
  <c r="I444" i="38"/>
  <c r="H444" i="38"/>
  <c r="G444" i="38"/>
  <c r="D444" i="38"/>
  <c r="C444" i="38"/>
  <c r="Q443" i="38"/>
  <c r="P443" i="38"/>
  <c r="O443" i="38"/>
  <c r="N443" i="38"/>
  <c r="F443" i="38"/>
  <c r="E443" i="38"/>
  <c r="Q442" i="38"/>
  <c r="P442" i="38"/>
  <c r="O442" i="38"/>
  <c r="N442" i="38"/>
  <c r="F442" i="38"/>
  <c r="E442" i="38"/>
  <c r="Q441" i="38"/>
  <c r="P441" i="38"/>
  <c r="O441" i="38"/>
  <c r="N441" i="38"/>
  <c r="F441" i="38"/>
  <c r="E441" i="38"/>
  <c r="Q440" i="38"/>
  <c r="P440" i="38"/>
  <c r="O440" i="38"/>
  <c r="N440" i="38"/>
  <c r="F440" i="38"/>
  <c r="E440" i="38"/>
  <c r="Q439" i="38"/>
  <c r="P439" i="38"/>
  <c r="O439" i="38"/>
  <c r="N439" i="38"/>
  <c r="F439" i="38"/>
  <c r="E439" i="38"/>
  <c r="Q438" i="38"/>
  <c r="P438" i="38"/>
  <c r="O438" i="38"/>
  <c r="N438" i="38"/>
  <c r="F438" i="38"/>
  <c r="E438" i="38"/>
  <c r="Q437" i="38"/>
  <c r="P437" i="38"/>
  <c r="O437" i="38"/>
  <c r="N437" i="38"/>
  <c r="F437" i="38"/>
  <c r="E437" i="38"/>
  <c r="Q436" i="38"/>
  <c r="P436" i="38"/>
  <c r="O436" i="38"/>
  <c r="N436" i="38"/>
  <c r="F436" i="38"/>
  <c r="E436" i="38"/>
  <c r="Q435" i="38"/>
  <c r="P435" i="38"/>
  <c r="O435" i="38"/>
  <c r="N435" i="38"/>
  <c r="F435" i="38"/>
  <c r="E435" i="38"/>
  <c r="Q434" i="38"/>
  <c r="P434" i="38"/>
  <c r="O434" i="38"/>
  <c r="N434" i="38"/>
  <c r="F434" i="38"/>
  <c r="E434" i="38"/>
  <c r="Q433" i="38"/>
  <c r="P433" i="38"/>
  <c r="O433" i="38"/>
  <c r="N433" i="38"/>
  <c r="F433" i="38"/>
  <c r="E433" i="38"/>
  <c r="CA432" i="38"/>
  <c r="BZ432" i="38"/>
  <c r="BY432" i="38"/>
  <c r="BX432" i="38"/>
  <c r="BW432" i="38"/>
  <c r="L432" i="38"/>
  <c r="K432" i="38"/>
  <c r="J432" i="38"/>
  <c r="I432" i="38"/>
  <c r="H432" i="38"/>
  <c r="G432" i="38"/>
  <c r="D432" i="38"/>
  <c r="C432" i="38"/>
  <c r="Q431" i="38"/>
  <c r="P431" i="38"/>
  <c r="O431" i="38"/>
  <c r="N431" i="38"/>
  <c r="F431" i="38"/>
  <c r="E431" i="38"/>
  <c r="Q430" i="38"/>
  <c r="P430" i="38"/>
  <c r="O430" i="38"/>
  <c r="N430" i="38"/>
  <c r="F430" i="38"/>
  <c r="E430" i="38"/>
  <c r="Q429" i="38"/>
  <c r="P429" i="38"/>
  <c r="O429" i="38"/>
  <c r="N429" i="38"/>
  <c r="F429" i="38"/>
  <c r="E429" i="38"/>
  <c r="Q428" i="38"/>
  <c r="P428" i="38"/>
  <c r="O428" i="38"/>
  <c r="N428" i="38"/>
  <c r="F428" i="38"/>
  <c r="E428" i="38"/>
  <c r="Q427" i="38"/>
  <c r="P427" i="38"/>
  <c r="O427" i="38"/>
  <c r="N427" i="38"/>
  <c r="F427" i="38"/>
  <c r="E427" i="38"/>
  <c r="Q426" i="38"/>
  <c r="P426" i="38"/>
  <c r="O426" i="38"/>
  <c r="N426" i="38"/>
  <c r="F426" i="38"/>
  <c r="E426" i="38"/>
  <c r="Q425" i="38"/>
  <c r="P425" i="38"/>
  <c r="O425" i="38"/>
  <c r="N425" i="38"/>
  <c r="F425" i="38"/>
  <c r="E425" i="38"/>
  <c r="Q424" i="38"/>
  <c r="P424" i="38"/>
  <c r="O424" i="38"/>
  <c r="N424" i="38"/>
  <c r="F424" i="38"/>
  <c r="E424" i="38"/>
  <c r="Q423" i="38"/>
  <c r="P423" i="38"/>
  <c r="O423" i="38"/>
  <c r="N423" i="38"/>
  <c r="F423" i="38"/>
  <c r="E423" i="38"/>
  <c r="Q422" i="38"/>
  <c r="P422" i="38"/>
  <c r="O422" i="38"/>
  <c r="N422" i="38"/>
  <c r="F422" i="38"/>
  <c r="E422" i="38"/>
  <c r="Q421" i="38"/>
  <c r="P421" i="38"/>
  <c r="O421" i="38"/>
  <c r="N421" i="38"/>
  <c r="F421" i="38"/>
  <c r="E421" i="38"/>
  <c r="Q420" i="38"/>
  <c r="P420" i="38"/>
  <c r="O420" i="38"/>
  <c r="N420" i="38"/>
  <c r="F420" i="38"/>
  <c r="E420" i="38"/>
  <c r="Q419" i="38"/>
  <c r="P419" i="38"/>
  <c r="O419" i="38"/>
  <c r="N419" i="38"/>
  <c r="F419" i="38"/>
  <c r="E419" i="38"/>
  <c r="Q418" i="38"/>
  <c r="P418" i="38"/>
  <c r="O418" i="38"/>
  <c r="N418" i="38"/>
  <c r="F418" i="38"/>
  <c r="E418" i="38"/>
  <c r="Q417" i="38"/>
  <c r="P417" i="38"/>
  <c r="O417" i="38"/>
  <c r="N417" i="38"/>
  <c r="F417" i="38"/>
  <c r="E417" i="38"/>
  <c r="Q416" i="38"/>
  <c r="P416" i="38"/>
  <c r="O416" i="38"/>
  <c r="N416" i="38"/>
  <c r="F416" i="38"/>
  <c r="E416" i="38"/>
  <c r="Q415" i="38"/>
  <c r="P415" i="38"/>
  <c r="O415" i="38"/>
  <c r="N415" i="38"/>
  <c r="F415" i="38"/>
  <c r="E415" i="38"/>
  <c r="L403" i="38"/>
  <c r="K403" i="38"/>
  <c r="J403" i="38"/>
  <c r="I403" i="38"/>
  <c r="H403" i="38"/>
  <c r="G403" i="38"/>
  <c r="D403" i="38"/>
  <c r="C403" i="38"/>
  <c r="Q402" i="38"/>
  <c r="P402" i="38"/>
  <c r="O402" i="38"/>
  <c r="N402" i="38"/>
  <c r="F402" i="38"/>
  <c r="E402" i="38"/>
  <c r="Q401" i="38"/>
  <c r="P401" i="38"/>
  <c r="O401" i="38"/>
  <c r="N401" i="38"/>
  <c r="F401" i="38"/>
  <c r="E401" i="38"/>
  <c r="Q400" i="38"/>
  <c r="P400" i="38"/>
  <c r="O400" i="38"/>
  <c r="N400" i="38"/>
  <c r="F400" i="38"/>
  <c r="E400" i="38"/>
  <c r="Q399" i="38"/>
  <c r="P399" i="38"/>
  <c r="O399" i="38"/>
  <c r="N399" i="38"/>
  <c r="F399" i="38"/>
  <c r="E399" i="38"/>
  <c r="Q398" i="38"/>
  <c r="P398" i="38"/>
  <c r="O398" i="38"/>
  <c r="N398" i="38"/>
  <c r="F398" i="38"/>
  <c r="E398" i="38"/>
  <c r="Q397" i="38"/>
  <c r="P397" i="38"/>
  <c r="O397" i="38"/>
  <c r="N397" i="38"/>
  <c r="F397" i="38"/>
  <c r="E397" i="38"/>
  <c r="Q396" i="38"/>
  <c r="P396" i="38"/>
  <c r="O396" i="38"/>
  <c r="N396" i="38"/>
  <c r="F396" i="38"/>
  <c r="E396" i="38"/>
  <c r="Q395" i="38"/>
  <c r="P395" i="38"/>
  <c r="O395" i="38"/>
  <c r="N395" i="38"/>
  <c r="F395" i="38"/>
  <c r="E395" i="38"/>
  <c r="Q394" i="38"/>
  <c r="P394" i="38"/>
  <c r="O394" i="38"/>
  <c r="N394" i="38"/>
  <c r="F394" i="38"/>
  <c r="E394" i="38"/>
  <c r="BF393" i="38"/>
  <c r="BE393" i="38"/>
  <c r="L393" i="38"/>
  <c r="K393" i="38"/>
  <c r="J393" i="38"/>
  <c r="I393" i="38"/>
  <c r="H393" i="38"/>
  <c r="G393" i="38"/>
  <c r="C393" i="38"/>
  <c r="Q392" i="38"/>
  <c r="P392" i="38"/>
  <c r="O392" i="38"/>
  <c r="N392" i="38"/>
  <c r="F392" i="38"/>
  <c r="E392" i="38"/>
  <c r="Q391" i="38"/>
  <c r="P391" i="38"/>
  <c r="O391" i="38"/>
  <c r="N391" i="38"/>
  <c r="F391" i="38"/>
  <c r="E391" i="38"/>
  <c r="Q390" i="38"/>
  <c r="P390" i="38"/>
  <c r="O390" i="38"/>
  <c r="N390" i="38"/>
  <c r="F390" i="38"/>
  <c r="E390" i="38"/>
  <c r="Q389" i="38"/>
  <c r="P389" i="38"/>
  <c r="O389" i="38"/>
  <c r="N389" i="38"/>
  <c r="F389" i="38"/>
  <c r="E389" i="38"/>
  <c r="Q388" i="38"/>
  <c r="P388" i="38"/>
  <c r="O388" i="38"/>
  <c r="N388" i="38"/>
  <c r="F388" i="38"/>
  <c r="E388" i="38"/>
  <c r="Q387" i="38"/>
  <c r="P387" i="38"/>
  <c r="O387" i="38"/>
  <c r="N387" i="38"/>
  <c r="F387" i="38"/>
  <c r="E387" i="38"/>
  <c r="Q386" i="38"/>
  <c r="P386" i="38"/>
  <c r="O386" i="38"/>
  <c r="N386" i="38"/>
  <c r="F386" i="38"/>
  <c r="E386" i="38"/>
  <c r="Q385" i="38"/>
  <c r="P385" i="38"/>
  <c r="O385" i="38"/>
  <c r="N385" i="38"/>
  <c r="F385" i="38"/>
  <c r="E385" i="38"/>
  <c r="Q384" i="38"/>
  <c r="P384" i="38"/>
  <c r="O384" i="38"/>
  <c r="N384" i="38"/>
  <c r="F384" i="38"/>
  <c r="E384" i="38"/>
  <c r="Q383" i="38"/>
  <c r="P383" i="38"/>
  <c r="O383" i="38"/>
  <c r="N383" i="38"/>
  <c r="F383" i="38"/>
  <c r="E383" i="38"/>
  <c r="Q382" i="38"/>
  <c r="P382" i="38"/>
  <c r="O382" i="38"/>
  <c r="N382" i="38"/>
  <c r="F382" i="38"/>
  <c r="E382" i="38"/>
  <c r="BF381" i="38"/>
  <c r="BE381" i="38"/>
  <c r="L381" i="38"/>
  <c r="K381" i="38"/>
  <c r="J381" i="38"/>
  <c r="I381" i="38"/>
  <c r="H381" i="38"/>
  <c r="G381" i="38"/>
  <c r="C381" i="38"/>
  <c r="Q380" i="38"/>
  <c r="P380" i="38"/>
  <c r="O380" i="38"/>
  <c r="N380" i="38"/>
  <c r="F380" i="38"/>
  <c r="E380" i="38"/>
  <c r="Q379" i="38"/>
  <c r="P379" i="38"/>
  <c r="O379" i="38"/>
  <c r="N379" i="38"/>
  <c r="F379" i="38"/>
  <c r="E379" i="38"/>
  <c r="Q378" i="38"/>
  <c r="P378" i="38"/>
  <c r="O378" i="38"/>
  <c r="N378" i="38"/>
  <c r="F378" i="38"/>
  <c r="E378" i="38"/>
  <c r="Q377" i="38"/>
  <c r="P377" i="38"/>
  <c r="O377" i="38"/>
  <c r="N377" i="38"/>
  <c r="F377" i="38"/>
  <c r="E377" i="38"/>
  <c r="Q376" i="38"/>
  <c r="P376" i="38"/>
  <c r="O376" i="38"/>
  <c r="N376" i="38"/>
  <c r="F376" i="38"/>
  <c r="E376" i="38"/>
  <c r="Q375" i="38"/>
  <c r="P375" i="38"/>
  <c r="O375" i="38"/>
  <c r="N375" i="38"/>
  <c r="F375" i="38"/>
  <c r="E375" i="38"/>
  <c r="Q374" i="38"/>
  <c r="P374" i="38"/>
  <c r="O374" i="38"/>
  <c r="N374" i="38"/>
  <c r="F374" i="38"/>
  <c r="E374" i="38"/>
  <c r="Q373" i="38"/>
  <c r="P373" i="38"/>
  <c r="O373" i="38"/>
  <c r="N373" i="38"/>
  <c r="F373" i="38"/>
  <c r="E373" i="38"/>
  <c r="Q372" i="38"/>
  <c r="P372" i="38"/>
  <c r="O372" i="38"/>
  <c r="N372" i="38"/>
  <c r="F372" i="38"/>
  <c r="E372" i="38"/>
  <c r="Q371" i="38"/>
  <c r="P371" i="38"/>
  <c r="O371" i="38"/>
  <c r="N371" i="38"/>
  <c r="F371" i="38"/>
  <c r="E371" i="38"/>
  <c r="Q370" i="38"/>
  <c r="P370" i="38"/>
  <c r="O370" i="38"/>
  <c r="N370" i="38"/>
  <c r="F370" i="38"/>
  <c r="E370" i="38"/>
  <c r="Q369" i="38"/>
  <c r="P369" i="38"/>
  <c r="O369" i="38"/>
  <c r="N369" i="38"/>
  <c r="F369" i="38"/>
  <c r="E369" i="38"/>
  <c r="Q368" i="38"/>
  <c r="P368" i="38"/>
  <c r="O368" i="38"/>
  <c r="N368" i="38"/>
  <c r="F368" i="38"/>
  <c r="E368" i="38"/>
  <c r="Q367" i="38"/>
  <c r="P367" i="38"/>
  <c r="O367" i="38"/>
  <c r="N367" i="38"/>
  <c r="F367" i="38"/>
  <c r="E367" i="38"/>
  <c r="Q366" i="38"/>
  <c r="P366" i="38"/>
  <c r="O366" i="38"/>
  <c r="N366" i="38"/>
  <c r="F366" i="38"/>
  <c r="E366" i="38"/>
  <c r="Q365" i="38"/>
  <c r="P365" i="38"/>
  <c r="O365" i="38"/>
  <c r="N365" i="38"/>
  <c r="F365" i="38"/>
  <c r="E365" i="38"/>
  <c r="Q364" i="38"/>
  <c r="P364" i="38"/>
  <c r="O364" i="38"/>
  <c r="N364" i="38"/>
  <c r="F364" i="38"/>
  <c r="E364" i="38"/>
  <c r="BB352" i="38"/>
  <c r="BA352" i="38"/>
  <c r="BA353" i="38" s="1"/>
  <c r="L352" i="38"/>
  <c r="K352" i="38"/>
  <c r="J352" i="38"/>
  <c r="I352" i="38"/>
  <c r="H352" i="38"/>
  <c r="G352" i="38"/>
  <c r="D352" i="38"/>
  <c r="C352" i="38"/>
  <c r="Q351" i="38"/>
  <c r="P351" i="38"/>
  <c r="O351" i="38"/>
  <c r="N351" i="38"/>
  <c r="F351" i="38"/>
  <c r="E351" i="38"/>
  <c r="Q350" i="38"/>
  <c r="P350" i="38"/>
  <c r="O350" i="38"/>
  <c r="N350" i="38"/>
  <c r="F350" i="38"/>
  <c r="E350" i="38"/>
  <c r="Q349" i="38"/>
  <c r="P349" i="38"/>
  <c r="O349" i="38"/>
  <c r="N349" i="38"/>
  <c r="F349" i="38"/>
  <c r="E349" i="38"/>
  <c r="Q348" i="38"/>
  <c r="P348" i="38"/>
  <c r="O348" i="38"/>
  <c r="N348" i="38"/>
  <c r="F348" i="38"/>
  <c r="E348" i="38"/>
  <c r="Q347" i="38"/>
  <c r="P347" i="38"/>
  <c r="O347" i="38"/>
  <c r="N347" i="38"/>
  <c r="F347" i="38"/>
  <c r="E347" i="38"/>
  <c r="Q346" i="38"/>
  <c r="P346" i="38"/>
  <c r="O346" i="38"/>
  <c r="N346" i="38"/>
  <c r="F346" i="38"/>
  <c r="E346" i="38"/>
  <c r="Q345" i="38"/>
  <c r="P345" i="38"/>
  <c r="O345" i="38"/>
  <c r="N345" i="38"/>
  <c r="F345" i="38"/>
  <c r="E345" i="38"/>
  <c r="Q344" i="38"/>
  <c r="P344" i="38"/>
  <c r="O344" i="38"/>
  <c r="N344" i="38"/>
  <c r="F344" i="38"/>
  <c r="E344" i="38"/>
  <c r="Q343" i="38"/>
  <c r="P343" i="38"/>
  <c r="O343" i="38"/>
  <c r="N343" i="38"/>
  <c r="F343" i="38"/>
  <c r="E343" i="38"/>
  <c r="L342" i="38"/>
  <c r="J342" i="38"/>
  <c r="I342" i="38"/>
  <c r="H342" i="38"/>
  <c r="G342" i="38"/>
  <c r="C342" i="38"/>
  <c r="Q341" i="38"/>
  <c r="P341" i="38"/>
  <c r="O341" i="38"/>
  <c r="N341" i="38"/>
  <c r="F341" i="38"/>
  <c r="E341" i="38"/>
  <c r="Q340" i="38"/>
  <c r="P340" i="38"/>
  <c r="O340" i="38"/>
  <c r="N340" i="38"/>
  <c r="F340" i="38"/>
  <c r="E340" i="38"/>
  <c r="Q339" i="38"/>
  <c r="P339" i="38"/>
  <c r="O339" i="38"/>
  <c r="N339" i="38"/>
  <c r="F339" i="38"/>
  <c r="E339" i="38"/>
  <c r="Q338" i="38"/>
  <c r="P338" i="38"/>
  <c r="O338" i="38"/>
  <c r="N338" i="38"/>
  <c r="F338" i="38"/>
  <c r="E338" i="38"/>
  <c r="Q337" i="38"/>
  <c r="P337" i="38"/>
  <c r="O337" i="38"/>
  <c r="N337" i="38"/>
  <c r="F337" i="38"/>
  <c r="E337" i="38"/>
  <c r="Q336" i="38"/>
  <c r="P336" i="38"/>
  <c r="O336" i="38"/>
  <c r="N336" i="38"/>
  <c r="F336" i="38"/>
  <c r="E336" i="38"/>
  <c r="Q335" i="38"/>
  <c r="P335" i="38"/>
  <c r="O335" i="38"/>
  <c r="N335" i="38"/>
  <c r="F335" i="38"/>
  <c r="E335" i="38"/>
  <c r="Q334" i="38"/>
  <c r="P334" i="38"/>
  <c r="O334" i="38"/>
  <c r="N334" i="38"/>
  <c r="F334" i="38"/>
  <c r="E334" i="38"/>
  <c r="Q333" i="38"/>
  <c r="P333" i="38"/>
  <c r="O333" i="38"/>
  <c r="N333" i="38"/>
  <c r="F333" i="38"/>
  <c r="E333" i="38"/>
  <c r="Q332" i="38"/>
  <c r="P332" i="38"/>
  <c r="O332" i="38"/>
  <c r="N332" i="38"/>
  <c r="F332" i="38"/>
  <c r="E332" i="38"/>
  <c r="Q331" i="38"/>
  <c r="P331" i="38"/>
  <c r="O331" i="38"/>
  <c r="N331" i="38"/>
  <c r="F331" i="38"/>
  <c r="E331" i="38"/>
  <c r="L330" i="38"/>
  <c r="J330" i="38"/>
  <c r="I330" i="38"/>
  <c r="H330" i="38"/>
  <c r="G330" i="38"/>
  <c r="C330" i="38"/>
  <c r="Q329" i="38"/>
  <c r="P329" i="38"/>
  <c r="O329" i="38"/>
  <c r="N329" i="38"/>
  <c r="F329" i="38"/>
  <c r="E329" i="38"/>
  <c r="Q328" i="38"/>
  <c r="P328" i="38"/>
  <c r="O328" i="38"/>
  <c r="N328" i="38"/>
  <c r="F328" i="38"/>
  <c r="E328" i="38"/>
  <c r="Q327" i="38"/>
  <c r="P327" i="38"/>
  <c r="O327" i="38"/>
  <c r="N327" i="38"/>
  <c r="F327" i="38"/>
  <c r="E327" i="38"/>
  <c r="Q326" i="38"/>
  <c r="P326" i="38"/>
  <c r="O326" i="38"/>
  <c r="N326" i="38"/>
  <c r="F326" i="38"/>
  <c r="E326" i="38"/>
  <c r="Q325" i="38"/>
  <c r="P325" i="38"/>
  <c r="O325" i="38"/>
  <c r="N325" i="38"/>
  <c r="F325" i="38"/>
  <c r="E325" i="38"/>
  <c r="Q324" i="38"/>
  <c r="P324" i="38"/>
  <c r="O324" i="38"/>
  <c r="N324" i="38"/>
  <c r="F324" i="38"/>
  <c r="E324" i="38"/>
  <c r="Q323" i="38"/>
  <c r="P323" i="38"/>
  <c r="O323" i="38"/>
  <c r="N323" i="38"/>
  <c r="F323" i="38"/>
  <c r="E323" i="38"/>
  <c r="Q322" i="38"/>
  <c r="P322" i="38"/>
  <c r="O322" i="38"/>
  <c r="N322" i="38"/>
  <c r="F322" i="38"/>
  <c r="E322" i="38"/>
  <c r="Q321" i="38"/>
  <c r="P321" i="38"/>
  <c r="O321" i="38"/>
  <c r="N321" i="38"/>
  <c r="F321" i="38"/>
  <c r="E321" i="38"/>
  <c r="Q320" i="38"/>
  <c r="P320" i="38"/>
  <c r="O320" i="38"/>
  <c r="N320" i="38"/>
  <c r="F320" i="38"/>
  <c r="E320" i="38"/>
  <c r="Q319" i="38"/>
  <c r="P319" i="38"/>
  <c r="O319" i="38"/>
  <c r="N319" i="38"/>
  <c r="F319" i="38"/>
  <c r="E319" i="38"/>
  <c r="Q318" i="38"/>
  <c r="P318" i="38"/>
  <c r="O318" i="38"/>
  <c r="N318" i="38"/>
  <c r="F318" i="38"/>
  <c r="E318" i="38"/>
  <c r="Q317" i="38"/>
  <c r="P317" i="38"/>
  <c r="O317" i="38"/>
  <c r="N317" i="38"/>
  <c r="F317" i="38"/>
  <c r="E317" i="38"/>
  <c r="Q316" i="38"/>
  <c r="P316" i="38"/>
  <c r="O316" i="38"/>
  <c r="N316" i="38"/>
  <c r="F316" i="38"/>
  <c r="E316" i="38"/>
  <c r="Q315" i="38"/>
  <c r="P315" i="38"/>
  <c r="O315" i="38"/>
  <c r="N315" i="38"/>
  <c r="F315" i="38"/>
  <c r="E315" i="38"/>
  <c r="Q314" i="38"/>
  <c r="P314" i="38"/>
  <c r="O314" i="38"/>
  <c r="N314" i="38"/>
  <c r="F314" i="38"/>
  <c r="E314" i="38"/>
  <c r="Q313" i="38"/>
  <c r="P313" i="38"/>
  <c r="O313" i="38"/>
  <c r="N313" i="38"/>
  <c r="F313" i="38"/>
  <c r="E313" i="38"/>
  <c r="BP301" i="38"/>
  <c r="BO301" i="38"/>
  <c r="BN301" i="38"/>
  <c r="BM301" i="38"/>
  <c r="BL301" i="38"/>
  <c r="BI301" i="38"/>
  <c r="BH301" i="38"/>
  <c r="L301" i="38"/>
  <c r="K301" i="38"/>
  <c r="J301" i="38"/>
  <c r="I301" i="38"/>
  <c r="H301" i="38"/>
  <c r="G301" i="38"/>
  <c r="D301" i="38"/>
  <c r="C301" i="38"/>
  <c r="BK300" i="38"/>
  <c r="BJ300" i="38"/>
  <c r="Q300" i="38"/>
  <c r="P300" i="38"/>
  <c r="O300" i="38"/>
  <c r="N300" i="38"/>
  <c r="F300" i="38"/>
  <c r="E300" i="38"/>
  <c r="BK299" i="38"/>
  <c r="BJ299" i="38"/>
  <c r="Q299" i="38"/>
  <c r="P299" i="38"/>
  <c r="O299" i="38"/>
  <c r="N299" i="38"/>
  <c r="F299" i="38"/>
  <c r="E299" i="38"/>
  <c r="BK298" i="38"/>
  <c r="BJ298" i="38"/>
  <c r="Q298" i="38"/>
  <c r="P298" i="38"/>
  <c r="O298" i="38"/>
  <c r="N298" i="38"/>
  <c r="F298" i="38"/>
  <c r="E298" i="38"/>
  <c r="BK297" i="38"/>
  <c r="BJ297" i="38"/>
  <c r="Q297" i="38"/>
  <c r="P297" i="38"/>
  <c r="O297" i="38"/>
  <c r="N297" i="38"/>
  <c r="F297" i="38"/>
  <c r="E297" i="38"/>
  <c r="BK296" i="38"/>
  <c r="BJ296" i="38"/>
  <c r="Q296" i="38"/>
  <c r="P296" i="38"/>
  <c r="O296" i="38"/>
  <c r="N296" i="38"/>
  <c r="F296" i="38"/>
  <c r="E296" i="38"/>
  <c r="BK295" i="38"/>
  <c r="BJ295" i="38"/>
  <c r="Q295" i="38"/>
  <c r="P295" i="38"/>
  <c r="O295" i="38"/>
  <c r="N295" i="38"/>
  <c r="F295" i="38"/>
  <c r="E295" i="38"/>
  <c r="BK294" i="38"/>
  <c r="BJ294" i="38"/>
  <c r="Q294" i="38"/>
  <c r="P294" i="38"/>
  <c r="O294" i="38"/>
  <c r="N294" i="38"/>
  <c r="F294" i="38"/>
  <c r="E294" i="38"/>
  <c r="BK293" i="38"/>
  <c r="BJ293" i="38"/>
  <c r="Q293" i="38"/>
  <c r="P293" i="38"/>
  <c r="O293" i="38"/>
  <c r="N293" i="38"/>
  <c r="F293" i="38"/>
  <c r="E293" i="38"/>
  <c r="BK292" i="38"/>
  <c r="BJ292" i="38"/>
  <c r="Q292" i="38"/>
  <c r="P292" i="38"/>
  <c r="O292" i="38"/>
  <c r="N292" i="38"/>
  <c r="F292" i="38"/>
  <c r="E292" i="38"/>
  <c r="BP291" i="38"/>
  <c r="BO291" i="38"/>
  <c r="BN291" i="38"/>
  <c r="BM291" i="38"/>
  <c r="BL291" i="38"/>
  <c r="BI291" i="38"/>
  <c r="BH291" i="38"/>
  <c r="L291" i="38"/>
  <c r="J291" i="38"/>
  <c r="I291" i="38"/>
  <c r="H291" i="38"/>
  <c r="G291" i="38"/>
  <c r="C291" i="38"/>
  <c r="BK290" i="38"/>
  <c r="BJ290" i="38"/>
  <c r="Q290" i="38"/>
  <c r="P290" i="38"/>
  <c r="O290" i="38"/>
  <c r="N290" i="38"/>
  <c r="F290" i="38"/>
  <c r="E290" i="38"/>
  <c r="BK289" i="38"/>
  <c r="BJ289" i="38"/>
  <c r="Q289" i="38"/>
  <c r="P289" i="38"/>
  <c r="O289" i="38"/>
  <c r="N289" i="38"/>
  <c r="F289" i="38"/>
  <c r="E289" i="38"/>
  <c r="BK288" i="38"/>
  <c r="BJ288" i="38"/>
  <c r="Q288" i="38"/>
  <c r="P288" i="38"/>
  <c r="O288" i="38"/>
  <c r="N288" i="38"/>
  <c r="F288" i="38"/>
  <c r="E288" i="38"/>
  <c r="BK287" i="38"/>
  <c r="BJ287" i="38"/>
  <c r="Q287" i="38"/>
  <c r="P287" i="38"/>
  <c r="O287" i="38"/>
  <c r="N287" i="38"/>
  <c r="F287" i="38"/>
  <c r="E287" i="38"/>
  <c r="BK286" i="38"/>
  <c r="BJ286" i="38"/>
  <c r="Q286" i="38"/>
  <c r="P286" i="38"/>
  <c r="O286" i="38"/>
  <c r="N286" i="38"/>
  <c r="F286" i="38"/>
  <c r="E286" i="38"/>
  <c r="BK285" i="38"/>
  <c r="BJ285" i="38"/>
  <c r="Q285" i="38"/>
  <c r="P285" i="38"/>
  <c r="O285" i="38"/>
  <c r="N285" i="38"/>
  <c r="F285" i="38"/>
  <c r="E285" i="38"/>
  <c r="BK284" i="38"/>
  <c r="BJ284" i="38"/>
  <c r="Q284" i="38"/>
  <c r="P284" i="38"/>
  <c r="O284" i="38"/>
  <c r="N284" i="38"/>
  <c r="F284" i="38"/>
  <c r="E284" i="38"/>
  <c r="BK283" i="38"/>
  <c r="BJ283" i="38"/>
  <c r="Q283" i="38"/>
  <c r="P283" i="38"/>
  <c r="O283" i="38"/>
  <c r="N283" i="38"/>
  <c r="F283" i="38"/>
  <c r="E283" i="38"/>
  <c r="BK282" i="38"/>
  <c r="BJ282" i="38"/>
  <c r="Q282" i="38"/>
  <c r="P282" i="38"/>
  <c r="O282" i="38"/>
  <c r="N282" i="38"/>
  <c r="F282" i="38"/>
  <c r="E282" i="38"/>
  <c r="BK281" i="38"/>
  <c r="BJ281" i="38"/>
  <c r="Q281" i="38"/>
  <c r="P281" i="38"/>
  <c r="O281" i="38"/>
  <c r="N281" i="38"/>
  <c r="F281" i="38"/>
  <c r="E281" i="38"/>
  <c r="BK280" i="38"/>
  <c r="BJ280" i="38"/>
  <c r="Q280" i="38"/>
  <c r="P280" i="38"/>
  <c r="O280" i="38"/>
  <c r="N280" i="38"/>
  <c r="F280" i="38"/>
  <c r="E280" i="38"/>
  <c r="BP279" i="38"/>
  <c r="BO279" i="38"/>
  <c r="BN279" i="38"/>
  <c r="BM279" i="38"/>
  <c r="BL279" i="38"/>
  <c r="BI279" i="38"/>
  <c r="BH279" i="38"/>
  <c r="L279" i="38"/>
  <c r="J279" i="38"/>
  <c r="I279" i="38"/>
  <c r="H279" i="38"/>
  <c r="G279" i="38"/>
  <c r="C279" i="38"/>
  <c r="P279" i="38" s="1"/>
  <c r="BK278" i="38"/>
  <c r="BJ278" i="38"/>
  <c r="Q278" i="38"/>
  <c r="P278" i="38"/>
  <c r="O278" i="38"/>
  <c r="N278" i="38"/>
  <c r="F278" i="38"/>
  <c r="E278" i="38"/>
  <c r="BK277" i="38"/>
  <c r="BJ277" i="38"/>
  <c r="Q277" i="38"/>
  <c r="P277" i="38"/>
  <c r="O277" i="38"/>
  <c r="N277" i="38"/>
  <c r="F277" i="38"/>
  <c r="E277" i="38"/>
  <c r="BK276" i="38"/>
  <c r="BJ276" i="38"/>
  <c r="Q276" i="38"/>
  <c r="P276" i="38"/>
  <c r="O276" i="38"/>
  <c r="N276" i="38"/>
  <c r="F276" i="38"/>
  <c r="E276" i="38"/>
  <c r="BK275" i="38"/>
  <c r="BJ275" i="38"/>
  <c r="Q275" i="38"/>
  <c r="P275" i="38"/>
  <c r="O275" i="38"/>
  <c r="N275" i="38"/>
  <c r="F275" i="38"/>
  <c r="E275" i="38"/>
  <c r="BK274" i="38"/>
  <c r="BJ274" i="38"/>
  <c r="Q274" i="38"/>
  <c r="P274" i="38"/>
  <c r="O274" i="38"/>
  <c r="N274" i="38"/>
  <c r="F274" i="38"/>
  <c r="E274" i="38"/>
  <c r="BK273" i="38"/>
  <c r="BJ273" i="38"/>
  <c r="Q273" i="38"/>
  <c r="P273" i="38"/>
  <c r="O273" i="38"/>
  <c r="N273" i="38"/>
  <c r="F273" i="38"/>
  <c r="E273" i="38"/>
  <c r="BK272" i="38"/>
  <c r="BJ272" i="38"/>
  <c r="Q272" i="38"/>
  <c r="P272" i="38"/>
  <c r="O272" i="38"/>
  <c r="N272" i="38"/>
  <c r="F272" i="38"/>
  <c r="E272" i="38"/>
  <c r="BK271" i="38"/>
  <c r="BJ271" i="38"/>
  <c r="Q271" i="38"/>
  <c r="P271" i="38"/>
  <c r="O271" i="38"/>
  <c r="N271" i="38"/>
  <c r="F271" i="38"/>
  <c r="E271" i="38"/>
  <c r="BK270" i="38"/>
  <c r="BJ270" i="38"/>
  <c r="Q270" i="38"/>
  <c r="P270" i="38"/>
  <c r="O270" i="38"/>
  <c r="N270" i="38"/>
  <c r="F270" i="38"/>
  <c r="E270" i="38"/>
  <c r="BK269" i="38"/>
  <c r="BJ269" i="38"/>
  <c r="Q269" i="38"/>
  <c r="P269" i="38"/>
  <c r="O269" i="38"/>
  <c r="N269" i="38"/>
  <c r="F269" i="38"/>
  <c r="E269" i="38"/>
  <c r="BK268" i="38"/>
  <c r="BJ268" i="38"/>
  <c r="Q268" i="38"/>
  <c r="P268" i="38"/>
  <c r="O268" i="38"/>
  <c r="N268" i="38"/>
  <c r="F268" i="38"/>
  <c r="E268" i="38"/>
  <c r="BK267" i="38"/>
  <c r="BJ267" i="38"/>
  <c r="Q267" i="38"/>
  <c r="P267" i="38"/>
  <c r="O267" i="38"/>
  <c r="N267" i="38"/>
  <c r="F267" i="38"/>
  <c r="E267" i="38"/>
  <c r="BK266" i="38"/>
  <c r="BJ266" i="38"/>
  <c r="Q266" i="38"/>
  <c r="P266" i="38"/>
  <c r="O266" i="38"/>
  <c r="N266" i="38"/>
  <c r="F266" i="38"/>
  <c r="E266" i="38"/>
  <c r="BK265" i="38"/>
  <c r="BJ265" i="38"/>
  <c r="Q265" i="38"/>
  <c r="P265" i="38"/>
  <c r="O265" i="38"/>
  <c r="N265" i="38"/>
  <c r="F265" i="38"/>
  <c r="E265" i="38"/>
  <c r="BK264" i="38"/>
  <c r="BJ264" i="38"/>
  <c r="Q264" i="38"/>
  <c r="P264" i="38"/>
  <c r="O264" i="38"/>
  <c r="N264" i="38"/>
  <c r="F264" i="38"/>
  <c r="E264" i="38"/>
  <c r="BK263" i="38"/>
  <c r="BJ263" i="38"/>
  <c r="Q263" i="38"/>
  <c r="P263" i="38"/>
  <c r="O263" i="38"/>
  <c r="N263" i="38"/>
  <c r="F263" i="38"/>
  <c r="E263" i="38"/>
  <c r="BK262" i="38"/>
  <c r="BJ262" i="38"/>
  <c r="Q262" i="38"/>
  <c r="P262" i="38"/>
  <c r="O262" i="38"/>
  <c r="N262" i="38"/>
  <c r="F262" i="38"/>
  <c r="E262" i="38"/>
  <c r="L250" i="38"/>
  <c r="K250" i="38"/>
  <c r="J250" i="38"/>
  <c r="I250" i="38"/>
  <c r="H250" i="38"/>
  <c r="G250" i="38"/>
  <c r="D250" i="38"/>
  <c r="C250" i="38"/>
  <c r="Q249" i="38"/>
  <c r="P249" i="38"/>
  <c r="O249" i="38"/>
  <c r="N249" i="38"/>
  <c r="F249" i="38"/>
  <c r="E249" i="38"/>
  <c r="Q248" i="38"/>
  <c r="P248" i="38"/>
  <c r="O248" i="38"/>
  <c r="N248" i="38"/>
  <c r="F248" i="38"/>
  <c r="E248" i="38"/>
  <c r="Q247" i="38"/>
  <c r="P247" i="38"/>
  <c r="O247" i="38"/>
  <c r="N247" i="38"/>
  <c r="F247" i="38"/>
  <c r="E247" i="38"/>
  <c r="Q246" i="38"/>
  <c r="P246" i="38"/>
  <c r="O246" i="38"/>
  <c r="N246" i="38"/>
  <c r="F246" i="38"/>
  <c r="E246" i="38"/>
  <c r="Q245" i="38"/>
  <c r="P245" i="38"/>
  <c r="O245" i="38"/>
  <c r="N245" i="38"/>
  <c r="F245" i="38"/>
  <c r="E245" i="38"/>
  <c r="Q244" i="38"/>
  <c r="P244" i="38"/>
  <c r="O244" i="38"/>
  <c r="N244" i="38"/>
  <c r="F244" i="38"/>
  <c r="E244" i="38"/>
  <c r="Q243" i="38"/>
  <c r="P243" i="38"/>
  <c r="O243" i="38"/>
  <c r="N243" i="38"/>
  <c r="F243" i="38"/>
  <c r="E243" i="38"/>
  <c r="Q242" i="38"/>
  <c r="P242" i="38"/>
  <c r="O242" i="38"/>
  <c r="N242" i="38"/>
  <c r="F242" i="38"/>
  <c r="E242" i="38"/>
  <c r="Q241" i="38"/>
  <c r="P241" i="38"/>
  <c r="O241" i="38"/>
  <c r="N241" i="38"/>
  <c r="F241" i="38"/>
  <c r="E241" i="38"/>
  <c r="L240" i="38"/>
  <c r="K240" i="38"/>
  <c r="J240" i="38"/>
  <c r="I240" i="38"/>
  <c r="H240" i="38"/>
  <c r="G240" i="38"/>
  <c r="C240" i="38"/>
  <c r="Q239" i="38"/>
  <c r="P239" i="38"/>
  <c r="O239" i="38"/>
  <c r="N239" i="38"/>
  <c r="F239" i="38"/>
  <c r="E239" i="38"/>
  <c r="Q238" i="38"/>
  <c r="P238" i="38"/>
  <c r="O238" i="38"/>
  <c r="N238" i="38"/>
  <c r="F238" i="38"/>
  <c r="E238" i="38"/>
  <c r="Q237" i="38"/>
  <c r="P237" i="38"/>
  <c r="O237" i="38"/>
  <c r="N237" i="38"/>
  <c r="F237" i="38"/>
  <c r="E237" i="38"/>
  <c r="Q236" i="38"/>
  <c r="P236" i="38"/>
  <c r="O236" i="38"/>
  <c r="N236" i="38"/>
  <c r="F236" i="38"/>
  <c r="E236" i="38"/>
  <c r="Q235" i="38"/>
  <c r="P235" i="38"/>
  <c r="O235" i="38"/>
  <c r="N235" i="38"/>
  <c r="F235" i="38"/>
  <c r="E235" i="38"/>
  <c r="Q234" i="38"/>
  <c r="P234" i="38"/>
  <c r="O234" i="38"/>
  <c r="N234" i="38"/>
  <c r="F234" i="38"/>
  <c r="E234" i="38"/>
  <c r="Q233" i="38"/>
  <c r="P233" i="38"/>
  <c r="O233" i="38"/>
  <c r="N233" i="38"/>
  <c r="F233" i="38"/>
  <c r="E233" i="38"/>
  <c r="Q232" i="38"/>
  <c r="P232" i="38"/>
  <c r="O232" i="38"/>
  <c r="N232" i="38"/>
  <c r="F232" i="38"/>
  <c r="E232" i="38"/>
  <c r="Q231" i="38"/>
  <c r="P231" i="38"/>
  <c r="O231" i="38"/>
  <c r="N231" i="38"/>
  <c r="F231" i="38"/>
  <c r="E231" i="38"/>
  <c r="Q230" i="38"/>
  <c r="P230" i="38"/>
  <c r="O230" i="38"/>
  <c r="N230" i="38"/>
  <c r="F230" i="38"/>
  <c r="E230" i="38"/>
  <c r="Q229" i="38"/>
  <c r="P229" i="38"/>
  <c r="O229" i="38"/>
  <c r="N229" i="38"/>
  <c r="F229" i="38"/>
  <c r="E229" i="38"/>
  <c r="L228" i="38"/>
  <c r="K228" i="38"/>
  <c r="J228" i="38"/>
  <c r="I228" i="38"/>
  <c r="H228" i="38"/>
  <c r="G228" i="38"/>
  <c r="C228" i="38"/>
  <c r="Q227" i="38"/>
  <c r="P227" i="38"/>
  <c r="O227" i="38"/>
  <c r="N227" i="38"/>
  <c r="F227" i="38"/>
  <c r="E227" i="38"/>
  <c r="Q226" i="38"/>
  <c r="P226" i="38"/>
  <c r="O226" i="38"/>
  <c r="N226" i="38"/>
  <c r="F226" i="38"/>
  <c r="E226" i="38"/>
  <c r="Q225" i="38"/>
  <c r="P225" i="38"/>
  <c r="O225" i="38"/>
  <c r="N225" i="38"/>
  <c r="F225" i="38"/>
  <c r="E225" i="38"/>
  <c r="Q224" i="38"/>
  <c r="P224" i="38"/>
  <c r="O224" i="38"/>
  <c r="N224" i="38"/>
  <c r="F224" i="38"/>
  <c r="E224" i="38"/>
  <c r="Q223" i="38"/>
  <c r="P223" i="38"/>
  <c r="O223" i="38"/>
  <c r="N223" i="38"/>
  <c r="F223" i="38"/>
  <c r="E223" i="38"/>
  <c r="Q222" i="38"/>
  <c r="P222" i="38"/>
  <c r="O222" i="38"/>
  <c r="N222" i="38"/>
  <c r="F222" i="38"/>
  <c r="E222" i="38"/>
  <c r="Q221" i="38"/>
  <c r="P221" i="38"/>
  <c r="O221" i="38"/>
  <c r="N221" i="38"/>
  <c r="F221" i="38"/>
  <c r="E221" i="38"/>
  <c r="Q220" i="38"/>
  <c r="P220" i="38"/>
  <c r="O220" i="38"/>
  <c r="N220" i="38"/>
  <c r="F220" i="38"/>
  <c r="E220" i="38"/>
  <c r="Q219" i="38"/>
  <c r="P219" i="38"/>
  <c r="O219" i="38"/>
  <c r="N219" i="38"/>
  <c r="F219" i="38"/>
  <c r="E219" i="38"/>
  <c r="Q218" i="38"/>
  <c r="P218" i="38"/>
  <c r="O218" i="38"/>
  <c r="N218" i="38"/>
  <c r="F218" i="38"/>
  <c r="E218" i="38"/>
  <c r="Q217" i="38"/>
  <c r="P217" i="38"/>
  <c r="O217" i="38"/>
  <c r="N217" i="38"/>
  <c r="F217" i="38"/>
  <c r="E217" i="38"/>
  <c r="Q216" i="38"/>
  <c r="P216" i="38"/>
  <c r="O216" i="38"/>
  <c r="N216" i="38"/>
  <c r="F216" i="38"/>
  <c r="E216" i="38"/>
  <c r="Q215" i="38"/>
  <c r="P215" i="38"/>
  <c r="O215" i="38"/>
  <c r="N215" i="38"/>
  <c r="F215" i="38"/>
  <c r="E215" i="38"/>
  <c r="Q214" i="38"/>
  <c r="P214" i="38"/>
  <c r="O214" i="38"/>
  <c r="N214" i="38"/>
  <c r="F214" i="38"/>
  <c r="E214" i="38"/>
  <c r="Q213" i="38"/>
  <c r="P213" i="38"/>
  <c r="O213" i="38"/>
  <c r="N213" i="38"/>
  <c r="F213" i="38"/>
  <c r="E213" i="38"/>
  <c r="Q212" i="38"/>
  <c r="P212" i="38"/>
  <c r="O212" i="38"/>
  <c r="N212" i="38"/>
  <c r="F212" i="38"/>
  <c r="E212" i="38"/>
  <c r="Q211" i="38"/>
  <c r="P211" i="38"/>
  <c r="O211" i="38"/>
  <c r="N211" i="38"/>
  <c r="F211" i="38"/>
  <c r="E211" i="38"/>
  <c r="J199" i="38"/>
  <c r="I199" i="38"/>
  <c r="I200" i="38" s="1"/>
  <c r="H199" i="38"/>
  <c r="G199" i="38"/>
  <c r="D199" i="38"/>
  <c r="C199" i="38"/>
  <c r="Q198" i="38"/>
  <c r="P198" i="38"/>
  <c r="O198" i="38"/>
  <c r="N198" i="38"/>
  <c r="F198" i="38"/>
  <c r="E198" i="38"/>
  <c r="Q197" i="38"/>
  <c r="P197" i="38"/>
  <c r="O197" i="38"/>
  <c r="N197" i="38"/>
  <c r="F197" i="38"/>
  <c r="E197" i="38"/>
  <c r="Q196" i="38"/>
  <c r="P196" i="38"/>
  <c r="O196" i="38"/>
  <c r="N196" i="38"/>
  <c r="F196" i="38"/>
  <c r="E196" i="38"/>
  <c r="Q195" i="38"/>
  <c r="P195" i="38"/>
  <c r="O195" i="38"/>
  <c r="N195" i="38"/>
  <c r="F195" i="38"/>
  <c r="E195" i="38"/>
  <c r="Q194" i="38"/>
  <c r="P194" i="38"/>
  <c r="O194" i="38"/>
  <c r="N194" i="38"/>
  <c r="F194" i="38"/>
  <c r="E194" i="38"/>
  <c r="Q193" i="38"/>
  <c r="P193" i="38"/>
  <c r="O193" i="38"/>
  <c r="N193" i="38"/>
  <c r="F193" i="38"/>
  <c r="E193" i="38"/>
  <c r="Q192" i="38"/>
  <c r="P192" i="38"/>
  <c r="O192" i="38"/>
  <c r="N192" i="38"/>
  <c r="F192" i="38"/>
  <c r="E192" i="38"/>
  <c r="Q191" i="38"/>
  <c r="P191" i="38"/>
  <c r="O191" i="38"/>
  <c r="N191" i="38"/>
  <c r="F191" i="38"/>
  <c r="E191" i="38"/>
  <c r="Q190" i="38"/>
  <c r="P190" i="38"/>
  <c r="O190" i="38"/>
  <c r="N190" i="38"/>
  <c r="F190" i="38"/>
  <c r="E190" i="38"/>
  <c r="N189" i="38"/>
  <c r="C189" i="38"/>
  <c r="Q188" i="38"/>
  <c r="P188" i="38"/>
  <c r="O188" i="38"/>
  <c r="N188" i="38"/>
  <c r="F188" i="38"/>
  <c r="E188" i="38"/>
  <c r="Q187" i="38"/>
  <c r="P187" i="38"/>
  <c r="O187" i="38"/>
  <c r="N187" i="38"/>
  <c r="F187" i="38"/>
  <c r="E187" i="38"/>
  <c r="Q186" i="38"/>
  <c r="P186" i="38"/>
  <c r="O186" i="38"/>
  <c r="N186" i="38"/>
  <c r="F186" i="38"/>
  <c r="E186" i="38"/>
  <c r="Q185" i="38"/>
  <c r="P185" i="38"/>
  <c r="O185" i="38"/>
  <c r="N185" i="38"/>
  <c r="F185" i="38"/>
  <c r="E185" i="38"/>
  <c r="Q184" i="38"/>
  <c r="P184" i="38"/>
  <c r="O184" i="38"/>
  <c r="N184" i="38"/>
  <c r="F184" i="38"/>
  <c r="E184" i="38"/>
  <c r="Q183" i="38"/>
  <c r="P183" i="38"/>
  <c r="O183" i="38"/>
  <c r="N183" i="38"/>
  <c r="F183" i="38"/>
  <c r="E183" i="38"/>
  <c r="Q182" i="38"/>
  <c r="P182" i="38"/>
  <c r="O182" i="38"/>
  <c r="N182" i="38"/>
  <c r="F182" i="38"/>
  <c r="E182" i="38"/>
  <c r="Q181" i="38"/>
  <c r="P181" i="38"/>
  <c r="O181" i="38"/>
  <c r="N181" i="38"/>
  <c r="F181" i="38"/>
  <c r="E181" i="38"/>
  <c r="Q180" i="38"/>
  <c r="P180" i="38"/>
  <c r="O180" i="38"/>
  <c r="N180" i="38"/>
  <c r="F180" i="38"/>
  <c r="E180" i="38"/>
  <c r="Q179" i="38"/>
  <c r="P179" i="38"/>
  <c r="O179" i="38"/>
  <c r="N179" i="38"/>
  <c r="F179" i="38"/>
  <c r="E179" i="38"/>
  <c r="Q178" i="38"/>
  <c r="P178" i="38"/>
  <c r="O178" i="38"/>
  <c r="N178" i="38"/>
  <c r="F178" i="38"/>
  <c r="E178" i="38"/>
  <c r="N177" i="38"/>
  <c r="L200" i="38"/>
  <c r="C177" i="38"/>
  <c r="Q176" i="38"/>
  <c r="P176" i="38"/>
  <c r="O176" i="38"/>
  <c r="N176" i="38"/>
  <c r="F176" i="38"/>
  <c r="E176" i="38"/>
  <c r="Q175" i="38"/>
  <c r="P175" i="38"/>
  <c r="O175" i="38"/>
  <c r="N175" i="38"/>
  <c r="F175" i="38"/>
  <c r="E175" i="38"/>
  <c r="Q174" i="38"/>
  <c r="P174" i="38"/>
  <c r="O174" i="38"/>
  <c r="N174" i="38"/>
  <c r="F174" i="38"/>
  <c r="E174" i="38"/>
  <c r="Q173" i="38"/>
  <c r="P173" i="38"/>
  <c r="O173" i="38"/>
  <c r="N173" i="38"/>
  <c r="F173" i="38"/>
  <c r="E173" i="38"/>
  <c r="Q172" i="38"/>
  <c r="P172" i="38"/>
  <c r="O172" i="38"/>
  <c r="N172" i="38"/>
  <c r="F172" i="38"/>
  <c r="E172" i="38"/>
  <c r="Q171" i="38"/>
  <c r="P171" i="38"/>
  <c r="O171" i="38"/>
  <c r="N171" i="38"/>
  <c r="F171" i="38"/>
  <c r="E171" i="38"/>
  <c r="Q170" i="38"/>
  <c r="P170" i="38"/>
  <c r="O170" i="38"/>
  <c r="N170" i="38"/>
  <c r="F170" i="38"/>
  <c r="E170" i="38"/>
  <c r="Q169" i="38"/>
  <c r="P169" i="38"/>
  <c r="O169" i="38"/>
  <c r="N169" i="38"/>
  <c r="F169" i="38"/>
  <c r="E169" i="38"/>
  <c r="Q168" i="38"/>
  <c r="P168" i="38"/>
  <c r="O168" i="38"/>
  <c r="N168" i="38"/>
  <c r="F168" i="38"/>
  <c r="E168" i="38"/>
  <c r="Q167" i="38"/>
  <c r="P167" i="38"/>
  <c r="O167" i="38"/>
  <c r="N167" i="38"/>
  <c r="F167" i="38"/>
  <c r="E167" i="38"/>
  <c r="Q166" i="38"/>
  <c r="P166" i="38"/>
  <c r="O166" i="38"/>
  <c r="N166" i="38"/>
  <c r="F166" i="38"/>
  <c r="E166" i="38"/>
  <c r="Q165" i="38"/>
  <c r="P165" i="38"/>
  <c r="O165" i="38"/>
  <c r="N165" i="38"/>
  <c r="F165" i="38"/>
  <c r="E165" i="38"/>
  <c r="Q164" i="38"/>
  <c r="P164" i="38"/>
  <c r="O164" i="38"/>
  <c r="N164" i="38"/>
  <c r="F164" i="38"/>
  <c r="E164" i="38"/>
  <c r="Q163" i="38"/>
  <c r="P163" i="38"/>
  <c r="O163" i="38"/>
  <c r="N163" i="38"/>
  <c r="F163" i="38"/>
  <c r="E163" i="38"/>
  <c r="Q162" i="38"/>
  <c r="P162" i="38"/>
  <c r="O162" i="38"/>
  <c r="N162" i="38"/>
  <c r="F162" i="38"/>
  <c r="E162" i="38"/>
  <c r="Q161" i="38"/>
  <c r="P161" i="38"/>
  <c r="O161" i="38"/>
  <c r="N161" i="38"/>
  <c r="F161" i="38"/>
  <c r="E161" i="38"/>
  <c r="Q160" i="38"/>
  <c r="P160" i="38"/>
  <c r="O160" i="38"/>
  <c r="N160" i="38"/>
  <c r="F160" i="38"/>
  <c r="E160" i="38"/>
  <c r="AP148" i="38"/>
  <c r="N148" i="38"/>
  <c r="D148" i="38"/>
  <c r="D149" i="38" s="1"/>
  <c r="C148" i="38"/>
  <c r="Q147" i="38"/>
  <c r="P147" i="38"/>
  <c r="O147" i="38"/>
  <c r="N147" i="38"/>
  <c r="F147" i="38"/>
  <c r="E147" i="38"/>
  <c r="Q146" i="38"/>
  <c r="P146" i="38"/>
  <c r="O146" i="38"/>
  <c r="N146" i="38"/>
  <c r="F146" i="38"/>
  <c r="E146" i="38"/>
  <c r="Q145" i="38"/>
  <c r="P145" i="38"/>
  <c r="O145" i="38"/>
  <c r="N145" i="38"/>
  <c r="F145" i="38"/>
  <c r="E145" i="38"/>
  <c r="Q144" i="38"/>
  <c r="P144" i="38"/>
  <c r="O144" i="38"/>
  <c r="N144" i="38"/>
  <c r="F144" i="38"/>
  <c r="E144" i="38"/>
  <c r="Q143" i="38"/>
  <c r="P143" i="38"/>
  <c r="O143" i="38"/>
  <c r="N143" i="38"/>
  <c r="F143" i="38"/>
  <c r="E143" i="38"/>
  <c r="Q142" i="38"/>
  <c r="P142" i="38"/>
  <c r="O142" i="38"/>
  <c r="N142" i="38"/>
  <c r="F142" i="38"/>
  <c r="E142" i="38"/>
  <c r="Q141" i="38"/>
  <c r="P141" i="38"/>
  <c r="O141" i="38"/>
  <c r="N141" i="38"/>
  <c r="F141" i="38"/>
  <c r="E141" i="38"/>
  <c r="Q140" i="38"/>
  <c r="P140" i="38"/>
  <c r="O140" i="38"/>
  <c r="N140" i="38"/>
  <c r="F140" i="38"/>
  <c r="E140" i="38"/>
  <c r="Q139" i="38"/>
  <c r="P139" i="38"/>
  <c r="O139" i="38"/>
  <c r="N139" i="38"/>
  <c r="F139" i="38"/>
  <c r="E139" i="38"/>
  <c r="AP138" i="38"/>
  <c r="Q138" i="38"/>
  <c r="C138" i="38"/>
  <c r="E138" i="38" s="1"/>
  <c r="Q137" i="38"/>
  <c r="P137" i="38"/>
  <c r="O137" i="38"/>
  <c r="N137" i="38"/>
  <c r="F137" i="38"/>
  <c r="E137" i="38"/>
  <c r="Q136" i="38"/>
  <c r="P136" i="38"/>
  <c r="O136" i="38"/>
  <c r="N136" i="38"/>
  <c r="F136" i="38"/>
  <c r="E136" i="38"/>
  <c r="Q135" i="38"/>
  <c r="P135" i="38"/>
  <c r="O135" i="38"/>
  <c r="N135" i="38"/>
  <c r="F135" i="38"/>
  <c r="E135" i="38"/>
  <c r="Q134" i="38"/>
  <c r="P134" i="38"/>
  <c r="O134" i="38"/>
  <c r="N134" i="38"/>
  <c r="F134" i="38"/>
  <c r="E134" i="38"/>
  <c r="Q133" i="38"/>
  <c r="P133" i="38"/>
  <c r="O133" i="38"/>
  <c r="N133" i="38"/>
  <c r="F133" i="38"/>
  <c r="E133" i="38"/>
  <c r="Q132" i="38"/>
  <c r="P132" i="38"/>
  <c r="O132" i="38"/>
  <c r="N132" i="38"/>
  <c r="F132" i="38"/>
  <c r="E132" i="38"/>
  <c r="Q131" i="38"/>
  <c r="P131" i="38"/>
  <c r="O131" i="38"/>
  <c r="N131" i="38"/>
  <c r="F131" i="38"/>
  <c r="E131" i="38"/>
  <c r="Q130" i="38"/>
  <c r="P130" i="38"/>
  <c r="O130" i="38"/>
  <c r="N130" i="38"/>
  <c r="F130" i="38"/>
  <c r="E130" i="38"/>
  <c r="Q129" i="38"/>
  <c r="P129" i="38"/>
  <c r="O129" i="38"/>
  <c r="N129" i="38"/>
  <c r="F129" i="38"/>
  <c r="E129" i="38"/>
  <c r="Q128" i="38"/>
  <c r="P128" i="38"/>
  <c r="O128" i="38"/>
  <c r="N128" i="38"/>
  <c r="F128" i="38"/>
  <c r="E128" i="38"/>
  <c r="Q127" i="38"/>
  <c r="P127" i="38"/>
  <c r="O127" i="38"/>
  <c r="N127" i="38"/>
  <c r="F127" i="38"/>
  <c r="E127" i="38"/>
  <c r="AP126" i="38"/>
  <c r="N126" i="38"/>
  <c r="C126" i="38"/>
  <c r="Q125" i="38"/>
  <c r="P125" i="38"/>
  <c r="O125" i="38"/>
  <c r="N125" i="38"/>
  <c r="F125" i="38"/>
  <c r="E125" i="38"/>
  <c r="Q124" i="38"/>
  <c r="P124" i="38"/>
  <c r="O124" i="38"/>
  <c r="N124" i="38"/>
  <c r="F124" i="38"/>
  <c r="E124" i="38"/>
  <c r="Q123" i="38"/>
  <c r="P123" i="38"/>
  <c r="O123" i="38"/>
  <c r="N123" i="38"/>
  <c r="F123" i="38"/>
  <c r="E123" i="38"/>
  <c r="Q122" i="38"/>
  <c r="P122" i="38"/>
  <c r="O122" i="38"/>
  <c r="N122" i="38"/>
  <c r="F122" i="38"/>
  <c r="E122" i="38"/>
  <c r="Q121" i="38"/>
  <c r="P121" i="38"/>
  <c r="O121" i="38"/>
  <c r="N121" i="38"/>
  <c r="F121" i="38"/>
  <c r="E121" i="38"/>
  <c r="Q120" i="38"/>
  <c r="P120" i="38"/>
  <c r="O120" i="38"/>
  <c r="N120" i="38"/>
  <c r="F120" i="38"/>
  <c r="E120" i="38"/>
  <c r="Q119" i="38"/>
  <c r="P119" i="38"/>
  <c r="O119" i="38"/>
  <c r="N119" i="38"/>
  <c r="F119" i="38"/>
  <c r="E119" i="38"/>
  <c r="Q118" i="38"/>
  <c r="P118" i="38"/>
  <c r="O118" i="38"/>
  <c r="N118" i="38"/>
  <c r="F118" i="38"/>
  <c r="E118" i="38"/>
  <c r="Q117" i="38"/>
  <c r="P117" i="38"/>
  <c r="O117" i="38"/>
  <c r="N117" i="38"/>
  <c r="F117" i="38"/>
  <c r="E117" i="38"/>
  <c r="Q116" i="38"/>
  <c r="P116" i="38"/>
  <c r="O116" i="38"/>
  <c r="N116" i="38"/>
  <c r="F116" i="38"/>
  <c r="E116" i="38"/>
  <c r="Q115" i="38"/>
  <c r="P115" i="38"/>
  <c r="O115" i="38"/>
  <c r="N115" i="38"/>
  <c r="F115" i="38"/>
  <c r="E115" i="38"/>
  <c r="Q114" i="38"/>
  <c r="P114" i="38"/>
  <c r="O114" i="38"/>
  <c r="N114" i="38"/>
  <c r="F114" i="38"/>
  <c r="E114" i="38"/>
  <c r="Q113" i="38"/>
  <c r="P113" i="38"/>
  <c r="O113" i="38"/>
  <c r="N113" i="38"/>
  <c r="F113" i="38"/>
  <c r="E113" i="38"/>
  <c r="Q112" i="38"/>
  <c r="P112" i="38"/>
  <c r="O112" i="38"/>
  <c r="N112" i="38"/>
  <c r="F112" i="38"/>
  <c r="E112" i="38"/>
  <c r="Q111" i="38"/>
  <c r="P111" i="38"/>
  <c r="O111" i="38"/>
  <c r="N111" i="38"/>
  <c r="F111" i="38"/>
  <c r="E111" i="38"/>
  <c r="Q110" i="38"/>
  <c r="P110" i="38"/>
  <c r="O110" i="38"/>
  <c r="N110" i="38"/>
  <c r="F110" i="38"/>
  <c r="E110" i="38"/>
  <c r="Q109" i="38"/>
  <c r="P109" i="38"/>
  <c r="O109" i="38"/>
  <c r="N109" i="38"/>
  <c r="F109" i="38"/>
  <c r="E109" i="38"/>
  <c r="L97" i="38"/>
  <c r="K97" i="38"/>
  <c r="J97" i="38"/>
  <c r="I97" i="38"/>
  <c r="H97" i="38"/>
  <c r="G97" i="38"/>
  <c r="D97" i="38"/>
  <c r="C97" i="38"/>
  <c r="Q96" i="38"/>
  <c r="P96" i="38"/>
  <c r="O96" i="38"/>
  <c r="N96" i="38"/>
  <c r="F96" i="38"/>
  <c r="E96" i="38"/>
  <c r="Q95" i="38"/>
  <c r="P95" i="38"/>
  <c r="O95" i="38"/>
  <c r="N95" i="38"/>
  <c r="F95" i="38"/>
  <c r="E95" i="38"/>
  <c r="Q94" i="38"/>
  <c r="P94" i="38"/>
  <c r="O94" i="38"/>
  <c r="N94" i="38"/>
  <c r="F94" i="38"/>
  <c r="E94" i="38"/>
  <c r="Q93" i="38"/>
  <c r="P93" i="38"/>
  <c r="O93" i="38"/>
  <c r="N93" i="38"/>
  <c r="F93" i="38"/>
  <c r="E93" i="38"/>
  <c r="Q92" i="38"/>
  <c r="P92" i="38"/>
  <c r="O92" i="38"/>
  <c r="N92" i="38"/>
  <c r="F92" i="38"/>
  <c r="E92" i="38"/>
  <c r="Q91" i="38"/>
  <c r="P91" i="38"/>
  <c r="O91" i="38"/>
  <c r="N91" i="38"/>
  <c r="F91" i="38"/>
  <c r="E91" i="38"/>
  <c r="Q90" i="38"/>
  <c r="P90" i="38"/>
  <c r="O90" i="38"/>
  <c r="N90" i="38"/>
  <c r="F90" i="38"/>
  <c r="E90" i="38"/>
  <c r="Q89" i="38"/>
  <c r="P89" i="38"/>
  <c r="O89" i="38"/>
  <c r="N89" i="38"/>
  <c r="F89" i="38"/>
  <c r="E89" i="38"/>
  <c r="Q88" i="38"/>
  <c r="P88" i="38"/>
  <c r="O88" i="38"/>
  <c r="N88" i="38"/>
  <c r="F88" i="38"/>
  <c r="E88" i="38"/>
  <c r="L87" i="38"/>
  <c r="K87" i="38"/>
  <c r="J87" i="38"/>
  <c r="I87" i="38"/>
  <c r="H87" i="38"/>
  <c r="G87" i="38"/>
  <c r="C87" i="38"/>
  <c r="E87" i="38" s="1"/>
  <c r="Q86" i="38"/>
  <c r="P86" i="38"/>
  <c r="O86" i="38"/>
  <c r="N86" i="38"/>
  <c r="F86" i="38"/>
  <c r="E86" i="38"/>
  <c r="Q85" i="38"/>
  <c r="P85" i="38"/>
  <c r="O85" i="38"/>
  <c r="N85" i="38"/>
  <c r="F85" i="38"/>
  <c r="E85" i="38"/>
  <c r="Q84" i="38"/>
  <c r="P84" i="38"/>
  <c r="O84" i="38"/>
  <c r="N84" i="38"/>
  <c r="F84" i="38"/>
  <c r="E84" i="38"/>
  <c r="Q83" i="38"/>
  <c r="P83" i="38"/>
  <c r="O83" i="38"/>
  <c r="N83" i="38"/>
  <c r="F83" i="38"/>
  <c r="E83" i="38"/>
  <c r="Q82" i="38"/>
  <c r="P82" i="38"/>
  <c r="O82" i="38"/>
  <c r="N82" i="38"/>
  <c r="F82" i="38"/>
  <c r="E82" i="38"/>
  <c r="Q81" i="38"/>
  <c r="P81" i="38"/>
  <c r="O81" i="38"/>
  <c r="N81" i="38"/>
  <c r="F81" i="38"/>
  <c r="E81" i="38"/>
  <c r="Q80" i="38"/>
  <c r="P80" i="38"/>
  <c r="O80" i="38"/>
  <c r="N80" i="38"/>
  <c r="F80" i="38"/>
  <c r="E80" i="38"/>
  <c r="Q79" i="38"/>
  <c r="P79" i="38"/>
  <c r="O79" i="38"/>
  <c r="N79" i="38"/>
  <c r="F79" i="38"/>
  <c r="E79" i="38"/>
  <c r="Q78" i="38"/>
  <c r="P78" i="38"/>
  <c r="O78" i="38"/>
  <c r="N78" i="38"/>
  <c r="F78" i="38"/>
  <c r="E78" i="38"/>
  <c r="Q77" i="38"/>
  <c r="P77" i="38"/>
  <c r="O77" i="38"/>
  <c r="N77" i="38"/>
  <c r="F77" i="38"/>
  <c r="E77" i="38"/>
  <c r="Q76" i="38"/>
  <c r="P76" i="38"/>
  <c r="O76" i="38"/>
  <c r="N76" i="38"/>
  <c r="F76" i="38"/>
  <c r="E76" i="38"/>
  <c r="L75" i="38"/>
  <c r="K75" i="38"/>
  <c r="J75" i="38"/>
  <c r="I75" i="38"/>
  <c r="H75" i="38"/>
  <c r="G75" i="38"/>
  <c r="C75" i="38"/>
  <c r="Q74" i="38"/>
  <c r="P74" i="38"/>
  <c r="O74" i="38"/>
  <c r="N74" i="38"/>
  <c r="F74" i="38"/>
  <c r="E74" i="38"/>
  <c r="Q73" i="38"/>
  <c r="P73" i="38"/>
  <c r="O73" i="38"/>
  <c r="N73" i="38"/>
  <c r="F73" i="38"/>
  <c r="E73" i="38"/>
  <c r="Q72" i="38"/>
  <c r="P72" i="38"/>
  <c r="O72" i="38"/>
  <c r="N72" i="38"/>
  <c r="F72" i="38"/>
  <c r="E72" i="38"/>
  <c r="Q71" i="38"/>
  <c r="P71" i="38"/>
  <c r="O71" i="38"/>
  <c r="N71" i="38"/>
  <c r="F71" i="38"/>
  <c r="E71" i="38"/>
  <c r="Q70" i="38"/>
  <c r="P70" i="38"/>
  <c r="O70" i="38"/>
  <c r="N70" i="38"/>
  <c r="F70" i="38"/>
  <c r="E70" i="38"/>
  <c r="Q69" i="38"/>
  <c r="P69" i="38"/>
  <c r="O69" i="38"/>
  <c r="N69" i="38"/>
  <c r="F69" i="38"/>
  <c r="E69" i="38"/>
  <c r="Q68" i="38"/>
  <c r="P68" i="38"/>
  <c r="O68" i="38"/>
  <c r="N68" i="38"/>
  <c r="F68" i="38"/>
  <c r="E68" i="38"/>
  <c r="Q67" i="38"/>
  <c r="P67" i="38"/>
  <c r="O67" i="38"/>
  <c r="N67" i="38"/>
  <c r="F67" i="38"/>
  <c r="E67" i="38"/>
  <c r="Q66" i="38"/>
  <c r="P66" i="38"/>
  <c r="O66" i="38"/>
  <c r="N66" i="38"/>
  <c r="F66" i="38"/>
  <c r="E66" i="38"/>
  <c r="Q65" i="38"/>
  <c r="P65" i="38"/>
  <c r="O65" i="38"/>
  <c r="N65" i="38"/>
  <c r="F65" i="38"/>
  <c r="E65" i="38"/>
  <c r="Q64" i="38"/>
  <c r="P64" i="38"/>
  <c r="O64" i="38"/>
  <c r="N64" i="38"/>
  <c r="F64" i="38"/>
  <c r="E64" i="38"/>
  <c r="Q63" i="38"/>
  <c r="P63" i="38"/>
  <c r="O63" i="38"/>
  <c r="N63" i="38"/>
  <c r="F63" i="38"/>
  <c r="E63" i="38"/>
  <c r="Q62" i="38"/>
  <c r="P62" i="38"/>
  <c r="O62" i="38"/>
  <c r="N62" i="38"/>
  <c r="F62" i="38"/>
  <c r="E62" i="38"/>
  <c r="Q61" i="38"/>
  <c r="P61" i="38"/>
  <c r="O61" i="38"/>
  <c r="N61" i="38"/>
  <c r="F61" i="38"/>
  <c r="E61" i="38"/>
  <c r="Q60" i="38"/>
  <c r="P60" i="38"/>
  <c r="O60" i="38"/>
  <c r="N60" i="38"/>
  <c r="F60" i="38"/>
  <c r="E60" i="38"/>
  <c r="Q59" i="38"/>
  <c r="P59" i="38"/>
  <c r="O59" i="38"/>
  <c r="N59" i="38"/>
  <c r="F59" i="38"/>
  <c r="E59" i="38"/>
  <c r="Q58" i="38"/>
  <c r="P58" i="38"/>
  <c r="O58" i="38"/>
  <c r="N58" i="38"/>
  <c r="F58" i="38"/>
  <c r="E58" i="38"/>
  <c r="L46" i="38"/>
  <c r="L47" i="38" s="1"/>
  <c r="K46" i="38"/>
  <c r="J46" i="38"/>
  <c r="I46" i="38"/>
  <c r="H46" i="38"/>
  <c r="G46" i="38"/>
  <c r="D46" i="38"/>
  <c r="C46" i="38"/>
  <c r="X45" i="38"/>
  <c r="X96" i="38" s="1"/>
  <c r="X147" i="38" s="1"/>
  <c r="X198" i="38" s="1"/>
  <c r="X249" i="38" s="1"/>
  <c r="X300" i="38" s="1"/>
  <c r="X351" i="38" s="1"/>
  <c r="X402" i="38" s="1"/>
  <c r="X453" i="38" s="1"/>
  <c r="X504" i="38" s="1"/>
  <c r="X555" i="38" s="1"/>
  <c r="W45" i="38"/>
  <c r="AB45" i="38" s="1"/>
  <c r="V45" i="38"/>
  <c r="V96" i="38" s="1"/>
  <c r="AC96" i="38" s="1"/>
  <c r="U45" i="38"/>
  <c r="U96" i="38" s="1"/>
  <c r="U147" i="38" s="1"/>
  <c r="U198" i="38" s="1"/>
  <c r="U249" i="38" s="1"/>
  <c r="U300" i="38" s="1"/>
  <c r="U351" i="38" s="1"/>
  <c r="U402" i="38" s="1"/>
  <c r="U453" i="38" s="1"/>
  <c r="U504" i="38" s="1"/>
  <c r="U555" i="38" s="1"/>
  <c r="U606" i="38" s="1"/>
  <c r="T45" i="38"/>
  <c r="S45" i="38"/>
  <c r="S96" i="38" s="1"/>
  <c r="Q45" i="38"/>
  <c r="P45" i="38"/>
  <c r="O45" i="38"/>
  <c r="N45" i="38"/>
  <c r="F45" i="38"/>
  <c r="E45" i="38"/>
  <c r="X44" i="38"/>
  <c r="X95" i="38" s="1"/>
  <c r="X146" i="38" s="1"/>
  <c r="X197" i="38" s="1"/>
  <c r="X248" i="38" s="1"/>
  <c r="X299" i="38" s="1"/>
  <c r="X350" i="38" s="1"/>
  <c r="X401" i="38" s="1"/>
  <c r="X452" i="38" s="1"/>
  <c r="X503" i="38" s="1"/>
  <c r="X554" i="38" s="1"/>
  <c r="W44" i="38"/>
  <c r="W95" i="38" s="1"/>
  <c r="V44" i="38"/>
  <c r="V95" i="38" s="1"/>
  <c r="V146" i="38" s="1"/>
  <c r="U44" i="38"/>
  <c r="U95" i="38" s="1"/>
  <c r="U146" i="38" s="1"/>
  <c r="U197" i="38" s="1"/>
  <c r="U248" i="38" s="1"/>
  <c r="U299" i="38" s="1"/>
  <c r="U350" i="38" s="1"/>
  <c r="U401" i="38" s="1"/>
  <c r="U452" i="38" s="1"/>
  <c r="U503" i="38" s="1"/>
  <c r="U554" i="38" s="1"/>
  <c r="U605" i="38" s="1"/>
  <c r="T44" i="38"/>
  <c r="S44" i="38"/>
  <c r="S95" i="38" s="1"/>
  <c r="R95" i="38" s="1"/>
  <c r="Q44" i="38"/>
  <c r="P44" i="38"/>
  <c r="O44" i="38"/>
  <c r="N44" i="38"/>
  <c r="F44" i="38"/>
  <c r="E44" i="38"/>
  <c r="X43" i="38"/>
  <c r="X94" i="38" s="1"/>
  <c r="X145" i="38" s="1"/>
  <c r="X196" i="38" s="1"/>
  <c r="X247" i="38" s="1"/>
  <c r="X298" i="38" s="1"/>
  <c r="X349" i="38" s="1"/>
  <c r="X400" i="38" s="1"/>
  <c r="X451" i="38" s="1"/>
  <c r="X502" i="38" s="1"/>
  <c r="X553" i="38" s="1"/>
  <c r="X604" i="38" s="1"/>
  <c r="W43" i="38"/>
  <c r="W94" i="38" s="1"/>
  <c r="V43" i="38"/>
  <c r="V94" i="38" s="1"/>
  <c r="U43" i="38"/>
  <c r="U94" i="38" s="1"/>
  <c r="U145" i="38" s="1"/>
  <c r="U196" i="38" s="1"/>
  <c r="U247" i="38" s="1"/>
  <c r="U298" i="38" s="1"/>
  <c r="U349" i="38" s="1"/>
  <c r="U400" i="38" s="1"/>
  <c r="U451" i="38" s="1"/>
  <c r="U502" i="38" s="1"/>
  <c r="U553" i="38" s="1"/>
  <c r="U604" i="38" s="1"/>
  <c r="U655" i="38" s="1"/>
  <c r="T43" i="38"/>
  <c r="T94" i="38" s="1"/>
  <c r="T145" i="38" s="1"/>
  <c r="T196" i="38" s="1"/>
  <c r="T247" i="38" s="1"/>
  <c r="S43" i="38"/>
  <c r="S94" i="38" s="1"/>
  <c r="S145" i="38" s="1"/>
  <c r="Q43" i="38"/>
  <c r="P43" i="38"/>
  <c r="O43" i="38"/>
  <c r="N43" i="38"/>
  <c r="F43" i="38"/>
  <c r="E43" i="38"/>
  <c r="X42" i="38"/>
  <c r="X93" i="38" s="1"/>
  <c r="X144" i="38" s="1"/>
  <c r="X195" i="38" s="1"/>
  <c r="X246" i="38" s="1"/>
  <c r="X297" i="38" s="1"/>
  <c r="X348" i="38" s="1"/>
  <c r="X399" i="38" s="1"/>
  <c r="X450" i="38" s="1"/>
  <c r="X501" i="38" s="1"/>
  <c r="X552" i="38" s="1"/>
  <c r="W42" i="38"/>
  <c r="W93" i="38" s="1"/>
  <c r="V42" i="38"/>
  <c r="V93" i="38" s="1"/>
  <c r="U42" i="38"/>
  <c r="U93" i="38" s="1"/>
  <c r="U144" i="38" s="1"/>
  <c r="U195" i="38" s="1"/>
  <c r="U246" i="38" s="1"/>
  <c r="U297" i="38" s="1"/>
  <c r="U348" i="38" s="1"/>
  <c r="U399" i="38" s="1"/>
  <c r="U450" i="38" s="1"/>
  <c r="U501" i="38" s="1"/>
  <c r="U552" i="38" s="1"/>
  <c r="U603" i="38" s="1"/>
  <c r="U654" i="38" s="1"/>
  <c r="T42" i="38"/>
  <c r="T93" i="38" s="1"/>
  <c r="S42" i="38"/>
  <c r="S93" i="38" s="1"/>
  <c r="S144" i="38" s="1"/>
  <c r="S195" i="38" s="1"/>
  <c r="S246" i="38" s="1"/>
  <c r="S297" i="38" s="1"/>
  <c r="R297" i="38" s="1"/>
  <c r="Q42" i="38"/>
  <c r="P42" i="38"/>
  <c r="O42" i="38"/>
  <c r="N42" i="38"/>
  <c r="F42" i="38"/>
  <c r="E42" i="38"/>
  <c r="X41" i="38"/>
  <c r="X92" i="38" s="1"/>
  <c r="X143" i="38" s="1"/>
  <c r="X194" i="38" s="1"/>
  <c r="X245" i="38" s="1"/>
  <c r="X296" i="38" s="1"/>
  <c r="X347" i="38" s="1"/>
  <c r="X398" i="38" s="1"/>
  <c r="X449" i="38" s="1"/>
  <c r="X500" i="38" s="1"/>
  <c r="X551" i="38" s="1"/>
  <c r="W41" i="38"/>
  <c r="AB41" i="38" s="1"/>
  <c r="V41" i="38"/>
  <c r="V92" i="38" s="1"/>
  <c r="AC92" i="38" s="1"/>
  <c r="U41" i="38"/>
  <c r="U92" i="38" s="1"/>
  <c r="U143" i="38" s="1"/>
  <c r="U194" i="38" s="1"/>
  <c r="U245" i="38" s="1"/>
  <c r="U296" i="38" s="1"/>
  <c r="U347" i="38" s="1"/>
  <c r="U398" i="38" s="1"/>
  <c r="U449" i="38" s="1"/>
  <c r="U500" i="38" s="1"/>
  <c r="U551" i="38" s="1"/>
  <c r="U602" i="38" s="1"/>
  <c r="U653" i="38" s="1"/>
  <c r="T41" i="38"/>
  <c r="T92" i="38" s="1"/>
  <c r="S41" i="38"/>
  <c r="S92" i="38" s="1"/>
  <c r="Q41" i="38"/>
  <c r="P41" i="38"/>
  <c r="O41" i="38"/>
  <c r="N41" i="38"/>
  <c r="F41" i="38"/>
  <c r="E41" i="38"/>
  <c r="X40" i="38"/>
  <c r="X91" i="38" s="1"/>
  <c r="X142" i="38" s="1"/>
  <c r="X193" i="38" s="1"/>
  <c r="X244" i="38" s="1"/>
  <c r="X295" i="38" s="1"/>
  <c r="X346" i="38" s="1"/>
  <c r="X397" i="38" s="1"/>
  <c r="X448" i="38" s="1"/>
  <c r="X499" i="38" s="1"/>
  <c r="X550" i="38" s="1"/>
  <c r="X601" i="38" s="1"/>
  <c r="W40" i="38"/>
  <c r="W91" i="38" s="1"/>
  <c r="V40" i="38"/>
  <c r="V91" i="38" s="1"/>
  <c r="U40" i="38"/>
  <c r="U91" i="38" s="1"/>
  <c r="U142" i="38" s="1"/>
  <c r="U193" i="38" s="1"/>
  <c r="U244" i="38" s="1"/>
  <c r="U295" i="38" s="1"/>
  <c r="U346" i="38" s="1"/>
  <c r="U397" i="38" s="1"/>
  <c r="U448" i="38" s="1"/>
  <c r="U499" i="38" s="1"/>
  <c r="U550" i="38" s="1"/>
  <c r="U601" i="38" s="1"/>
  <c r="U652" i="38" s="1"/>
  <c r="T40" i="38"/>
  <c r="T91" i="38" s="1"/>
  <c r="T142" i="38" s="1"/>
  <c r="S40" i="38"/>
  <c r="S91" i="38" s="1"/>
  <c r="R91" i="38" s="1"/>
  <c r="Q40" i="38"/>
  <c r="P40" i="38"/>
  <c r="O40" i="38"/>
  <c r="N40" i="38"/>
  <c r="F40" i="38"/>
  <c r="E40" i="38"/>
  <c r="X39" i="38"/>
  <c r="X90" i="38" s="1"/>
  <c r="X141" i="38" s="1"/>
  <c r="X192" i="38" s="1"/>
  <c r="X243" i="38" s="1"/>
  <c r="X294" i="38" s="1"/>
  <c r="X345" i="38" s="1"/>
  <c r="X396" i="38" s="1"/>
  <c r="X447" i="38" s="1"/>
  <c r="X498" i="38" s="1"/>
  <c r="X549" i="38" s="1"/>
  <c r="W39" i="38"/>
  <c r="W90" i="38" s="1"/>
  <c r="V39" i="38"/>
  <c r="V90" i="38" s="1"/>
  <c r="U39" i="38"/>
  <c r="U90" i="38" s="1"/>
  <c r="U141" i="38" s="1"/>
  <c r="U192" i="38" s="1"/>
  <c r="U243" i="38" s="1"/>
  <c r="U294" i="38" s="1"/>
  <c r="U345" i="38" s="1"/>
  <c r="U396" i="38" s="1"/>
  <c r="U447" i="38" s="1"/>
  <c r="U498" i="38" s="1"/>
  <c r="U549" i="38" s="1"/>
  <c r="U600" i="38" s="1"/>
  <c r="U651" i="38" s="1"/>
  <c r="T39" i="38"/>
  <c r="T90" i="38" s="1"/>
  <c r="S39" i="38"/>
  <c r="S90" i="38" s="1"/>
  <c r="S141" i="38" s="1"/>
  <c r="Q39" i="38"/>
  <c r="P39" i="38"/>
  <c r="O39" i="38"/>
  <c r="N39" i="38"/>
  <c r="F39" i="38"/>
  <c r="E39" i="38"/>
  <c r="X38" i="38"/>
  <c r="X89" i="38" s="1"/>
  <c r="X140" i="38" s="1"/>
  <c r="X191" i="38" s="1"/>
  <c r="X242" i="38" s="1"/>
  <c r="X293" i="38" s="1"/>
  <c r="X344" i="38" s="1"/>
  <c r="X395" i="38" s="1"/>
  <c r="X446" i="38" s="1"/>
  <c r="X497" i="38" s="1"/>
  <c r="X548" i="38" s="1"/>
  <c r="W38" i="38"/>
  <c r="W89" i="38" s="1"/>
  <c r="W140" i="38" s="1"/>
  <c r="V38" i="38"/>
  <c r="U38" i="38"/>
  <c r="U89" i="38" s="1"/>
  <c r="U140" i="38" s="1"/>
  <c r="U191" i="38" s="1"/>
  <c r="U242" i="38" s="1"/>
  <c r="U293" i="38" s="1"/>
  <c r="U344" i="38" s="1"/>
  <c r="U395" i="38" s="1"/>
  <c r="U446" i="38" s="1"/>
  <c r="U497" i="38" s="1"/>
  <c r="U548" i="38" s="1"/>
  <c r="U599" i="38" s="1"/>
  <c r="U650" i="38" s="1"/>
  <c r="T38" i="38"/>
  <c r="T89" i="38" s="1"/>
  <c r="S38" i="38"/>
  <c r="S89" i="38" s="1"/>
  <c r="Q38" i="38"/>
  <c r="P38" i="38"/>
  <c r="O38" i="38"/>
  <c r="N38" i="38"/>
  <c r="F38" i="38"/>
  <c r="E38" i="38"/>
  <c r="X37" i="38"/>
  <c r="X88" i="38" s="1"/>
  <c r="X139" i="38" s="1"/>
  <c r="X190" i="38" s="1"/>
  <c r="X241" i="38" s="1"/>
  <c r="X292" i="38" s="1"/>
  <c r="X343" i="38" s="1"/>
  <c r="X394" i="38" s="1"/>
  <c r="X445" i="38" s="1"/>
  <c r="X496" i="38" s="1"/>
  <c r="X547" i="38" s="1"/>
  <c r="W37" i="38"/>
  <c r="AB37" i="38" s="1"/>
  <c r="V37" i="38"/>
  <c r="V88" i="38" s="1"/>
  <c r="V139" i="38" s="1"/>
  <c r="U37" i="38"/>
  <c r="U88" i="38" s="1"/>
  <c r="U139" i="38" s="1"/>
  <c r="T37" i="38"/>
  <c r="T88" i="38" s="1"/>
  <c r="S37" i="38"/>
  <c r="S88" i="38" s="1"/>
  <c r="Q37" i="38"/>
  <c r="P37" i="38"/>
  <c r="O37" i="38"/>
  <c r="N37" i="38"/>
  <c r="F37" i="38"/>
  <c r="E37" i="38"/>
  <c r="K36" i="38"/>
  <c r="J36" i="38"/>
  <c r="I36" i="38"/>
  <c r="H36" i="38"/>
  <c r="G36" i="38"/>
  <c r="D36" i="38"/>
  <c r="C36" i="38"/>
  <c r="X35" i="38"/>
  <c r="X86" i="38" s="1"/>
  <c r="X137" i="38" s="1"/>
  <c r="X188" i="38" s="1"/>
  <c r="X239" i="38" s="1"/>
  <c r="X290" i="38" s="1"/>
  <c r="X341" i="38" s="1"/>
  <c r="X392" i="38" s="1"/>
  <c r="X443" i="38" s="1"/>
  <c r="X494" i="38" s="1"/>
  <c r="X545" i="38" s="1"/>
  <c r="W35" i="38"/>
  <c r="AB35" i="38" s="1"/>
  <c r="V35" i="38"/>
  <c r="V86" i="38" s="1"/>
  <c r="V137" i="38" s="1"/>
  <c r="V188" i="38" s="1"/>
  <c r="V239" i="38" s="1"/>
  <c r="U35" i="38"/>
  <c r="U86" i="38" s="1"/>
  <c r="U137" i="38" s="1"/>
  <c r="U188" i="38" s="1"/>
  <c r="U239" i="38" s="1"/>
  <c r="U290" i="38" s="1"/>
  <c r="U341" i="38" s="1"/>
  <c r="U392" i="38" s="1"/>
  <c r="U443" i="38" s="1"/>
  <c r="U494" i="38" s="1"/>
  <c r="U545" i="38" s="1"/>
  <c r="U596" i="38" s="1"/>
  <c r="U647" i="38" s="1"/>
  <c r="T35" i="38"/>
  <c r="T86" i="38" s="1"/>
  <c r="S35" i="38"/>
  <c r="S86" i="38" s="1"/>
  <c r="R86" i="38" s="1"/>
  <c r="Q35" i="38"/>
  <c r="P35" i="38"/>
  <c r="O35" i="38"/>
  <c r="N35" i="38"/>
  <c r="F35" i="38"/>
  <c r="E35" i="38"/>
  <c r="X34" i="38"/>
  <c r="X85" i="38" s="1"/>
  <c r="X136" i="38" s="1"/>
  <c r="X187" i="38" s="1"/>
  <c r="X238" i="38" s="1"/>
  <c r="X289" i="38" s="1"/>
  <c r="X340" i="38" s="1"/>
  <c r="X391" i="38" s="1"/>
  <c r="X442" i="38" s="1"/>
  <c r="X493" i="38" s="1"/>
  <c r="X544" i="38" s="1"/>
  <c r="W34" i="38"/>
  <c r="W85" i="38" s="1"/>
  <c r="V34" i="38"/>
  <c r="V85" i="38" s="1"/>
  <c r="V136" i="38" s="1"/>
  <c r="V187" i="38" s="1"/>
  <c r="V238" i="38" s="1"/>
  <c r="U34" i="38"/>
  <c r="U85" i="38" s="1"/>
  <c r="U136" i="38" s="1"/>
  <c r="U187" i="38" s="1"/>
  <c r="U238" i="38" s="1"/>
  <c r="U289" i="38" s="1"/>
  <c r="U340" i="38" s="1"/>
  <c r="U391" i="38" s="1"/>
  <c r="U442" i="38" s="1"/>
  <c r="U493" i="38" s="1"/>
  <c r="U544" i="38" s="1"/>
  <c r="U595" i="38" s="1"/>
  <c r="T34" i="38"/>
  <c r="T85" i="38" s="1"/>
  <c r="S34" i="38"/>
  <c r="S85" i="38" s="1"/>
  <c r="Q34" i="38"/>
  <c r="P34" i="38"/>
  <c r="O34" i="38"/>
  <c r="N34" i="38"/>
  <c r="F34" i="38"/>
  <c r="E34" i="38"/>
  <c r="X33" i="38"/>
  <c r="X84" i="38" s="1"/>
  <c r="X135" i="38" s="1"/>
  <c r="X186" i="38" s="1"/>
  <c r="X237" i="38" s="1"/>
  <c r="X288" i="38" s="1"/>
  <c r="X339" i="38" s="1"/>
  <c r="X390" i="38" s="1"/>
  <c r="X441" i="38" s="1"/>
  <c r="X492" i="38" s="1"/>
  <c r="X543" i="38" s="1"/>
  <c r="W33" i="38"/>
  <c r="W84" i="38" s="1"/>
  <c r="V33" i="38"/>
  <c r="V84" i="38" s="1"/>
  <c r="U33" i="38"/>
  <c r="U84" i="38" s="1"/>
  <c r="U135" i="38" s="1"/>
  <c r="U186" i="38" s="1"/>
  <c r="U237" i="38" s="1"/>
  <c r="U288" i="38" s="1"/>
  <c r="U339" i="38" s="1"/>
  <c r="U390" i="38" s="1"/>
  <c r="U441" i="38" s="1"/>
  <c r="U492" i="38" s="1"/>
  <c r="U543" i="38" s="1"/>
  <c r="U594" i="38" s="1"/>
  <c r="U645" i="38" s="1"/>
  <c r="T33" i="38"/>
  <c r="T84" i="38" s="1"/>
  <c r="T135" i="38" s="1"/>
  <c r="T186" i="38" s="1"/>
  <c r="T237" i="38" s="1"/>
  <c r="S33" i="38"/>
  <c r="S84" i="38" s="1"/>
  <c r="S135" i="38" s="1"/>
  <c r="Q33" i="38"/>
  <c r="P33" i="38"/>
  <c r="O33" i="38"/>
  <c r="N33" i="38"/>
  <c r="F33" i="38"/>
  <c r="E33" i="38"/>
  <c r="X32" i="38"/>
  <c r="X83" i="38" s="1"/>
  <c r="X134" i="38" s="1"/>
  <c r="X185" i="38" s="1"/>
  <c r="X236" i="38" s="1"/>
  <c r="X287" i="38" s="1"/>
  <c r="X338" i="38" s="1"/>
  <c r="X389" i="38" s="1"/>
  <c r="X440" i="38" s="1"/>
  <c r="X491" i="38" s="1"/>
  <c r="X542" i="38" s="1"/>
  <c r="W32" i="38"/>
  <c r="AB32" i="38" s="1"/>
  <c r="V32" i="38"/>
  <c r="U32" i="38"/>
  <c r="U83" i="38" s="1"/>
  <c r="U134" i="38" s="1"/>
  <c r="U185" i="38" s="1"/>
  <c r="U236" i="38" s="1"/>
  <c r="U287" i="38" s="1"/>
  <c r="U338" i="38" s="1"/>
  <c r="U389" i="38" s="1"/>
  <c r="U440" i="38" s="1"/>
  <c r="U491" i="38" s="1"/>
  <c r="U542" i="38" s="1"/>
  <c r="U593" i="38" s="1"/>
  <c r="U644" i="38" s="1"/>
  <c r="T32" i="38"/>
  <c r="T83" i="38" s="1"/>
  <c r="S32" i="38"/>
  <c r="S83" i="38" s="1"/>
  <c r="Q32" i="38"/>
  <c r="P32" i="38"/>
  <c r="O32" i="38"/>
  <c r="N32" i="38"/>
  <c r="F32" i="38"/>
  <c r="E32" i="38"/>
  <c r="X31" i="38"/>
  <c r="X82" i="38" s="1"/>
  <c r="X133" i="38" s="1"/>
  <c r="X184" i="38" s="1"/>
  <c r="X235" i="38" s="1"/>
  <c r="X286" i="38" s="1"/>
  <c r="X337" i="38" s="1"/>
  <c r="X388" i="38" s="1"/>
  <c r="X439" i="38" s="1"/>
  <c r="X490" i="38" s="1"/>
  <c r="X541" i="38" s="1"/>
  <c r="W31" i="38"/>
  <c r="W82" i="38" s="1"/>
  <c r="V31" i="38"/>
  <c r="V82" i="38" s="1"/>
  <c r="V133" i="38" s="1"/>
  <c r="V184" i="38" s="1"/>
  <c r="U31" i="38"/>
  <c r="U82" i="38" s="1"/>
  <c r="U133" i="38" s="1"/>
  <c r="U184" i="38" s="1"/>
  <c r="U235" i="38" s="1"/>
  <c r="U286" i="38" s="1"/>
  <c r="U337" i="38" s="1"/>
  <c r="U388" i="38" s="1"/>
  <c r="U439" i="38" s="1"/>
  <c r="U490" i="38" s="1"/>
  <c r="U541" i="38" s="1"/>
  <c r="U592" i="38" s="1"/>
  <c r="U643" i="38" s="1"/>
  <c r="T31" i="38"/>
  <c r="T82" i="38" s="1"/>
  <c r="S31" i="38"/>
  <c r="S82" i="38" s="1"/>
  <c r="Q31" i="38"/>
  <c r="P31" i="38"/>
  <c r="O31" i="38"/>
  <c r="N31" i="38"/>
  <c r="F31" i="38"/>
  <c r="E31" i="38"/>
  <c r="X30" i="38"/>
  <c r="X81" i="38" s="1"/>
  <c r="X132" i="38" s="1"/>
  <c r="X183" i="38" s="1"/>
  <c r="X234" i="38" s="1"/>
  <c r="X285" i="38" s="1"/>
  <c r="X336" i="38" s="1"/>
  <c r="X387" i="38" s="1"/>
  <c r="X438" i="38" s="1"/>
  <c r="X489" i="38" s="1"/>
  <c r="X540" i="38" s="1"/>
  <c r="W30" i="38"/>
  <c r="W81" i="38" s="1"/>
  <c r="V30" i="38"/>
  <c r="V81" i="38" s="1"/>
  <c r="U30" i="38"/>
  <c r="U81" i="38" s="1"/>
  <c r="U132" i="38" s="1"/>
  <c r="U183" i="38" s="1"/>
  <c r="U234" i="38" s="1"/>
  <c r="U285" i="38" s="1"/>
  <c r="U336" i="38" s="1"/>
  <c r="U387" i="38" s="1"/>
  <c r="U438" i="38" s="1"/>
  <c r="U489" i="38" s="1"/>
  <c r="U540" i="38" s="1"/>
  <c r="U591" i="38" s="1"/>
  <c r="U642" i="38" s="1"/>
  <c r="T30" i="38"/>
  <c r="T81" i="38" s="1"/>
  <c r="S30" i="38"/>
  <c r="S81" i="38" s="1"/>
  <c r="S132" i="38" s="1"/>
  <c r="Q30" i="38"/>
  <c r="P30" i="38"/>
  <c r="O30" i="38"/>
  <c r="N30" i="38"/>
  <c r="F30" i="38"/>
  <c r="E30" i="38"/>
  <c r="X29" i="38"/>
  <c r="X80" i="38" s="1"/>
  <c r="X131" i="38" s="1"/>
  <c r="X182" i="38" s="1"/>
  <c r="X233" i="38" s="1"/>
  <c r="X284" i="38" s="1"/>
  <c r="X335" i="38" s="1"/>
  <c r="X386" i="38" s="1"/>
  <c r="X437" i="38" s="1"/>
  <c r="X488" i="38" s="1"/>
  <c r="X539" i="38" s="1"/>
  <c r="W29" i="38"/>
  <c r="AB29" i="38" s="1"/>
  <c r="V29" i="38"/>
  <c r="V80" i="38" s="1"/>
  <c r="U29" i="38"/>
  <c r="U80" i="38" s="1"/>
  <c r="U131" i="38" s="1"/>
  <c r="U182" i="38" s="1"/>
  <c r="U233" i="38" s="1"/>
  <c r="U284" i="38" s="1"/>
  <c r="U335" i="38" s="1"/>
  <c r="U386" i="38" s="1"/>
  <c r="U437" i="38" s="1"/>
  <c r="U488" i="38" s="1"/>
  <c r="U539" i="38" s="1"/>
  <c r="U590" i="38" s="1"/>
  <c r="U641" i="38" s="1"/>
  <c r="T29" i="38"/>
  <c r="T80" i="38" s="1"/>
  <c r="T131" i="38" s="1"/>
  <c r="T182" i="38" s="1"/>
  <c r="T233" i="38" s="1"/>
  <c r="T284" i="38" s="1"/>
  <c r="T335" i="38" s="1"/>
  <c r="S29" i="38"/>
  <c r="R29" i="38" s="1"/>
  <c r="Q29" i="38"/>
  <c r="P29" i="38"/>
  <c r="O29" i="38"/>
  <c r="N29" i="38"/>
  <c r="F29" i="38"/>
  <c r="E29" i="38"/>
  <c r="X28" i="38"/>
  <c r="X79" i="38" s="1"/>
  <c r="X130" i="38" s="1"/>
  <c r="X181" i="38" s="1"/>
  <c r="X232" i="38" s="1"/>
  <c r="X283" i="38" s="1"/>
  <c r="X334" i="38" s="1"/>
  <c r="X385" i="38" s="1"/>
  <c r="X436" i="38" s="1"/>
  <c r="X487" i="38" s="1"/>
  <c r="X538" i="38" s="1"/>
  <c r="W28" i="38"/>
  <c r="AB28" i="38" s="1"/>
  <c r="V28" i="38"/>
  <c r="U28" i="38"/>
  <c r="U79" i="38" s="1"/>
  <c r="U130" i="38" s="1"/>
  <c r="U181" i="38" s="1"/>
  <c r="U232" i="38" s="1"/>
  <c r="U283" i="38" s="1"/>
  <c r="U334" i="38" s="1"/>
  <c r="U385" i="38" s="1"/>
  <c r="U436" i="38" s="1"/>
  <c r="U487" i="38" s="1"/>
  <c r="U538" i="38" s="1"/>
  <c r="U589" i="38" s="1"/>
  <c r="U640" i="38" s="1"/>
  <c r="T28" i="38"/>
  <c r="S28" i="38"/>
  <c r="S79" i="38" s="1"/>
  <c r="S130" i="38" s="1"/>
  <c r="Q28" i="38"/>
  <c r="P28" i="38"/>
  <c r="O28" i="38"/>
  <c r="N28" i="38"/>
  <c r="F28" i="38"/>
  <c r="E28" i="38"/>
  <c r="X27" i="38"/>
  <c r="X78" i="38" s="1"/>
  <c r="X129" i="38" s="1"/>
  <c r="X180" i="38" s="1"/>
  <c r="X231" i="38" s="1"/>
  <c r="X282" i="38" s="1"/>
  <c r="X333" i="38" s="1"/>
  <c r="X384" i="38" s="1"/>
  <c r="X435" i="38" s="1"/>
  <c r="X486" i="38" s="1"/>
  <c r="X537" i="38" s="1"/>
  <c r="X588" i="38" s="1"/>
  <c r="W27" i="38"/>
  <c r="W78" i="38" s="1"/>
  <c r="V27" i="38"/>
  <c r="V78" i="38" s="1"/>
  <c r="U27" i="38"/>
  <c r="U78" i="38" s="1"/>
  <c r="U129" i="38" s="1"/>
  <c r="U180" i="38" s="1"/>
  <c r="U231" i="38" s="1"/>
  <c r="U282" i="38" s="1"/>
  <c r="U333" i="38" s="1"/>
  <c r="U384" i="38" s="1"/>
  <c r="U435" i="38" s="1"/>
  <c r="U486" i="38" s="1"/>
  <c r="U537" i="38" s="1"/>
  <c r="U588" i="38" s="1"/>
  <c r="U639" i="38" s="1"/>
  <c r="T27" i="38"/>
  <c r="S27" i="38"/>
  <c r="S78" i="38" s="1"/>
  <c r="Q27" i="38"/>
  <c r="P27" i="38"/>
  <c r="O27" i="38"/>
  <c r="N27" i="38"/>
  <c r="F27" i="38"/>
  <c r="E27" i="38"/>
  <c r="X26" i="38"/>
  <c r="X77" i="38" s="1"/>
  <c r="X128" i="38" s="1"/>
  <c r="X179" i="38" s="1"/>
  <c r="X230" i="38" s="1"/>
  <c r="X281" i="38" s="1"/>
  <c r="X332" i="38" s="1"/>
  <c r="X383" i="38" s="1"/>
  <c r="X434" i="38" s="1"/>
  <c r="X485" i="38" s="1"/>
  <c r="X536" i="38" s="1"/>
  <c r="W26" i="38"/>
  <c r="W77" i="38" s="1"/>
  <c r="V26" i="38"/>
  <c r="AC26" i="38" s="1"/>
  <c r="U26" i="38"/>
  <c r="U77" i="38" s="1"/>
  <c r="U128" i="38" s="1"/>
  <c r="U179" i="38" s="1"/>
  <c r="U230" i="38" s="1"/>
  <c r="U281" i="38" s="1"/>
  <c r="U332" i="38" s="1"/>
  <c r="U383" i="38" s="1"/>
  <c r="U434" i="38" s="1"/>
  <c r="U485" i="38" s="1"/>
  <c r="U536" i="38" s="1"/>
  <c r="U587" i="38" s="1"/>
  <c r="U638" i="38" s="1"/>
  <c r="T26" i="38"/>
  <c r="T77" i="38" s="1"/>
  <c r="S26" i="38"/>
  <c r="S77" i="38" s="1"/>
  <c r="Q26" i="38"/>
  <c r="P26" i="38"/>
  <c r="O26" i="38"/>
  <c r="N26" i="38"/>
  <c r="F26" i="38"/>
  <c r="E26" i="38"/>
  <c r="X25" i="38"/>
  <c r="X76" i="38" s="1"/>
  <c r="X127" i="38" s="1"/>
  <c r="X178" i="38" s="1"/>
  <c r="X229" i="38" s="1"/>
  <c r="X280" i="38" s="1"/>
  <c r="X331" i="38" s="1"/>
  <c r="X382" i="38" s="1"/>
  <c r="X433" i="38" s="1"/>
  <c r="X484" i="38" s="1"/>
  <c r="X535" i="38" s="1"/>
  <c r="W25" i="38"/>
  <c r="V25" i="38"/>
  <c r="AC25" i="38" s="1"/>
  <c r="U25" i="38"/>
  <c r="U76" i="38" s="1"/>
  <c r="T25" i="38"/>
  <c r="T76" i="38" s="1"/>
  <c r="S25" i="38"/>
  <c r="S76" i="38" s="1"/>
  <c r="Q25" i="38"/>
  <c r="P25" i="38"/>
  <c r="O25" i="38"/>
  <c r="N25" i="38"/>
  <c r="F25" i="38"/>
  <c r="E25" i="38"/>
  <c r="K24" i="38"/>
  <c r="J24" i="38"/>
  <c r="I24" i="38"/>
  <c r="H24" i="38"/>
  <c r="G24" i="38"/>
  <c r="D24" i="38"/>
  <c r="C24" i="38"/>
  <c r="X23" i="38"/>
  <c r="X74" i="38" s="1"/>
  <c r="X125" i="38" s="1"/>
  <c r="X176" i="38" s="1"/>
  <c r="X227" i="38" s="1"/>
  <c r="X278" i="38" s="1"/>
  <c r="X329" i="38" s="1"/>
  <c r="X380" i="38" s="1"/>
  <c r="X431" i="38" s="1"/>
  <c r="X482" i="38" s="1"/>
  <c r="X533" i="38" s="1"/>
  <c r="W23" i="38"/>
  <c r="V23" i="38"/>
  <c r="V74" i="38" s="1"/>
  <c r="V125" i="38" s="1"/>
  <c r="AC125" i="38" s="1"/>
  <c r="U23" i="38"/>
  <c r="U74" i="38" s="1"/>
  <c r="U125" i="38" s="1"/>
  <c r="U176" i="38" s="1"/>
  <c r="U227" i="38" s="1"/>
  <c r="U278" i="38" s="1"/>
  <c r="U329" i="38" s="1"/>
  <c r="U380" i="38" s="1"/>
  <c r="U431" i="38" s="1"/>
  <c r="U482" i="38" s="1"/>
  <c r="U533" i="38" s="1"/>
  <c r="U584" i="38" s="1"/>
  <c r="U635" i="38" s="1"/>
  <c r="T23" i="38"/>
  <c r="T74" i="38" s="1"/>
  <c r="S23" i="38"/>
  <c r="S74" i="38" s="1"/>
  <c r="Q23" i="38"/>
  <c r="P23" i="38"/>
  <c r="O23" i="38"/>
  <c r="N23" i="38"/>
  <c r="F23" i="38"/>
  <c r="E23" i="38"/>
  <c r="X22" i="38"/>
  <c r="X73" i="38" s="1"/>
  <c r="X124" i="38" s="1"/>
  <c r="X175" i="38" s="1"/>
  <c r="X226" i="38" s="1"/>
  <c r="X277" i="38" s="1"/>
  <c r="X328" i="38" s="1"/>
  <c r="X379" i="38" s="1"/>
  <c r="X430" i="38" s="1"/>
  <c r="X481" i="38" s="1"/>
  <c r="X532" i="38" s="1"/>
  <c r="W22" i="38"/>
  <c r="AB22" i="38" s="1"/>
  <c r="V22" i="38"/>
  <c r="AC22" i="38" s="1"/>
  <c r="U22" i="38"/>
  <c r="U73" i="38" s="1"/>
  <c r="U124" i="38" s="1"/>
  <c r="U175" i="38" s="1"/>
  <c r="U226" i="38" s="1"/>
  <c r="U277" i="38" s="1"/>
  <c r="U328" i="38" s="1"/>
  <c r="U379" i="38" s="1"/>
  <c r="U430" i="38" s="1"/>
  <c r="U481" i="38" s="1"/>
  <c r="U532" i="38" s="1"/>
  <c r="U583" i="38" s="1"/>
  <c r="T22" i="38"/>
  <c r="T73" i="38" s="1"/>
  <c r="S22" i="38"/>
  <c r="S73" i="38" s="1"/>
  <c r="S124" i="38" s="1"/>
  <c r="Q22" i="38"/>
  <c r="P22" i="38"/>
  <c r="O22" i="38"/>
  <c r="N22" i="38"/>
  <c r="F22" i="38"/>
  <c r="E22" i="38"/>
  <c r="X21" i="38"/>
  <c r="X72" i="38" s="1"/>
  <c r="X123" i="38" s="1"/>
  <c r="X174" i="38" s="1"/>
  <c r="X225" i="38" s="1"/>
  <c r="X276" i="38" s="1"/>
  <c r="X327" i="38" s="1"/>
  <c r="X378" i="38" s="1"/>
  <c r="X429" i="38" s="1"/>
  <c r="X480" i="38" s="1"/>
  <c r="X531" i="38" s="1"/>
  <c r="X582" i="38" s="1"/>
  <c r="W21" i="38"/>
  <c r="AB21" i="38" s="1"/>
  <c r="V21" i="38"/>
  <c r="V72" i="38" s="1"/>
  <c r="U21" i="38"/>
  <c r="U72" i="38" s="1"/>
  <c r="U123" i="38" s="1"/>
  <c r="U174" i="38" s="1"/>
  <c r="U225" i="38" s="1"/>
  <c r="U276" i="38" s="1"/>
  <c r="U327" i="38" s="1"/>
  <c r="U378" i="38" s="1"/>
  <c r="U429" i="38" s="1"/>
  <c r="U480" i="38" s="1"/>
  <c r="U531" i="38" s="1"/>
  <c r="U582" i="38" s="1"/>
  <c r="U633" i="38" s="1"/>
  <c r="T21" i="38"/>
  <c r="T72" i="38" s="1"/>
  <c r="T123" i="38" s="1"/>
  <c r="S21" i="38"/>
  <c r="S72" i="38" s="1"/>
  <c r="Q21" i="38"/>
  <c r="P21" i="38"/>
  <c r="O21" i="38"/>
  <c r="N21" i="38"/>
  <c r="F21" i="38"/>
  <c r="E21" i="38"/>
  <c r="X20" i="38"/>
  <c r="X71" i="38" s="1"/>
  <c r="X122" i="38" s="1"/>
  <c r="X173" i="38" s="1"/>
  <c r="X224" i="38" s="1"/>
  <c r="X275" i="38" s="1"/>
  <c r="X326" i="38" s="1"/>
  <c r="X377" i="38" s="1"/>
  <c r="X428" i="38" s="1"/>
  <c r="X479" i="38" s="1"/>
  <c r="X530" i="38" s="1"/>
  <c r="W20" i="38"/>
  <c r="W71" i="38" s="1"/>
  <c r="V20" i="38"/>
  <c r="V71" i="38" s="1"/>
  <c r="U20" i="38"/>
  <c r="U71" i="38" s="1"/>
  <c r="U122" i="38" s="1"/>
  <c r="U173" i="38" s="1"/>
  <c r="U224" i="38" s="1"/>
  <c r="U275" i="38" s="1"/>
  <c r="U326" i="38" s="1"/>
  <c r="U377" i="38" s="1"/>
  <c r="U428" i="38" s="1"/>
  <c r="U479" i="38" s="1"/>
  <c r="U530" i="38" s="1"/>
  <c r="U581" i="38" s="1"/>
  <c r="U632" i="38" s="1"/>
  <c r="T20" i="38"/>
  <c r="T71" i="38" s="1"/>
  <c r="S20" i="38"/>
  <c r="S71" i="38" s="1"/>
  <c r="Q20" i="38"/>
  <c r="P20" i="38"/>
  <c r="O20" i="38"/>
  <c r="N20" i="38"/>
  <c r="F20" i="38"/>
  <c r="E20" i="38"/>
  <c r="X19" i="38"/>
  <c r="X70" i="38" s="1"/>
  <c r="X121" i="38" s="1"/>
  <c r="X172" i="38" s="1"/>
  <c r="X223" i="38" s="1"/>
  <c r="X274" i="38" s="1"/>
  <c r="X325" i="38" s="1"/>
  <c r="X376" i="38" s="1"/>
  <c r="X427" i="38" s="1"/>
  <c r="X478" i="38" s="1"/>
  <c r="X529" i="38" s="1"/>
  <c r="W19" i="38"/>
  <c r="V19" i="38"/>
  <c r="V70" i="38" s="1"/>
  <c r="AC70" i="38" s="1"/>
  <c r="U19" i="38"/>
  <c r="U70" i="38" s="1"/>
  <c r="U121" i="38" s="1"/>
  <c r="U172" i="38" s="1"/>
  <c r="U223" i="38" s="1"/>
  <c r="U274" i="38" s="1"/>
  <c r="U325" i="38" s="1"/>
  <c r="U376" i="38" s="1"/>
  <c r="U427" i="38" s="1"/>
  <c r="U478" i="38" s="1"/>
  <c r="U529" i="38" s="1"/>
  <c r="U580" i="38" s="1"/>
  <c r="U631" i="38" s="1"/>
  <c r="T19" i="38"/>
  <c r="T70" i="38" s="1"/>
  <c r="S19" i="38"/>
  <c r="S70" i="38" s="1"/>
  <c r="Q19" i="38"/>
  <c r="P19" i="38"/>
  <c r="O19" i="38"/>
  <c r="N19" i="38"/>
  <c r="F19" i="38"/>
  <c r="E19" i="38"/>
  <c r="X18" i="38"/>
  <c r="X69" i="38" s="1"/>
  <c r="X120" i="38" s="1"/>
  <c r="X171" i="38" s="1"/>
  <c r="X222" i="38" s="1"/>
  <c r="X273" i="38" s="1"/>
  <c r="X324" i="38" s="1"/>
  <c r="X375" i="38" s="1"/>
  <c r="X426" i="38" s="1"/>
  <c r="X477" i="38" s="1"/>
  <c r="X528" i="38" s="1"/>
  <c r="W18" i="38"/>
  <c r="AB18" i="38" s="1"/>
  <c r="V18" i="38"/>
  <c r="V69" i="38" s="1"/>
  <c r="U18" i="38"/>
  <c r="U69" i="38" s="1"/>
  <c r="U120" i="38" s="1"/>
  <c r="U171" i="38" s="1"/>
  <c r="U222" i="38" s="1"/>
  <c r="U273" i="38" s="1"/>
  <c r="U324" i="38" s="1"/>
  <c r="U375" i="38" s="1"/>
  <c r="U426" i="38" s="1"/>
  <c r="U477" i="38" s="1"/>
  <c r="U528" i="38" s="1"/>
  <c r="U579" i="38" s="1"/>
  <c r="U630" i="38" s="1"/>
  <c r="T18" i="38"/>
  <c r="T69" i="38" s="1"/>
  <c r="S18" i="38"/>
  <c r="R18" i="38" s="1"/>
  <c r="Q18" i="38"/>
  <c r="P18" i="38"/>
  <c r="O18" i="38"/>
  <c r="N18" i="38"/>
  <c r="F18" i="38"/>
  <c r="E18" i="38"/>
  <c r="X17" i="38"/>
  <c r="X68" i="38" s="1"/>
  <c r="X119" i="38" s="1"/>
  <c r="X170" i="38" s="1"/>
  <c r="X221" i="38" s="1"/>
  <c r="X272" i="38" s="1"/>
  <c r="X323" i="38" s="1"/>
  <c r="X374" i="38" s="1"/>
  <c r="X425" i="38" s="1"/>
  <c r="X476" i="38" s="1"/>
  <c r="X527" i="38" s="1"/>
  <c r="X578" i="38" s="1"/>
  <c r="W17" i="38"/>
  <c r="AB17" i="38" s="1"/>
  <c r="V17" i="38"/>
  <c r="V68" i="38" s="1"/>
  <c r="U17" i="38"/>
  <c r="U68" i="38" s="1"/>
  <c r="U119" i="38" s="1"/>
  <c r="U170" i="38" s="1"/>
  <c r="U221" i="38" s="1"/>
  <c r="U272" i="38" s="1"/>
  <c r="U323" i="38" s="1"/>
  <c r="U374" i="38" s="1"/>
  <c r="U425" i="38" s="1"/>
  <c r="U476" i="38" s="1"/>
  <c r="U527" i="38" s="1"/>
  <c r="U578" i="38" s="1"/>
  <c r="U629" i="38" s="1"/>
  <c r="T17" i="38"/>
  <c r="S17" i="38"/>
  <c r="S68" i="38" s="1"/>
  <c r="Q17" i="38"/>
  <c r="P17" i="38"/>
  <c r="O17" i="38"/>
  <c r="N17" i="38"/>
  <c r="F17" i="38"/>
  <c r="E17" i="38"/>
  <c r="X16" i="38"/>
  <c r="X67" i="38" s="1"/>
  <c r="X118" i="38" s="1"/>
  <c r="X169" i="38" s="1"/>
  <c r="X220" i="38" s="1"/>
  <c r="X271" i="38" s="1"/>
  <c r="X322" i="38" s="1"/>
  <c r="X373" i="38" s="1"/>
  <c r="X424" i="38" s="1"/>
  <c r="X475" i="38" s="1"/>
  <c r="X526" i="38" s="1"/>
  <c r="W16" i="38"/>
  <c r="W67" i="38" s="1"/>
  <c r="V16" i="38"/>
  <c r="AC16" i="38" s="1"/>
  <c r="U16" i="38"/>
  <c r="U67" i="38" s="1"/>
  <c r="U118" i="38" s="1"/>
  <c r="U169" i="38" s="1"/>
  <c r="U220" i="38" s="1"/>
  <c r="U271" i="38" s="1"/>
  <c r="U322" i="38" s="1"/>
  <c r="U373" i="38" s="1"/>
  <c r="U424" i="38" s="1"/>
  <c r="U475" i="38" s="1"/>
  <c r="U526" i="38" s="1"/>
  <c r="U577" i="38" s="1"/>
  <c r="U628" i="38" s="1"/>
  <c r="T16" i="38"/>
  <c r="T67" i="38" s="1"/>
  <c r="S16" i="38"/>
  <c r="S67" i="38" s="1"/>
  <c r="Q16" i="38"/>
  <c r="P16" i="38"/>
  <c r="O16" i="38"/>
  <c r="N16" i="38"/>
  <c r="F16" i="38"/>
  <c r="E16" i="38"/>
  <c r="X15" i="38"/>
  <c r="X66" i="38" s="1"/>
  <c r="X117" i="38" s="1"/>
  <c r="X168" i="38" s="1"/>
  <c r="X219" i="38" s="1"/>
  <c r="X270" i="38" s="1"/>
  <c r="X321" i="38" s="1"/>
  <c r="X372" i="38" s="1"/>
  <c r="X423" i="38" s="1"/>
  <c r="X474" i="38" s="1"/>
  <c r="X525" i="38" s="1"/>
  <c r="W15" i="38"/>
  <c r="W66" i="38" s="1"/>
  <c r="V15" i="38"/>
  <c r="V66" i="38" s="1"/>
  <c r="V117" i="38" s="1"/>
  <c r="AC117" i="38" s="1"/>
  <c r="U15" i="38"/>
  <c r="U66" i="38" s="1"/>
  <c r="U117" i="38" s="1"/>
  <c r="U168" i="38" s="1"/>
  <c r="U219" i="38" s="1"/>
  <c r="U270" i="38" s="1"/>
  <c r="U321" i="38" s="1"/>
  <c r="U372" i="38" s="1"/>
  <c r="U423" i="38" s="1"/>
  <c r="U474" i="38" s="1"/>
  <c r="U525" i="38" s="1"/>
  <c r="U576" i="38" s="1"/>
  <c r="U627" i="38" s="1"/>
  <c r="T15" i="38"/>
  <c r="T66" i="38" s="1"/>
  <c r="S15" i="38"/>
  <c r="R15" i="38" s="1"/>
  <c r="Q15" i="38"/>
  <c r="P15" i="38"/>
  <c r="O15" i="38"/>
  <c r="N15" i="38"/>
  <c r="F15" i="38"/>
  <c r="E15" i="38"/>
  <c r="X14" i="38"/>
  <c r="X65" i="38" s="1"/>
  <c r="X116" i="38" s="1"/>
  <c r="X167" i="38" s="1"/>
  <c r="X218" i="38" s="1"/>
  <c r="X269" i="38" s="1"/>
  <c r="X320" i="38" s="1"/>
  <c r="X371" i="38" s="1"/>
  <c r="X422" i="38" s="1"/>
  <c r="X473" i="38" s="1"/>
  <c r="X524" i="38" s="1"/>
  <c r="W14" i="38"/>
  <c r="AB14" i="38" s="1"/>
  <c r="V14" i="38"/>
  <c r="V65" i="38" s="1"/>
  <c r="U14" i="38"/>
  <c r="U65" i="38" s="1"/>
  <c r="U116" i="38" s="1"/>
  <c r="U167" i="38" s="1"/>
  <c r="U218" i="38" s="1"/>
  <c r="U269" i="38" s="1"/>
  <c r="U320" i="38" s="1"/>
  <c r="U371" i="38" s="1"/>
  <c r="U422" i="38" s="1"/>
  <c r="U473" i="38" s="1"/>
  <c r="U524" i="38" s="1"/>
  <c r="U575" i="38" s="1"/>
  <c r="U626" i="38" s="1"/>
  <c r="T14" i="38"/>
  <c r="T65" i="38" s="1"/>
  <c r="S14" i="38"/>
  <c r="S65" i="38" s="1"/>
  <c r="S116" i="38" s="1"/>
  <c r="Q14" i="38"/>
  <c r="P14" i="38"/>
  <c r="O14" i="38"/>
  <c r="N14" i="38"/>
  <c r="F14" i="38"/>
  <c r="E14" i="38"/>
  <c r="X13" i="38"/>
  <c r="X64" i="38" s="1"/>
  <c r="X115" i="38" s="1"/>
  <c r="X166" i="38" s="1"/>
  <c r="X217" i="38" s="1"/>
  <c r="X268" i="38" s="1"/>
  <c r="X319" i="38" s="1"/>
  <c r="X370" i="38" s="1"/>
  <c r="X421" i="38" s="1"/>
  <c r="X472" i="38" s="1"/>
  <c r="X523" i="38" s="1"/>
  <c r="X574" i="38" s="1"/>
  <c r="W13" i="38"/>
  <c r="W64" i="38" s="1"/>
  <c r="V13" i="38"/>
  <c r="V64" i="38" s="1"/>
  <c r="U13" i="38"/>
  <c r="U64" i="38" s="1"/>
  <c r="U115" i="38" s="1"/>
  <c r="U166" i="38" s="1"/>
  <c r="U217" i="38" s="1"/>
  <c r="U268" i="38" s="1"/>
  <c r="U319" i="38" s="1"/>
  <c r="U370" i="38" s="1"/>
  <c r="U421" i="38" s="1"/>
  <c r="U472" i="38" s="1"/>
  <c r="U523" i="38" s="1"/>
  <c r="U574" i="38" s="1"/>
  <c r="U625" i="38" s="1"/>
  <c r="T13" i="38"/>
  <c r="T64" i="38" s="1"/>
  <c r="T115" i="38" s="1"/>
  <c r="S13" i="38"/>
  <c r="S64" i="38" s="1"/>
  <c r="Q13" i="38"/>
  <c r="P13" i="38"/>
  <c r="O13" i="38"/>
  <c r="N13" i="38"/>
  <c r="F13" i="38"/>
  <c r="E13" i="38"/>
  <c r="X12" i="38"/>
  <c r="X63" i="38" s="1"/>
  <c r="X114" i="38" s="1"/>
  <c r="X165" i="38" s="1"/>
  <c r="X216" i="38" s="1"/>
  <c r="X267" i="38" s="1"/>
  <c r="X318" i="38" s="1"/>
  <c r="X369" i="38" s="1"/>
  <c r="X420" i="38" s="1"/>
  <c r="X471" i="38" s="1"/>
  <c r="X522" i="38" s="1"/>
  <c r="W12" i="38"/>
  <c r="W63" i="38" s="1"/>
  <c r="V12" i="38"/>
  <c r="U12" i="38"/>
  <c r="U63" i="38" s="1"/>
  <c r="U114" i="38" s="1"/>
  <c r="U165" i="38" s="1"/>
  <c r="U216" i="38" s="1"/>
  <c r="U267" i="38" s="1"/>
  <c r="U318" i="38" s="1"/>
  <c r="U369" i="38" s="1"/>
  <c r="U420" i="38" s="1"/>
  <c r="U471" i="38" s="1"/>
  <c r="U522" i="38" s="1"/>
  <c r="U573" i="38" s="1"/>
  <c r="U624" i="38" s="1"/>
  <c r="T12" i="38"/>
  <c r="T63" i="38" s="1"/>
  <c r="S12" i="38"/>
  <c r="S63" i="38" s="1"/>
  <c r="Q12" i="38"/>
  <c r="P12" i="38"/>
  <c r="O12" i="38"/>
  <c r="N12" i="38"/>
  <c r="F12" i="38"/>
  <c r="E12" i="38"/>
  <c r="X11" i="38"/>
  <c r="X62" i="38" s="1"/>
  <c r="X113" i="38" s="1"/>
  <c r="X164" i="38" s="1"/>
  <c r="X215" i="38" s="1"/>
  <c r="X266" i="38" s="1"/>
  <c r="X317" i="38" s="1"/>
  <c r="X368" i="38" s="1"/>
  <c r="X419" i="38" s="1"/>
  <c r="X470" i="38" s="1"/>
  <c r="X521" i="38" s="1"/>
  <c r="W11" i="38"/>
  <c r="AB11" i="38" s="1"/>
  <c r="V11" i="38"/>
  <c r="V62" i="38" s="1"/>
  <c r="AC62" i="38" s="1"/>
  <c r="U11" i="38"/>
  <c r="U62" i="38" s="1"/>
  <c r="U113" i="38" s="1"/>
  <c r="U164" i="38" s="1"/>
  <c r="U215" i="38" s="1"/>
  <c r="U266" i="38" s="1"/>
  <c r="U317" i="38" s="1"/>
  <c r="U368" i="38" s="1"/>
  <c r="U419" i="38" s="1"/>
  <c r="U470" i="38" s="1"/>
  <c r="U521" i="38" s="1"/>
  <c r="U572" i="38" s="1"/>
  <c r="U623" i="38" s="1"/>
  <c r="T11" i="38"/>
  <c r="T62" i="38" s="1"/>
  <c r="S11" i="38"/>
  <c r="S62" i="38" s="1"/>
  <c r="Q11" i="38"/>
  <c r="P11" i="38"/>
  <c r="O11" i="38"/>
  <c r="N11" i="38"/>
  <c r="F11" i="38"/>
  <c r="E11" i="38"/>
  <c r="X10" i="38"/>
  <c r="X61" i="38" s="1"/>
  <c r="X112" i="38" s="1"/>
  <c r="X163" i="38" s="1"/>
  <c r="X214" i="38" s="1"/>
  <c r="X265" i="38" s="1"/>
  <c r="X316" i="38" s="1"/>
  <c r="X367" i="38" s="1"/>
  <c r="X418" i="38" s="1"/>
  <c r="X469" i="38" s="1"/>
  <c r="X520" i="38" s="1"/>
  <c r="W10" i="38"/>
  <c r="AB10" i="38" s="1"/>
  <c r="V10" i="38"/>
  <c r="V61" i="38" s="1"/>
  <c r="U10" i="38"/>
  <c r="U61" i="38" s="1"/>
  <c r="U112" i="38" s="1"/>
  <c r="U163" i="38" s="1"/>
  <c r="U214" i="38" s="1"/>
  <c r="U265" i="38" s="1"/>
  <c r="U316" i="38" s="1"/>
  <c r="U367" i="38" s="1"/>
  <c r="U418" i="38" s="1"/>
  <c r="U469" i="38" s="1"/>
  <c r="U520" i="38" s="1"/>
  <c r="U571" i="38" s="1"/>
  <c r="U622" i="38" s="1"/>
  <c r="T10" i="38"/>
  <c r="T61" i="38" s="1"/>
  <c r="S10" i="38"/>
  <c r="S61" i="38" s="1"/>
  <c r="S112" i="38" s="1"/>
  <c r="Q10" i="38"/>
  <c r="P10" i="38"/>
  <c r="O10" i="38"/>
  <c r="N10" i="38"/>
  <c r="F10" i="38"/>
  <c r="E10" i="38"/>
  <c r="X9" i="38"/>
  <c r="X60" i="38" s="1"/>
  <c r="X111" i="38" s="1"/>
  <c r="X162" i="38" s="1"/>
  <c r="X213" i="38" s="1"/>
  <c r="X264" i="38" s="1"/>
  <c r="X315" i="38" s="1"/>
  <c r="X366" i="38" s="1"/>
  <c r="X417" i="38" s="1"/>
  <c r="X468" i="38" s="1"/>
  <c r="X519" i="38" s="1"/>
  <c r="W9" i="38"/>
  <c r="W60" i="38" s="1"/>
  <c r="V9" i="38"/>
  <c r="V60" i="38" s="1"/>
  <c r="U9" i="38"/>
  <c r="U60" i="38" s="1"/>
  <c r="U111" i="38" s="1"/>
  <c r="U162" i="38" s="1"/>
  <c r="U213" i="38" s="1"/>
  <c r="U264" i="38" s="1"/>
  <c r="U315" i="38" s="1"/>
  <c r="U366" i="38" s="1"/>
  <c r="U417" i="38" s="1"/>
  <c r="U468" i="38" s="1"/>
  <c r="U519" i="38" s="1"/>
  <c r="U570" i="38" s="1"/>
  <c r="U621" i="38" s="1"/>
  <c r="T9" i="38"/>
  <c r="T60" i="38" s="1"/>
  <c r="T111" i="38" s="1"/>
  <c r="S9" i="38"/>
  <c r="S60" i="38" s="1"/>
  <c r="Q9" i="38"/>
  <c r="P9" i="38"/>
  <c r="O9" i="38"/>
  <c r="N9" i="38"/>
  <c r="F9" i="38"/>
  <c r="E9" i="38"/>
  <c r="X8" i="38"/>
  <c r="X59" i="38" s="1"/>
  <c r="X110" i="38" s="1"/>
  <c r="X161" i="38" s="1"/>
  <c r="X212" i="38" s="1"/>
  <c r="X263" i="38" s="1"/>
  <c r="X314" i="38" s="1"/>
  <c r="X365" i="38" s="1"/>
  <c r="X416" i="38" s="1"/>
  <c r="X467" i="38" s="1"/>
  <c r="X518" i="38" s="1"/>
  <c r="W8" i="38"/>
  <c r="W59" i="38" s="1"/>
  <c r="V8" i="38"/>
  <c r="U8" i="38"/>
  <c r="U59" i="38" s="1"/>
  <c r="U110" i="38" s="1"/>
  <c r="U161" i="38" s="1"/>
  <c r="U212" i="38" s="1"/>
  <c r="U263" i="38" s="1"/>
  <c r="U314" i="38" s="1"/>
  <c r="U365" i="38" s="1"/>
  <c r="U416" i="38" s="1"/>
  <c r="U467" i="38" s="1"/>
  <c r="U518" i="38" s="1"/>
  <c r="U569" i="38" s="1"/>
  <c r="U620" i="38" s="1"/>
  <c r="T8" i="38"/>
  <c r="T59" i="38" s="1"/>
  <c r="S8" i="38"/>
  <c r="S59" i="38" s="1"/>
  <c r="Q8" i="38"/>
  <c r="P8" i="38"/>
  <c r="O8" i="38"/>
  <c r="N8" i="38"/>
  <c r="F8" i="38"/>
  <c r="E8" i="38"/>
  <c r="X7" i="38"/>
  <c r="X58" i="38" s="1"/>
  <c r="X109" i="38" s="1"/>
  <c r="X160" i="38" s="1"/>
  <c r="X211" i="38" s="1"/>
  <c r="X262" i="38" s="1"/>
  <c r="X313" i="38" s="1"/>
  <c r="X364" i="38" s="1"/>
  <c r="X415" i="38" s="1"/>
  <c r="X466" i="38" s="1"/>
  <c r="X517" i="38" s="1"/>
  <c r="W7" i="38"/>
  <c r="AB7" i="38" s="1"/>
  <c r="V7" i="38"/>
  <c r="V58" i="38" s="1"/>
  <c r="V109" i="38" s="1"/>
  <c r="U7" i="38"/>
  <c r="U58" i="38" s="1"/>
  <c r="T7" i="38"/>
  <c r="T58" i="38" s="1"/>
  <c r="S7" i="38"/>
  <c r="S58" i="38" s="1"/>
  <c r="Q7" i="38"/>
  <c r="P7" i="38"/>
  <c r="O7" i="38"/>
  <c r="N7" i="38"/>
  <c r="F7" i="38"/>
  <c r="E7" i="38"/>
  <c r="P97" i="38" l="1"/>
  <c r="E97" i="38"/>
  <c r="AP149" i="38"/>
  <c r="BN302" i="38"/>
  <c r="H608" i="38"/>
  <c r="J608" i="38"/>
  <c r="J610" i="38" s="1"/>
  <c r="P546" i="38"/>
  <c r="O534" i="38"/>
  <c r="Q97" i="38"/>
  <c r="E352" i="38"/>
  <c r="BC352" i="38"/>
  <c r="T634" i="38"/>
  <c r="X603" i="38"/>
  <c r="Z45" i="38"/>
  <c r="BY455" i="38"/>
  <c r="H557" i="38"/>
  <c r="U634" i="38"/>
  <c r="X572" i="38"/>
  <c r="X573" i="38"/>
  <c r="X576" i="38"/>
  <c r="X580" i="38"/>
  <c r="C353" i="38"/>
  <c r="E403" i="38"/>
  <c r="BZ455" i="38"/>
  <c r="N597" i="38"/>
  <c r="G506" i="38"/>
  <c r="N495" i="38"/>
  <c r="Q607" i="38"/>
  <c r="E454" i="38"/>
  <c r="O432" i="38"/>
  <c r="L455" i="38"/>
  <c r="H455" i="38"/>
  <c r="L404" i="38"/>
  <c r="H404" i="38"/>
  <c r="N330" i="38"/>
  <c r="L353" i="38"/>
  <c r="X591" i="38"/>
  <c r="E199" i="38"/>
  <c r="G404" i="38"/>
  <c r="P403" i="38"/>
  <c r="C455" i="38"/>
  <c r="N585" i="38"/>
  <c r="O600" i="38"/>
  <c r="X589" i="38"/>
  <c r="E24" i="38"/>
  <c r="BJ279" i="38"/>
  <c r="BJ291" i="38"/>
  <c r="N342" i="38"/>
  <c r="P352" i="38"/>
  <c r="N393" i="38"/>
  <c r="E432" i="38"/>
  <c r="E495" i="38"/>
  <c r="G557" i="38"/>
  <c r="K557" i="38"/>
  <c r="N546" i="38"/>
  <c r="O569" i="38"/>
  <c r="X594" i="38"/>
  <c r="N607" i="38"/>
  <c r="W634" i="38"/>
  <c r="AB634" i="38" s="1"/>
  <c r="R28" i="38"/>
  <c r="C200" i="38"/>
  <c r="I608" i="38"/>
  <c r="Q279" i="38"/>
  <c r="G302" i="38"/>
  <c r="P301" i="38"/>
  <c r="O301" i="38"/>
  <c r="N301" i="38"/>
  <c r="N291" i="38"/>
  <c r="J251" i="38"/>
  <c r="N240" i="38"/>
  <c r="Q199" i="38"/>
  <c r="P36" i="38"/>
  <c r="Q228" i="38"/>
  <c r="E240" i="38"/>
  <c r="H302" i="38"/>
  <c r="BL302" i="38"/>
  <c r="BP302" i="38"/>
  <c r="BB353" i="38"/>
  <c r="BC353" i="38" s="1"/>
  <c r="BW455" i="38"/>
  <c r="CA455" i="38"/>
  <c r="Q444" i="38"/>
  <c r="E505" i="38"/>
  <c r="C557" i="38"/>
  <c r="I557" i="38"/>
  <c r="E556" i="38"/>
  <c r="J557" i="38"/>
  <c r="P590" i="38"/>
  <c r="C47" i="38"/>
  <c r="X590" i="38"/>
  <c r="Z82" i="38"/>
  <c r="AC39" i="38"/>
  <c r="P46" i="38"/>
  <c r="O75" i="38"/>
  <c r="E189" i="38"/>
  <c r="E250" i="38"/>
  <c r="N279" i="38"/>
  <c r="BM302" i="38"/>
  <c r="Q301" i="38"/>
  <c r="N352" i="38"/>
  <c r="Q432" i="38"/>
  <c r="BX455" i="38"/>
  <c r="P505" i="38"/>
  <c r="P570" i="38"/>
  <c r="O592" i="38"/>
  <c r="O646" i="38"/>
  <c r="Q656" i="38"/>
  <c r="Z41" i="38"/>
  <c r="G251" i="38"/>
  <c r="Q250" i="38"/>
  <c r="E291" i="38"/>
  <c r="K404" i="38"/>
  <c r="E483" i="38"/>
  <c r="N556" i="38"/>
  <c r="D657" i="38"/>
  <c r="Q352" i="38"/>
  <c r="E634" i="38"/>
  <c r="N656" i="38"/>
  <c r="O138" i="38"/>
  <c r="P138" i="38"/>
  <c r="D47" i="38"/>
  <c r="E47" i="38" s="1"/>
  <c r="Q24" i="38"/>
  <c r="D98" i="38"/>
  <c r="N97" i="38"/>
  <c r="C149" i="38"/>
  <c r="E149" i="38" s="1"/>
  <c r="P148" i="38"/>
  <c r="P200" i="38"/>
  <c r="N199" i="38"/>
  <c r="C251" i="38"/>
  <c r="C302" i="38"/>
  <c r="E301" i="38"/>
  <c r="P342" i="38"/>
  <c r="N444" i="38"/>
  <c r="O583" i="38"/>
  <c r="G608" i="38"/>
  <c r="C608" i="38"/>
  <c r="Z618" i="38"/>
  <c r="AA618" i="38"/>
  <c r="C657" i="38"/>
  <c r="P634" i="38"/>
  <c r="P646" i="38"/>
  <c r="G657" i="38"/>
  <c r="R13" i="38"/>
  <c r="R32" i="38"/>
  <c r="AA32" i="38"/>
  <c r="E36" i="38"/>
  <c r="Q36" i="38"/>
  <c r="R38" i="38"/>
  <c r="R44" i="38"/>
  <c r="E46" i="38"/>
  <c r="G98" i="38"/>
  <c r="P75" i="38"/>
  <c r="H200" i="38"/>
  <c r="D251" i="38"/>
  <c r="P240" i="38"/>
  <c r="P250" i="38"/>
  <c r="BH302" i="38"/>
  <c r="I353" i="38"/>
  <c r="O352" i="38"/>
  <c r="C404" i="38"/>
  <c r="I404" i="38"/>
  <c r="N381" i="38"/>
  <c r="D455" i="38"/>
  <c r="I455" i="38"/>
  <c r="O546" i="38"/>
  <c r="X568" i="38"/>
  <c r="P583" i="38"/>
  <c r="Q585" i="38"/>
  <c r="P593" i="38"/>
  <c r="E597" i="38"/>
  <c r="R617" i="38"/>
  <c r="K302" i="38"/>
  <c r="X575" i="38"/>
  <c r="X577" i="38"/>
  <c r="R26" i="38"/>
  <c r="X595" i="38"/>
  <c r="R41" i="38"/>
  <c r="C98" i="38"/>
  <c r="Q87" i="38"/>
  <c r="E148" i="38"/>
  <c r="O177" i="38"/>
  <c r="Q189" i="38"/>
  <c r="P291" i="38"/>
  <c r="G353" i="38"/>
  <c r="P330" i="38"/>
  <c r="E342" i="38"/>
  <c r="E393" i="38"/>
  <c r="O393" i="38"/>
  <c r="G455" i="38"/>
  <c r="N483" i="38"/>
  <c r="Q495" i="38"/>
  <c r="N534" i="38"/>
  <c r="P556" i="38"/>
  <c r="O570" i="38"/>
  <c r="AB617" i="38"/>
  <c r="N646" i="38"/>
  <c r="E656" i="38"/>
  <c r="AA28" i="38"/>
  <c r="R40" i="38"/>
  <c r="AC7" i="38"/>
  <c r="AA38" i="38"/>
  <c r="AC38" i="38"/>
  <c r="AA25" i="38"/>
  <c r="AC14" i="38"/>
  <c r="T96" i="38"/>
  <c r="T147" i="38" s="1"/>
  <c r="O46" i="38"/>
  <c r="R35" i="38"/>
  <c r="Z44" i="38"/>
  <c r="AC28" i="38"/>
  <c r="H47" i="38"/>
  <c r="AC42" i="38"/>
  <c r="AC33" i="38"/>
  <c r="AC19" i="38"/>
  <c r="AC11" i="38"/>
  <c r="R10" i="38"/>
  <c r="Z17" i="38"/>
  <c r="AC18" i="38"/>
  <c r="S69" i="38"/>
  <c r="S120" i="38" s="1"/>
  <c r="R120" i="38" s="1"/>
  <c r="R21" i="38"/>
  <c r="R20" i="38"/>
  <c r="Z21" i="38"/>
  <c r="R9" i="38"/>
  <c r="AC10" i="38"/>
  <c r="R12" i="38"/>
  <c r="AA12" i="38"/>
  <c r="Z13" i="38"/>
  <c r="R16" i="38"/>
  <c r="Z31" i="38"/>
  <c r="R31" i="38"/>
  <c r="AA31" i="38"/>
  <c r="R30" i="38"/>
  <c r="AC29" i="38"/>
  <c r="AA26" i="38"/>
  <c r="O36" i="38"/>
  <c r="I47" i="38"/>
  <c r="Z27" i="38"/>
  <c r="R8" i="38"/>
  <c r="L98" i="38"/>
  <c r="V147" i="38"/>
  <c r="AC147" i="38" s="1"/>
  <c r="H98" i="38"/>
  <c r="I98" i="38"/>
  <c r="N75" i="38"/>
  <c r="W88" i="38"/>
  <c r="AB88" i="38" s="1"/>
  <c r="T95" i="38"/>
  <c r="T146" i="38" s="1"/>
  <c r="Z146" i="38" s="1"/>
  <c r="G47" i="38"/>
  <c r="R37" i="38"/>
  <c r="R42" i="38"/>
  <c r="AC43" i="38"/>
  <c r="R45" i="38"/>
  <c r="Q46" i="38"/>
  <c r="AB89" i="38"/>
  <c r="W92" i="38"/>
  <c r="W143" i="38" s="1"/>
  <c r="R93" i="38"/>
  <c r="S142" i="38"/>
  <c r="R142" i="38" s="1"/>
  <c r="S348" i="38"/>
  <c r="R348" i="38" s="1"/>
  <c r="W96" i="38"/>
  <c r="W147" i="38" s="1"/>
  <c r="AB147" i="38" s="1"/>
  <c r="R246" i="38"/>
  <c r="K47" i="38"/>
  <c r="Z37" i="38"/>
  <c r="N46" i="38"/>
  <c r="R195" i="38"/>
  <c r="T78" i="38"/>
  <c r="Z78" i="38" s="1"/>
  <c r="R27" i="38"/>
  <c r="Z28" i="38"/>
  <c r="AC32" i="38"/>
  <c r="R34" i="38"/>
  <c r="Z35" i="38"/>
  <c r="N36" i="38"/>
  <c r="V76" i="38"/>
  <c r="Z76" i="38" s="1"/>
  <c r="W83" i="38"/>
  <c r="AA81" i="38"/>
  <c r="W79" i="38"/>
  <c r="V83" i="38"/>
  <c r="AC83" i="38" s="1"/>
  <c r="Z9" i="38"/>
  <c r="AA23" i="38"/>
  <c r="R14" i="38"/>
  <c r="AC15" i="38"/>
  <c r="R17" i="38"/>
  <c r="AA19" i="38"/>
  <c r="R22" i="38"/>
  <c r="AA22" i="38"/>
  <c r="AC23" i="38"/>
  <c r="W65" i="38"/>
  <c r="W116" i="38" s="1"/>
  <c r="AB116" i="38" s="1"/>
  <c r="W73" i="38"/>
  <c r="W124" i="38" s="1"/>
  <c r="AB124" i="38" s="1"/>
  <c r="V24" i="38"/>
  <c r="AC24" i="38" s="1"/>
  <c r="T68" i="38"/>
  <c r="T119" i="38" s="1"/>
  <c r="T170" i="38" s="1"/>
  <c r="AA9" i="38"/>
  <c r="W61" i="38"/>
  <c r="W112" i="38" s="1"/>
  <c r="W163" i="38" s="1"/>
  <c r="W69" i="38"/>
  <c r="AB69" i="38" s="1"/>
  <c r="T118" i="38"/>
  <c r="V122" i="38"/>
  <c r="AC71" i="38"/>
  <c r="T127" i="38"/>
  <c r="T139" i="38"/>
  <c r="Z88" i="38"/>
  <c r="T109" i="38"/>
  <c r="Z58" i="38"/>
  <c r="S114" i="38"/>
  <c r="R63" i="38"/>
  <c r="W114" i="38"/>
  <c r="AB63" i="38"/>
  <c r="V115" i="38"/>
  <c r="Z115" i="38" s="1"/>
  <c r="AC64" i="38"/>
  <c r="Z65" i="38"/>
  <c r="T116" i="38"/>
  <c r="S122" i="38"/>
  <c r="R71" i="38"/>
  <c r="W122" i="38"/>
  <c r="AB71" i="38"/>
  <c r="AA71" i="38"/>
  <c r="V123" i="38"/>
  <c r="Z123" i="38" s="1"/>
  <c r="AC72" i="38"/>
  <c r="T124" i="38"/>
  <c r="V131" i="38"/>
  <c r="Z131" i="38" s="1"/>
  <c r="AC80" i="38"/>
  <c r="Z80" i="38"/>
  <c r="AA84" i="38"/>
  <c r="Z86" i="38"/>
  <c r="T137" i="38"/>
  <c r="S140" i="38"/>
  <c r="R89" i="38"/>
  <c r="V141" i="38"/>
  <c r="AC90" i="38"/>
  <c r="R92" i="38"/>
  <c r="S143" i="38"/>
  <c r="T298" i="38"/>
  <c r="T162" i="38"/>
  <c r="S181" i="38"/>
  <c r="R130" i="38"/>
  <c r="U109" i="38"/>
  <c r="U75" i="38"/>
  <c r="W110" i="38"/>
  <c r="AB59" i="38"/>
  <c r="V111" i="38"/>
  <c r="AC60" i="38"/>
  <c r="S115" i="38"/>
  <c r="R64" i="38"/>
  <c r="W115" i="38"/>
  <c r="AA64" i="38"/>
  <c r="AB64" i="38"/>
  <c r="T125" i="38"/>
  <c r="Z74" i="38"/>
  <c r="V129" i="38"/>
  <c r="AC78" i="38"/>
  <c r="AC139" i="38"/>
  <c r="V190" i="38"/>
  <c r="T110" i="38"/>
  <c r="S111" i="38"/>
  <c r="R60" i="38"/>
  <c r="W111" i="38"/>
  <c r="AA60" i="38"/>
  <c r="AB60" i="38"/>
  <c r="Z61" i="38"/>
  <c r="T112" i="38"/>
  <c r="R62" i="38"/>
  <c r="S113" i="38"/>
  <c r="V116" i="38"/>
  <c r="AC65" i="38"/>
  <c r="S118" i="38"/>
  <c r="R67" i="38"/>
  <c r="W118" i="38"/>
  <c r="AB67" i="38"/>
  <c r="V119" i="38"/>
  <c r="AC68" i="38"/>
  <c r="T120" i="38"/>
  <c r="Z69" i="38"/>
  <c r="R70" i="38"/>
  <c r="S121" i="38"/>
  <c r="S127" i="38"/>
  <c r="R76" i="38"/>
  <c r="S129" i="38"/>
  <c r="R78" i="38"/>
  <c r="W129" i="38"/>
  <c r="AA78" i="38"/>
  <c r="AB78" i="38"/>
  <c r="V132" i="38"/>
  <c r="AC81" i="38"/>
  <c r="V290" i="38"/>
  <c r="AC239" i="38"/>
  <c r="S97" i="38"/>
  <c r="R88" i="38"/>
  <c r="S139" i="38"/>
  <c r="W144" i="38"/>
  <c r="AB93" i="38"/>
  <c r="AA93" i="38"/>
  <c r="R96" i="38"/>
  <c r="S147" i="38"/>
  <c r="T166" i="38"/>
  <c r="R116" i="38"/>
  <c r="S167" i="38"/>
  <c r="T174" i="38"/>
  <c r="R124" i="38"/>
  <c r="S175" i="38"/>
  <c r="R58" i="38"/>
  <c r="S109" i="38"/>
  <c r="T113" i="38"/>
  <c r="Z62" i="38"/>
  <c r="S119" i="38"/>
  <c r="R68" i="38"/>
  <c r="T121" i="38"/>
  <c r="Z70" i="38"/>
  <c r="S134" i="38"/>
  <c r="R83" i="38"/>
  <c r="AC84" i="38"/>
  <c r="V135" i="38"/>
  <c r="Z135" i="38" s="1"/>
  <c r="Z85" i="38"/>
  <c r="T136" i="38"/>
  <c r="V112" i="38"/>
  <c r="AC61" i="38"/>
  <c r="W117" i="38"/>
  <c r="AA66" i="38"/>
  <c r="AB66" i="38"/>
  <c r="V120" i="38"/>
  <c r="AC69" i="38"/>
  <c r="S125" i="38"/>
  <c r="R74" i="38"/>
  <c r="U87" i="38"/>
  <c r="U127" i="38"/>
  <c r="S128" i="38"/>
  <c r="R77" i="38"/>
  <c r="W128" i="38"/>
  <c r="AB77" i="38"/>
  <c r="T132" i="38"/>
  <c r="Z81" i="38"/>
  <c r="S133" i="38"/>
  <c r="R82" i="38"/>
  <c r="AA82" i="38"/>
  <c r="AB82" i="38"/>
  <c r="W133" i="38"/>
  <c r="T134" i="38"/>
  <c r="S110" i="38"/>
  <c r="R59" i="38"/>
  <c r="T114" i="38"/>
  <c r="T117" i="38"/>
  <c r="Z66" i="38"/>
  <c r="T122" i="38"/>
  <c r="Z71" i="38"/>
  <c r="S123" i="38"/>
  <c r="R72" i="38"/>
  <c r="T128" i="38"/>
  <c r="AC93" i="38"/>
  <c r="V144" i="38"/>
  <c r="AA16" i="38"/>
  <c r="AB19" i="38"/>
  <c r="AB23" i="38"/>
  <c r="O24" i="38"/>
  <c r="X24" i="38"/>
  <c r="AB25" i="38"/>
  <c r="S186" i="38"/>
  <c r="R135" i="38"/>
  <c r="AB33" i="38"/>
  <c r="V36" i="38"/>
  <c r="AC36" i="38" s="1"/>
  <c r="U190" i="38"/>
  <c r="U148" i="38"/>
  <c r="T140" i="38"/>
  <c r="AB90" i="38"/>
  <c r="W141" i="38"/>
  <c r="AB39" i="38"/>
  <c r="V142" i="38"/>
  <c r="Z142" i="38" s="1"/>
  <c r="AC91" i="38"/>
  <c r="AA40" i="38"/>
  <c r="AB94" i="38"/>
  <c r="W145" i="38"/>
  <c r="AB43" i="38"/>
  <c r="V197" i="38"/>
  <c r="AC146" i="38"/>
  <c r="AA44" i="38"/>
  <c r="V46" i="38"/>
  <c r="AC46" i="38" s="1"/>
  <c r="AC109" i="38"/>
  <c r="S80" i="38"/>
  <c r="S87" i="38" s="1"/>
  <c r="R90" i="38"/>
  <c r="AA92" i="38"/>
  <c r="V145" i="38"/>
  <c r="Z145" i="38" s="1"/>
  <c r="AC94" i="38"/>
  <c r="T133" i="38"/>
  <c r="Q393" i="38"/>
  <c r="AB8" i="38"/>
  <c r="AB12" i="38"/>
  <c r="AA13" i="38"/>
  <c r="Z14" i="38"/>
  <c r="AB20" i="38"/>
  <c r="P24" i="38"/>
  <c r="R132" i="38"/>
  <c r="S183" i="38"/>
  <c r="AB30" i="38"/>
  <c r="V235" i="38"/>
  <c r="AC184" i="38"/>
  <c r="Z32" i="38"/>
  <c r="T288" i="38"/>
  <c r="R85" i="38"/>
  <c r="S136" i="38"/>
  <c r="AB34" i="38"/>
  <c r="AA35" i="38"/>
  <c r="W36" i="38"/>
  <c r="AA37" i="38"/>
  <c r="Z38" i="38"/>
  <c r="Z90" i="38"/>
  <c r="AA91" i="38"/>
  <c r="AB91" i="38"/>
  <c r="Z42" i="38"/>
  <c r="S46" i="38"/>
  <c r="J47" i="38"/>
  <c r="W58" i="38"/>
  <c r="V59" i="38"/>
  <c r="Z60" i="38"/>
  <c r="W62" i="38"/>
  <c r="V63" i="38"/>
  <c r="Z64" i="38"/>
  <c r="S66" i="38"/>
  <c r="V67" i="38"/>
  <c r="AA67" i="38" s="1"/>
  <c r="W70" i="38"/>
  <c r="Z72" i="38"/>
  <c r="W74" i="38"/>
  <c r="W76" i="38"/>
  <c r="V77" i="38"/>
  <c r="T79" i="38"/>
  <c r="R81" i="38"/>
  <c r="O87" i="38"/>
  <c r="Z94" i="38"/>
  <c r="K98" i="38"/>
  <c r="T193" i="38"/>
  <c r="O148" i="38"/>
  <c r="V168" i="38"/>
  <c r="AC187" i="38"/>
  <c r="O228" i="38"/>
  <c r="P228" i="38"/>
  <c r="AC8" i="38"/>
  <c r="AB9" i="38"/>
  <c r="AA10" i="38"/>
  <c r="Z11" i="38"/>
  <c r="AC12" i="38"/>
  <c r="AB13" i="38"/>
  <c r="AA14" i="38"/>
  <c r="Z15" i="38"/>
  <c r="AA18" i="38"/>
  <c r="AC20" i="38"/>
  <c r="Z25" i="38"/>
  <c r="AB27" i="38"/>
  <c r="AC30" i="38"/>
  <c r="AB31" i="38"/>
  <c r="AC34" i="38"/>
  <c r="R7" i="38"/>
  <c r="AA7" i="38"/>
  <c r="Z8" i="38"/>
  <c r="AC9" i="38"/>
  <c r="R11" i="38"/>
  <c r="AA11" i="38"/>
  <c r="Z12" i="38"/>
  <c r="AC13" i="38"/>
  <c r="AA15" i="38"/>
  <c r="Z16" i="38"/>
  <c r="AC17" i="38"/>
  <c r="R19" i="38"/>
  <c r="Z20" i="38"/>
  <c r="AC21" i="38"/>
  <c r="R23" i="38"/>
  <c r="N24" i="38"/>
  <c r="S24" i="38"/>
  <c r="W24" i="38"/>
  <c r="R25" i="38"/>
  <c r="Z26" i="38"/>
  <c r="AC27" i="38"/>
  <c r="AA29" i="38"/>
  <c r="Z30" i="38"/>
  <c r="AC31" i="38"/>
  <c r="R33" i="38"/>
  <c r="AA33" i="38"/>
  <c r="Z34" i="38"/>
  <c r="AC35" i="38"/>
  <c r="U36" i="38"/>
  <c r="AC37" i="38"/>
  <c r="AB140" i="38"/>
  <c r="W191" i="38"/>
  <c r="AB38" i="38"/>
  <c r="R39" i="38"/>
  <c r="AA39" i="38"/>
  <c r="Z40" i="38"/>
  <c r="T143" i="38"/>
  <c r="Z92" i="38"/>
  <c r="AC41" i="38"/>
  <c r="AB42" i="38"/>
  <c r="R43" i="38"/>
  <c r="AA43" i="38"/>
  <c r="AC45" i="38"/>
  <c r="U46" i="38"/>
  <c r="R61" i="38"/>
  <c r="R65" i="38"/>
  <c r="W68" i="38"/>
  <c r="W72" i="38"/>
  <c r="R73" i="38"/>
  <c r="V73" i="38"/>
  <c r="Q75" i="38"/>
  <c r="R79" i="38"/>
  <c r="V79" i="38"/>
  <c r="W80" i="38"/>
  <c r="Z84" i="38"/>
  <c r="W86" i="38"/>
  <c r="P87" i="38"/>
  <c r="V89" i="38"/>
  <c r="AA90" i="38"/>
  <c r="R94" i="38"/>
  <c r="O97" i="38"/>
  <c r="AF97" i="38" s="1"/>
  <c r="U97" i="38"/>
  <c r="E126" i="38"/>
  <c r="Q126" i="38"/>
  <c r="O126" i="38"/>
  <c r="AC133" i="38"/>
  <c r="S137" i="38"/>
  <c r="AC137" i="38"/>
  <c r="D200" i="38"/>
  <c r="E177" i="38"/>
  <c r="Q177" i="38"/>
  <c r="BO302" i="38"/>
  <c r="AA8" i="38"/>
  <c r="AB15" i="38"/>
  <c r="AA20" i="38"/>
  <c r="T24" i="38"/>
  <c r="AA30" i="38"/>
  <c r="W135" i="38"/>
  <c r="AB84" i="38"/>
  <c r="V289" i="38"/>
  <c r="AC238" i="38"/>
  <c r="AA34" i="38"/>
  <c r="S192" i="38"/>
  <c r="R141" i="38"/>
  <c r="T144" i="38"/>
  <c r="Z93" i="38"/>
  <c r="S196" i="38"/>
  <c r="R145" i="38"/>
  <c r="R112" i="38"/>
  <c r="S163" i="38"/>
  <c r="Z91" i="38"/>
  <c r="AC95" i="38"/>
  <c r="J98" i="38"/>
  <c r="V113" i="38"/>
  <c r="AC136" i="38"/>
  <c r="V160" i="38"/>
  <c r="T386" i="38"/>
  <c r="Z10" i="38"/>
  <c r="AB16" i="38"/>
  <c r="AA17" i="38"/>
  <c r="Z18" i="38"/>
  <c r="AA21" i="38"/>
  <c r="Z22" i="38"/>
  <c r="U24" i="38"/>
  <c r="AB26" i="38"/>
  <c r="AA27" i="38"/>
  <c r="W132" i="38"/>
  <c r="AB81" i="38"/>
  <c r="AA85" i="38"/>
  <c r="W136" i="38"/>
  <c r="AB85" i="38"/>
  <c r="S36" i="38"/>
  <c r="AB40" i="38"/>
  <c r="AA41" i="38"/>
  <c r="AA95" i="38"/>
  <c r="AB95" i="38"/>
  <c r="AB44" i="38"/>
  <c r="AA45" i="38"/>
  <c r="W46" i="38"/>
  <c r="E75" i="38"/>
  <c r="R84" i="38"/>
  <c r="AC86" i="38"/>
  <c r="AA96" i="38"/>
  <c r="V121" i="38"/>
  <c r="V143" i="38"/>
  <c r="S146" i="38"/>
  <c r="Q148" i="38"/>
  <c r="V176" i="38"/>
  <c r="P199" i="38"/>
  <c r="O199" i="38"/>
  <c r="K251" i="38"/>
  <c r="D302" i="38"/>
  <c r="E302" i="38" s="1"/>
  <c r="E279" i="38"/>
  <c r="Z7" i="38"/>
  <c r="Z19" i="38"/>
  <c r="Z23" i="38"/>
  <c r="Z29" i="38"/>
  <c r="Z33" i="38"/>
  <c r="T36" i="38"/>
  <c r="X36" i="38"/>
  <c r="X87" i="38" s="1"/>
  <c r="X138" i="38" s="1"/>
  <c r="X189" i="38" s="1"/>
  <c r="X240" i="38" s="1"/>
  <c r="X291" i="38" s="1"/>
  <c r="X342" i="38" s="1"/>
  <c r="X393" i="38" s="1"/>
  <c r="X444" i="38" s="1"/>
  <c r="X495" i="38" s="1"/>
  <c r="X546" i="38" s="1"/>
  <c r="Z39" i="38"/>
  <c r="AC40" i="38"/>
  <c r="AA42" i="38"/>
  <c r="Z43" i="38"/>
  <c r="AC44" i="38"/>
  <c r="T46" i="38"/>
  <c r="X46" i="38"/>
  <c r="X97" i="38" s="1"/>
  <c r="X148" i="38" s="1"/>
  <c r="X199" i="38" s="1"/>
  <c r="X250" i="38" s="1"/>
  <c r="X301" i="38" s="1"/>
  <c r="X352" i="38" s="1"/>
  <c r="X403" i="38" s="1"/>
  <c r="X454" i="38" s="1"/>
  <c r="X505" i="38" s="1"/>
  <c r="X556" i="38" s="1"/>
  <c r="AC58" i="38"/>
  <c r="AC66" i="38"/>
  <c r="AC74" i="38"/>
  <c r="AC82" i="38"/>
  <c r="AC85" i="38"/>
  <c r="N87" i="38"/>
  <c r="AC88" i="38"/>
  <c r="AA94" i="38"/>
  <c r="T141" i="38"/>
  <c r="W142" i="38"/>
  <c r="R144" i="38"/>
  <c r="W146" i="38"/>
  <c r="AC188" i="38"/>
  <c r="G200" i="38"/>
  <c r="P189" i="38"/>
  <c r="O189" i="38"/>
  <c r="D353" i="38"/>
  <c r="E353" i="38" s="1"/>
  <c r="E330" i="38"/>
  <c r="Q403" i="38"/>
  <c r="N403" i="38"/>
  <c r="O403" i="38"/>
  <c r="Q454" i="38"/>
  <c r="J455" i="38"/>
  <c r="Q455" i="38" s="1"/>
  <c r="N138" i="38"/>
  <c r="P177" i="38"/>
  <c r="H251" i="38"/>
  <c r="N228" i="38"/>
  <c r="L251" i="38"/>
  <c r="Q240" i="38"/>
  <c r="O240" i="38"/>
  <c r="N250" i="38"/>
  <c r="L302" i="38"/>
  <c r="Q291" i="38"/>
  <c r="O291" i="38"/>
  <c r="BJ301" i="38"/>
  <c r="J353" i="38"/>
  <c r="Q330" i="38"/>
  <c r="O330" i="38"/>
  <c r="D404" i="38"/>
  <c r="E404" i="38" s="1"/>
  <c r="E381" i="38"/>
  <c r="Q381" i="38"/>
  <c r="I251" i="38"/>
  <c r="O250" i="38"/>
  <c r="I302" i="38"/>
  <c r="BI302" i="38"/>
  <c r="O444" i="38"/>
  <c r="P444" i="38"/>
  <c r="J200" i="38"/>
  <c r="E228" i="38"/>
  <c r="Q342" i="38"/>
  <c r="O342" i="38"/>
  <c r="H353" i="38"/>
  <c r="O571" i="38"/>
  <c r="P571" i="38"/>
  <c r="X571" i="38"/>
  <c r="P126" i="38"/>
  <c r="J302" i="38"/>
  <c r="O302" i="38" s="1"/>
  <c r="O279" i="38"/>
  <c r="P381" i="38"/>
  <c r="P393" i="38"/>
  <c r="O454" i="38"/>
  <c r="P454" i="38"/>
  <c r="Q505" i="38"/>
  <c r="N505" i="38"/>
  <c r="O505" i="38"/>
  <c r="K353" i="38"/>
  <c r="K455" i="38"/>
  <c r="P432" i="38"/>
  <c r="E444" i="38"/>
  <c r="J404" i="38"/>
  <c r="O381" i="38"/>
  <c r="P495" i="38"/>
  <c r="O495" i="38"/>
  <c r="N454" i="38"/>
  <c r="D506" i="38"/>
  <c r="I506" i="38"/>
  <c r="E546" i="38"/>
  <c r="Q546" i="38"/>
  <c r="X581" i="38"/>
  <c r="O599" i="38"/>
  <c r="X599" i="38"/>
  <c r="P599" i="38"/>
  <c r="V634" i="38"/>
  <c r="AC617" i="38"/>
  <c r="AA617" i="38"/>
  <c r="J506" i="38"/>
  <c r="Q483" i="38"/>
  <c r="O483" i="38"/>
  <c r="L557" i="38"/>
  <c r="X583" i="38"/>
  <c r="K607" i="38"/>
  <c r="O598" i="38"/>
  <c r="P598" i="38"/>
  <c r="N432" i="38"/>
  <c r="C506" i="38"/>
  <c r="H506" i="38"/>
  <c r="L506" i="38"/>
  <c r="K506" i="38"/>
  <c r="P534" i="38"/>
  <c r="D557" i="38"/>
  <c r="E557" i="38" s="1"/>
  <c r="E534" i="38"/>
  <c r="Q534" i="38"/>
  <c r="X570" i="38"/>
  <c r="X579" i="38"/>
  <c r="K597" i="38"/>
  <c r="O586" i="38"/>
  <c r="Q597" i="38"/>
  <c r="Q556" i="38"/>
  <c r="O556" i="38"/>
  <c r="K585" i="38"/>
  <c r="X584" i="38"/>
  <c r="X600" i="38"/>
  <c r="D608" i="38"/>
  <c r="E585" i="38"/>
  <c r="X587" i="38"/>
  <c r="X593" i="38"/>
  <c r="P568" i="38"/>
  <c r="X569" i="38"/>
  <c r="O590" i="38"/>
  <c r="X592" i="38"/>
  <c r="X596" i="38"/>
  <c r="X606" i="38"/>
  <c r="Q634" i="38"/>
  <c r="O634" i="38"/>
  <c r="J657" i="38"/>
  <c r="Q657" i="38" s="1"/>
  <c r="O593" i="38"/>
  <c r="X602" i="38"/>
  <c r="X605" i="38"/>
  <c r="P605" i="38"/>
  <c r="Z617" i="38"/>
  <c r="E607" i="38"/>
  <c r="O656" i="38"/>
  <c r="P656" i="38"/>
  <c r="I657" i="38"/>
  <c r="E646" i="38"/>
  <c r="Q646" i="38"/>
  <c r="H657" i="38"/>
  <c r="N634" i="38"/>
  <c r="AC76" i="38" l="1"/>
  <c r="BJ302" i="38"/>
  <c r="Q47" i="38"/>
  <c r="Q200" i="38"/>
  <c r="P47" i="38"/>
  <c r="E251" i="38"/>
  <c r="N608" i="38"/>
  <c r="E608" i="38"/>
  <c r="P557" i="38"/>
  <c r="N557" i="38"/>
  <c r="O557" i="38"/>
  <c r="E455" i="38"/>
  <c r="O404" i="38"/>
  <c r="P404" i="38"/>
  <c r="AA634" i="38"/>
  <c r="E657" i="38"/>
  <c r="N657" i="38"/>
  <c r="Q98" i="38"/>
  <c r="E200" i="38"/>
  <c r="Z68" i="38"/>
  <c r="N251" i="38"/>
  <c r="N353" i="38"/>
  <c r="Q557" i="38"/>
  <c r="P302" i="38"/>
  <c r="S399" i="38"/>
  <c r="S450" i="38" s="1"/>
  <c r="R69" i="38"/>
  <c r="S75" i="38"/>
  <c r="S98" i="38" s="1"/>
  <c r="S171" i="38"/>
  <c r="R171" i="38" s="1"/>
  <c r="O149" i="38"/>
  <c r="Q149" i="38"/>
  <c r="N149" i="38"/>
  <c r="S193" i="38"/>
  <c r="R193" i="38" s="1"/>
  <c r="W167" i="38"/>
  <c r="W218" i="38" s="1"/>
  <c r="Q506" i="38"/>
  <c r="Z96" i="38"/>
  <c r="N506" i="38"/>
  <c r="N455" i="38"/>
  <c r="P149" i="38"/>
  <c r="P657" i="38"/>
  <c r="Q302" i="38"/>
  <c r="Q353" i="38"/>
  <c r="Q251" i="38"/>
  <c r="Z83" i="38"/>
  <c r="AA83" i="38"/>
  <c r="E98" i="38"/>
  <c r="AB92" i="38"/>
  <c r="W139" i="38"/>
  <c r="AB139" i="38" s="1"/>
  <c r="AA88" i="38"/>
  <c r="V127" i="38"/>
  <c r="V178" i="38" s="1"/>
  <c r="AA116" i="38"/>
  <c r="V198" i="38"/>
  <c r="AC198" i="38" s="1"/>
  <c r="W120" i="38"/>
  <c r="AB120" i="38" s="1"/>
  <c r="AA69" i="38"/>
  <c r="Z634" i="38"/>
  <c r="T75" i="38"/>
  <c r="AA147" i="38"/>
  <c r="T197" i="38"/>
  <c r="T248" i="38" s="1"/>
  <c r="W97" i="38"/>
  <c r="AB97" i="38" s="1"/>
  <c r="Z95" i="38"/>
  <c r="W198" i="38"/>
  <c r="W249" i="38" s="1"/>
  <c r="N98" i="38"/>
  <c r="V134" i="38"/>
  <c r="Z134" i="38" s="1"/>
  <c r="AA79" i="38"/>
  <c r="Z67" i="38"/>
  <c r="AA61" i="38"/>
  <c r="AB73" i="38"/>
  <c r="AB112" i="38"/>
  <c r="Z119" i="38"/>
  <c r="AB96" i="38"/>
  <c r="T97" i="38"/>
  <c r="Z36" i="38"/>
  <c r="W130" i="38"/>
  <c r="W181" i="38" s="1"/>
  <c r="AB79" i="38"/>
  <c r="T129" i="38"/>
  <c r="Z129" i="38" s="1"/>
  <c r="AB83" i="38"/>
  <c r="W134" i="38"/>
  <c r="AA112" i="38"/>
  <c r="W175" i="38"/>
  <c r="AB175" i="38" s="1"/>
  <c r="AA65" i="38"/>
  <c r="AB61" i="38"/>
  <c r="AA73" i="38"/>
  <c r="AB65" i="38"/>
  <c r="V75" i="38"/>
  <c r="AC75" i="38" s="1"/>
  <c r="P597" i="38"/>
  <c r="O597" i="38"/>
  <c r="P506" i="38"/>
  <c r="O506" i="38"/>
  <c r="V227" i="38"/>
  <c r="AC176" i="38"/>
  <c r="AA132" i="38"/>
  <c r="W183" i="38"/>
  <c r="AB132" i="38"/>
  <c r="W186" i="38"/>
  <c r="AB135" i="38"/>
  <c r="AA135" i="38"/>
  <c r="W242" i="38"/>
  <c r="AB191" i="38"/>
  <c r="V128" i="38"/>
  <c r="Z128" i="38" s="1"/>
  <c r="AC77" i="38"/>
  <c r="V248" i="38"/>
  <c r="AC197" i="38"/>
  <c r="W192" i="38"/>
  <c r="AA141" i="38"/>
  <c r="AB141" i="38"/>
  <c r="R119" i="38"/>
  <c r="S170" i="38"/>
  <c r="V341" i="38"/>
  <c r="AC290" i="38"/>
  <c r="Z59" i="38"/>
  <c r="U98" i="38"/>
  <c r="AB122" i="38"/>
  <c r="W173" i="38"/>
  <c r="AA122" i="38"/>
  <c r="T160" i="38"/>
  <c r="Z109" i="38"/>
  <c r="T126" i="38"/>
  <c r="V173" i="38"/>
  <c r="AC122" i="38"/>
  <c r="O607" i="38"/>
  <c r="P607" i="38"/>
  <c r="AC121" i="38"/>
  <c r="V172" i="38"/>
  <c r="AA136" i="38"/>
  <c r="W187" i="38"/>
  <c r="AB136" i="38"/>
  <c r="T195" i="38"/>
  <c r="Z144" i="38"/>
  <c r="AC89" i="38"/>
  <c r="V140" i="38"/>
  <c r="Z140" i="38" s="1"/>
  <c r="AA89" i="38"/>
  <c r="T244" i="38"/>
  <c r="W127" i="38"/>
  <c r="W87" i="38"/>
  <c r="AB76" i="38"/>
  <c r="AA76" i="38"/>
  <c r="V114" i="38"/>
  <c r="Z114" i="38" s="1"/>
  <c r="AC63" i="38"/>
  <c r="R136" i="38"/>
  <c r="S187" i="38"/>
  <c r="U241" i="38"/>
  <c r="U199" i="38"/>
  <c r="S161" i="38"/>
  <c r="R110" i="38"/>
  <c r="R128" i="38"/>
  <c r="S179" i="38"/>
  <c r="T217" i="38"/>
  <c r="T171" i="38"/>
  <c r="Z120" i="38"/>
  <c r="AA111" i="38"/>
  <c r="AB111" i="38"/>
  <c r="W162" i="38"/>
  <c r="U126" i="38"/>
  <c r="U160" i="38"/>
  <c r="T349" i="38"/>
  <c r="V192" i="38"/>
  <c r="AC141" i="38"/>
  <c r="AC131" i="38"/>
  <c r="V182" i="38"/>
  <c r="V174" i="38"/>
  <c r="Z174" i="38" s="1"/>
  <c r="AC123" i="38"/>
  <c r="AB114" i="38"/>
  <c r="W165" i="38"/>
  <c r="V47" i="38"/>
  <c r="AC47" i="38" s="1"/>
  <c r="AC634" i="38"/>
  <c r="L585" i="38"/>
  <c r="O657" i="38"/>
  <c r="L597" i="38"/>
  <c r="X597" i="38" s="1"/>
  <c r="X586" i="38"/>
  <c r="L607" i="38"/>
  <c r="X607" i="38" s="1"/>
  <c r="X598" i="38"/>
  <c r="E506" i="38"/>
  <c r="Q404" i="38"/>
  <c r="N404" i="38"/>
  <c r="W197" i="38"/>
  <c r="AA146" i="38"/>
  <c r="AB146" i="38"/>
  <c r="T192" i="38"/>
  <c r="Z141" i="38"/>
  <c r="Z46" i="38"/>
  <c r="AC143" i="38"/>
  <c r="V194" i="38"/>
  <c r="AA46" i="38"/>
  <c r="AB46" i="38"/>
  <c r="U47" i="38"/>
  <c r="S247" i="38"/>
  <c r="R196" i="38"/>
  <c r="S243" i="38"/>
  <c r="R192" i="38"/>
  <c r="AA86" i="38"/>
  <c r="W137" i="38"/>
  <c r="AB86" i="38"/>
  <c r="V130" i="38"/>
  <c r="AC79" i="38"/>
  <c r="W119" i="38"/>
  <c r="AA68" i="38"/>
  <c r="AB68" i="38"/>
  <c r="Z143" i="38"/>
  <c r="T194" i="38"/>
  <c r="S47" i="38"/>
  <c r="V219" i="38"/>
  <c r="AC168" i="38"/>
  <c r="O98" i="38"/>
  <c r="AF98" i="38" s="1"/>
  <c r="P98" i="38"/>
  <c r="T130" i="38"/>
  <c r="Z79" i="38"/>
  <c r="S117" i="38"/>
  <c r="S126" i="38" s="1"/>
  <c r="R66" i="38"/>
  <c r="AC235" i="38"/>
  <c r="V286" i="38"/>
  <c r="W194" i="38"/>
  <c r="AA143" i="38"/>
  <c r="AB143" i="38"/>
  <c r="V87" i="38"/>
  <c r="AC87" i="38" s="1"/>
  <c r="T191" i="38"/>
  <c r="X75" i="38"/>
  <c r="X126" i="38" s="1"/>
  <c r="X177" i="38" s="1"/>
  <c r="X228" i="38" s="1"/>
  <c r="X279" i="38" s="1"/>
  <c r="X330" i="38" s="1"/>
  <c r="X381" i="38" s="1"/>
  <c r="X432" i="38" s="1"/>
  <c r="X483" i="38" s="1"/>
  <c r="X534" i="38" s="1"/>
  <c r="X47" i="38"/>
  <c r="X98" i="38" s="1"/>
  <c r="X149" i="38" s="1"/>
  <c r="X200" i="38" s="1"/>
  <c r="X251" i="38" s="1"/>
  <c r="X302" i="38" s="1"/>
  <c r="X353" i="38" s="1"/>
  <c r="X404" i="38" s="1"/>
  <c r="X455" i="38" s="1"/>
  <c r="X506" i="38" s="1"/>
  <c r="X557" i="38" s="1"/>
  <c r="T179" i="38"/>
  <c r="Z122" i="38"/>
  <c r="T173" i="38"/>
  <c r="T165" i="38"/>
  <c r="O200" i="38"/>
  <c r="W179" i="38"/>
  <c r="AB128" i="38"/>
  <c r="V171" i="38"/>
  <c r="AC120" i="38"/>
  <c r="T187" i="38"/>
  <c r="Z136" i="38"/>
  <c r="S160" i="38"/>
  <c r="R109" i="38"/>
  <c r="S198" i="38"/>
  <c r="R147" i="38"/>
  <c r="AB144" i="38"/>
  <c r="W195" i="38"/>
  <c r="AA144" i="38"/>
  <c r="R129" i="38"/>
  <c r="S180" i="38"/>
  <c r="O47" i="38"/>
  <c r="V170" i="38"/>
  <c r="Z170" i="38" s="1"/>
  <c r="AC119" i="38"/>
  <c r="S164" i="38"/>
  <c r="R113" i="38"/>
  <c r="R111" i="38"/>
  <c r="S162" i="38"/>
  <c r="V241" i="38"/>
  <c r="AC190" i="38"/>
  <c r="V180" i="38"/>
  <c r="AC129" i="38"/>
  <c r="AB110" i="38"/>
  <c r="W161" i="38"/>
  <c r="S232" i="38"/>
  <c r="R181" i="38"/>
  <c r="T213" i="38"/>
  <c r="S191" i="38"/>
  <c r="R140" i="38"/>
  <c r="T175" i="38"/>
  <c r="T167" i="38"/>
  <c r="Z116" i="38"/>
  <c r="AA63" i="38"/>
  <c r="S165" i="38"/>
  <c r="R114" i="38"/>
  <c r="T87" i="38"/>
  <c r="K608" i="38"/>
  <c r="K610" i="38" s="1"/>
  <c r="O585" i="38"/>
  <c r="P585" i="38"/>
  <c r="O455" i="38"/>
  <c r="P455" i="38"/>
  <c r="P251" i="38"/>
  <c r="O251" i="38"/>
  <c r="V211" i="38"/>
  <c r="AC160" i="38"/>
  <c r="AC127" i="38"/>
  <c r="S214" i="38"/>
  <c r="R163" i="38"/>
  <c r="W123" i="38"/>
  <c r="AA72" i="38"/>
  <c r="AB72" i="38"/>
  <c r="W121" i="38"/>
  <c r="AA70" i="38"/>
  <c r="AB70" i="38"/>
  <c r="V110" i="38"/>
  <c r="Z110" i="38" s="1"/>
  <c r="AC59" i="38"/>
  <c r="T339" i="38"/>
  <c r="AC144" i="38"/>
  <c r="V195" i="38"/>
  <c r="T183" i="38"/>
  <c r="Z132" i="38"/>
  <c r="AC112" i="38"/>
  <c r="V163" i="38"/>
  <c r="S185" i="38"/>
  <c r="R134" i="38"/>
  <c r="S190" i="38"/>
  <c r="S148" i="38"/>
  <c r="R139" i="38"/>
  <c r="S169" i="38"/>
  <c r="R118" i="38"/>
  <c r="AA115" i="38"/>
  <c r="AB115" i="38"/>
  <c r="W166" i="38"/>
  <c r="V162" i="38"/>
  <c r="AC111" i="38"/>
  <c r="Z137" i="38"/>
  <c r="T188" i="38"/>
  <c r="O353" i="38"/>
  <c r="P353" i="38"/>
  <c r="Z147" i="38"/>
  <c r="T198" i="38"/>
  <c r="W131" i="38"/>
  <c r="AB80" i="38"/>
  <c r="AA80" i="38"/>
  <c r="AB58" i="38"/>
  <c r="W109" i="38"/>
  <c r="W75" i="38"/>
  <c r="AA58" i="38"/>
  <c r="R183" i="38"/>
  <c r="S234" i="38"/>
  <c r="S237" i="38"/>
  <c r="R186" i="38"/>
  <c r="W214" i="38"/>
  <c r="AB163" i="38"/>
  <c r="R123" i="38"/>
  <c r="S174" i="38"/>
  <c r="T168" i="38"/>
  <c r="Z117" i="38"/>
  <c r="T185" i="38"/>
  <c r="AA77" i="38"/>
  <c r="S176" i="38"/>
  <c r="R125" i="38"/>
  <c r="AC135" i="38"/>
  <c r="V186" i="38"/>
  <c r="T225" i="38"/>
  <c r="AA129" i="38"/>
  <c r="W180" i="38"/>
  <c r="AB129" i="38"/>
  <c r="T163" i="38"/>
  <c r="Z112" i="38"/>
  <c r="T161" i="38"/>
  <c r="T176" i="38"/>
  <c r="Z125" i="38"/>
  <c r="AA59" i="38"/>
  <c r="T221" i="38"/>
  <c r="T178" i="38"/>
  <c r="Q608" i="38"/>
  <c r="W193" i="38"/>
  <c r="AA142" i="38"/>
  <c r="AB142" i="38"/>
  <c r="S197" i="38"/>
  <c r="R146" i="38"/>
  <c r="V97" i="38"/>
  <c r="AC97" i="38" s="1"/>
  <c r="T437" i="38"/>
  <c r="AC113" i="38"/>
  <c r="V164" i="38"/>
  <c r="V340" i="38"/>
  <c r="AC289" i="38"/>
  <c r="T47" i="38"/>
  <c r="Z24" i="38"/>
  <c r="N302" i="38"/>
  <c r="R137" i="38"/>
  <c r="S188" i="38"/>
  <c r="V124" i="38"/>
  <c r="Z124" i="38" s="1"/>
  <c r="AC73" i="38"/>
  <c r="AB24" i="38"/>
  <c r="AA24" i="38"/>
  <c r="W47" i="38"/>
  <c r="N200" i="38"/>
  <c r="W125" i="38"/>
  <c r="AB74" i="38"/>
  <c r="AA74" i="38"/>
  <c r="V118" i="38"/>
  <c r="AA118" i="38" s="1"/>
  <c r="AC67" i="38"/>
  <c r="W113" i="38"/>
  <c r="AA62" i="38"/>
  <c r="AB62" i="38"/>
  <c r="AB36" i="38"/>
  <c r="AA36" i="38"/>
  <c r="Z133" i="38"/>
  <c r="T184" i="38"/>
  <c r="V196" i="38"/>
  <c r="AC145" i="38"/>
  <c r="S131" i="38"/>
  <c r="S138" i="38" s="1"/>
  <c r="R80" i="38"/>
  <c r="W196" i="38"/>
  <c r="AA145" i="38"/>
  <c r="AB145" i="38"/>
  <c r="V193" i="38"/>
  <c r="Z193" i="38" s="1"/>
  <c r="AC142" i="38"/>
  <c r="Z89" i="38"/>
  <c r="Z77" i="38"/>
  <c r="Z63" i="38"/>
  <c r="AA133" i="38"/>
  <c r="W184" i="38"/>
  <c r="AB133" i="38"/>
  <c r="R133" i="38"/>
  <c r="S184" i="38"/>
  <c r="U178" i="38"/>
  <c r="U138" i="38"/>
  <c r="W168" i="38"/>
  <c r="AA117" i="38"/>
  <c r="AB117" i="38"/>
  <c r="T172" i="38"/>
  <c r="Z121" i="38"/>
  <c r="T164" i="38"/>
  <c r="Z113" i="38"/>
  <c r="S226" i="38"/>
  <c r="R175" i="38"/>
  <c r="S218" i="38"/>
  <c r="R167" i="38"/>
  <c r="V183" i="38"/>
  <c r="AC132" i="38"/>
  <c r="S178" i="38"/>
  <c r="R127" i="38"/>
  <c r="S172" i="38"/>
  <c r="R121" i="38"/>
  <c r="AB118" i="38"/>
  <c r="W169" i="38"/>
  <c r="V167" i="38"/>
  <c r="AC116" i="38"/>
  <c r="R115" i="38"/>
  <c r="S166" i="38"/>
  <c r="Z111" i="38"/>
  <c r="S194" i="38"/>
  <c r="R143" i="38"/>
  <c r="Z73" i="38"/>
  <c r="S173" i="38"/>
  <c r="R122" i="38"/>
  <c r="V166" i="38"/>
  <c r="Z166" i="38" s="1"/>
  <c r="AC115" i="38"/>
  <c r="Z139" i="38"/>
  <c r="T148" i="38"/>
  <c r="T190" i="38"/>
  <c r="N47" i="38"/>
  <c r="T169" i="38"/>
  <c r="Z118" i="38"/>
  <c r="K600" i="35"/>
  <c r="L600" i="35" s="1"/>
  <c r="K599" i="35"/>
  <c r="L599" i="35" s="1"/>
  <c r="K598" i="35"/>
  <c r="L598" i="35" s="1"/>
  <c r="K605" i="35"/>
  <c r="L605" i="35" s="1"/>
  <c r="L606" i="35"/>
  <c r="L603" i="35"/>
  <c r="L602" i="35"/>
  <c r="L601" i="35"/>
  <c r="L596" i="35"/>
  <c r="L595" i="35"/>
  <c r="L591" i="35"/>
  <c r="L589" i="35"/>
  <c r="L588" i="35"/>
  <c r="L587" i="35"/>
  <c r="L572" i="35"/>
  <c r="L573" i="35"/>
  <c r="L574" i="35"/>
  <c r="L575" i="35"/>
  <c r="L576" i="35"/>
  <c r="L577" i="35"/>
  <c r="L578" i="35"/>
  <c r="L579" i="35"/>
  <c r="L580" i="35"/>
  <c r="L581" i="35"/>
  <c r="L582" i="35"/>
  <c r="L584" i="35"/>
  <c r="K571" i="35"/>
  <c r="L571" i="35" s="1"/>
  <c r="K570" i="35"/>
  <c r="L570" i="35" s="1"/>
  <c r="K586" i="35"/>
  <c r="L586" i="35" s="1"/>
  <c r="K583" i="35"/>
  <c r="L583" i="35" s="1"/>
  <c r="K593" i="35"/>
  <c r="L593" i="35" s="1"/>
  <c r="K592" i="35"/>
  <c r="L592" i="35" s="1"/>
  <c r="K569" i="35"/>
  <c r="L569" i="35" s="1"/>
  <c r="K568" i="35"/>
  <c r="L568" i="35" s="1"/>
  <c r="K590" i="35"/>
  <c r="L590" i="35" s="1"/>
  <c r="K594" i="35"/>
  <c r="L594" i="35" s="1"/>
  <c r="O604" i="35"/>
  <c r="Z127" i="38" l="1"/>
  <c r="Z197" i="38"/>
  <c r="R399" i="38"/>
  <c r="S222" i="38"/>
  <c r="R222" i="38" s="1"/>
  <c r="S244" i="38"/>
  <c r="S295" i="38" s="1"/>
  <c r="V249" i="38"/>
  <c r="AA249" i="38" s="1"/>
  <c r="AA198" i="38"/>
  <c r="AA139" i="38"/>
  <c r="V185" i="38"/>
  <c r="V236" i="38" s="1"/>
  <c r="AB167" i="38"/>
  <c r="W190" i="38"/>
  <c r="AB190" i="38" s="1"/>
  <c r="AA120" i="38"/>
  <c r="W148" i="38"/>
  <c r="AB148" i="38" s="1"/>
  <c r="AB198" i="38"/>
  <c r="AB130" i="38"/>
  <c r="W171" i="38"/>
  <c r="AA171" i="38" s="1"/>
  <c r="AC134" i="38"/>
  <c r="V138" i="38"/>
  <c r="AC138" i="38" s="1"/>
  <c r="T138" i="38"/>
  <c r="T98" i="38"/>
  <c r="AA128" i="38"/>
  <c r="T180" i="38"/>
  <c r="T231" i="38" s="1"/>
  <c r="AA114" i="38"/>
  <c r="Z47" i="38"/>
  <c r="AB134" i="38"/>
  <c r="W185" i="38"/>
  <c r="AA134" i="38"/>
  <c r="Z75" i="38"/>
  <c r="W226" i="38"/>
  <c r="AB226" i="38" s="1"/>
  <c r="U189" i="38"/>
  <c r="U229" i="38"/>
  <c r="W222" i="38"/>
  <c r="AA193" i="38"/>
  <c r="AB193" i="38"/>
  <c r="W244" i="38"/>
  <c r="T214" i="38"/>
  <c r="Z163" i="38"/>
  <c r="T236" i="38"/>
  <c r="W160" i="38"/>
  <c r="AB109" i="38"/>
  <c r="W126" i="38"/>
  <c r="AA109" i="38"/>
  <c r="AC195" i="38"/>
  <c r="V246" i="38"/>
  <c r="W172" i="38"/>
  <c r="AA121" i="38"/>
  <c r="AB121" i="38"/>
  <c r="S242" i="38"/>
  <c r="R191" i="38"/>
  <c r="S283" i="38"/>
  <c r="R232" i="38"/>
  <c r="S215" i="38"/>
  <c r="R164" i="38"/>
  <c r="V337" i="38"/>
  <c r="AC286" i="38"/>
  <c r="R450" i="38"/>
  <c r="S501" i="38"/>
  <c r="AC341" i="38"/>
  <c r="V392" i="38"/>
  <c r="AC167" i="38"/>
  <c r="V218" i="38"/>
  <c r="AA218" i="38" s="1"/>
  <c r="S229" i="38"/>
  <c r="R178" i="38"/>
  <c r="Z164" i="38"/>
  <c r="T215" i="38"/>
  <c r="AB196" i="38"/>
  <c r="W247" i="38"/>
  <c r="AA196" i="38"/>
  <c r="W176" i="38"/>
  <c r="AA125" i="38"/>
  <c r="AB125" i="38"/>
  <c r="R188" i="38"/>
  <c r="S239" i="38"/>
  <c r="T276" i="38"/>
  <c r="S288" i="38"/>
  <c r="R237" i="38"/>
  <c r="V161" i="38"/>
  <c r="Z161" i="38" s="1"/>
  <c r="AC110" i="38"/>
  <c r="V126" i="38"/>
  <c r="Z126" i="38" s="1"/>
  <c r="S265" i="38"/>
  <c r="R214" i="38"/>
  <c r="R165" i="38"/>
  <c r="S216" i="38"/>
  <c r="AC180" i="38"/>
  <c r="V231" i="38"/>
  <c r="V270" i="38"/>
  <c r="AC219" i="38"/>
  <c r="AA197" i="38"/>
  <c r="AB197" i="38"/>
  <c r="W248" i="38"/>
  <c r="T268" i="38"/>
  <c r="T295" i="38"/>
  <c r="T246" i="38"/>
  <c r="Z195" i="38"/>
  <c r="V223" i="38"/>
  <c r="AC172" i="38"/>
  <c r="V224" i="38"/>
  <c r="AC173" i="38"/>
  <c r="T177" i="38"/>
  <c r="T211" i="38"/>
  <c r="Z160" i="38"/>
  <c r="R170" i="38"/>
  <c r="S221" i="38"/>
  <c r="AA167" i="38"/>
  <c r="V278" i="38"/>
  <c r="AC227" i="38"/>
  <c r="S223" i="38"/>
  <c r="R172" i="38"/>
  <c r="AB168" i="38"/>
  <c r="W219" i="38"/>
  <c r="AA168" i="38"/>
  <c r="V244" i="38"/>
  <c r="Z244" i="38" s="1"/>
  <c r="AC193" i="38"/>
  <c r="T235" i="38"/>
  <c r="Z184" i="38"/>
  <c r="T220" i="38"/>
  <c r="V217" i="38"/>
  <c r="AC166" i="38"/>
  <c r="AB169" i="38"/>
  <c r="W220" i="38"/>
  <c r="V234" i="38"/>
  <c r="AC183" i="38"/>
  <c r="R226" i="38"/>
  <c r="S277" i="38"/>
  <c r="T223" i="38"/>
  <c r="Z172" i="38"/>
  <c r="S182" i="38"/>
  <c r="R131" i="38"/>
  <c r="AB47" i="38"/>
  <c r="AA47" i="38"/>
  <c r="AC124" i="38"/>
  <c r="V175" i="38"/>
  <c r="AA124" i="38"/>
  <c r="AC340" i="38"/>
  <c r="V391" i="38"/>
  <c r="V215" i="38"/>
  <c r="AC164" i="38"/>
  <c r="T229" i="38"/>
  <c r="Z178" i="38"/>
  <c r="R174" i="38"/>
  <c r="S225" i="38"/>
  <c r="AB214" i="38"/>
  <c r="W265" i="38"/>
  <c r="S273" i="38"/>
  <c r="W98" i="38"/>
  <c r="AB75" i="38"/>
  <c r="AA75" i="38"/>
  <c r="S236" i="38"/>
  <c r="R185" i="38"/>
  <c r="T234" i="38"/>
  <c r="Z183" i="38"/>
  <c r="T390" i="38"/>
  <c r="AA123" i="38"/>
  <c r="AB123" i="38"/>
  <c r="W174" i="38"/>
  <c r="V262" i="38"/>
  <c r="AC211" i="38"/>
  <c r="Z87" i="38"/>
  <c r="AC241" i="38"/>
  <c r="V292" i="38"/>
  <c r="W246" i="38"/>
  <c r="AB195" i="38"/>
  <c r="AA195" i="38"/>
  <c r="S149" i="38"/>
  <c r="T238" i="38"/>
  <c r="Z187" i="38"/>
  <c r="AB179" i="38"/>
  <c r="W230" i="38"/>
  <c r="T216" i="38"/>
  <c r="T242" i="38"/>
  <c r="AA194" i="38"/>
  <c r="AB194" i="38"/>
  <c r="W245" i="38"/>
  <c r="S168" i="38"/>
  <c r="S177" i="38" s="1"/>
  <c r="R117" i="38"/>
  <c r="T245" i="38"/>
  <c r="Z194" i="38"/>
  <c r="AA119" i="38"/>
  <c r="AB119" i="38"/>
  <c r="W170" i="38"/>
  <c r="AA137" i="38"/>
  <c r="AB137" i="38"/>
  <c r="W188" i="38"/>
  <c r="X585" i="38"/>
  <c r="L608" i="38"/>
  <c r="AB165" i="38"/>
  <c r="W216" i="38"/>
  <c r="V233" i="38"/>
  <c r="AC182" i="38"/>
  <c r="Z182" i="38"/>
  <c r="T400" i="38"/>
  <c r="AA162" i="38"/>
  <c r="AB162" i="38"/>
  <c r="W213" i="38"/>
  <c r="T222" i="38"/>
  <c r="Z171" i="38"/>
  <c r="U250" i="38"/>
  <c r="U292" i="38"/>
  <c r="V165" i="38"/>
  <c r="AA165" i="38" s="1"/>
  <c r="AC114" i="38"/>
  <c r="W178" i="38"/>
  <c r="AB127" i="38"/>
  <c r="W138" i="38"/>
  <c r="AA127" i="38"/>
  <c r="AC140" i="38"/>
  <c r="V191" i="38"/>
  <c r="V148" i="38"/>
  <c r="AC148" i="38" s="1"/>
  <c r="AA140" i="38"/>
  <c r="W232" i="38"/>
  <c r="AB181" i="38"/>
  <c r="AA97" i="38"/>
  <c r="AA187" i="38"/>
  <c r="AB187" i="38"/>
  <c r="W238" i="38"/>
  <c r="AA173" i="38"/>
  <c r="AB173" i="38"/>
  <c r="W224" i="38"/>
  <c r="V299" i="38"/>
  <c r="AC248" i="38"/>
  <c r="AB242" i="38"/>
  <c r="W293" i="38"/>
  <c r="R194" i="38"/>
  <c r="S245" i="38"/>
  <c r="AA184" i="38"/>
  <c r="W235" i="38"/>
  <c r="AB184" i="38"/>
  <c r="W164" i="38"/>
  <c r="AA113" i="38"/>
  <c r="AB113" i="38"/>
  <c r="T227" i="38"/>
  <c r="Z176" i="38"/>
  <c r="R234" i="38"/>
  <c r="S285" i="38"/>
  <c r="W182" i="38"/>
  <c r="AB131" i="38"/>
  <c r="AA131" i="38"/>
  <c r="AC163" i="38"/>
  <c r="V214" i="38"/>
  <c r="T218" i="38"/>
  <c r="Z167" i="38"/>
  <c r="R180" i="38"/>
  <c r="S231" i="38"/>
  <c r="Z173" i="38"/>
  <c r="T224" i="38"/>
  <c r="S294" i="38"/>
  <c r="R243" i="38"/>
  <c r="R187" i="38"/>
  <c r="S238" i="38"/>
  <c r="V179" i="38"/>
  <c r="AC128" i="38"/>
  <c r="T241" i="38"/>
  <c r="Z190" i="38"/>
  <c r="T199" i="38"/>
  <c r="R173" i="38"/>
  <c r="S224" i="38"/>
  <c r="R218" i="38"/>
  <c r="S269" i="38"/>
  <c r="R184" i="38"/>
  <c r="S235" i="38"/>
  <c r="V247" i="38"/>
  <c r="AC196" i="38"/>
  <c r="Z196" i="38"/>
  <c r="R197" i="38"/>
  <c r="S248" i="38"/>
  <c r="T272" i="38"/>
  <c r="S227" i="38"/>
  <c r="R176" i="38"/>
  <c r="AA163" i="38"/>
  <c r="T249" i="38"/>
  <c r="Z198" i="38"/>
  <c r="AA190" i="38"/>
  <c r="V213" i="38"/>
  <c r="Z213" i="38" s="1"/>
  <c r="AC162" i="38"/>
  <c r="S199" i="38"/>
  <c r="R190" i="38"/>
  <c r="S241" i="38"/>
  <c r="Z162" i="38"/>
  <c r="AA110" i="38"/>
  <c r="R162" i="38"/>
  <c r="S213" i="38"/>
  <c r="S211" i="38"/>
  <c r="R160" i="38"/>
  <c r="AC171" i="38"/>
  <c r="V222" i="38"/>
  <c r="T181" i="38"/>
  <c r="Z130" i="38"/>
  <c r="AC130" i="38"/>
  <c r="V181" i="38"/>
  <c r="AA181" i="38" s="1"/>
  <c r="U177" i="38"/>
  <c r="U211" i="38"/>
  <c r="R161" i="38"/>
  <c r="S212" i="38"/>
  <c r="AA130" i="38"/>
  <c r="V300" i="38"/>
  <c r="AB192" i="38"/>
  <c r="W243" i="38"/>
  <c r="AA192" i="38"/>
  <c r="R166" i="38"/>
  <c r="S217" i="38"/>
  <c r="V169" i="38"/>
  <c r="AC118" i="38"/>
  <c r="T488" i="38"/>
  <c r="T212" i="38"/>
  <c r="AA180" i="38"/>
  <c r="AB180" i="38"/>
  <c r="W231" i="38"/>
  <c r="V237" i="38"/>
  <c r="AC186" i="38"/>
  <c r="Z186" i="38"/>
  <c r="T219" i="38"/>
  <c r="Z168" i="38"/>
  <c r="T239" i="38"/>
  <c r="Z188" i="38"/>
  <c r="AA166" i="38"/>
  <c r="W217" i="38"/>
  <c r="AB166" i="38"/>
  <c r="R169" i="38"/>
  <c r="S220" i="38"/>
  <c r="V229" i="38"/>
  <c r="AC178" i="38"/>
  <c r="O608" i="38"/>
  <c r="P608" i="38"/>
  <c r="T226" i="38"/>
  <c r="T264" i="38"/>
  <c r="AB161" i="38"/>
  <c r="W212" i="38"/>
  <c r="V221" i="38"/>
  <c r="AC170" i="38"/>
  <c r="R198" i="38"/>
  <c r="S249" i="38"/>
  <c r="T230" i="38"/>
  <c r="S298" i="38"/>
  <c r="R247" i="38"/>
  <c r="V245" i="38"/>
  <c r="AC194" i="38"/>
  <c r="T243" i="38"/>
  <c r="Z192" i="38"/>
  <c r="W300" i="38"/>
  <c r="AB249" i="38"/>
  <c r="AC174" i="38"/>
  <c r="V225" i="38"/>
  <c r="V243" i="38"/>
  <c r="AC192" i="38"/>
  <c r="U149" i="38"/>
  <c r="R179" i="38"/>
  <c r="S230" i="38"/>
  <c r="AA87" i="38"/>
  <c r="AB87" i="38"/>
  <c r="Z97" i="38"/>
  <c r="AB218" i="38"/>
  <c r="W269" i="38"/>
  <c r="AB186" i="38"/>
  <c r="W237" i="38"/>
  <c r="AA186" i="38"/>
  <c r="AA183" i="38"/>
  <c r="AB183" i="38"/>
  <c r="W234" i="38"/>
  <c r="Z248" i="38"/>
  <c r="T299" i="38"/>
  <c r="V98" i="38"/>
  <c r="AC98" i="38" s="1"/>
  <c r="BE556" i="35"/>
  <c r="BD556" i="35"/>
  <c r="BC556" i="35"/>
  <c r="BB556" i="35"/>
  <c r="BA556" i="35"/>
  <c r="AX556" i="35"/>
  <c r="AW556" i="35"/>
  <c r="AZ555" i="35"/>
  <c r="AY555" i="35"/>
  <c r="AZ554" i="35"/>
  <c r="AY554" i="35"/>
  <c r="AZ553" i="35"/>
  <c r="AY553" i="35"/>
  <c r="AZ552" i="35"/>
  <c r="AY552" i="35"/>
  <c r="AZ551" i="35"/>
  <c r="AY551" i="35"/>
  <c r="AZ550" i="35"/>
  <c r="AY550" i="35"/>
  <c r="AZ549" i="35"/>
  <c r="AY549" i="35"/>
  <c r="AZ548" i="35"/>
  <c r="AY548" i="35"/>
  <c r="AZ547" i="35"/>
  <c r="AY547" i="35"/>
  <c r="BE546" i="35"/>
  <c r="BD546" i="35"/>
  <c r="BC546" i="35"/>
  <c r="BB546" i="35"/>
  <c r="BA546" i="35"/>
  <c r="AX546" i="35"/>
  <c r="AW546" i="35"/>
  <c r="AZ545" i="35"/>
  <c r="AY545" i="35"/>
  <c r="AZ544" i="35"/>
  <c r="AY544" i="35"/>
  <c r="AZ543" i="35"/>
  <c r="AY543" i="35"/>
  <c r="AZ542" i="35"/>
  <c r="AY542" i="35"/>
  <c r="AZ541" i="35"/>
  <c r="AY541" i="35"/>
  <c r="AZ540" i="35"/>
  <c r="AY540" i="35"/>
  <c r="AZ539" i="35"/>
  <c r="AY539" i="35"/>
  <c r="AZ538" i="35"/>
  <c r="AY538" i="35"/>
  <c r="AZ537" i="35"/>
  <c r="AY537" i="35"/>
  <c r="AZ536" i="35"/>
  <c r="AY536" i="35"/>
  <c r="AZ535" i="35"/>
  <c r="AY535" i="35"/>
  <c r="BE534" i="35"/>
  <c r="BD534" i="35"/>
  <c r="BC534" i="35"/>
  <c r="BB534" i="35"/>
  <c r="BA534" i="35"/>
  <c r="AX534" i="35"/>
  <c r="AW534" i="35"/>
  <c r="AZ533" i="35"/>
  <c r="AY533" i="35"/>
  <c r="AZ532" i="35"/>
  <c r="AY532" i="35"/>
  <c r="AZ531" i="35"/>
  <c r="AY531" i="35"/>
  <c r="AZ530" i="35"/>
  <c r="AY530" i="35"/>
  <c r="AZ529" i="35"/>
  <c r="AY529" i="35"/>
  <c r="AZ528" i="35"/>
  <c r="AY528" i="35"/>
  <c r="AZ527" i="35"/>
  <c r="AY527" i="35"/>
  <c r="AZ526" i="35"/>
  <c r="AY526" i="35"/>
  <c r="AZ525" i="35"/>
  <c r="AY525" i="35"/>
  <c r="AZ524" i="35"/>
  <c r="AY524" i="35"/>
  <c r="AZ523" i="35"/>
  <c r="AY523" i="35"/>
  <c r="AZ522" i="35"/>
  <c r="AY522" i="35"/>
  <c r="AZ521" i="35"/>
  <c r="AY521" i="35"/>
  <c r="AZ520" i="35"/>
  <c r="AY520" i="35"/>
  <c r="AZ519" i="35"/>
  <c r="AY519" i="35"/>
  <c r="AZ518" i="35"/>
  <c r="AY518" i="35"/>
  <c r="AZ517" i="35"/>
  <c r="AY517" i="35"/>
  <c r="X608" i="38" l="1"/>
  <c r="L610" i="38"/>
  <c r="AX557" i="35"/>
  <c r="BD557" i="35"/>
  <c r="R244" i="38"/>
  <c r="AC249" i="38"/>
  <c r="BA557" i="35"/>
  <c r="BE557" i="35"/>
  <c r="AY556" i="35"/>
  <c r="AB171" i="38"/>
  <c r="Z185" i="38"/>
  <c r="V189" i="38"/>
  <c r="AC189" i="38" s="1"/>
  <c r="W241" i="38"/>
  <c r="W250" i="38" s="1"/>
  <c r="AC185" i="38"/>
  <c r="W199" i="38"/>
  <c r="AB199" i="38" s="1"/>
  <c r="AY546" i="35"/>
  <c r="AW557" i="35"/>
  <c r="BC557" i="35"/>
  <c r="BB557" i="35"/>
  <c r="Z138" i="38"/>
  <c r="T149" i="38"/>
  <c r="Z148" i="38"/>
  <c r="AA148" i="38"/>
  <c r="Z180" i="38"/>
  <c r="U200" i="38"/>
  <c r="Z165" i="38"/>
  <c r="W277" i="38"/>
  <c r="W328" i="38" s="1"/>
  <c r="AA185" i="38"/>
  <c r="AB185" i="38"/>
  <c r="W236" i="38"/>
  <c r="AA236" i="38" s="1"/>
  <c r="AA179" i="38"/>
  <c r="AB300" i="38"/>
  <c r="W351" i="38"/>
  <c r="AA300" i="38"/>
  <c r="T281" i="38"/>
  <c r="AC229" i="38"/>
  <c r="V280" i="38"/>
  <c r="V220" i="38"/>
  <c r="Z220" i="38" s="1"/>
  <c r="AC169" i="38"/>
  <c r="R227" i="38"/>
  <c r="S278" i="38"/>
  <c r="S286" i="38"/>
  <c r="R235" i="38"/>
  <c r="T292" i="38"/>
  <c r="Z241" i="38"/>
  <c r="T250" i="38"/>
  <c r="AB164" i="38"/>
  <c r="W215" i="38"/>
  <c r="AA164" i="38"/>
  <c r="S346" i="38"/>
  <c r="R295" i="38"/>
  <c r="T451" i="38"/>
  <c r="T296" i="38"/>
  <c r="Z245" i="38"/>
  <c r="AC175" i="38"/>
  <c r="V226" i="38"/>
  <c r="AA175" i="38"/>
  <c r="S328" i="38"/>
  <c r="R277" i="38"/>
  <c r="Z235" i="38"/>
  <c r="T286" i="38"/>
  <c r="S552" i="38"/>
  <c r="R501" i="38"/>
  <c r="AA126" i="38"/>
  <c r="W149" i="38"/>
  <c r="AB126" i="38"/>
  <c r="T350" i="38"/>
  <c r="Z299" i="38"/>
  <c r="W320" i="38"/>
  <c r="AB269" i="38"/>
  <c r="S300" i="38"/>
  <c r="R249" i="38"/>
  <c r="T315" i="38"/>
  <c r="S271" i="38"/>
  <c r="R220" i="38"/>
  <c r="Z219" i="38"/>
  <c r="T270" i="38"/>
  <c r="T263" i="38"/>
  <c r="S268" i="38"/>
  <c r="R217" i="38"/>
  <c r="T232" i="38"/>
  <c r="Z181" i="38"/>
  <c r="T300" i="38"/>
  <c r="Z249" i="38"/>
  <c r="AC214" i="38"/>
  <c r="V265" i="38"/>
  <c r="AA265" i="38" s="1"/>
  <c r="Z227" i="38"/>
  <c r="T278" i="38"/>
  <c r="AB232" i="38"/>
  <c r="W283" i="38"/>
  <c r="AB178" i="38"/>
  <c r="W229" i="38"/>
  <c r="W189" i="38"/>
  <c r="AA178" i="38"/>
  <c r="AA188" i="38"/>
  <c r="AB188" i="38"/>
  <c r="W239" i="38"/>
  <c r="T267" i="38"/>
  <c r="V313" i="38"/>
  <c r="AC262" i="38"/>
  <c r="R273" i="38"/>
  <c r="S324" i="38"/>
  <c r="T280" i="38"/>
  <c r="Z229" i="38"/>
  <c r="T240" i="38"/>
  <c r="Z169" i="38"/>
  <c r="T297" i="38"/>
  <c r="Z246" i="38"/>
  <c r="T319" i="38"/>
  <c r="AC231" i="38"/>
  <c r="V282" i="38"/>
  <c r="V212" i="38"/>
  <c r="AC161" i="38"/>
  <c r="V177" i="38"/>
  <c r="Z177" i="38" s="1"/>
  <c r="AA247" i="38"/>
  <c r="AB247" i="38"/>
  <c r="W298" i="38"/>
  <c r="S293" i="38"/>
  <c r="R242" i="38"/>
  <c r="U240" i="38"/>
  <c r="U280" i="38"/>
  <c r="S349" i="38"/>
  <c r="R298" i="38"/>
  <c r="AA234" i="38"/>
  <c r="W285" i="38"/>
  <c r="AB234" i="38"/>
  <c r="W288" i="38"/>
  <c r="AA237" i="38"/>
  <c r="AB237" i="38"/>
  <c r="R230" i="38"/>
  <c r="S281" i="38"/>
  <c r="V294" i="38"/>
  <c r="AC243" i="38"/>
  <c r="Z179" i="38"/>
  <c r="AA161" i="38"/>
  <c r="T277" i="38"/>
  <c r="T290" i="38"/>
  <c r="Z239" i="38"/>
  <c r="T539" i="38"/>
  <c r="AC300" i="38"/>
  <c r="V351" i="38"/>
  <c r="S264" i="38"/>
  <c r="R213" i="38"/>
  <c r="S292" i="38"/>
  <c r="R241" i="38"/>
  <c r="S250" i="38"/>
  <c r="AC213" i="38"/>
  <c r="V264" i="38"/>
  <c r="Z264" i="38" s="1"/>
  <c r="S299" i="38"/>
  <c r="R248" i="38"/>
  <c r="V298" i="38"/>
  <c r="AC247" i="38"/>
  <c r="Z247" i="38"/>
  <c r="R238" i="38"/>
  <c r="S289" i="38"/>
  <c r="Z224" i="38"/>
  <c r="T275" i="38"/>
  <c r="AA238" i="38"/>
  <c r="W289" i="38"/>
  <c r="AB238" i="38"/>
  <c r="AA138" i="38"/>
  <c r="AB138" i="38"/>
  <c r="V216" i="38"/>
  <c r="AA216" i="38" s="1"/>
  <c r="AC165" i="38"/>
  <c r="T273" i="38"/>
  <c r="Z222" i="38"/>
  <c r="AC233" i="38"/>
  <c r="V284" i="38"/>
  <c r="Z233" i="38"/>
  <c r="W296" i="38"/>
  <c r="AB245" i="38"/>
  <c r="AA245" i="38"/>
  <c r="T293" i="38"/>
  <c r="AC292" i="38"/>
  <c r="V343" i="38"/>
  <c r="AA98" i="38"/>
  <c r="AB98" i="38"/>
  <c r="W316" i="38"/>
  <c r="AB265" i="38"/>
  <c r="T189" i="38"/>
  <c r="AC391" i="38"/>
  <c r="V442" i="38"/>
  <c r="Z223" i="38"/>
  <c r="T274" i="38"/>
  <c r="V285" i="38"/>
  <c r="AC234" i="38"/>
  <c r="R223" i="38"/>
  <c r="S274" i="38"/>
  <c r="S272" i="38"/>
  <c r="R221" i="38"/>
  <c r="V274" i="38"/>
  <c r="AC223" i="38"/>
  <c r="S267" i="38"/>
  <c r="R216" i="38"/>
  <c r="V149" i="38"/>
  <c r="AC149" i="38" s="1"/>
  <c r="AC126" i="38"/>
  <c r="S339" i="38"/>
  <c r="R288" i="38"/>
  <c r="S290" i="38"/>
  <c r="R239" i="38"/>
  <c r="AB176" i="38"/>
  <c r="W227" i="38"/>
  <c r="AA176" i="38"/>
  <c r="Z215" i="38"/>
  <c r="T266" i="38"/>
  <c r="S280" i="38"/>
  <c r="R229" i="38"/>
  <c r="V388" i="38"/>
  <c r="AC337" i="38"/>
  <c r="S334" i="38"/>
  <c r="R283" i="38"/>
  <c r="W295" i="38"/>
  <c r="AA244" i="38"/>
  <c r="AB244" i="38"/>
  <c r="AC225" i="38"/>
  <c r="V276" i="38"/>
  <c r="Z276" i="38" s="1"/>
  <c r="AC245" i="38"/>
  <c r="V296" i="38"/>
  <c r="AC221" i="38"/>
  <c r="V272" i="38"/>
  <c r="Z272" i="38" s="1"/>
  <c r="W268" i="38"/>
  <c r="AA217" i="38"/>
  <c r="AB217" i="38"/>
  <c r="AC237" i="38"/>
  <c r="V288" i="38"/>
  <c r="Z237" i="38"/>
  <c r="U262" i="38"/>
  <c r="U228" i="38"/>
  <c r="S275" i="38"/>
  <c r="R224" i="38"/>
  <c r="T269" i="38"/>
  <c r="Z218" i="38"/>
  <c r="S296" i="38"/>
  <c r="R245" i="38"/>
  <c r="AC191" i="38"/>
  <c r="V242" i="38"/>
  <c r="Z242" i="38" s="1"/>
  <c r="AA191" i="38"/>
  <c r="V199" i="38"/>
  <c r="AC199" i="38" s="1"/>
  <c r="U343" i="38"/>
  <c r="U301" i="38"/>
  <c r="W264" i="38"/>
  <c r="AB213" i="38"/>
  <c r="AA213" i="38"/>
  <c r="W267" i="38"/>
  <c r="AB216" i="38"/>
  <c r="AA170" i="38"/>
  <c r="W221" i="38"/>
  <c r="AB170" i="38"/>
  <c r="T285" i="38"/>
  <c r="Z234" i="38"/>
  <c r="W271" i="38"/>
  <c r="AB220" i="38"/>
  <c r="AC217" i="38"/>
  <c r="V268" i="38"/>
  <c r="AA219" i="38"/>
  <c r="AB219" i="38"/>
  <c r="W270" i="38"/>
  <c r="Z217" i="38"/>
  <c r="V321" i="38"/>
  <c r="AC270" i="38"/>
  <c r="Z225" i="38"/>
  <c r="AC218" i="38"/>
  <c r="V269" i="38"/>
  <c r="AA269" i="38" s="1"/>
  <c r="AB172" i="38"/>
  <c r="W223" i="38"/>
  <c r="AA172" i="38"/>
  <c r="T287" i="38"/>
  <c r="Z236" i="38"/>
  <c r="AB222" i="38"/>
  <c r="W273" i="38"/>
  <c r="AA222" i="38"/>
  <c r="W263" i="38"/>
  <c r="AB212" i="38"/>
  <c r="AB231" i="38"/>
  <c r="AA231" i="38"/>
  <c r="W282" i="38"/>
  <c r="AA243" i="38"/>
  <c r="AB243" i="38"/>
  <c r="W294" i="38"/>
  <c r="Z221" i="38"/>
  <c r="S282" i="38"/>
  <c r="R231" i="38"/>
  <c r="AB182" i="38"/>
  <c r="W233" i="38"/>
  <c r="AA182" i="38"/>
  <c r="V350" i="38"/>
  <c r="AC299" i="38"/>
  <c r="T441" i="38"/>
  <c r="S276" i="38"/>
  <c r="R225" i="38"/>
  <c r="S233" i="38"/>
  <c r="R182" i="38"/>
  <c r="V329" i="38"/>
  <c r="AC278" i="38"/>
  <c r="V275" i="38"/>
  <c r="AC224" i="38"/>
  <c r="V287" i="38"/>
  <c r="AC236" i="38"/>
  <c r="T327" i="38"/>
  <c r="R215" i="38"/>
  <c r="S266" i="38"/>
  <c r="AC246" i="38"/>
  <c r="V297" i="38"/>
  <c r="T294" i="38"/>
  <c r="Z243" i="38"/>
  <c r="Z175" i="38"/>
  <c r="S263" i="38"/>
  <c r="R212" i="38"/>
  <c r="AC181" i="38"/>
  <c r="V232" i="38"/>
  <c r="AC222" i="38"/>
  <c r="V273" i="38"/>
  <c r="R211" i="38"/>
  <c r="S262" i="38"/>
  <c r="T323" i="38"/>
  <c r="S320" i="38"/>
  <c r="R269" i="38"/>
  <c r="V230" i="38"/>
  <c r="AC179" i="38"/>
  <c r="S345" i="38"/>
  <c r="R294" i="38"/>
  <c r="S336" i="38"/>
  <c r="R285" i="38"/>
  <c r="W286" i="38"/>
  <c r="AB235" i="38"/>
  <c r="AA235" i="38"/>
  <c r="Z98" i="38"/>
  <c r="W344" i="38"/>
  <c r="AB293" i="38"/>
  <c r="W275" i="38"/>
  <c r="AA224" i="38"/>
  <c r="AB224" i="38"/>
  <c r="S219" i="38"/>
  <c r="R168" i="38"/>
  <c r="Z191" i="38"/>
  <c r="AB230" i="38"/>
  <c r="W281" i="38"/>
  <c r="T289" i="38"/>
  <c r="Z238" i="38"/>
  <c r="W297" i="38"/>
  <c r="AB246" i="38"/>
  <c r="AA246" i="38"/>
  <c r="AA174" i="38"/>
  <c r="AB174" i="38"/>
  <c r="W225" i="38"/>
  <c r="S287" i="38"/>
  <c r="R236" i="38"/>
  <c r="AA214" i="38"/>
  <c r="V266" i="38"/>
  <c r="AC215" i="38"/>
  <c r="Z231" i="38"/>
  <c r="T282" i="38"/>
  <c r="AA169" i="38"/>
  <c r="T271" i="38"/>
  <c r="V295" i="38"/>
  <c r="Z295" i="38" s="1"/>
  <c r="AC244" i="38"/>
  <c r="T228" i="38"/>
  <c r="Z211" i="38"/>
  <c r="T262" i="38"/>
  <c r="T346" i="38"/>
  <c r="W299" i="38"/>
  <c r="AA248" i="38"/>
  <c r="AB248" i="38"/>
  <c r="S316" i="38"/>
  <c r="R265" i="38"/>
  <c r="S189" i="38"/>
  <c r="S200" i="38" s="1"/>
  <c r="V443" i="38"/>
  <c r="AC392" i="38"/>
  <c r="AB160" i="38"/>
  <c r="W211" i="38"/>
  <c r="W177" i="38"/>
  <c r="AA160" i="38"/>
  <c r="T265" i="38"/>
  <c r="Z214" i="38"/>
  <c r="AY534" i="35"/>
  <c r="AY557" i="35" l="1"/>
  <c r="AA241" i="38"/>
  <c r="Z189" i="38"/>
  <c r="AB241" i="38"/>
  <c r="W292" i="38"/>
  <c r="AA292" i="38" s="1"/>
  <c r="AB277" i="38"/>
  <c r="U251" i="38"/>
  <c r="Z199" i="38"/>
  <c r="AA199" i="38"/>
  <c r="AB236" i="38"/>
  <c r="W287" i="38"/>
  <c r="Z149" i="38"/>
  <c r="AA220" i="38"/>
  <c r="T279" i="38"/>
  <c r="Z262" i="38"/>
  <c r="T313" i="38"/>
  <c r="R320" i="38"/>
  <c r="S371" i="38"/>
  <c r="V283" i="38"/>
  <c r="AA283" i="38" s="1"/>
  <c r="AC232" i="38"/>
  <c r="S284" i="38"/>
  <c r="R233" i="38"/>
  <c r="W284" i="38"/>
  <c r="AA233" i="38"/>
  <c r="AB233" i="38"/>
  <c r="W324" i="38"/>
  <c r="AA273" i="38"/>
  <c r="AB273" i="38"/>
  <c r="W322" i="38"/>
  <c r="AB271" i="38"/>
  <c r="W318" i="38"/>
  <c r="AB267" i="38"/>
  <c r="S240" i="38"/>
  <c r="V335" i="38"/>
  <c r="AC284" i="38"/>
  <c r="Z284" i="38"/>
  <c r="T590" i="38"/>
  <c r="V345" i="38"/>
  <c r="AC294" i="38"/>
  <c r="V263" i="38"/>
  <c r="AA263" i="38" s="1"/>
  <c r="AC212" i="38"/>
  <c r="V228" i="38"/>
  <c r="Z228" i="38" s="1"/>
  <c r="T370" i="38"/>
  <c r="Z232" i="38"/>
  <c r="T283" i="38"/>
  <c r="S322" i="38"/>
  <c r="R271" i="38"/>
  <c r="AC226" i="38"/>
  <c r="V277" i="38"/>
  <c r="AA226" i="38"/>
  <c r="S329" i="38"/>
  <c r="R278" i="38"/>
  <c r="AC280" i="38"/>
  <c r="V331" i="38"/>
  <c r="Z265" i="38"/>
  <c r="T316" i="38"/>
  <c r="W350" i="38"/>
  <c r="AA299" i="38"/>
  <c r="AB299" i="38"/>
  <c r="T322" i="38"/>
  <c r="W348" i="38"/>
  <c r="AB297" i="38"/>
  <c r="AA297" i="38"/>
  <c r="R219" i="38"/>
  <c r="S270" i="38"/>
  <c r="S279" i="38" s="1"/>
  <c r="V281" i="38"/>
  <c r="AA281" i="38" s="1"/>
  <c r="AC230" i="38"/>
  <c r="S228" i="38"/>
  <c r="S317" i="38"/>
  <c r="R266" i="38"/>
  <c r="W333" i="38"/>
  <c r="AA282" i="38"/>
  <c r="AB282" i="38"/>
  <c r="AA212" i="38"/>
  <c r="AA223" i="38"/>
  <c r="AB223" i="38"/>
  <c r="W274" i="38"/>
  <c r="W321" i="38"/>
  <c r="AA270" i="38"/>
  <c r="AB270" i="38"/>
  <c r="U394" i="38"/>
  <c r="U352" i="38"/>
  <c r="T320" i="38"/>
  <c r="Z269" i="38"/>
  <c r="U279" i="38"/>
  <c r="U313" i="38"/>
  <c r="AC296" i="38"/>
  <c r="V347" i="38"/>
  <c r="S385" i="38"/>
  <c r="R334" i="38"/>
  <c r="S341" i="38"/>
  <c r="R290" i="38"/>
  <c r="V325" i="38"/>
  <c r="AC274" i="38"/>
  <c r="S323" i="38"/>
  <c r="R272" i="38"/>
  <c r="V336" i="38"/>
  <c r="AC285" i="38"/>
  <c r="V267" i="38"/>
  <c r="AA267" i="38" s="1"/>
  <c r="AC216" i="38"/>
  <c r="W340" i="38"/>
  <c r="AA289" i="38"/>
  <c r="AB289" i="38"/>
  <c r="S340" i="38"/>
  <c r="R289" i="38"/>
  <c r="V349" i="38"/>
  <c r="AC298" i="38"/>
  <c r="Z298" i="38"/>
  <c r="V402" i="38"/>
  <c r="AC351" i="38"/>
  <c r="S332" i="38"/>
  <c r="R281" i="38"/>
  <c r="AB288" i="38"/>
  <c r="W339" i="38"/>
  <c r="AA288" i="38"/>
  <c r="V333" i="38"/>
  <c r="AC282" i="38"/>
  <c r="Z216" i="38"/>
  <c r="AA232" i="38"/>
  <c r="Z278" i="38"/>
  <c r="T329" i="38"/>
  <c r="Z270" i="38"/>
  <c r="T321" i="38"/>
  <c r="Z350" i="38"/>
  <c r="T401" i="38"/>
  <c r="T502" i="38"/>
  <c r="AA215" i="38"/>
  <c r="AB215" i="38"/>
  <c r="W266" i="38"/>
  <c r="T343" i="38"/>
  <c r="Z292" i="38"/>
  <c r="T301" i="38"/>
  <c r="W301" i="38"/>
  <c r="R316" i="38"/>
  <c r="S367" i="38"/>
  <c r="T251" i="38"/>
  <c r="AA230" i="38"/>
  <c r="W395" i="38"/>
  <c r="AB344" i="38"/>
  <c r="T374" i="38"/>
  <c r="V324" i="38"/>
  <c r="AC273" i="38"/>
  <c r="Z294" i="38"/>
  <c r="T345" i="38"/>
  <c r="V338" i="38"/>
  <c r="AC287" i="38"/>
  <c r="AC329" i="38"/>
  <c r="V380" i="38"/>
  <c r="S327" i="38"/>
  <c r="R276" i="38"/>
  <c r="V401" i="38"/>
  <c r="AC350" i="38"/>
  <c r="W345" i="38"/>
  <c r="AA294" i="38"/>
  <c r="AB294" i="38"/>
  <c r="W314" i="38"/>
  <c r="AB263" i="38"/>
  <c r="T336" i="38"/>
  <c r="Z285" i="38"/>
  <c r="W379" i="38"/>
  <c r="AB328" i="38"/>
  <c r="AC288" i="38"/>
  <c r="V339" i="38"/>
  <c r="Z288" i="38"/>
  <c r="AB268" i="38"/>
  <c r="W319" i="38"/>
  <c r="AA268" i="38"/>
  <c r="S331" i="38"/>
  <c r="R280" i="38"/>
  <c r="AA227" i="38"/>
  <c r="AB227" i="38"/>
  <c r="W278" i="38"/>
  <c r="S325" i="38"/>
  <c r="R274" i="38"/>
  <c r="T325" i="38"/>
  <c r="Z274" i="38"/>
  <c r="W347" i="38"/>
  <c r="AB296" i="38"/>
  <c r="AA296" i="38"/>
  <c r="AC264" i="38"/>
  <c r="V315" i="38"/>
  <c r="Z315" i="38" s="1"/>
  <c r="S301" i="38"/>
  <c r="S343" i="38"/>
  <c r="R292" i="38"/>
  <c r="T341" i="38"/>
  <c r="Z290" i="38"/>
  <c r="S400" i="38"/>
  <c r="R349" i="38"/>
  <c r="S344" i="38"/>
  <c r="R293" i="38"/>
  <c r="AC177" i="38"/>
  <c r="V200" i="38"/>
  <c r="AC200" i="38" s="1"/>
  <c r="Z297" i="38"/>
  <c r="T348" i="38"/>
  <c r="T331" i="38"/>
  <c r="Z280" i="38"/>
  <c r="W290" i="38"/>
  <c r="AB239" i="38"/>
  <c r="AA239" i="38"/>
  <c r="AA189" i="38"/>
  <c r="AB189" i="38"/>
  <c r="W334" i="38"/>
  <c r="AB283" i="38"/>
  <c r="T351" i="38"/>
  <c r="Z300" i="38"/>
  <c r="S319" i="38"/>
  <c r="R268" i="38"/>
  <c r="T366" i="38"/>
  <c r="S603" i="38"/>
  <c r="R552" i="38"/>
  <c r="R328" i="38"/>
  <c r="S379" i="38"/>
  <c r="V240" i="38"/>
  <c r="AC240" i="38" s="1"/>
  <c r="W402" i="38"/>
  <c r="AB351" i="38"/>
  <c r="AA351" i="38"/>
  <c r="W228" i="38"/>
  <c r="AA211" i="38"/>
  <c r="AB211" i="38"/>
  <c r="W262" i="38"/>
  <c r="V346" i="38"/>
  <c r="Z346" i="38" s="1"/>
  <c r="AC295" i="38"/>
  <c r="T333" i="38"/>
  <c r="Z282" i="38"/>
  <c r="W276" i="38"/>
  <c r="AA225" i="38"/>
  <c r="AB225" i="38"/>
  <c r="W332" i="38"/>
  <c r="AB281" i="38"/>
  <c r="W326" i="38"/>
  <c r="AA275" i="38"/>
  <c r="AB275" i="38"/>
  <c r="T378" i="38"/>
  <c r="AC275" i="38"/>
  <c r="V326" i="38"/>
  <c r="T492" i="38"/>
  <c r="V319" i="38"/>
  <c r="Z319" i="38" s="1"/>
  <c r="AC268" i="38"/>
  <c r="W272" i="38"/>
  <c r="AB221" i="38"/>
  <c r="AA221" i="38"/>
  <c r="AC242" i="38"/>
  <c r="V293" i="38"/>
  <c r="Z293" i="38" s="1"/>
  <c r="AA242" i="38"/>
  <c r="V250" i="38"/>
  <c r="AC250" i="38" s="1"/>
  <c r="V493" i="38"/>
  <c r="AC442" i="38"/>
  <c r="W367" i="38"/>
  <c r="AB316" i="38"/>
  <c r="S315" i="38"/>
  <c r="R264" i="38"/>
  <c r="T328" i="38"/>
  <c r="T318" i="38"/>
  <c r="Z212" i="38"/>
  <c r="R300" i="38"/>
  <c r="S351" i="38"/>
  <c r="T332" i="38"/>
  <c r="R336" i="38"/>
  <c r="S387" i="38"/>
  <c r="W200" i="38"/>
  <c r="AB177" i="38"/>
  <c r="AA177" i="38"/>
  <c r="V494" i="38"/>
  <c r="AC443" i="38"/>
  <c r="T397" i="38"/>
  <c r="V317" i="38"/>
  <c r="AC266" i="38"/>
  <c r="S338" i="38"/>
  <c r="R287" i="38"/>
  <c r="Z289" i="38"/>
  <c r="T340" i="38"/>
  <c r="W337" i="38"/>
  <c r="AA286" i="38"/>
  <c r="AB286" i="38"/>
  <c r="S396" i="38"/>
  <c r="R345" i="38"/>
  <c r="S313" i="38"/>
  <c r="R262" i="38"/>
  <c r="S314" i="38"/>
  <c r="R263" i="38"/>
  <c r="AC297" i="38"/>
  <c r="V348" i="38"/>
  <c r="S333" i="38"/>
  <c r="R282" i="38"/>
  <c r="T338" i="38"/>
  <c r="Z287" i="38"/>
  <c r="V320" i="38"/>
  <c r="AA320" i="38" s="1"/>
  <c r="AC269" i="38"/>
  <c r="AC321" i="38"/>
  <c r="V372" i="38"/>
  <c r="AB264" i="38"/>
  <c r="W315" i="38"/>
  <c r="AA264" i="38"/>
  <c r="R296" i="38"/>
  <c r="S347" i="38"/>
  <c r="S326" i="38"/>
  <c r="R275" i="38"/>
  <c r="AC272" i="38"/>
  <c r="V323" i="38"/>
  <c r="V327" i="38"/>
  <c r="AC276" i="38"/>
  <c r="W346" i="38"/>
  <c r="AB295" i="38"/>
  <c r="AA295" i="38"/>
  <c r="V439" i="38"/>
  <c r="AC388" i="38"/>
  <c r="T317" i="38"/>
  <c r="Z266" i="38"/>
  <c r="R339" i="38"/>
  <c r="S390" i="38"/>
  <c r="S318" i="38"/>
  <c r="R267" i="38"/>
  <c r="T200" i="38"/>
  <c r="AC343" i="38"/>
  <c r="V394" i="38"/>
  <c r="T344" i="38"/>
  <c r="Z273" i="38"/>
  <c r="T324" i="38"/>
  <c r="T326" i="38"/>
  <c r="Z275" i="38"/>
  <c r="S350" i="38"/>
  <c r="R299" i="38"/>
  <c r="Z226" i="38"/>
  <c r="AA285" i="38"/>
  <c r="AB285" i="38"/>
  <c r="W336" i="38"/>
  <c r="U331" i="38"/>
  <c r="U291" i="38"/>
  <c r="W349" i="38"/>
  <c r="AA298" i="38"/>
  <c r="AB298" i="38"/>
  <c r="Z268" i="38"/>
  <c r="R324" i="38"/>
  <c r="S375" i="38"/>
  <c r="V364" i="38"/>
  <c r="AC313" i="38"/>
  <c r="W280" i="38"/>
  <c r="AA229" i="38"/>
  <c r="AB229" i="38"/>
  <c r="W240" i="38"/>
  <c r="V316" i="38"/>
  <c r="AA316" i="38" s="1"/>
  <c r="AC265" i="38"/>
  <c r="T314" i="38"/>
  <c r="W371" i="38"/>
  <c r="AB320" i="38"/>
  <c r="AA149" i="38"/>
  <c r="AB149" i="38"/>
  <c r="Z286" i="38"/>
  <c r="T337" i="38"/>
  <c r="T347" i="38"/>
  <c r="Z296" i="38"/>
  <c r="R346" i="38"/>
  <c r="S397" i="38"/>
  <c r="S337" i="38"/>
  <c r="R286" i="38"/>
  <c r="AB250" i="38"/>
  <c r="V271" i="38"/>
  <c r="Z271" i="38" s="1"/>
  <c r="AC220" i="38"/>
  <c r="Z230" i="38"/>
  <c r="BI495" i="35"/>
  <c r="BH495" i="35"/>
  <c r="BG495" i="35"/>
  <c r="BF495" i="35"/>
  <c r="BE495" i="35"/>
  <c r="BI483" i="35"/>
  <c r="BH483" i="35"/>
  <c r="BG483" i="35"/>
  <c r="BF483" i="35"/>
  <c r="BE483" i="35"/>
  <c r="W343" i="38" l="1"/>
  <c r="AB343" i="38" s="1"/>
  <c r="AB292" i="38"/>
  <c r="Z281" i="38"/>
  <c r="V291" i="38"/>
  <c r="AC291" i="38" s="1"/>
  <c r="Z263" i="38"/>
  <c r="Z250" i="38"/>
  <c r="AA250" i="38"/>
  <c r="S251" i="38"/>
  <c r="Z200" i="38"/>
  <c r="AB287" i="38"/>
  <c r="W338" i="38"/>
  <c r="AA338" i="38" s="1"/>
  <c r="AA287" i="38"/>
  <c r="Z240" i="38"/>
  <c r="U382" i="38"/>
  <c r="U342" i="38"/>
  <c r="V490" i="38"/>
  <c r="AC439" i="38"/>
  <c r="AC317" i="38"/>
  <c r="V368" i="38"/>
  <c r="S438" i="38"/>
  <c r="R387" i="38"/>
  <c r="T369" i="38"/>
  <c r="AB326" i="38"/>
  <c r="W377" i="38"/>
  <c r="AA326" i="38"/>
  <c r="T384" i="38"/>
  <c r="Z333" i="38"/>
  <c r="T399" i="38"/>
  <c r="Z348" i="38"/>
  <c r="AC339" i="38"/>
  <c r="V390" i="38"/>
  <c r="Z339" i="38"/>
  <c r="S378" i="38"/>
  <c r="R327" i="38"/>
  <c r="W446" i="38"/>
  <c r="AB395" i="38"/>
  <c r="R340" i="38"/>
  <c r="S391" i="38"/>
  <c r="V398" i="38"/>
  <c r="AC347" i="38"/>
  <c r="AC331" i="38"/>
  <c r="V382" i="38"/>
  <c r="S373" i="38"/>
  <c r="R322" i="38"/>
  <c r="S335" i="38"/>
  <c r="S342" i="38" s="1"/>
  <c r="R284" i="38"/>
  <c r="V322" i="38"/>
  <c r="Z322" i="38" s="1"/>
  <c r="AC271" i="38"/>
  <c r="W291" i="38"/>
  <c r="AB280" i="38"/>
  <c r="W331" i="38"/>
  <c r="AA280" i="38"/>
  <c r="AA336" i="38"/>
  <c r="AB336" i="38"/>
  <c r="W387" i="38"/>
  <c r="T375" i="38"/>
  <c r="Z324" i="38"/>
  <c r="S377" i="38"/>
  <c r="R326" i="38"/>
  <c r="R315" i="38"/>
  <c r="S366" i="38"/>
  <c r="V344" i="38"/>
  <c r="AC293" i="38"/>
  <c r="AA293" i="38"/>
  <c r="V301" i="38"/>
  <c r="AC301" i="38" s="1"/>
  <c r="T543" i="38"/>
  <c r="R344" i="38"/>
  <c r="S395" i="38"/>
  <c r="AC315" i="38"/>
  <c r="V366" i="38"/>
  <c r="Z366" i="38" s="1"/>
  <c r="AB314" i="38"/>
  <c r="W365" i="38"/>
  <c r="V431" i="38"/>
  <c r="AC380" i="38"/>
  <c r="T425" i="38"/>
  <c r="T352" i="38"/>
  <c r="Z343" i="38"/>
  <c r="T394" i="38"/>
  <c r="T372" i="38"/>
  <c r="Z321" i="38"/>
  <c r="R332" i="38"/>
  <c r="S383" i="38"/>
  <c r="AC267" i="38"/>
  <c r="V318" i="38"/>
  <c r="AA318" i="38" s="1"/>
  <c r="R323" i="38"/>
  <c r="S374" i="38"/>
  <c r="S392" i="38"/>
  <c r="R341" i="38"/>
  <c r="W384" i="38"/>
  <c r="AA333" i="38"/>
  <c r="AB333" i="38"/>
  <c r="T373" i="38"/>
  <c r="T367" i="38"/>
  <c r="Z316" i="38"/>
  <c r="V328" i="38"/>
  <c r="Z328" i="38" s="1"/>
  <c r="AC277" i="38"/>
  <c r="AA277" i="38"/>
  <c r="T334" i="38"/>
  <c r="T342" i="38" s="1"/>
  <c r="Z283" i="38"/>
  <c r="V251" i="38"/>
  <c r="AC251" i="38" s="1"/>
  <c r="AC228" i="38"/>
  <c r="V396" i="38"/>
  <c r="AC345" i="38"/>
  <c r="AB318" i="38"/>
  <c r="W369" i="38"/>
  <c r="T364" i="38"/>
  <c r="T330" i="38"/>
  <c r="Z313" i="38"/>
  <c r="Z347" i="38"/>
  <c r="T398" i="38"/>
  <c r="AA240" i="38"/>
  <c r="AB240" i="38"/>
  <c r="W400" i="38"/>
  <c r="AA349" i="38"/>
  <c r="AB349" i="38"/>
  <c r="R350" i="38"/>
  <c r="S401" i="38"/>
  <c r="V445" i="38"/>
  <c r="AC394" i="38"/>
  <c r="S369" i="38"/>
  <c r="R318" i="38"/>
  <c r="T368" i="38"/>
  <c r="Z317" i="38"/>
  <c r="AC323" i="38"/>
  <c r="V374" i="38"/>
  <c r="Z374" i="38" s="1"/>
  <c r="S398" i="38"/>
  <c r="R347" i="38"/>
  <c r="AC320" i="38"/>
  <c r="V371" i="38"/>
  <c r="AA371" i="38" s="1"/>
  <c r="S384" i="38"/>
  <c r="R333" i="38"/>
  <c r="S365" i="38"/>
  <c r="R314" i="38"/>
  <c r="W388" i="38"/>
  <c r="AA337" i="38"/>
  <c r="AB337" i="38"/>
  <c r="S389" i="38"/>
  <c r="R338" i="38"/>
  <c r="T448" i="38"/>
  <c r="T383" i="38"/>
  <c r="Z277" i="38"/>
  <c r="V544" i="38"/>
  <c r="AC493" i="38"/>
  <c r="V377" i="38"/>
  <c r="AC326" i="38"/>
  <c r="AB276" i="38"/>
  <c r="W327" i="38"/>
  <c r="AA276" i="38"/>
  <c r="V397" i="38"/>
  <c r="Z397" i="38" s="1"/>
  <c r="AC346" i="38"/>
  <c r="AB228" i="38"/>
  <c r="W251" i="38"/>
  <c r="AA228" i="38"/>
  <c r="S654" i="38"/>
  <c r="R654" i="38" s="1"/>
  <c r="R603" i="38"/>
  <c r="S370" i="38"/>
  <c r="R319" i="38"/>
  <c r="T291" i="38"/>
  <c r="W329" i="38"/>
  <c r="AA278" i="38"/>
  <c r="AB278" i="38"/>
  <c r="S291" i="38"/>
  <c r="S302" i="38" s="1"/>
  <c r="T387" i="38"/>
  <c r="Z336" i="38"/>
  <c r="V452" i="38"/>
  <c r="AC401" i="38"/>
  <c r="Z323" i="38"/>
  <c r="AB301" i="38"/>
  <c r="W317" i="38"/>
  <c r="AA266" i="38"/>
  <c r="AB266" i="38"/>
  <c r="T553" i="38"/>
  <c r="AA339" i="38"/>
  <c r="AB339" i="38"/>
  <c r="W390" i="38"/>
  <c r="V400" i="38"/>
  <c r="AC349" i="38"/>
  <c r="Z349" i="38"/>
  <c r="U330" i="38"/>
  <c r="U364" i="38"/>
  <c r="W372" i="38"/>
  <c r="AA321" i="38"/>
  <c r="AB321" i="38"/>
  <c r="V332" i="38"/>
  <c r="Z332" i="38" s="1"/>
  <c r="AC281" i="38"/>
  <c r="AC335" i="38"/>
  <c r="V386" i="38"/>
  <c r="Z335" i="38"/>
  <c r="AB284" i="38"/>
  <c r="W335" i="38"/>
  <c r="AA284" i="38"/>
  <c r="AC283" i="38"/>
  <c r="V334" i="38"/>
  <c r="AA334" i="38" s="1"/>
  <c r="W422" i="38"/>
  <c r="AB371" i="38"/>
  <c r="Z326" i="38"/>
  <c r="T377" i="38"/>
  <c r="Z338" i="38"/>
  <c r="T389" i="38"/>
  <c r="AC494" i="38"/>
  <c r="V545" i="38"/>
  <c r="S402" i="38"/>
  <c r="R351" i="38"/>
  <c r="T429" i="38"/>
  <c r="Z351" i="38"/>
  <c r="T402" i="38"/>
  <c r="W341" i="38"/>
  <c r="AA290" i="38"/>
  <c r="AB290" i="38"/>
  <c r="W396" i="38"/>
  <c r="AA345" i="38"/>
  <c r="AB345" i="38"/>
  <c r="V389" i="38"/>
  <c r="AC338" i="38"/>
  <c r="V375" i="38"/>
  <c r="AC324" i="38"/>
  <c r="AC333" i="38"/>
  <c r="V384" i="38"/>
  <c r="W401" i="38"/>
  <c r="AB350" i="38"/>
  <c r="AA350" i="38"/>
  <c r="AB322" i="38"/>
  <c r="W373" i="38"/>
  <c r="S388" i="38"/>
  <c r="R337" i="38"/>
  <c r="V367" i="38"/>
  <c r="AC316" i="38"/>
  <c r="S426" i="38"/>
  <c r="R375" i="38"/>
  <c r="AC327" i="38"/>
  <c r="V378" i="38"/>
  <c r="Z378" i="38" s="1"/>
  <c r="AA315" i="38"/>
  <c r="W366" i="38"/>
  <c r="AB315" i="38"/>
  <c r="S364" i="38"/>
  <c r="R313" i="38"/>
  <c r="AB272" i="38"/>
  <c r="AA272" i="38"/>
  <c r="W323" i="38"/>
  <c r="Z327" i="38"/>
  <c r="W453" i="38"/>
  <c r="AA402" i="38"/>
  <c r="AB402" i="38"/>
  <c r="T392" i="38"/>
  <c r="Z341" i="38"/>
  <c r="W398" i="38"/>
  <c r="AA347" i="38"/>
  <c r="AB347" i="38"/>
  <c r="S376" i="38"/>
  <c r="R325" i="38"/>
  <c r="AB319" i="38"/>
  <c r="AA319" i="38"/>
  <c r="W370" i="38"/>
  <c r="T396" i="38"/>
  <c r="Z345" i="38"/>
  <c r="S418" i="38"/>
  <c r="R367" i="38"/>
  <c r="T371" i="38"/>
  <c r="Z320" i="38"/>
  <c r="S448" i="38"/>
  <c r="R397" i="38"/>
  <c r="T388" i="38"/>
  <c r="Z337" i="38"/>
  <c r="T365" i="38"/>
  <c r="V415" i="38"/>
  <c r="AC364" i="38"/>
  <c r="T395" i="38"/>
  <c r="S441" i="38"/>
  <c r="R390" i="38"/>
  <c r="AB346" i="38"/>
  <c r="AA346" i="38"/>
  <c r="W397" i="38"/>
  <c r="V423" i="38"/>
  <c r="AC372" i="38"/>
  <c r="AC348" i="38"/>
  <c r="V399" i="38"/>
  <c r="S447" i="38"/>
  <c r="R396" i="38"/>
  <c r="T391" i="38"/>
  <c r="Z340" i="38"/>
  <c r="AB200" i="38"/>
  <c r="AA200" i="38"/>
  <c r="Z267" i="38"/>
  <c r="T379" i="38"/>
  <c r="W418" i="38"/>
  <c r="AB367" i="38"/>
  <c r="AC319" i="38"/>
  <c r="V370" i="38"/>
  <c r="Z370" i="38" s="1"/>
  <c r="W383" i="38"/>
  <c r="AB332" i="38"/>
  <c r="W313" i="38"/>
  <c r="AA262" i="38"/>
  <c r="W279" i="38"/>
  <c r="AB262" i="38"/>
  <c r="S430" i="38"/>
  <c r="R379" i="38"/>
  <c r="T417" i="38"/>
  <c r="AB334" i="38"/>
  <c r="W385" i="38"/>
  <c r="Z331" i="38"/>
  <c r="T382" i="38"/>
  <c r="S451" i="38"/>
  <c r="R400" i="38"/>
  <c r="S352" i="38"/>
  <c r="S394" i="38"/>
  <c r="R343" i="38"/>
  <c r="T376" i="38"/>
  <c r="Z325" i="38"/>
  <c r="R331" i="38"/>
  <c r="S382" i="38"/>
  <c r="W430" i="38"/>
  <c r="AB379" i="38"/>
  <c r="T452" i="38"/>
  <c r="Z401" i="38"/>
  <c r="T380" i="38"/>
  <c r="Z329" i="38"/>
  <c r="V453" i="38"/>
  <c r="AC402" i="38"/>
  <c r="AA340" i="38"/>
  <c r="W391" i="38"/>
  <c r="AB340" i="38"/>
  <c r="V387" i="38"/>
  <c r="AC336" i="38"/>
  <c r="AC325" i="38"/>
  <c r="V376" i="38"/>
  <c r="R385" i="38"/>
  <c r="S436" i="38"/>
  <c r="U302" i="38"/>
  <c r="U445" i="38"/>
  <c r="U403" i="38"/>
  <c r="W325" i="38"/>
  <c r="AA274" i="38"/>
  <c r="AB274" i="38"/>
  <c r="S368" i="38"/>
  <c r="R317" i="38"/>
  <c r="S321" i="38"/>
  <c r="S330" i="38" s="1"/>
  <c r="R270" i="38"/>
  <c r="W399" i="38"/>
  <c r="AA348" i="38"/>
  <c r="AB348" i="38"/>
  <c r="S380" i="38"/>
  <c r="R329" i="38"/>
  <c r="T421" i="38"/>
  <c r="V314" i="38"/>
  <c r="Z314" i="38" s="1"/>
  <c r="AC263" i="38"/>
  <c r="V279" i="38"/>
  <c r="T641" i="38"/>
  <c r="AA271" i="38"/>
  <c r="AA324" i="38"/>
  <c r="W375" i="38"/>
  <c r="AB324" i="38"/>
  <c r="S422" i="38"/>
  <c r="R371" i="38"/>
  <c r="CA454" i="35"/>
  <c r="BZ454" i="35"/>
  <c r="BY454" i="35"/>
  <c r="BX454" i="35"/>
  <c r="BW454" i="35"/>
  <c r="CA444" i="35"/>
  <c r="BZ444" i="35"/>
  <c r="BY444" i="35"/>
  <c r="BX444" i="35"/>
  <c r="BW444" i="35"/>
  <c r="CA432" i="35"/>
  <c r="BZ432" i="35"/>
  <c r="BY432" i="35"/>
  <c r="BX432" i="35"/>
  <c r="BW432" i="35"/>
  <c r="BF393" i="35"/>
  <c r="BE393" i="35"/>
  <c r="BF381" i="35"/>
  <c r="BE381" i="35"/>
  <c r="W394" i="38" l="1"/>
  <c r="W403" i="38" s="1"/>
  <c r="W352" i="38"/>
  <c r="AB352" i="38" s="1"/>
  <c r="AA343" i="38"/>
  <c r="Z291" i="38"/>
  <c r="BZ455" i="35"/>
  <c r="Z301" i="38"/>
  <c r="AA322" i="38"/>
  <c r="AA314" i="38"/>
  <c r="U353" i="38"/>
  <c r="Z251" i="38"/>
  <c r="AB338" i="38"/>
  <c r="W389" i="38"/>
  <c r="T472" i="38"/>
  <c r="R436" i="38"/>
  <c r="S487" i="38"/>
  <c r="T427" i="38"/>
  <c r="Z376" i="38"/>
  <c r="T446" i="38"/>
  <c r="S427" i="38"/>
  <c r="R376" i="38"/>
  <c r="W504" i="38"/>
  <c r="AA453" i="38"/>
  <c r="AB453" i="38"/>
  <c r="V418" i="38"/>
  <c r="AC367" i="38"/>
  <c r="Z402" i="38"/>
  <c r="T453" i="38"/>
  <c r="Z389" i="38"/>
  <c r="T440" i="38"/>
  <c r="U381" i="38"/>
  <c r="U415" i="38"/>
  <c r="V595" i="38"/>
  <c r="AC595" i="38" s="1"/>
  <c r="AC544" i="38"/>
  <c r="R365" i="38"/>
  <c r="S416" i="38"/>
  <c r="S452" i="38"/>
  <c r="R401" i="38"/>
  <c r="V447" i="38"/>
  <c r="AC396" i="38"/>
  <c r="S443" i="38"/>
  <c r="R392" i="38"/>
  <c r="T594" i="38"/>
  <c r="S428" i="38"/>
  <c r="R377" i="38"/>
  <c r="V449" i="38"/>
  <c r="AC398" i="38"/>
  <c r="T450" i="38"/>
  <c r="Z399" i="38"/>
  <c r="AA377" i="38"/>
  <c r="W428" i="38"/>
  <c r="AB377" i="38"/>
  <c r="S419" i="38"/>
  <c r="R368" i="38"/>
  <c r="S502" i="38"/>
  <c r="R451" i="38"/>
  <c r="W302" i="38"/>
  <c r="AA279" i="38"/>
  <c r="AB279" i="38"/>
  <c r="AA367" i="38"/>
  <c r="AC423" i="38"/>
  <c r="V474" i="38"/>
  <c r="T416" i="38"/>
  <c r="R448" i="38"/>
  <c r="S499" i="38"/>
  <c r="T443" i="38"/>
  <c r="Z392" i="38"/>
  <c r="S353" i="38"/>
  <c r="W417" i="38"/>
  <c r="AA366" i="38"/>
  <c r="AB366" i="38"/>
  <c r="V440" i="38"/>
  <c r="AC389" i="38"/>
  <c r="S453" i="38"/>
  <c r="R402" i="38"/>
  <c r="V437" i="38"/>
  <c r="AC386" i="38"/>
  <c r="Z386" i="38"/>
  <c r="W441" i="38"/>
  <c r="AA390" i="38"/>
  <c r="AB390" i="38"/>
  <c r="T604" i="38"/>
  <c r="V503" i="38"/>
  <c r="AC452" i="38"/>
  <c r="V448" i="38"/>
  <c r="AC397" i="38"/>
  <c r="T499" i="38"/>
  <c r="W420" i="38"/>
  <c r="AB369" i="38"/>
  <c r="Z367" i="38"/>
  <c r="T418" i="38"/>
  <c r="S425" i="38"/>
  <c r="R374" i="38"/>
  <c r="S434" i="38"/>
  <c r="R383" i="38"/>
  <c r="Z394" i="38"/>
  <c r="T445" i="38"/>
  <c r="T403" i="38"/>
  <c r="T476" i="38"/>
  <c r="W416" i="38"/>
  <c r="AB365" i="38"/>
  <c r="S446" i="38"/>
  <c r="R395" i="38"/>
  <c r="R366" i="38"/>
  <c r="S417" i="38"/>
  <c r="AB291" i="38"/>
  <c r="AA291" i="38"/>
  <c r="S386" i="38"/>
  <c r="S393" i="38" s="1"/>
  <c r="R335" i="38"/>
  <c r="V433" i="38"/>
  <c r="AC382" i="38"/>
  <c r="S442" i="38"/>
  <c r="R391" i="38"/>
  <c r="W497" i="38"/>
  <c r="AB446" i="38"/>
  <c r="V441" i="38"/>
  <c r="AC390" i="38"/>
  <c r="Z390" i="38"/>
  <c r="S489" i="38"/>
  <c r="R438" i="38"/>
  <c r="V541" i="38"/>
  <c r="AC490" i="38"/>
  <c r="T302" i="38"/>
  <c r="W426" i="38"/>
  <c r="AB375" i="38"/>
  <c r="AA375" i="38"/>
  <c r="V365" i="38"/>
  <c r="Z365" i="38" s="1"/>
  <c r="AC314" i="38"/>
  <c r="V330" i="38"/>
  <c r="Z330" i="38" s="1"/>
  <c r="S431" i="38"/>
  <c r="R380" i="38"/>
  <c r="U496" i="38"/>
  <c r="U454" i="38"/>
  <c r="V427" i="38"/>
  <c r="AC376" i="38"/>
  <c r="V504" i="38"/>
  <c r="AC453" i="38"/>
  <c r="Z452" i="38"/>
  <c r="T503" i="38"/>
  <c r="S403" i="38"/>
  <c r="S445" i="38"/>
  <c r="R394" i="38"/>
  <c r="AB385" i="38"/>
  <c r="W436" i="38"/>
  <c r="AA332" i="38"/>
  <c r="T442" i="38"/>
  <c r="Z391" i="38"/>
  <c r="AC399" i="38"/>
  <c r="V450" i="38"/>
  <c r="W448" i="38"/>
  <c r="AA397" i="38"/>
  <c r="AB397" i="38"/>
  <c r="S492" i="38"/>
  <c r="R441" i="38"/>
  <c r="AA323" i="38"/>
  <c r="W374" i="38"/>
  <c r="AB323" i="38"/>
  <c r="R426" i="38"/>
  <c r="S477" i="38"/>
  <c r="S439" i="38"/>
  <c r="R388" i="38"/>
  <c r="V596" i="38"/>
  <c r="AC545" i="38"/>
  <c r="T428" i="38"/>
  <c r="Z377" i="38"/>
  <c r="AB422" i="38"/>
  <c r="W473" i="38"/>
  <c r="W386" i="38"/>
  <c r="AA335" i="38"/>
  <c r="AB335" i="38"/>
  <c r="AA301" i="38"/>
  <c r="S421" i="38"/>
  <c r="R370" i="38"/>
  <c r="AA251" i="38"/>
  <c r="AB251" i="38"/>
  <c r="V428" i="38"/>
  <c r="AC377" i="38"/>
  <c r="W439" i="38"/>
  <c r="AB388" i="38"/>
  <c r="AA388" i="38"/>
  <c r="S435" i="38"/>
  <c r="R384" i="38"/>
  <c r="S449" i="38"/>
  <c r="R398" i="38"/>
  <c r="T419" i="38"/>
  <c r="Z368" i="38"/>
  <c r="T353" i="38"/>
  <c r="W435" i="38"/>
  <c r="AB384" i="38"/>
  <c r="AA384" i="38"/>
  <c r="T426" i="38"/>
  <c r="Z375" i="38"/>
  <c r="T435" i="38"/>
  <c r="Z384" i="38"/>
  <c r="T420" i="38"/>
  <c r="V419" i="38"/>
  <c r="AC368" i="38"/>
  <c r="S473" i="38"/>
  <c r="R422" i="38"/>
  <c r="AC279" i="38"/>
  <c r="V302" i="38"/>
  <c r="AC302" i="38" s="1"/>
  <c r="W376" i="38"/>
  <c r="AA325" i="38"/>
  <c r="AB325" i="38"/>
  <c r="Z380" i="38"/>
  <c r="T431" i="38"/>
  <c r="S498" i="38"/>
  <c r="R447" i="38"/>
  <c r="AA370" i="38"/>
  <c r="AB370" i="38"/>
  <c r="W421" i="38"/>
  <c r="AB373" i="38"/>
  <c r="W424" i="38"/>
  <c r="V435" i="38"/>
  <c r="AC384" i="38"/>
  <c r="W447" i="38"/>
  <c r="AB396" i="38"/>
  <c r="AA396" i="38"/>
  <c r="V383" i="38"/>
  <c r="Z383" i="38" s="1"/>
  <c r="AC332" i="38"/>
  <c r="V451" i="38"/>
  <c r="AC400" i="38"/>
  <c r="Z400" i="38"/>
  <c r="W368" i="38"/>
  <c r="AA317" i="38"/>
  <c r="AB317" i="38"/>
  <c r="R369" i="38"/>
  <c r="S420" i="38"/>
  <c r="W451" i="38"/>
  <c r="AB400" i="38"/>
  <c r="AA400" i="38"/>
  <c r="T385" i="38"/>
  <c r="Z334" i="38"/>
  <c r="T423" i="38"/>
  <c r="Z372" i="38"/>
  <c r="AC344" i="38"/>
  <c r="V395" i="38"/>
  <c r="V352" i="38"/>
  <c r="AC352" i="38" s="1"/>
  <c r="AA344" i="38"/>
  <c r="V342" i="38"/>
  <c r="AC342" i="38" s="1"/>
  <c r="Z279" i="38"/>
  <c r="W450" i="38"/>
  <c r="AA399" i="38"/>
  <c r="AB399" i="38"/>
  <c r="AC387" i="38"/>
  <c r="V438" i="38"/>
  <c r="S433" i="38"/>
  <c r="R382" i="38"/>
  <c r="T468" i="38"/>
  <c r="W434" i="38"/>
  <c r="AB383" i="38"/>
  <c r="T430" i="38"/>
  <c r="S469" i="38"/>
  <c r="R418" i="38"/>
  <c r="S372" i="38"/>
  <c r="R321" i="38"/>
  <c r="W442" i="38"/>
  <c r="AA391" i="38"/>
  <c r="AB391" i="38"/>
  <c r="AB430" i="38"/>
  <c r="W481" i="38"/>
  <c r="T433" i="38"/>
  <c r="Z382" i="38"/>
  <c r="R430" i="38"/>
  <c r="S481" i="38"/>
  <c r="W364" i="38"/>
  <c r="AA313" i="38"/>
  <c r="AB313" i="38"/>
  <c r="W330" i="38"/>
  <c r="V421" i="38"/>
  <c r="Z421" i="38" s="1"/>
  <c r="AC370" i="38"/>
  <c r="AB418" i="38"/>
  <c r="W469" i="38"/>
  <c r="Z344" i="38"/>
  <c r="V466" i="38"/>
  <c r="AC415" i="38"/>
  <c r="Z388" i="38"/>
  <c r="T439" i="38"/>
  <c r="T422" i="38"/>
  <c r="Z371" i="38"/>
  <c r="T447" i="38"/>
  <c r="Z396" i="38"/>
  <c r="AB398" i="38"/>
  <c r="W449" i="38"/>
  <c r="AA398" i="38"/>
  <c r="S415" i="38"/>
  <c r="S381" i="38"/>
  <c r="R364" i="38"/>
  <c r="V429" i="38"/>
  <c r="Z429" i="38" s="1"/>
  <c r="AC378" i="38"/>
  <c r="W452" i="38"/>
  <c r="AA401" i="38"/>
  <c r="AB401" i="38"/>
  <c r="AC375" i="38"/>
  <c r="V426" i="38"/>
  <c r="W392" i="38"/>
  <c r="AA341" i="38"/>
  <c r="AB341" i="38"/>
  <c r="T480" i="38"/>
  <c r="V385" i="38"/>
  <c r="AA385" i="38" s="1"/>
  <c r="AC334" i="38"/>
  <c r="W423" i="38"/>
  <c r="AB372" i="38"/>
  <c r="AA372" i="38"/>
  <c r="T438" i="38"/>
  <c r="Z387" i="38"/>
  <c r="W380" i="38"/>
  <c r="AA329" i="38"/>
  <c r="AB329" i="38"/>
  <c r="AA327" i="38"/>
  <c r="W378" i="38"/>
  <c r="AB327" i="38"/>
  <c r="T434" i="38"/>
  <c r="R389" i="38"/>
  <c r="S440" i="38"/>
  <c r="AC371" i="38"/>
  <c r="V422" i="38"/>
  <c r="AA422" i="38" s="1"/>
  <c r="AC374" i="38"/>
  <c r="V425" i="38"/>
  <c r="Z425" i="38" s="1"/>
  <c r="V496" i="38"/>
  <c r="AC445" i="38"/>
  <c r="Z398" i="38"/>
  <c r="T449" i="38"/>
  <c r="T415" i="38"/>
  <c r="T381" i="38"/>
  <c r="Z364" i="38"/>
  <c r="AC328" i="38"/>
  <c r="V379" i="38"/>
  <c r="AA328" i="38"/>
  <c r="T424" i="38"/>
  <c r="V369" i="38"/>
  <c r="AC318" i="38"/>
  <c r="V482" i="38"/>
  <c r="AC431" i="38"/>
  <c r="V417" i="38"/>
  <c r="AC366" i="38"/>
  <c r="W438" i="38"/>
  <c r="AB387" i="38"/>
  <c r="AA387" i="38"/>
  <c r="W342" i="38"/>
  <c r="AA331" i="38"/>
  <c r="AB331" i="38"/>
  <c r="W382" i="38"/>
  <c r="V373" i="38"/>
  <c r="AC322" i="38"/>
  <c r="S424" i="38"/>
  <c r="R373" i="38"/>
  <c r="S429" i="38"/>
  <c r="R378" i="38"/>
  <c r="Z318" i="38"/>
  <c r="U433" i="38"/>
  <c r="U393" i="38"/>
  <c r="BX455" i="35"/>
  <c r="BW455" i="35"/>
  <c r="BY455" i="35"/>
  <c r="CA455" i="35"/>
  <c r="BI352" i="35"/>
  <c r="BH352" i="35"/>
  <c r="BG352" i="35"/>
  <c r="BF352" i="35"/>
  <c r="BE352" i="35"/>
  <c r="BB352" i="35"/>
  <c r="BA352" i="35"/>
  <c r="BD351" i="35"/>
  <c r="BC351" i="35"/>
  <c r="BD350" i="35"/>
  <c r="BC350" i="35"/>
  <c r="BD349" i="35"/>
  <c r="BC349" i="35"/>
  <c r="BD348" i="35"/>
  <c r="BC348" i="35"/>
  <c r="BD347" i="35"/>
  <c r="BC347" i="35"/>
  <c r="BD346" i="35"/>
  <c r="BC346" i="35"/>
  <c r="BD345" i="35"/>
  <c r="BC345" i="35"/>
  <c r="BD344" i="35"/>
  <c r="BC344" i="35"/>
  <c r="BD343" i="35"/>
  <c r="BC343" i="35"/>
  <c r="BI342" i="35"/>
  <c r="BH342" i="35"/>
  <c r="BG342" i="35"/>
  <c r="BF342" i="35"/>
  <c r="BE342" i="35"/>
  <c r="BB342" i="35"/>
  <c r="BA342" i="35"/>
  <c r="BD341" i="35"/>
  <c r="BC341" i="35"/>
  <c r="BD340" i="35"/>
  <c r="BC340" i="35"/>
  <c r="BD339" i="35"/>
  <c r="BC339" i="35"/>
  <c r="BD338" i="35"/>
  <c r="BC338" i="35"/>
  <c r="BD337" i="35"/>
  <c r="BC337" i="35"/>
  <c r="BD336" i="35"/>
  <c r="BC336" i="35"/>
  <c r="BD335" i="35"/>
  <c r="BC335" i="35"/>
  <c r="BD334" i="35"/>
  <c r="BC334" i="35"/>
  <c r="BD333" i="35"/>
  <c r="BC333" i="35"/>
  <c r="BD332" i="35"/>
  <c r="BC332" i="35"/>
  <c r="BD331" i="35"/>
  <c r="BC331" i="35"/>
  <c r="BI330" i="35"/>
  <c r="BH330" i="35"/>
  <c r="BG330" i="35"/>
  <c r="BF330" i="35"/>
  <c r="BE330" i="35"/>
  <c r="BB330" i="35"/>
  <c r="BA330" i="35"/>
  <c r="BD329" i="35"/>
  <c r="BC329" i="35"/>
  <c r="BD328" i="35"/>
  <c r="BC328" i="35"/>
  <c r="BD327" i="35"/>
  <c r="BC327" i="35"/>
  <c r="BD326" i="35"/>
  <c r="BC326" i="35"/>
  <c r="BD325" i="35"/>
  <c r="BC325" i="35"/>
  <c r="BD324" i="35"/>
  <c r="BC324" i="35"/>
  <c r="BD323" i="35"/>
  <c r="BC323" i="35"/>
  <c r="BD322" i="35"/>
  <c r="BC322" i="35"/>
  <c r="BD321" i="35"/>
  <c r="BC321" i="35"/>
  <c r="BD320" i="35"/>
  <c r="BC320" i="35"/>
  <c r="BD319" i="35"/>
  <c r="BC319" i="35"/>
  <c r="BD318" i="35"/>
  <c r="BC318" i="35"/>
  <c r="BD317" i="35"/>
  <c r="BC317" i="35"/>
  <c r="BD316" i="35"/>
  <c r="BC316" i="35"/>
  <c r="BD315" i="35"/>
  <c r="BC315" i="35"/>
  <c r="BD314" i="35"/>
  <c r="BC314" i="35"/>
  <c r="BD313" i="35"/>
  <c r="BC313" i="35"/>
  <c r="BP301" i="35"/>
  <c r="BO301" i="35"/>
  <c r="BN301" i="35"/>
  <c r="BM301" i="35"/>
  <c r="BL301" i="35"/>
  <c r="BI301" i="35"/>
  <c r="BH301" i="35"/>
  <c r="BK300" i="35"/>
  <c r="BJ300" i="35"/>
  <c r="BK299" i="35"/>
  <c r="BJ299" i="35"/>
  <c r="BK298" i="35"/>
  <c r="BJ298" i="35"/>
  <c r="BK297" i="35"/>
  <c r="BJ297" i="35"/>
  <c r="BK296" i="35"/>
  <c r="BJ296" i="35"/>
  <c r="BK295" i="35"/>
  <c r="BJ295" i="35"/>
  <c r="BK294" i="35"/>
  <c r="BJ294" i="35"/>
  <c r="BK293" i="35"/>
  <c r="BJ293" i="35"/>
  <c r="BK292" i="35"/>
  <c r="BJ292" i="35"/>
  <c r="BP291" i="35"/>
  <c r="BO291" i="35"/>
  <c r="BN291" i="35"/>
  <c r="BM291" i="35"/>
  <c r="BL291" i="35"/>
  <c r="BI291" i="35"/>
  <c r="BH291" i="35"/>
  <c r="BK290" i="35"/>
  <c r="BJ290" i="35"/>
  <c r="BK289" i="35"/>
  <c r="BJ289" i="35"/>
  <c r="BK288" i="35"/>
  <c r="BJ288" i="35"/>
  <c r="BK287" i="35"/>
  <c r="BJ287" i="35"/>
  <c r="BK286" i="35"/>
  <c r="BJ286" i="35"/>
  <c r="BK285" i="35"/>
  <c r="BJ285" i="35"/>
  <c r="BK284" i="35"/>
  <c r="BJ284" i="35"/>
  <c r="BK283" i="35"/>
  <c r="BJ283" i="35"/>
  <c r="BK282" i="35"/>
  <c r="BJ282" i="35"/>
  <c r="BK281" i="35"/>
  <c r="BJ281" i="35"/>
  <c r="BK280" i="35"/>
  <c r="BJ280" i="35"/>
  <c r="BP279" i="35"/>
  <c r="BO279" i="35"/>
  <c r="BN279" i="35"/>
  <c r="BM279" i="35"/>
  <c r="BL279" i="35"/>
  <c r="BI279" i="35"/>
  <c r="BH279" i="35"/>
  <c r="BK278" i="35"/>
  <c r="BJ278" i="35"/>
  <c r="BK277" i="35"/>
  <c r="BJ277" i="35"/>
  <c r="BK276" i="35"/>
  <c r="BJ276" i="35"/>
  <c r="BK275" i="35"/>
  <c r="BJ275" i="35"/>
  <c r="BK274" i="35"/>
  <c r="BJ274" i="35"/>
  <c r="BK273" i="35"/>
  <c r="BJ273" i="35"/>
  <c r="BK272" i="35"/>
  <c r="BJ272" i="35"/>
  <c r="BK271" i="35"/>
  <c r="BJ271" i="35"/>
  <c r="BK270" i="35"/>
  <c r="BJ270" i="35"/>
  <c r="BK269" i="35"/>
  <c r="BJ269" i="35"/>
  <c r="BK268" i="35"/>
  <c r="BJ268" i="35"/>
  <c r="BK267" i="35"/>
  <c r="BJ267" i="35"/>
  <c r="BK266" i="35"/>
  <c r="BJ266" i="35"/>
  <c r="BK265" i="35"/>
  <c r="BJ265" i="35"/>
  <c r="BK264" i="35"/>
  <c r="BJ264" i="35"/>
  <c r="BK263" i="35"/>
  <c r="BJ263" i="35"/>
  <c r="BK262" i="35"/>
  <c r="BJ262" i="35"/>
  <c r="BJ301" i="35" l="1"/>
  <c r="AB394" i="38"/>
  <c r="W445" i="38"/>
  <c r="AA445" i="38" s="1"/>
  <c r="AA394" i="38"/>
  <c r="BB353" i="35"/>
  <c r="Z352" i="38"/>
  <c r="AA352" i="38"/>
  <c r="AA389" i="38"/>
  <c r="AB389" i="38"/>
  <c r="W440" i="38"/>
  <c r="S404" i="38"/>
  <c r="V393" i="38"/>
  <c r="AC393" i="38" s="1"/>
  <c r="V424" i="38"/>
  <c r="AA424" i="38" s="1"/>
  <c r="AC373" i="38"/>
  <c r="AA342" i="38"/>
  <c r="AB342" i="38"/>
  <c r="V430" i="38"/>
  <c r="Z430" i="38" s="1"/>
  <c r="AC379" i="38"/>
  <c r="AA379" i="38"/>
  <c r="V547" i="38"/>
  <c r="AC496" i="38"/>
  <c r="V477" i="38"/>
  <c r="AC426" i="38"/>
  <c r="AA452" i="38"/>
  <c r="W503" i="38"/>
  <c r="AB452" i="38"/>
  <c r="V517" i="38"/>
  <c r="AC466" i="38"/>
  <c r="AA330" i="38"/>
  <c r="W353" i="38"/>
  <c r="AB330" i="38"/>
  <c r="T484" i="38"/>
  <c r="Z433" i="38"/>
  <c r="R372" i="38"/>
  <c r="S423" i="38"/>
  <c r="AB434" i="38"/>
  <c r="W485" i="38"/>
  <c r="T436" i="38"/>
  <c r="T444" i="38" s="1"/>
  <c r="Z385" i="38"/>
  <c r="W419" i="38"/>
  <c r="AB368" i="38"/>
  <c r="AA368" i="38"/>
  <c r="S500" i="38"/>
  <c r="R449" i="38"/>
  <c r="V555" i="38"/>
  <c r="AC504" i="38"/>
  <c r="S476" i="38"/>
  <c r="R425" i="38"/>
  <c r="W492" i="38"/>
  <c r="AB441" i="38"/>
  <c r="AA441" i="38"/>
  <c r="T501" i="38"/>
  <c r="Z450" i="38"/>
  <c r="R443" i="38"/>
  <c r="S494" i="38"/>
  <c r="R452" i="38"/>
  <c r="S503" i="38"/>
  <c r="V469" i="38"/>
  <c r="AA469" i="38" s="1"/>
  <c r="AC418" i="38"/>
  <c r="U484" i="38"/>
  <c r="U444" i="38"/>
  <c r="W433" i="38"/>
  <c r="AA382" i="38"/>
  <c r="AB382" i="38"/>
  <c r="W393" i="38"/>
  <c r="V468" i="38"/>
  <c r="Z468" i="38" s="1"/>
  <c r="AC417" i="38"/>
  <c r="T485" i="38"/>
  <c r="T489" i="38"/>
  <c r="Z438" i="38"/>
  <c r="S432" i="38"/>
  <c r="R415" i="38"/>
  <c r="S466" i="38"/>
  <c r="T490" i="38"/>
  <c r="Z439" i="38"/>
  <c r="T481" i="38"/>
  <c r="S484" i="38"/>
  <c r="R433" i="38"/>
  <c r="AB403" i="38"/>
  <c r="AA439" i="38"/>
  <c r="AB439" i="38"/>
  <c r="W490" i="38"/>
  <c r="Z302" i="38"/>
  <c r="T527" i="38"/>
  <c r="T469" i="38"/>
  <c r="Z418" i="38"/>
  <c r="V499" i="38"/>
  <c r="Z499" i="38" s="1"/>
  <c r="AC448" i="38"/>
  <c r="T467" i="38"/>
  <c r="S553" i="38"/>
  <c r="R502" i="38"/>
  <c r="T478" i="38"/>
  <c r="Z427" i="38"/>
  <c r="AB438" i="38"/>
  <c r="W489" i="38"/>
  <c r="AA438" i="38"/>
  <c r="V533" i="38"/>
  <c r="AC482" i="38"/>
  <c r="W429" i="38"/>
  <c r="AA378" i="38"/>
  <c r="AB378" i="38"/>
  <c r="AB380" i="38"/>
  <c r="AA380" i="38"/>
  <c r="W431" i="38"/>
  <c r="T531" i="38"/>
  <c r="W443" i="38"/>
  <c r="AB392" i="38"/>
  <c r="AA392" i="38"/>
  <c r="AA449" i="38"/>
  <c r="W500" i="38"/>
  <c r="AB449" i="38"/>
  <c r="AA418" i="38"/>
  <c r="V472" i="38"/>
  <c r="Z472" i="38" s="1"/>
  <c r="AC421" i="38"/>
  <c r="AB364" i="38"/>
  <c r="AA364" i="38"/>
  <c r="W381" i="38"/>
  <c r="W415" i="38"/>
  <c r="T393" i="38"/>
  <c r="S520" i="38"/>
  <c r="R469" i="38"/>
  <c r="AA383" i="38"/>
  <c r="AC395" i="38"/>
  <c r="V446" i="38"/>
  <c r="Z446" i="38" s="1"/>
  <c r="AA395" i="38"/>
  <c r="V403" i="38"/>
  <c r="AC403" i="38" s="1"/>
  <c r="W502" i="38"/>
  <c r="AB451" i="38"/>
  <c r="AA451" i="38"/>
  <c r="AC451" i="38"/>
  <c r="V502" i="38"/>
  <c r="Z451" i="38"/>
  <c r="W475" i="38"/>
  <c r="AB424" i="38"/>
  <c r="T482" i="38"/>
  <c r="Z431" i="38"/>
  <c r="W427" i="38"/>
  <c r="AB376" i="38"/>
  <c r="AA376" i="38"/>
  <c r="R473" i="38"/>
  <c r="S524" i="38"/>
  <c r="T471" i="38"/>
  <c r="T477" i="38"/>
  <c r="Z426" i="38"/>
  <c r="AC428" i="38"/>
  <c r="V479" i="38"/>
  <c r="S472" i="38"/>
  <c r="R421" i="38"/>
  <c r="W437" i="38"/>
  <c r="AA386" i="38"/>
  <c r="AB386" i="38"/>
  <c r="R439" i="38"/>
  <c r="S490" i="38"/>
  <c r="AA374" i="38"/>
  <c r="AB374" i="38"/>
  <c r="W425" i="38"/>
  <c r="W487" i="38"/>
  <c r="AB436" i="38"/>
  <c r="S454" i="38"/>
  <c r="R445" i="38"/>
  <c r="S496" i="38"/>
  <c r="AC330" i="38"/>
  <c r="V353" i="38"/>
  <c r="AC353" i="38" s="1"/>
  <c r="V592" i="38"/>
  <c r="AC541" i="38"/>
  <c r="AB497" i="38"/>
  <c r="W548" i="38"/>
  <c r="W467" i="38"/>
  <c r="AB416" i="38"/>
  <c r="T496" i="38"/>
  <c r="Z445" i="38"/>
  <c r="T454" i="38"/>
  <c r="T550" i="38"/>
  <c r="V554" i="38"/>
  <c r="AC503" i="38"/>
  <c r="AC437" i="38"/>
  <c r="V488" i="38"/>
  <c r="Z437" i="38"/>
  <c r="V491" i="38"/>
  <c r="AC440" i="38"/>
  <c r="AB302" i="38"/>
  <c r="AA302" i="38"/>
  <c r="R419" i="38"/>
  <c r="S470" i="38"/>
  <c r="T491" i="38"/>
  <c r="Z440" i="38"/>
  <c r="W555" i="38"/>
  <c r="AA504" i="38"/>
  <c r="AB504" i="38"/>
  <c r="T497" i="38"/>
  <c r="S480" i="38"/>
  <c r="R429" i="38"/>
  <c r="V420" i="38"/>
  <c r="AA420" i="38" s="1"/>
  <c r="AC369" i="38"/>
  <c r="T466" i="38"/>
  <c r="Z415" i="38"/>
  <c r="T432" i="38"/>
  <c r="V473" i="38"/>
  <c r="AA473" i="38" s="1"/>
  <c r="AC422" i="38"/>
  <c r="AA423" i="38"/>
  <c r="W474" i="38"/>
  <c r="AB423" i="38"/>
  <c r="Z422" i="38"/>
  <c r="T473" i="38"/>
  <c r="W520" i="38"/>
  <c r="AB469" i="38"/>
  <c r="R481" i="38"/>
  <c r="S532" i="38"/>
  <c r="Z379" i="38"/>
  <c r="S471" i="38"/>
  <c r="R420" i="38"/>
  <c r="W498" i="38"/>
  <c r="AB447" i="38"/>
  <c r="AA447" i="38"/>
  <c r="T479" i="38"/>
  <c r="Z428" i="38"/>
  <c r="S528" i="38"/>
  <c r="R477" i="38"/>
  <c r="U547" i="38"/>
  <c r="U505" i="38"/>
  <c r="AB426" i="38"/>
  <c r="W477" i="38"/>
  <c r="AA426" i="38"/>
  <c r="AC441" i="38"/>
  <c r="V492" i="38"/>
  <c r="Z441" i="38"/>
  <c r="AC433" i="38"/>
  <c r="V484" i="38"/>
  <c r="S497" i="38"/>
  <c r="R446" i="38"/>
  <c r="W471" i="38"/>
  <c r="AB420" i="38"/>
  <c r="S479" i="38"/>
  <c r="R428" i="38"/>
  <c r="Z373" i="38"/>
  <c r="Z449" i="38"/>
  <c r="T500" i="38"/>
  <c r="W532" i="38"/>
  <c r="AB481" i="38"/>
  <c r="Z417" i="38"/>
  <c r="V434" i="38"/>
  <c r="Z434" i="38" s="1"/>
  <c r="AC383" i="38"/>
  <c r="AA373" i="38"/>
  <c r="V470" i="38"/>
  <c r="AC419" i="38"/>
  <c r="T486" i="38"/>
  <c r="Z435" i="38"/>
  <c r="W524" i="38"/>
  <c r="AB473" i="38"/>
  <c r="W499" i="38"/>
  <c r="AA448" i="38"/>
  <c r="AB448" i="38"/>
  <c r="Z442" i="38"/>
  <c r="T493" i="38"/>
  <c r="T554" i="38"/>
  <c r="Z503" i="38"/>
  <c r="V416" i="38"/>
  <c r="AC365" i="38"/>
  <c r="V381" i="38"/>
  <c r="S540" i="38"/>
  <c r="R489" i="38"/>
  <c r="S493" i="38"/>
  <c r="R442" i="38"/>
  <c r="S468" i="38"/>
  <c r="R417" i="38"/>
  <c r="AA369" i="38"/>
  <c r="T655" i="38"/>
  <c r="S504" i="38"/>
  <c r="R453" i="38"/>
  <c r="T494" i="38"/>
  <c r="Z443" i="38"/>
  <c r="W479" i="38"/>
  <c r="AA428" i="38"/>
  <c r="AB428" i="38"/>
  <c r="S467" i="38"/>
  <c r="R416" i="38"/>
  <c r="U466" i="38"/>
  <c r="U432" i="38"/>
  <c r="Z453" i="38"/>
  <c r="T504" i="38"/>
  <c r="R427" i="38"/>
  <c r="S478" i="38"/>
  <c r="T523" i="38"/>
  <c r="S475" i="38"/>
  <c r="R424" i="38"/>
  <c r="T475" i="38"/>
  <c r="V476" i="38"/>
  <c r="AC425" i="38"/>
  <c r="R440" i="38"/>
  <c r="S491" i="38"/>
  <c r="V436" i="38"/>
  <c r="AC385" i="38"/>
  <c r="V480" i="38"/>
  <c r="AC429" i="38"/>
  <c r="T498" i="38"/>
  <c r="Z447" i="38"/>
  <c r="AB442" i="38"/>
  <c r="W493" i="38"/>
  <c r="AA442" i="38"/>
  <c r="T519" i="38"/>
  <c r="V489" i="38"/>
  <c r="AC438" i="38"/>
  <c r="W501" i="38"/>
  <c r="AA450" i="38"/>
  <c r="AB450" i="38"/>
  <c r="T474" i="38"/>
  <c r="Z423" i="38"/>
  <c r="V486" i="38"/>
  <c r="AC435" i="38"/>
  <c r="W472" i="38"/>
  <c r="AB421" i="38"/>
  <c r="AA421" i="38"/>
  <c r="S549" i="38"/>
  <c r="R498" i="38"/>
  <c r="Z369" i="38"/>
  <c r="AA435" i="38"/>
  <c r="AB435" i="38"/>
  <c r="W486" i="38"/>
  <c r="T470" i="38"/>
  <c r="Z419" i="38"/>
  <c r="R435" i="38"/>
  <c r="S486" i="38"/>
  <c r="V647" i="38"/>
  <c r="AC596" i="38"/>
  <c r="S543" i="38"/>
  <c r="R492" i="38"/>
  <c r="AC450" i="38"/>
  <c r="V501" i="38"/>
  <c r="V478" i="38"/>
  <c r="AC427" i="38"/>
  <c r="R431" i="38"/>
  <c r="S482" i="38"/>
  <c r="S437" i="38"/>
  <c r="S444" i="38" s="1"/>
  <c r="R386" i="38"/>
  <c r="AA365" i="38"/>
  <c r="S485" i="38"/>
  <c r="R434" i="38"/>
  <c r="Z448" i="38"/>
  <c r="W468" i="38"/>
  <c r="AB417" i="38"/>
  <c r="AA417" i="38"/>
  <c r="R499" i="38"/>
  <c r="S550" i="38"/>
  <c r="V525" i="38"/>
  <c r="AC474" i="38"/>
  <c r="V500" i="38"/>
  <c r="AC449" i="38"/>
  <c r="T645" i="38"/>
  <c r="AC447" i="38"/>
  <c r="V498" i="38"/>
  <c r="U404" i="38"/>
  <c r="Z395" i="38"/>
  <c r="S538" i="38"/>
  <c r="R487" i="38"/>
  <c r="Z342" i="38"/>
  <c r="BE353" i="35"/>
  <c r="BI353" i="35"/>
  <c r="BC352" i="35"/>
  <c r="BI302" i="35"/>
  <c r="BO302" i="35"/>
  <c r="BJ291" i="35"/>
  <c r="BC342" i="35"/>
  <c r="BM302" i="35"/>
  <c r="BG353" i="35"/>
  <c r="BJ279" i="35"/>
  <c r="BL302" i="35"/>
  <c r="BN302" i="35"/>
  <c r="BP302" i="35"/>
  <c r="BA353" i="35"/>
  <c r="BC353" i="35" s="1"/>
  <c r="BC330" i="35"/>
  <c r="BF353" i="35"/>
  <c r="BH353" i="35"/>
  <c r="BH302" i="35"/>
  <c r="W496" i="38" l="1"/>
  <c r="W505" i="38" s="1"/>
  <c r="AB445" i="38"/>
  <c r="W454" i="38"/>
  <c r="Z393" i="38"/>
  <c r="Z424" i="38"/>
  <c r="U455" i="38"/>
  <c r="W491" i="38"/>
  <c r="AA440" i="38"/>
  <c r="AB440" i="38"/>
  <c r="Z353" i="38"/>
  <c r="W537" i="38"/>
  <c r="AA486" i="38"/>
  <c r="AB486" i="38"/>
  <c r="W523" i="38"/>
  <c r="AA472" i="38"/>
  <c r="AB472" i="38"/>
  <c r="T525" i="38"/>
  <c r="Z474" i="38"/>
  <c r="AC436" i="38"/>
  <c r="V487" i="38"/>
  <c r="AA487" i="38" s="1"/>
  <c r="V527" i="38"/>
  <c r="AC476" i="38"/>
  <c r="AA499" i="38"/>
  <c r="W550" i="38"/>
  <c r="AB499" i="38"/>
  <c r="R497" i="38"/>
  <c r="S548" i="38"/>
  <c r="AA477" i="38"/>
  <c r="W528" i="38"/>
  <c r="AB477" i="38"/>
  <c r="T524" i="38"/>
  <c r="Z473" i="38"/>
  <c r="T542" i="38"/>
  <c r="Z491" i="38"/>
  <c r="V539" i="38"/>
  <c r="AC488" i="38"/>
  <c r="Z488" i="38"/>
  <c r="Z496" i="38"/>
  <c r="T505" i="38"/>
  <c r="T547" i="38"/>
  <c r="V643" i="38"/>
  <c r="AC643" i="38" s="1"/>
  <c r="AC592" i="38"/>
  <c r="AA436" i="38"/>
  <c r="W488" i="38"/>
  <c r="AB437" i="38"/>
  <c r="AA437" i="38"/>
  <c r="T522" i="38"/>
  <c r="V553" i="38"/>
  <c r="AC502" i="38"/>
  <c r="Z502" i="38"/>
  <c r="AB502" i="38"/>
  <c r="W553" i="38"/>
  <c r="AA502" i="38"/>
  <c r="V550" i="38"/>
  <c r="Z550" i="38" s="1"/>
  <c r="AC499" i="38"/>
  <c r="S455" i="38"/>
  <c r="S551" i="38"/>
  <c r="R500" i="38"/>
  <c r="V528" i="38"/>
  <c r="AC477" i="38"/>
  <c r="AC525" i="38"/>
  <c r="V576" i="38"/>
  <c r="S488" i="38"/>
  <c r="R437" i="38"/>
  <c r="S594" i="38"/>
  <c r="R543" i="38"/>
  <c r="V540" i="38"/>
  <c r="AC489" i="38"/>
  <c r="W544" i="38"/>
  <c r="AA493" i="38"/>
  <c r="AB493" i="38"/>
  <c r="S542" i="38"/>
  <c r="R491" i="38"/>
  <c r="S555" i="38"/>
  <c r="R504" i="38"/>
  <c r="V467" i="38"/>
  <c r="Z467" i="38" s="1"/>
  <c r="AC416" i="38"/>
  <c r="V432" i="38"/>
  <c r="Z432" i="38" s="1"/>
  <c r="V444" i="38"/>
  <c r="AC444" i="38" s="1"/>
  <c r="S522" i="38"/>
  <c r="R471" i="38"/>
  <c r="S531" i="38"/>
  <c r="R480" i="38"/>
  <c r="S521" i="38"/>
  <c r="R470" i="38"/>
  <c r="T601" i="38"/>
  <c r="AA416" i="38"/>
  <c r="AB548" i="38"/>
  <c r="W599" i="38"/>
  <c r="AA427" i="38"/>
  <c r="W478" i="38"/>
  <c r="AB427" i="38"/>
  <c r="W432" i="38"/>
  <c r="AA415" i="38"/>
  <c r="W466" i="38"/>
  <c r="AB415" i="38"/>
  <c r="W551" i="38"/>
  <c r="AA500" i="38"/>
  <c r="AB500" i="38"/>
  <c r="AB429" i="38"/>
  <c r="W480" i="38"/>
  <c r="AA429" i="38"/>
  <c r="Z490" i="38"/>
  <c r="T541" i="38"/>
  <c r="T487" i="38"/>
  <c r="T495" i="38" s="1"/>
  <c r="Z436" i="38"/>
  <c r="T535" i="38"/>
  <c r="Z484" i="38"/>
  <c r="V549" i="38"/>
  <c r="AC498" i="38"/>
  <c r="R550" i="38"/>
  <c r="S601" i="38"/>
  <c r="W519" i="38"/>
  <c r="AA468" i="38"/>
  <c r="AB468" i="38"/>
  <c r="S533" i="38"/>
  <c r="R482" i="38"/>
  <c r="V552" i="38"/>
  <c r="AC501" i="38"/>
  <c r="V537" i="38"/>
  <c r="AC486" i="38"/>
  <c r="T526" i="38"/>
  <c r="S518" i="38"/>
  <c r="R467" i="38"/>
  <c r="S519" i="38"/>
  <c r="R468" i="38"/>
  <c r="W583" i="38"/>
  <c r="AB532" i="38"/>
  <c r="AC484" i="38"/>
  <c r="V535" i="38"/>
  <c r="R538" i="38"/>
  <c r="S589" i="38"/>
  <c r="V551" i="38"/>
  <c r="AC500" i="38"/>
  <c r="AC647" i="38"/>
  <c r="Z470" i="38"/>
  <c r="T521" i="38"/>
  <c r="W552" i="38"/>
  <c r="AA501" i="38"/>
  <c r="AB501" i="38"/>
  <c r="T570" i="38"/>
  <c r="S529" i="38"/>
  <c r="R478" i="38"/>
  <c r="T545" i="38"/>
  <c r="Z494" i="38"/>
  <c r="V404" i="38"/>
  <c r="AC404" i="38" s="1"/>
  <c r="AC381" i="38"/>
  <c r="T605" i="38"/>
  <c r="Z554" i="38"/>
  <c r="W575" i="38"/>
  <c r="AB524" i="38"/>
  <c r="V521" i="38"/>
  <c r="AC470" i="38"/>
  <c r="T551" i="38"/>
  <c r="Z500" i="38"/>
  <c r="S530" i="38"/>
  <c r="R479" i="38"/>
  <c r="U556" i="38"/>
  <c r="U598" i="38"/>
  <c r="T530" i="38"/>
  <c r="Z479" i="38"/>
  <c r="AB498" i="38"/>
  <c r="AA498" i="38"/>
  <c r="W549" i="38"/>
  <c r="S583" i="38"/>
  <c r="R583" i="38" s="1"/>
  <c r="R532" i="38"/>
  <c r="W525" i="38"/>
  <c r="AA474" i="38"/>
  <c r="AB474" i="38"/>
  <c r="T455" i="38"/>
  <c r="V471" i="38"/>
  <c r="AC420" i="38"/>
  <c r="T548" i="38"/>
  <c r="V605" i="38"/>
  <c r="AC605" i="38" s="1"/>
  <c r="AC554" i="38"/>
  <c r="W518" i="38"/>
  <c r="AB467" i="38"/>
  <c r="S547" i="38"/>
  <c r="S505" i="38"/>
  <c r="R496" i="38"/>
  <c r="W538" i="38"/>
  <c r="AB487" i="38"/>
  <c r="V530" i="38"/>
  <c r="AC479" i="38"/>
  <c r="Z420" i="38"/>
  <c r="T533" i="38"/>
  <c r="Z482" i="38"/>
  <c r="V497" i="38"/>
  <c r="Z497" i="38" s="1"/>
  <c r="AC446" i="38"/>
  <c r="AA446" i="38"/>
  <c r="V454" i="38"/>
  <c r="AC454" i="38" s="1"/>
  <c r="S571" i="38"/>
  <c r="R520" i="38"/>
  <c r="T582" i="38"/>
  <c r="Z381" i="38"/>
  <c r="AA489" i="38"/>
  <c r="AB489" i="38"/>
  <c r="W540" i="38"/>
  <c r="Z476" i="38"/>
  <c r="T536" i="38"/>
  <c r="AB393" i="38"/>
  <c r="AA393" i="38"/>
  <c r="R503" i="38"/>
  <c r="S554" i="38"/>
  <c r="W543" i="38"/>
  <c r="AB492" i="38"/>
  <c r="AA492" i="38"/>
  <c r="V606" i="38"/>
  <c r="AC606" i="38" s="1"/>
  <c r="AC555" i="38"/>
  <c r="AA419" i="38"/>
  <c r="W470" i="38"/>
  <c r="AB419" i="38"/>
  <c r="W536" i="38"/>
  <c r="AB485" i="38"/>
  <c r="AA353" i="38"/>
  <c r="AB353" i="38"/>
  <c r="V568" i="38"/>
  <c r="AC517" i="38"/>
  <c r="V598" i="38"/>
  <c r="AC547" i="38"/>
  <c r="R486" i="38"/>
  <c r="S537" i="38"/>
  <c r="T549" i="38"/>
  <c r="Z498" i="38"/>
  <c r="S526" i="38"/>
  <c r="R475" i="38"/>
  <c r="U517" i="38"/>
  <c r="U483" i="38"/>
  <c r="S544" i="38"/>
  <c r="R493" i="38"/>
  <c r="T544" i="38"/>
  <c r="Z493" i="38"/>
  <c r="S541" i="38"/>
  <c r="R490" i="38"/>
  <c r="AB454" i="38"/>
  <c r="AA431" i="38"/>
  <c r="W482" i="38"/>
  <c r="AB431" i="38"/>
  <c r="S604" i="38"/>
  <c r="R553" i="38"/>
  <c r="T578" i="38"/>
  <c r="U535" i="38"/>
  <c r="U495" i="38"/>
  <c r="T552" i="38"/>
  <c r="Z501" i="38"/>
  <c r="R485" i="38"/>
  <c r="S536" i="38"/>
  <c r="V529" i="38"/>
  <c r="AC478" i="38"/>
  <c r="S600" i="38"/>
  <c r="R549" i="38"/>
  <c r="T555" i="38"/>
  <c r="Z504" i="38"/>
  <c r="W530" i="38"/>
  <c r="AB479" i="38"/>
  <c r="AA479" i="38"/>
  <c r="T537" i="38"/>
  <c r="Z486" i="38"/>
  <c r="AC492" i="38"/>
  <c r="V543" i="38"/>
  <c r="Z492" i="38"/>
  <c r="S579" i="38"/>
  <c r="R528" i="38"/>
  <c r="T517" i="38"/>
  <c r="Z466" i="38"/>
  <c r="T483" i="38"/>
  <c r="W476" i="38"/>
  <c r="AA425" i="38"/>
  <c r="AB425" i="38"/>
  <c r="S575" i="38"/>
  <c r="R524" i="38"/>
  <c r="AA443" i="38"/>
  <c r="AB443" i="38"/>
  <c r="W494" i="38"/>
  <c r="V584" i="38"/>
  <c r="AC533" i="38"/>
  <c r="Z416" i="38"/>
  <c r="S535" i="38"/>
  <c r="R484" i="38"/>
  <c r="S545" i="38"/>
  <c r="R494" i="38"/>
  <c r="S527" i="38"/>
  <c r="R476" i="38"/>
  <c r="R423" i="38"/>
  <c r="S474" i="38"/>
  <c r="S483" i="38" s="1"/>
  <c r="W554" i="38"/>
  <c r="AA503" i="38"/>
  <c r="AB503" i="38"/>
  <c r="Z403" i="38"/>
  <c r="V531" i="38"/>
  <c r="Z531" i="38" s="1"/>
  <c r="AC480" i="38"/>
  <c r="T574" i="38"/>
  <c r="S591" i="38"/>
  <c r="R540" i="38"/>
  <c r="V485" i="38"/>
  <c r="AC434" i="38"/>
  <c r="W522" i="38"/>
  <c r="AB471" i="38"/>
  <c r="AA471" i="38"/>
  <c r="AB520" i="38"/>
  <c r="W571" i="38"/>
  <c r="V524" i="38"/>
  <c r="AC473" i="38"/>
  <c r="W606" i="38"/>
  <c r="AA555" i="38"/>
  <c r="AB555" i="38"/>
  <c r="V542" i="38"/>
  <c r="AC491" i="38"/>
  <c r="S523" i="38"/>
  <c r="R472" i="38"/>
  <c r="T528" i="38"/>
  <c r="Z477" i="38"/>
  <c r="W526" i="38"/>
  <c r="AB475" i="38"/>
  <c r="W404" i="38"/>
  <c r="AB381" i="38"/>
  <c r="AA381" i="38"/>
  <c r="V523" i="38"/>
  <c r="Z523" i="38" s="1"/>
  <c r="AC472" i="38"/>
  <c r="Z480" i="38"/>
  <c r="T404" i="38"/>
  <c r="Z478" i="38"/>
  <c r="T529" i="38"/>
  <c r="T518" i="38"/>
  <c r="T520" i="38"/>
  <c r="Z469" i="38"/>
  <c r="AA490" i="38"/>
  <c r="AB490" i="38"/>
  <c r="W541" i="38"/>
  <c r="AA403" i="38"/>
  <c r="T532" i="38"/>
  <c r="S517" i="38"/>
  <c r="R466" i="38"/>
  <c r="T540" i="38"/>
  <c r="Z489" i="38"/>
  <c r="V519" i="38"/>
  <c r="Z519" i="38" s="1"/>
  <c r="AC468" i="38"/>
  <c r="W484" i="38"/>
  <c r="W444" i="38"/>
  <c r="AA433" i="38"/>
  <c r="AB433" i="38"/>
  <c r="V520" i="38"/>
  <c r="AC469" i="38"/>
  <c r="AA434" i="38"/>
  <c r="V481" i="38"/>
  <c r="Z481" i="38" s="1"/>
  <c r="AC430" i="38"/>
  <c r="AA430" i="38"/>
  <c r="AC424" i="38"/>
  <c r="V475" i="38"/>
  <c r="BJ302" i="35"/>
  <c r="F248" i="35"/>
  <c r="F222" i="35"/>
  <c r="AB496" i="38" l="1"/>
  <c r="AA496" i="38"/>
  <c r="W547" i="38"/>
  <c r="W598" i="38" s="1"/>
  <c r="Z454" i="38"/>
  <c r="AA454" i="38"/>
  <c r="Z444" i="38"/>
  <c r="AB491" i="38"/>
  <c r="AA491" i="38"/>
  <c r="W542" i="38"/>
  <c r="W577" i="38"/>
  <c r="AB526" i="38"/>
  <c r="S574" i="38"/>
  <c r="R523" i="38"/>
  <c r="V575" i="38"/>
  <c r="AC524" i="38"/>
  <c r="V536" i="38"/>
  <c r="Z536" i="38" s="1"/>
  <c r="AC485" i="38"/>
  <c r="S596" i="38"/>
  <c r="R545" i="38"/>
  <c r="Z537" i="38"/>
  <c r="T588" i="38"/>
  <c r="S595" i="38"/>
  <c r="R595" i="38" s="1"/>
  <c r="R544" i="38"/>
  <c r="S605" i="38"/>
  <c r="R605" i="38" s="1"/>
  <c r="R554" i="38"/>
  <c r="T599" i="38"/>
  <c r="AA524" i="38"/>
  <c r="T596" i="38"/>
  <c r="Z545" i="38"/>
  <c r="T572" i="38"/>
  <c r="Z521" i="38"/>
  <c r="AC549" i="38"/>
  <c r="V600" i="38"/>
  <c r="S573" i="38"/>
  <c r="R522" i="38"/>
  <c r="S593" i="38"/>
  <c r="R542" i="38"/>
  <c r="AC553" i="38"/>
  <c r="V604" i="38"/>
  <c r="Z553" i="38"/>
  <c r="W579" i="38"/>
  <c r="AB528" i="38"/>
  <c r="AA528" i="38"/>
  <c r="V526" i="38"/>
  <c r="AA526" i="38" s="1"/>
  <c r="AC475" i="38"/>
  <c r="V570" i="38"/>
  <c r="Z570" i="38" s="1"/>
  <c r="AC519" i="38"/>
  <c r="T580" i="38"/>
  <c r="Z529" i="38"/>
  <c r="AB404" i="38"/>
  <c r="AA404" i="38"/>
  <c r="T568" i="38"/>
  <c r="T534" i="38"/>
  <c r="Z517" i="38"/>
  <c r="V580" i="38"/>
  <c r="AC529" i="38"/>
  <c r="S655" i="38"/>
  <c r="R655" i="38" s="1"/>
  <c r="R604" i="38"/>
  <c r="U506" i="38"/>
  <c r="T587" i="38"/>
  <c r="R518" i="38"/>
  <c r="S569" i="38"/>
  <c r="S584" i="38"/>
  <c r="R533" i="38"/>
  <c r="W531" i="38"/>
  <c r="AA480" i="38"/>
  <c r="AB480" i="38"/>
  <c r="W602" i="38"/>
  <c r="AB551" i="38"/>
  <c r="AA551" i="38"/>
  <c r="AB599" i="38"/>
  <c r="W650" i="38"/>
  <c r="V571" i="38"/>
  <c r="AA571" i="38" s="1"/>
  <c r="AC520" i="38"/>
  <c r="W535" i="38"/>
  <c r="AB484" i="38"/>
  <c r="W495" i="38"/>
  <c r="AA484" i="38"/>
  <c r="T591" i="38"/>
  <c r="Z540" i="38"/>
  <c r="Z404" i="38"/>
  <c r="AB505" i="38"/>
  <c r="V593" i="38"/>
  <c r="AC542" i="38"/>
  <c r="R474" i="38"/>
  <c r="S525" i="38"/>
  <c r="S534" i="38" s="1"/>
  <c r="S586" i="38"/>
  <c r="R535" i="38"/>
  <c r="W545" i="38"/>
  <c r="AA494" i="38"/>
  <c r="AB494" i="38"/>
  <c r="S626" i="38"/>
  <c r="R626" i="38" s="1"/>
  <c r="R575" i="38"/>
  <c r="T506" i="38"/>
  <c r="S630" i="38"/>
  <c r="R630" i="38" s="1"/>
  <c r="R579" i="38"/>
  <c r="W581" i="38"/>
  <c r="AA530" i="38"/>
  <c r="AB530" i="38"/>
  <c r="S651" i="38"/>
  <c r="R651" i="38" s="1"/>
  <c r="R600" i="38"/>
  <c r="T603" i="38"/>
  <c r="Z552" i="38"/>
  <c r="T629" i="38"/>
  <c r="W533" i="38"/>
  <c r="AA482" i="38"/>
  <c r="AB482" i="38"/>
  <c r="S588" i="38"/>
  <c r="R537" i="38"/>
  <c r="V649" i="38"/>
  <c r="AC649" i="38" s="1"/>
  <c r="AC598" i="38"/>
  <c r="W587" i="38"/>
  <c r="AB536" i="38"/>
  <c r="W594" i="38"/>
  <c r="AB543" i="38"/>
  <c r="AA543" i="38"/>
  <c r="W591" i="38"/>
  <c r="AB540" i="38"/>
  <c r="AA540" i="38"/>
  <c r="V581" i="38"/>
  <c r="AC530" i="38"/>
  <c r="W576" i="38"/>
  <c r="AA525" i="38"/>
  <c r="AB525" i="38"/>
  <c r="U649" i="38"/>
  <c r="U607" i="38"/>
  <c r="Z605" i="38"/>
  <c r="T621" i="38"/>
  <c r="W603" i="38"/>
  <c r="AB552" i="38"/>
  <c r="AA552" i="38"/>
  <c r="S570" i="38"/>
  <c r="R519" i="38"/>
  <c r="T577" i="38"/>
  <c r="AC552" i="38"/>
  <c r="V603" i="38"/>
  <c r="T586" i="38"/>
  <c r="Z535" i="38"/>
  <c r="W517" i="38"/>
  <c r="AA466" i="38"/>
  <c r="W483" i="38"/>
  <c r="AB466" i="38"/>
  <c r="AB478" i="38"/>
  <c r="W529" i="38"/>
  <c r="AA478" i="38"/>
  <c r="AA544" i="38"/>
  <c r="W595" i="38"/>
  <c r="AB544" i="38"/>
  <c r="S645" i="38"/>
  <c r="R645" i="38" s="1"/>
  <c r="R594" i="38"/>
  <c r="S602" i="38"/>
  <c r="R551" i="38"/>
  <c r="AB523" i="38"/>
  <c r="AA523" i="38"/>
  <c r="W574" i="38"/>
  <c r="T583" i="38"/>
  <c r="T569" i="38"/>
  <c r="T625" i="38"/>
  <c r="R541" i="38"/>
  <c r="S592" i="38"/>
  <c r="S577" i="38"/>
  <c r="R526" i="38"/>
  <c r="Z485" i="38"/>
  <c r="T633" i="38"/>
  <c r="T584" i="38"/>
  <c r="Z533" i="38"/>
  <c r="W569" i="38"/>
  <c r="AB518" i="38"/>
  <c r="T602" i="38"/>
  <c r="Z551" i="38"/>
  <c r="V586" i="38"/>
  <c r="AC535" i="38"/>
  <c r="W570" i="38"/>
  <c r="AB519" i="38"/>
  <c r="AA519" i="38"/>
  <c r="S572" i="38"/>
  <c r="R521" i="38"/>
  <c r="V518" i="38"/>
  <c r="Z518" i="38" s="1"/>
  <c r="AC467" i="38"/>
  <c r="V483" i="38"/>
  <c r="AA553" i="38"/>
  <c r="AB553" i="38"/>
  <c r="W604" i="38"/>
  <c r="T593" i="38"/>
  <c r="Z542" i="38"/>
  <c r="V578" i="38"/>
  <c r="Z578" i="38" s="1"/>
  <c r="AC527" i="38"/>
  <c r="T576" i="38"/>
  <c r="Z525" i="38"/>
  <c r="AC481" i="38"/>
  <c r="V532" i="38"/>
  <c r="Z532" i="38" s="1"/>
  <c r="AA481" i="38"/>
  <c r="W622" i="38"/>
  <c r="AB571" i="38"/>
  <c r="V594" i="38"/>
  <c r="AC543" i="38"/>
  <c r="Z543" i="38"/>
  <c r="T606" i="38"/>
  <c r="Z606" i="38" s="1"/>
  <c r="Z555" i="38"/>
  <c r="U586" i="38"/>
  <c r="U546" i="38"/>
  <c r="W521" i="38"/>
  <c r="AB470" i="38"/>
  <c r="AA470" i="38"/>
  <c r="S598" i="38"/>
  <c r="S556" i="38"/>
  <c r="R547" i="38"/>
  <c r="W626" i="38"/>
  <c r="AB575" i="38"/>
  <c r="V602" i="38"/>
  <c r="AC551" i="38"/>
  <c r="AB583" i="38"/>
  <c r="V588" i="38"/>
  <c r="AC537" i="38"/>
  <c r="R601" i="38"/>
  <c r="S652" i="38"/>
  <c r="R652" i="38" s="1"/>
  <c r="T538" i="38"/>
  <c r="Z487" i="38"/>
  <c r="AA432" i="38"/>
  <c r="W455" i="38"/>
  <c r="AB432" i="38"/>
  <c r="T652" i="38"/>
  <c r="V591" i="38"/>
  <c r="AC540" i="38"/>
  <c r="S539" i="38"/>
  <c r="S546" i="38" s="1"/>
  <c r="R488" i="38"/>
  <c r="V579" i="38"/>
  <c r="AC528" i="38"/>
  <c r="T573" i="38"/>
  <c r="W539" i="38"/>
  <c r="AB488" i="38"/>
  <c r="AA488" i="38"/>
  <c r="T598" i="38"/>
  <c r="Z547" i="38"/>
  <c r="T556" i="38"/>
  <c r="W601" i="38"/>
  <c r="AA550" i="38"/>
  <c r="AB550" i="38"/>
  <c r="V538" i="38"/>
  <c r="AC487" i="38"/>
  <c r="AB444" i="38"/>
  <c r="AA444" i="38"/>
  <c r="S568" i="38"/>
  <c r="R517" i="38"/>
  <c r="AA541" i="38"/>
  <c r="AB541" i="38"/>
  <c r="W592" i="38"/>
  <c r="Z520" i="38"/>
  <c r="T571" i="38"/>
  <c r="AC523" i="38"/>
  <c r="V574" i="38"/>
  <c r="Z574" i="38" s="1"/>
  <c r="AA475" i="38"/>
  <c r="Z528" i="38"/>
  <c r="T579" i="38"/>
  <c r="AB547" i="38"/>
  <c r="AA606" i="38"/>
  <c r="AB606" i="38"/>
  <c r="AA520" i="38"/>
  <c r="W573" i="38"/>
  <c r="AB522" i="38"/>
  <c r="S642" i="38"/>
  <c r="R642" i="38" s="1"/>
  <c r="R591" i="38"/>
  <c r="AC531" i="38"/>
  <c r="V582" i="38"/>
  <c r="AA554" i="38"/>
  <c r="AB554" i="38"/>
  <c r="W605" i="38"/>
  <c r="S578" i="38"/>
  <c r="R527" i="38"/>
  <c r="S495" i="38"/>
  <c r="S506" i="38" s="1"/>
  <c r="V635" i="38"/>
  <c r="AC584" i="38"/>
  <c r="W527" i="38"/>
  <c r="AA476" i="38"/>
  <c r="AB476" i="38"/>
  <c r="S587" i="38"/>
  <c r="R536" i="38"/>
  <c r="Z527" i="38"/>
  <c r="T595" i="38"/>
  <c r="Z595" i="38" s="1"/>
  <c r="Z544" i="38"/>
  <c r="U534" i="38"/>
  <c r="U568" i="38"/>
  <c r="T600" i="38"/>
  <c r="Z549" i="38"/>
  <c r="V619" i="38"/>
  <c r="AC619" i="38" s="1"/>
  <c r="AC568" i="38"/>
  <c r="AA485" i="38"/>
  <c r="S622" i="38"/>
  <c r="R622" i="38" s="1"/>
  <c r="R571" i="38"/>
  <c r="V548" i="38"/>
  <c r="Z548" i="38" s="1"/>
  <c r="AC497" i="38"/>
  <c r="V505" i="38"/>
  <c r="AC505" i="38" s="1"/>
  <c r="AA497" i="38"/>
  <c r="AB538" i="38"/>
  <c r="W589" i="38"/>
  <c r="AA467" i="38"/>
  <c r="V522" i="38"/>
  <c r="Z522" i="38" s="1"/>
  <c r="AC471" i="38"/>
  <c r="AA549" i="38"/>
  <c r="AB549" i="38"/>
  <c r="W600" i="38"/>
  <c r="T581" i="38"/>
  <c r="Z530" i="38"/>
  <c r="S581" i="38"/>
  <c r="R530" i="38"/>
  <c r="V572" i="38"/>
  <c r="AC521" i="38"/>
  <c r="S580" i="38"/>
  <c r="R529" i="38"/>
  <c r="S640" i="38"/>
  <c r="R640" i="38" s="1"/>
  <c r="R589" i="38"/>
  <c r="V495" i="38"/>
  <c r="AC495" i="38" s="1"/>
  <c r="Z475" i="38"/>
  <c r="Z541" i="38"/>
  <c r="T592" i="38"/>
  <c r="S582" i="38"/>
  <c r="R531" i="38"/>
  <c r="V455" i="38"/>
  <c r="AC455" i="38" s="1"/>
  <c r="AC432" i="38"/>
  <c r="S606" i="38"/>
  <c r="R606" i="38" s="1"/>
  <c r="R555" i="38"/>
  <c r="V627" i="38"/>
  <c r="AC627" i="38" s="1"/>
  <c r="AC576" i="38"/>
  <c r="V601" i="38"/>
  <c r="Z601" i="38" s="1"/>
  <c r="AC550" i="38"/>
  <c r="Z471" i="38"/>
  <c r="V590" i="38"/>
  <c r="AC539" i="38"/>
  <c r="Z539" i="38"/>
  <c r="T575" i="38"/>
  <c r="Z524" i="38"/>
  <c r="S599" i="38"/>
  <c r="R548" i="38"/>
  <c r="AA537" i="38"/>
  <c r="AB537" i="38"/>
  <c r="W588" i="38"/>
  <c r="AP148" i="35"/>
  <c r="AP138" i="35"/>
  <c r="AP126" i="35"/>
  <c r="W556" i="38" l="1"/>
  <c r="AB556" i="38" s="1"/>
  <c r="AA547" i="38"/>
  <c r="Z526" i="38"/>
  <c r="Z505" i="38"/>
  <c r="AA536" i="38"/>
  <c r="U557" i="38"/>
  <c r="AB542" i="38"/>
  <c r="W593" i="38"/>
  <c r="AA593" i="38" s="1"/>
  <c r="AA542" i="38"/>
  <c r="Z455" i="38"/>
  <c r="S633" i="38"/>
  <c r="R633" i="38" s="1"/>
  <c r="R582" i="38"/>
  <c r="S631" i="38"/>
  <c r="R631" i="38" s="1"/>
  <c r="R580" i="38"/>
  <c r="W649" i="38"/>
  <c r="W607" i="38"/>
  <c r="AA598" i="38"/>
  <c r="AB598" i="38"/>
  <c r="S619" i="38"/>
  <c r="R619" i="38" s="1"/>
  <c r="R568" i="38"/>
  <c r="V589" i="38"/>
  <c r="AC538" i="38"/>
  <c r="T589" i="38"/>
  <c r="T597" i="38" s="1"/>
  <c r="Z538" i="38"/>
  <c r="V653" i="38"/>
  <c r="AC653" i="38" s="1"/>
  <c r="AC602" i="38"/>
  <c r="V645" i="38"/>
  <c r="AC594" i="38"/>
  <c r="Z594" i="38"/>
  <c r="T627" i="38"/>
  <c r="Z627" i="38" s="1"/>
  <c r="Z576" i="38"/>
  <c r="V506" i="38"/>
  <c r="AC506" i="38" s="1"/>
  <c r="AC483" i="38"/>
  <c r="V546" i="38"/>
  <c r="AC546" i="38" s="1"/>
  <c r="R602" i="38"/>
  <c r="S653" i="38"/>
  <c r="R653" i="38" s="1"/>
  <c r="V654" i="38"/>
  <c r="AC654" i="38" s="1"/>
  <c r="AC603" i="38"/>
  <c r="W654" i="38"/>
  <c r="AA603" i="38"/>
  <c r="AB603" i="38"/>
  <c r="W627" i="38"/>
  <c r="AA576" i="38"/>
  <c r="AB576" i="38"/>
  <c r="W638" i="38"/>
  <c r="AB587" i="38"/>
  <c r="W584" i="38"/>
  <c r="AA533" i="38"/>
  <c r="AB533" i="38"/>
  <c r="AA495" i="38"/>
  <c r="AB495" i="38"/>
  <c r="S624" i="38"/>
  <c r="R624" i="38" s="1"/>
  <c r="R573" i="38"/>
  <c r="T623" i="38"/>
  <c r="Z572" i="38"/>
  <c r="T626" i="38"/>
  <c r="Z575" i="38"/>
  <c r="T643" i="38"/>
  <c r="Z643" i="38" s="1"/>
  <c r="Z592" i="38"/>
  <c r="W640" i="38"/>
  <c r="AB589" i="38"/>
  <c r="AB539" i="38"/>
  <c r="AA539" i="38"/>
  <c r="W590" i="38"/>
  <c r="V642" i="38"/>
  <c r="AC642" i="38" s="1"/>
  <c r="AC591" i="38"/>
  <c r="AA455" i="38"/>
  <c r="AB455" i="38"/>
  <c r="AA521" i="38"/>
  <c r="AB521" i="38"/>
  <c r="W572" i="38"/>
  <c r="T635" i="38"/>
  <c r="Z584" i="38"/>
  <c r="S621" i="38"/>
  <c r="R621" i="38" s="1"/>
  <c r="R570" i="38"/>
  <c r="W645" i="38"/>
  <c r="AA594" i="38"/>
  <c r="AB594" i="38"/>
  <c r="S639" i="38"/>
  <c r="R639" i="38" s="1"/>
  <c r="R588" i="38"/>
  <c r="W632" i="38"/>
  <c r="AA581" i="38"/>
  <c r="AB581" i="38"/>
  <c r="S637" i="38"/>
  <c r="R637" i="38" s="1"/>
  <c r="R586" i="38"/>
  <c r="V644" i="38"/>
  <c r="AC644" i="38" s="1"/>
  <c r="AC593" i="38"/>
  <c r="AB650" i="38"/>
  <c r="W653" i="38"/>
  <c r="AB602" i="38"/>
  <c r="AA602" i="38"/>
  <c r="W630" i="38"/>
  <c r="AA579" i="38"/>
  <c r="AB579" i="38"/>
  <c r="V651" i="38"/>
  <c r="AC651" i="38" s="1"/>
  <c r="AC600" i="38"/>
  <c r="T650" i="38"/>
  <c r="S647" i="38"/>
  <c r="R596" i="38"/>
  <c r="AC575" i="38"/>
  <c r="V626" i="38"/>
  <c r="AC626" i="38" s="1"/>
  <c r="V623" i="38"/>
  <c r="AC623" i="38" s="1"/>
  <c r="AC572" i="38"/>
  <c r="T632" i="38"/>
  <c r="Z581" i="38"/>
  <c r="S638" i="38"/>
  <c r="R638" i="38" s="1"/>
  <c r="R587" i="38"/>
  <c r="S629" i="38"/>
  <c r="R629" i="38" s="1"/>
  <c r="R578" i="38"/>
  <c r="V633" i="38"/>
  <c r="AC633" i="38" s="1"/>
  <c r="AC582" i="38"/>
  <c r="S557" i="38"/>
  <c r="T607" i="38"/>
  <c r="T649" i="38"/>
  <c r="Z649" i="38" s="1"/>
  <c r="Z598" i="38"/>
  <c r="AA575" i="38"/>
  <c r="S607" i="38"/>
  <c r="S649" i="38"/>
  <c r="R649" i="38" s="1"/>
  <c r="R598" i="38"/>
  <c r="AC578" i="38"/>
  <c r="V629" i="38"/>
  <c r="AC629" i="38" s="1"/>
  <c r="V569" i="38"/>
  <c r="AA569" i="38" s="1"/>
  <c r="AC518" i="38"/>
  <c r="V534" i="38"/>
  <c r="Z534" i="38" s="1"/>
  <c r="V637" i="38"/>
  <c r="AC637" i="38" s="1"/>
  <c r="AC586" i="38"/>
  <c r="AA518" i="38"/>
  <c r="Z582" i="38"/>
  <c r="S628" i="38"/>
  <c r="R628" i="38" s="1"/>
  <c r="R577" i="38"/>
  <c r="W506" i="38"/>
  <c r="AA483" i="38"/>
  <c r="AB483" i="38"/>
  <c r="T637" i="38"/>
  <c r="Z586" i="38"/>
  <c r="W642" i="38"/>
  <c r="AB591" i="38"/>
  <c r="AA591" i="38"/>
  <c r="AA545" i="38"/>
  <c r="AB545" i="38"/>
  <c r="W596" i="38"/>
  <c r="R525" i="38"/>
  <c r="S576" i="38"/>
  <c r="T642" i="38"/>
  <c r="Z591" i="38"/>
  <c r="W546" i="38"/>
  <c r="AB535" i="38"/>
  <c r="AA535" i="38"/>
  <c r="W586" i="38"/>
  <c r="S635" i="38"/>
  <c r="R584" i="38"/>
  <c r="T638" i="38"/>
  <c r="T619" i="38"/>
  <c r="Z619" i="38" s="1"/>
  <c r="T585" i="38"/>
  <c r="Z568" i="38"/>
  <c r="T631" i="38"/>
  <c r="Z580" i="38"/>
  <c r="V577" i="38"/>
  <c r="Z577" i="38" s="1"/>
  <c r="AC526" i="38"/>
  <c r="S644" i="38"/>
  <c r="R644" i="38" s="1"/>
  <c r="R593" i="38"/>
  <c r="T647" i="38"/>
  <c r="Z596" i="38"/>
  <c r="T639" i="38"/>
  <c r="Z588" i="38"/>
  <c r="W628" i="38"/>
  <c r="AB577" i="38"/>
  <c r="V641" i="38"/>
  <c r="AC590" i="38"/>
  <c r="Z590" i="38"/>
  <c r="V652" i="38"/>
  <c r="AC652" i="38" s="1"/>
  <c r="AC601" i="38"/>
  <c r="S632" i="38"/>
  <c r="R632" i="38" s="1"/>
  <c r="R581" i="38"/>
  <c r="U619" i="38"/>
  <c r="U585" i="38"/>
  <c r="W624" i="38"/>
  <c r="AB573" i="38"/>
  <c r="T630" i="38"/>
  <c r="Z579" i="38"/>
  <c r="V639" i="38"/>
  <c r="AC639" i="38" s="1"/>
  <c r="AC588" i="38"/>
  <c r="T644" i="38"/>
  <c r="Z593" i="38"/>
  <c r="S623" i="38"/>
  <c r="R623" i="38" s="1"/>
  <c r="R572" i="38"/>
  <c r="T653" i="38"/>
  <c r="Z602" i="38"/>
  <c r="T620" i="38"/>
  <c r="W625" i="38"/>
  <c r="AA574" i="38"/>
  <c r="AB574" i="38"/>
  <c r="AA595" i="38"/>
  <c r="AB595" i="38"/>
  <c r="W568" i="38"/>
  <c r="AA517" i="38"/>
  <c r="W534" i="38"/>
  <c r="AB517" i="38"/>
  <c r="Z603" i="38"/>
  <c r="T654" i="38"/>
  <c r="Z483" i="38"/>
  <c r="V622" i="38"/>
  <c r="AC622" i="38" s="1"/>
  <c r="AC571" i="38"/>
  <c r="AB531" i="38"/>
  <c r="AA531" i="38"/>
  <c r="W582" i="38"/>
  <c r="V621" i="38"/>
  <c r="AC621" i="38" s="1"/>
  <c r="AC570" i="38"/>
  <c r="AB527" i="38"/>
  <c r="W578" i="38"/>
  <c r="AA527" i="38"/>
  <c r="T622" i="38"/>
  <c r="Z571" i="38"/>
  <c r="V630" i="38"/>
  <c r="AC630" i="38" s="1"/>
  <c r="AC579" i="38"/>
  <c r="V583" i="38"/>
  <c r="AC532" i="38"/>
  <c r="AA532" i="38"/>
  <c r="W655" i="38"/>
  <c r="AA604" i="38"/>
  <c r="AB604" i="38"/>
  <c r="W639" i="38"/>
  <c r="AA588" i="38"/>
  <c r="AB588" i="38"/>
  <c r="S650" i="38"/>
  <c r="R650" i="38" s="1"/>
  <c r="R599" i="38"/>
  <c r="AA600" i="38"/>
  <c r="W651" i="38"/>
  <c r="AB600" i="38"/>
  <c r="V573" i="38"/>
  <c r="Z573" i="38" s="1"/>
  <c r="AC522" i="38"/>
  <c r="AA538" i="38"/>
  <c r="AC548" i="38"/>
  <c r="V599" i="38"/>
  <c r="Z599" i="38" s="1"/>
  <c r="V556" i="38"/>
  <c r="AC556" i="38" s="1"/>
  <c r="AA548" i="38"/>
  <c r="T651" i="38"/>
  <c r="Z600" i="38"/>
  <c r="AC635" i="38"/>
  <c r="AA605" i="38"/>
  <c r="AB605" i="38"/>
  <c r="AA522" i="38"/>
  <c r="AC574" i="38"/>
  <c r="V625" i="38"/>
  <c r="AC625" i="38" s="1"/>
  <c r="W643" i="38"/>
  <c r="AA592" i="38"/>
  <c r="AB592" i="38"/>
  <c r="W652" i="38"/>
  <c r="AA601" i="38"/>
  <c r="AB601" i="38"/>
  <c r="T624" i="38"/>
  <c r="S590" i="38"/>
  <c r="R539" i="38"/>
  <c r="AB626" i="38"/>
  <c r="U637" i="38"/>
  <c r="U597" i="38"/>
  <c r="U648" i="38" s="1"/>
  <c r="U656" i="38" s="1"/>
  <c r="AB622" i="38"/>
  <c r="W621" i="38"/>
  <c r="AA570" i="38"/>
  <c r="AB570" i="38"/>
  <c r="W620" i="38"/>
  <c r="AB569" i="38"/>
  <c r="S643" i="38"/>
  <c r="R643" i="38" s="1"/>
  <c r="R592" i="38"/>
  <c r="AA529" i="38"/>
  <c r="W580" i="38"/>
  <c r="AB529" i="38"/>
  <c r="T546" i="38"/>
  <c r="T628" i="38"/>
  <c r="V632" i="38"/>
  <c r="AC632" i="38" s="1"/>
  <c r="AC581" i="38"/>
  <c r="AA505" i="38"/>
  <c r="S620" i="38"/>
  <c r="R620" i="38" s="1"/>
  <c r="R569" i="38"/>
  <c r="AC580" i="38"/>
  <c r="V631" i="38"/>
  <c r="AC631" i="38" s="1"/>
  <c r="V655" i="38"/>
  <c r="AC604" i="38"/>
  <c r="Z604" i="38"/>
  <c r="AC536" i="38"/>
  <c r="V587" i="38"/>
  <c r="S625" i="38"/>
  <c r="R625" i="38" s="1"/>
  <c r="R574" i="38"/>
  <c r="Z495" i="38"/>
  <c r="AP149" i="35"/>
  <c r="N90" i="35"/>
  <c r="K656" i="35"/>
  <c r="J656" i="35"/>
  <c r="I656" i="35"/>
  <c r="H656" i="35"/>
  <c r="G656" i="35"/>
  <c r="D656" i="35"/>
  <c r="C656" i="35"/>
  <c r="Q655" i="35"/>
  <c r="P655" i="35"/>
  <c r="O655" i="35"/>
  <c r="N655" i="35"/>
  <c r="F655" i="35"/>
  <c r="E655" i="35"/>
  <c r="Q654" i="35"/>
  <c r="P654" i="35"/>
  <c r="O654" i="35"/>
  <c r="N654" i="35"/>
  <c r="F654" i="35"/>
  <c r="E654" i="35"/>
  <c r="Q653" i="35"/>
  <c r="P653" i="35"/>
  <c r="O653" i="35"/>
  <c r="N653" i="35"/>
  <c r="F653" i="35"/>
  <c r="E653" i="35"/>
  <c r="Q652" i="35"/>
  <c r="P652" i="35"/>
  <c r="O652" i="35"/>
  <c r="N652" i="35"/>
  <c r="F652" i="35"/>
  <c r="E652" i="35"/>
  <c r="Q651" i="35"/>
  <c r="P651" i="35"/>
  <c r="O651" i="35"/>
  <c r="N651" i="35"/>
  <c r="F651" i="35"/>
  <c r="E651" i="35"/>
  <c r="Q650" i="35"/>
  <c r="P650" i="35"/>
  <c r="O650" i="35"/>
  <c r="N650" i="35"/>
  <c r="F650" i="35"/>
  <c r="E650" i="35"/>
  <c r="Q649" i="35"/>
  <c r="P649" i="35"/>
  <c r="O649" i="35"/>
  <c r="N649" i="35"/>
  <c r="F649" i="35"/>
  <c r="E649" i="35"/>
  <c r="Q648" i="35"/>
  <c r="P648" i="35"/>
  <c r="O648" i="35"/>
  <c r="N648" i="35"/>
  <c r="F648" i="35"/>
  <c r="E648" i="35"/>
  <c r="Q647" i="35"/>
  <c r="P647" i="35"/>
  <c r="O647" i="35"/>
  <c r="N647" i="35"/>
  <c r="F647" i="35"/>
  <c r="E647" i="35"/>
  <c r="K646" i="35"/>
  <c r="J646" i="35"/>
  <c r="I646" i="35"/>
  <c r="H646" i="35"/>
  <c r="G646" i="35"/>
  <c r="D646" i="35"/>
  <c r="C646" i="35"/>
  <c r="Q645" i="35"/>
  <c r="P645" i="35"/>
  <c r="O645" i="35"/>
  <c r="N645" i="35"/>
  <c r="F645" i="35"/>
  <c r="E645" i="35"/>
  <c r="Q644" i="35"/>
  <c r="P644" i="35"/>
  <c r="O644" i="35"/>
  <c r="N644" i="35"/>
  <c r="F644" i="35"/>
  <c r="E644" i="35"/>
  <c r="Q643" i="35"/>
  <c r="P643" i="35"/>
  <c r="O643" i="35"/>
  <c r="N643" i="35"/>
  <c r="F643" i="35"/>
  <c r="E643" i="35"/>
  <c r="Q642" i="35"/>
  <c r="P642" i="35"/>
  <c r="O642" i="35"/>
  <c r="N642" i="35"/>
  <c r="F642" i="35"/>
  <c r="E642" i="35"/>
  <c r="Q641" i="35"/>
  <c r="P641" i="35"/>
  <c r="O641" i="35"/>
  <c r="N641" i="35"/>
  <c r="F641" i="35"/>
  <c r="E641" i="35"/>
  <c r="Q640" i="35"/>
  <c r="P640" i="35"/>
  <c r="O640" i="35"/>
  <c r="N640" i="35"/>
  <c r="F640" i="35"/>
  <c r="E640" i="35"/>
  <c r="Q639" i="35"/>
  <c r="P639" i="35"/>
  <c r="O639" i="35"/>
  <c r="N639" i="35"/>
  <c r="F639" i="35"/>
  <c r="E639" i="35"/>
  <c r="Q638" i="35"/>
  <c r="P638" i="35"/>
  <c r="O638" i="35"/>
  <c r="N638" i="35"/>
  <c r="F638" i="35"/>
  <c r="E638" i="35"/>
  <c r="Q637" i="35"/>
  <c r="P637" i="35"/>
  <c r="O637" i="35"/>
  <c r="N637" i="35"/>
  <c r="F637" i="35"/>
  <c r="E637" i="35"/>
  <c r="Q636" i="35"/>
  <c r="P636" i="35"/>
  <c r="O636" i="35"/>
  <c r="N636" i="35"/>
  <c r="F636" i="35"/>
  <c r="E636" i="35"/>
  <c r="Q635" i="35"/>
  <c r="P635" i="35"/>
  <c r="O635" i="35"/>
  <c r="N635" i="35"/>
  <c r="F635" i="35"/>
  <c r="E635" i="35"/>
  <c r="K634" i="35"/>
  <c r="J634" i="35"/>
  <c r="I634" i="35"/>
  <c r="H634" i="35"/>
  <c r="G634" i="35"/>
  <c r="D634" i="35"/>
  <c r="C634" i="35"/>
  <c r="Q633" i="35"/>
  <c r="P633" i="35"/>
  <c r="O633" i="35"/>
  <c r="N633" i="35"/>
  <c r="F633" i="35"/>
  <c r="E633" i="35"/>
  <c r="Q632" i="35"/>
  <c r="P632" i="35"/>
  <c r="O632" i="35"/>
  <c r="N632" i="35"/>
  <c r="F632" i="35"/>
  <c r="E632" i="35"/>
  <c r="Q631" i="35"/>
  <c r="P631" i="35"/>
  <c r="O631" i="35"/>
  <c r="N631" i="35"/>
  <c r="F631" i="35"/>
  <c r="E631" i="35"/>
  <c r="Q630" i="35"/>
  <c r="P630" i="35"/>
  <c r="O630" i="35"/>
  <c r="N630" i="35"/>
  <c r="F630" i="35"/>
  <c r="E630" i="35"/>
  <c r="Q629" i="35"/>
  <c r="P629" i="35"/>
  <c r="O629" i="35"/>
  <c r="N629" i="35"/>
  <c r="F629" i="35"/>
  <c r="E629" i="35"/>
  <c r="Q628" i="35"/>
  <c r="P628" i="35"/>
  <c r="O628" i="35"/>
  <c r="N628" i="35"/>
  <c r="F628" i="35"/>
  <c r="E628" i="35"/>
  <c r="Q627" i="35"/>
  <c r="P627" i="35"/>
  <c r="O627" i="35"/>
  <c r="N627" i="35"/>
  <c r="F627" i="35"/>
  <c r="E627" i="35"/>
  <c r="Q626" i="35"/>
  <c r="P626" i="35"/>
  <c r="O626" i="35"/>
  <c r="N626" i="35"/>
  <c r="F626" i="35"/>
  <c r="E626" i="35"/>
  <c r="Q625" i="35"/>
  <c r="P625" i="35"/>
  <c r="O625" i="35"/>
  <c r="N625" i="35"/>
  <c r="F625" i="35"/>
  <c r="E625" i="35"/>
  <c r="Q624" i="35"/>
  <c r="P624" i="35"/>
  <c r="O624" i="35"/>
  <c r="N624" i="35"/>
  <c r="F624" i="35"/>
  <c r="E624" i="35"/>
  <c r="Q623" i="35"/>
  <c r="P623" i="35"/>
  <c r="O623" i="35"/>
  <c r="N623" i="35"/>
  <c r="F623" i="35"/>
  <c r="E623" i="35"/>
  <c r="Q622" i="35"/>
  <c r="P622" i="35"/>
  <c r="O622" i="35"/>
  <c r="N622" i="35"/>
  <c r="F622" i="35"/>
  <c r="E622" i="35"/>
  <c r="Q621" i="35"/>
  <c r="P621" i="35"/>
  <c r="O621" i="35"/>
  <c r="N621" i="35"/>
  <c r="F621" i="35"/>
  <c r="E621" i="35"/>
  <c r="Q620" i="35"/>
  <c r="P620" i="35"/>
  <c r="O620" i="35"/>
  <c r="N620" i="35"/>
  <c r="F620" i="35"/>
  <c r="E620" i="35"/>
  <c r="Q619" i="35"/>
  <c r="P619" i="35"/>
  <c r="O619" i="35"/>
  <c r="N619" i="35"/>
  <c r="F619" i="35"/>
  <c r="E619" i="35"/>
  <c r="W618" i="35"/>
  <c r="AB618" i="35" s="1"/>
  <c r="V618" i="35"/>
  <c r="AC618" i="35" s="1"/>
  <c r="U618" i="35"/>
  <c r="T618" i="35"/>
  <c r="S618" i="35"/>
  <c r="R618" i="35" s="1"/>
  <c r="Q618" i="35"/>
  <c r="P618" i="35"/>
  <c r="O618" i="35"/>
  <c r="N618" i="35"/>
  <c r="F618" i="35"/>
  <c r="E618" i="35"/>
  <c r="W617" i="35"/>
  <c r="V617" i="35"/>
  <c r="U617" i="35"/>
  <c r="T617" i="35"/>
  <c r="S617" i="35"/>
  <c r="Q617" i="35"/>
  <c r="P617" i="35"/>
  <c r="O617" i="35"/>
  <c r="N617" i="35"/>
  <c r="F617" i="35"/>
  <c r="E617" i="35"/>
  <c r="L607" i="35"/>
  <c r="K607" i="35"/>
  <c r="J607" i="35"/>
  <c r="I607" i="35"/>
  <c r="H607" i="35"/>
  <c r="G607" i="35"/>
  <c r="D607" i="35"/>
  <c r="C607" i="35"/>
  <c r="Q606" i="35"/>
  <c r="P606" i="35"/>
  <c r="O606" i="35"/>
  <c r="N606" i="35"/>
  <c r="F606" i="35"/>
  <c r="E606" i="35"/>
  <c r="Q605" i="35"/>
  <c r="P605" i="35"/>
  <c r="O605" i="35"/>
  <c r="N605" i="35"/>
  <c r="F605" i="35"/>
  <c r="E605" i="35"/>
  <c r="Q604" i="35"/>
  <c r="P604" i="35"/>
  <c r="N604" i="35"/>
  <c r="F604" i="35"/>
  <c r="E604" i="35"/>
  <c r="Q603" i="35"/>
  <c r="P603" i="35"/>
  <c r="O603" i="35"/>
  <c r="N603" i="35"/>
  <c r="F603" i="35"/>
  <c r="E603" i="35"/>
  <c r="Q602" i="35"/>
  <c r="P602" i="35"/>
  <c r="O602" i="35"/>
  <c r="N602" i="35"/>
  <c r="F602" i="35"/>
  <c r="E602" i="35"/>
  <c r="Q601" i="35"/>
  <c r="P601" i="35"/>
  <c r="O601" i="35"/>
  <c r="N601" i="35"/>
  <c r="F601" i="35"/>
  <c r="E601" i="35"/>
  <c r="Q600" i="35"/>
  <c r="P600" i="35"/>
  <c r="O600" i="35"/>
  <c r="N600" i="35"/>
  <c r="F600" i="35"/>
  <c r="E600" i="35"/>
  <c r="Q599" i="35"/>
  <c r="P599" i="35"/>
  <c r="O599" i="35"/>
  <c r="N599" i="35"/>
  <c r="F599" i="35"/>
  <c r="E599" i="35"/>
  <c r="Q598" i="35"/>
  <c r="P598" i="35"/>
  <c r="O598" i="35"/>
  <c r="N598" i="35"/>
  <c r="F598" i="35"/>
  <c r="E598" i="35"/>
  <c r="L597" i="35"/>
  <c r="K597" i="35"/>
  <c r="J597" i="35"/>
  <c r="I597" i="35"/>
  <c r="H597" i="35"/>
  <c r="G597" i="35"/>
  <c r="D597" i="35"/>
  <c r="C597" i="35"/>
  <c r="Q596" i="35"/>
  <c r="P596" i="35"/>
  <c r="O596" i="35"/>
  <c r="N596" i="35"/>
  <c r="F596" i="35"/>
  <c r="E596" i="35"/>
  <c r="Q595" i="35"/>
  <c r="P595" i="35"/>
  <c r="O595" i="35"/>
  <c r="N595" i="35"/>
  <c r="F595" i="35"/>
  <c r="E595" i="35"/>
  <c r="Q594" i="35"/>
  <c r="P594" i="35"/>
  <c r="O594" i="35"/>
  <c r="N594" i="35"/>
  <c r="F594" i="35"/>
  <c r="E594" i="35"/>
  <c r="Q593" i="35"/>
  <c r="P593" i="35"/>
  <c r="O593" i="35"/>
  <c r="N593" i="35"/>
  <c r="F593" i="35"/>
  <c r="E593" i="35"/>
  <c r="Q592" i="35"/>
  <c r="P592" i="35"/>
  <c r="O592" i="35"/>
  <c r="N592" i="35"/>
  <c r="F592" i="35"/>
  <c r="E592" i="35"/>
  <c r="Q591" i="35"/>
  <c r="P591" i="35"/>
  <c r="O591" i="35"/>
  <c r="N591" i="35"/>
  <c r="F591" i="35"/>
  <c r="E591" i="35"/>
  <c r="Q590" i="35"/>
  <c r="P590" i="35"/>
  <c r="O590" i="35"/>
  <c r="N590" i="35"/>
  <c r="F590" i="35"/>
  <c r="E590" i="35"/>
  <c r="Q589" i="35"/>
  <c r="P589" i="35"/>
  <c r="O589" i="35"/>
  <c r="N589" i="35"/>
  <c r="F589" i="35"/>
  <c r="E589" i="35"/>
  <c r="Q588" i="35"/>
  <c r="P588" i="35"/>
  <c r="O588" i="35"/>
  <c r="N588" i="35"/>
  <c r="F588" i="35"/>
  <c r="E588" i="35"/>
  <c r="Q587" i="35"/>
  <c r="P587" i="35"/>
  <c r="O587" i="35"/>
  <c r="N587" i="35"/>
  <c r="F587" i="35"/>
  <c r="E587" i="35"/>
  <c r="Q586" i="35"/>
  <c r="P586" i="35"/>
  <c r="O586" i="35"/>
  <c r="N586" i="35"/>
  <c r="F586" i="35"/>
  <c r="E586" i="35"/>
  <c r="L585" i="35"/>
  <c r="K585" i="35"/>
  <c r="J585" i="35"/>
  <c r="I585" i="35"/>
  <c r="H585" i="35"/>
  <c r="G585" i="35"/>
  <c r="D585" i="35"/>
  <c r="C585" i="35"/>
  <c r="Q584" i="35"/>
  <c r="P584" i="35"/>
  <c r="O584" i="35"/>
  <c r="N584" i="35"/>
  <c r="F584" i="35"/>
  <c r="E584" i="35"/>
  <c r="Q583" i="35"/>
  <c r="P583" i="35"/>
  <c r="O583" i="35"/>
  <c r="N583" i="35"/>
  <c r="F583" i="35"/>
  <c r="E583" i="35"/>
  <c r="Q582" i="35"/>
  <c r="P582" i="35"/>
  <c r="O582" i="35"/>
  <c r="N582" i="35"/>
  <c r="F582" i="35"/>
  <c r="E582" i="35"/>
  <c r="Q581" i="35"/>
  <c r="P581" i="35"/>
  <c r="O581" i="35"/>
  <c r="N581" i="35"/>
  <c r="F581" i="35"/>
  <c r="E581" i="35"/>
  <c r="Q580" i="35"/>
  <c r="P580" i="35"/>
  <c r="O580" i="35"/>
  <c r="N580" i="35"/>
  <c r="F580" i="35"/>
  <c r="E580" i="35"/>
  <c r="Q579" i="35"/>
  <c r="P579" i="35"/>
  <c r="O579" i="35"/>
  <c r="N579" i="35"/>
  <c r="F579" i="35"/>
  <c r="E579" i="35"/>
  <c r="Q578" i="35"/>
  <c r="P578" i="35"/>
  <c r="O578" i="35"/>
  <c r="N578" i="35"/>
  <c r="F578" i="35"/>
  <c r="E578" i="35"/>
  <c r="Q577" i="35"/>
  <c r="P577" i="35"/>
  <c r="O577" i="35"/>
  <c r="N577" i="35"/>
  <c r="F577" i="35"/>
  <c r="E577" i="35"/>
  <c r="Q576" i="35"/>
  <c r="P576" i="35"/>
  <c r="O576" i="35"/>
  <c r="N576" i="35"/>
  <c r="F576" i="35"/>
  <c r="E576" i="35"/>
  <c r="Q575" i="35"/>
  <c r="P575" i="35"/>
  <c r="O575" i="35"/>
  <c r="N575" i="35"/>
  <c r="F575" i="35"/>
  <c r="E575" i="35"/>
  <c r="Q574" i="35"/>
  <c r="P574" i="35"/>
  <c r="O574" i="35"/>
  <c r="N574" i="35"/>
  <c r="F574" i="35"/>
  <c r="E574" i="35"/>
  <c r="Q573" i="35"/>
  <c r="P573" i="35"/>
  <c r="O573" i="35"/>
  <c r="N573" i="35"/>
  <c r="F573" i="35"/>
  <c r="E573" i="35"/>
  <c r="Q572" i="35"/>
  <c r="P572" i="35"/>
  <c r="O572" i="35"/>
  <c r="N572" i="35"/>
  <c r="F572" i="35"/>
  <c r="E572" i="35"/>
  <c r="Q571" i="35"/>
  <c r="P571" i="35"/>
  <c r="O571" i="35"/>
  <c r="N571" i="35"/>
  <c r="F571" i="35"/>
  <c r="E571" i="35"/>
  <c r="Q570" i="35"/>
  <c r="P570" i="35"/>
  <c r="O570" i="35"/>
  <c r="N570" i="35"/>
  <c r="F570" i="35"/>
  <c r="E570" i="35"/>
  <c r="Q569" i="35"/>
  <c r="P569" i="35"/>
  <c r="O569" i="35"/>
  <c r="N569" i="35"/>
  <c r="F569" i="35"/>
  <c r="E569" i="35"/>
  <c r="Q568" i="35"/>
  <c r="P568" i="35"/>
  <c r="O568" i="35"/>
  <c r="N568" i="35"/>
  <c r="F568" i="35"/>
  <c r="E568" i="35"/>
  <c r="L556" i="35"/>
  <c r="K556" i="35"/>
  <c r="J556" i="35"/>
  <c r="I556" i="35"/>
  <c r="H556" i="35"/>
  <c r="G556" i="35"/>
  <c r="D556" i="35"/>
  <c r="C556" i="35"/>
  <c r="Q555" i="35"/>
  <c r="P555" i="35"/>
  <c r="O555" i="35"/>
  <c r="N555" i="35"/>
  <c r="F555" i="35"/>
  <c r="E555" i="35"/>
  <c r="Q554" i="35"/>
  <c r="P554" i="35"/>
  <c r="O554" i="35"/>
  <c r="N554" i="35"/>
  <c r="F554" i="35"/>
  <c r="E554" i="35"/>
  <c r="Q553" i="35"/>
  <c r="P553" i="35"/>
  <c r="O553" i="35"/>
  <c r="N553" i="35"/>
  <c r="F553" i="35"/>
  <c r="E553" i="35"/>
  <c r="Q552" i="35"/>
  <c r="P552" i="35"/>
  <c r="O552" i="35"/>
  <c r="N552" i="35"/>
  <c r="F552" i="35"/>
  <c r="E552" i="35"/>
  <c r="Q551" i="35"/>
  <c r="P551" i="35"/>
  <c r="O551" i="35"/>
  <c r="N551" i="35"/>
  <c r="F551" i="35"/>
  <c r="E551" i="35"/>
  <c r="Q550" i="35"/>
  <c r="P550" i="35"/>
  <c r="O550" i="35"/>
  <c r="N550" i="35"/>
  <c r="F550" i="35"/>
  <c r="E550" i="35"/>
  <c r="Q549" i="35"/>
  <c r="P549" i="35"/>
  <c r="O549" i="35"/>
  <c r="N549" i="35"/>
  <c r="F549" i="35"/>
  <c r="E549" i="35"/>
  <c r="Q548" i="35"/>
  <c r="P548" i="35"/>
  <c r="O548" i="35"/>
  <c r="N548" i="35"/>
  <c r="F548" i="35"/>
  <c r="E548" i="35"/>
  <c r="Q547" i="35"/>
  <c r="P547" i="35"/>
  <c r="O547" i="35"/>
  <c r="N547" i="35"/>
  <c r="F547" i="35"/>
  <c r="E547" i="35"/>
  <c r="L546" i="35"/>
  <c r="K546" i="35"/>
  <c r="J546" i="35"/>
  <c r="I546" i="35"/>
  <c r="H546" i="35"/>
  <c r="G546" i="35"/>
  <c r="D546" i="35"/>
  <c r="C546" i="35"/>
  <c r="Q545" i="35"/>
  <c r="P545" i="35"/>
  <c r="O545" i="35"/>
  <c r="N545" i="35"/>
  <c r="F545" i="35"/>
  <c r="E545" i="35"/>
  <c r="Q544" i="35"/>
  <c r="P544" i="35"/>
  <c r="O544" i="35"/>
  <c r="N544" i="35"/>
  <c r="F544" i="35"/>
  <c r="E544" i="35"/>
  <c r="Q543" i="35"/>
  <c r="P543" i="35"/>
  <c r="O543" i="35"/>
  <c r="N543" i="35"/>
  <c r="F543" i="35"/>
  <c r="E543" i="35"/>
  <c r="Q542" i="35"/>
  <c r="P542" i="35"/>
  <c r="O542" i="35"/>
  <c r="N542" i="35"/>
  <c r="F542" i="35"/>
  <c r="E542" i="35"/>
  <c r="Q541" i="35"/>
  <c r="P541" i="35"/>
  <c r="O541" i="35"/>
  <c r="N541" i="35"/>
  <c r="F541" i="35"/>
  <c r="E541" i="35"/>
  <c r="Q540" i="35"/>
  <c r="P540" i="35"/>
  <c r="O540" i="35"/>
  <c r="N540" i="35"/>
  <c r="F540" i="35"/>
  <c r="E540" i="35"/>
  <c r="Q539" i="35"/>
  <c r="P539" i="35"/>
  <c r="O539" i="35"/>
  <c r="N539" i="35"/>
  <c r="F539" i="35"/>
  <c r="E539" i="35"/>
  <c r="Q538" i="35"/>
  <c r="P538" i="35"/>
  <c r="O538" i="35"/>
  <c r="N538" i="35"/>
  <c r="F538" i="35"/>
  <c r="E538" i="35"/>
  <c r="Q537" i="35"/>
  <c r="P537" i="35"/>
  <c r="O537" i="35"/>
  <c r="N537" i="35"/>
  <c r="F537" i="35"/>
  <c r="E537" i="35"/>
  <c r="Q536" i="35"/>
  <c r="P536" i="35"/>
  <c r="O536" i="35"/>
  <c r="N536" i="35"/>
  <c r="F536" i="35"/>
  <c r="E536" i="35"/>
  <c r="Q535" i="35"/>
  <c r="P535" i="35"/>
  <c r="O535" i="35"/>
  <c r="N535" i="35"/>
  <c r="F535" i="35"/>
  <c r="E535" i="35"/>
  <c r="L534" i="35"/>
  <c r="K534" i="35"/>
  <c r="J534" i="35"/>
  <c r="I534" i="35"/>
  <c r="H534" i="35"/>
  <c r="G534" i="35"/>
  <c r="D534" i="35"/>
  <c r="C534" i="35"/>
  <c r="Q533" i="35"/>
  <c r="P533" i="35"/>
  <c r="O533" i="35"/>
  <c r="N533" i="35"/>
  <c r="F533" i="35"/>
  <c r="E533" i="35"/>
  <c r="Q532" i="35"/>
  <c r="P532" i="35"/>
  <c r="O532" i="35"/>
  <c r="N532" i="35"/>
  <c r="F532" i="35"/>
  <c r="E532" i="35"/>
  <c r="Q531" i="35"/>
  <c r="P531" i="35"/>
  <c r="O531" i="35"/>
  <c r="N531" i="35"/>
  <c r="F531" i="35"/>
  <c r="E531" i="35"/>
  <c r="Q530" i="35"/>
  <c r="P530" i="35"/>
  <c r="O530" i="35"/>
  <c r="N530" i="35"/>
  <c r="F530" i="35"/>
  <c r="E530" i="35"/>
  <c r="Q529" i="35"/>
  <c r="P529" i="35"/>
  <c r="O529" i="35"/>
  <c r="N529" i="35"/>
  <c r="F529" i="35"/>
  <c r="E529" i="35"/>
  <c r="Q528" i="35"/>
  <c r="P528" i="35"/>
  <c r="O528" i="35"/>
  <c r="N528" i="35"/>
  <c r="F528" i="35"/>
  <c r="E528" i="35"/>
  <c r="Q527" i="35"/>
  <c r="P527" i="35"/>
  <c r="O527" i="35"/>
  <c r="N527" i="35"/>
  <c r="F527" i="35"/>
  <c r="E527" i="35"/>
  <c r="Q526" i="35"/>
  <c r="P526" i="35"/>
  <c r="O526" i="35"/>
  <c r="N526" i="35"/>
  <c r="F526" i="35"/>
  <c r="E526" i="35"/>
  <c r="Q525" i="35"/>
  <c r="P525" i="35"/>
  <c r="O525" i="35"/>
  <c r="N525" i="35"/>
  <c r="F525" i="35"/>
  <c r="E525" i="35"/>
  <c r="Q524" i="35"/>
  <c r="P524" i="35"/>
  <c r="O524" i="35"/>
  <c r="N524" i="35"/>
  <c r="F524" i="35"/>
  <c r="E524" i="35"/>
  <c r="Q523" i="35"/>
  <c r="P523" i="35"/>
  <c r="O523" i="35"/>
  <c r="N523" i="35"/>
  <c r="F523" i="35"/>
  <c r="E523" i="35"/>
  <c r="Q522" i="35"/>
  <c r="P522" i="35"/>
  <c r="O522" i="35"/>
  <c r="N522" i="35"/>
  <c r="F522" i="35"/>
  <c r="E522" i="35"/>
  <c r="Q521" i="35"/>
  <c r="P521" i="35"/>
  <c r="O521" i="35"/>
  <c r="N521" i="35"/>
  <c r="F521" i="35"/>
  <c r="E521" i="35"/>
  <c r="Q520" i="35"/>
  <c r="P520" i="35"/>
  <c r="O520" i="35"/>
  <c r="N520" i="35"/>
  <c r="F520" i="35"/>
  <c r="E520" i="35"/>
  <c r="Q519" i="35"/>
  <c r="P519" i="35"/>
  <c r="O519" i="35"/>
  <c r="N519" i="35"/>
  <c r="F519" i="35"/>
  <c r="E519" i="35"/>
  <c r="Q518" i="35"/>
  <c r="P518" i="35"/>
  <c r="O518" i="35"/>
  <c r="N518" i="35"/>
  <c r="F518" i="35"/>
  <c r="E518" i="35"/>
  <c r="Q517" i="35"/>
  <c r="P517" i="35"/>
  <c r="O517" i="35"/>
  <c r="N517" i="35"/>
  <c r="F517" i="35"/>
  <c r="E517" i="35"/>
  <c r="L505" i="35"/>
  <c r="K505" i="35"/>
  <c r="J505" i="35"/>
  <c r="I505" i="35"/>
  <c r="H505" i="35"/>
  <c r="G505" i="35"/>
  <c r="D505" i="35"/>
  <c r="C505" i="35"/>
  <c r="Q504" i="35"/>
  <c r="P504" i="35"/>
  <c r="O504" i="35"/>
  <c r="N504" i="35"/>
  <c r="F504" i="35"/>
  <c r="E504" i="35"/>
  <c r="Q503" i="35"/>
  <c r="P503" i="35"/>
  <c r="O503" i="35"/>
  <c r="N503" i="35"/>
  <c r="F503" i="35"/>
  <c r="E503" i="35"/>
  <c r="Q502" i="35"/>
  <c r="P502" i="35"/>
  <c r="O502" i="35"/>
  <c r="N502" i="35"/>
  <c r="F502" i="35"/>
  <c r="E502" i="35"/>
  <c r="Q501" i="35"/>
  <c r="P501" i="35"/>
  <c r="O501" i="35"/>
  <c r="N501" i="35"/>
  <c r="F501" i="35"/>
  <c r="E501" i="35"/>
  <c r="Q500" i="35"/>
  <c r="P500" i="35"/>
  <c r="O500" i="35"/>
  <c r="N500" i="35"/>
  <c r="F500" i="35"/>
  <c r="E500" i="35"/>
  <c r="Q499" i="35"/>
  <c r="P499" i="35"/>
  <c r="O499" i="35"/>
  <c r="N499" i="35"/>
  <c r="F499" i="35"/>
  <c r="E499" i="35"/>
  <c r="Q498" i="35"/>
  <c r="P498" i="35"/>
  <c r="O498" i="35"/>
  <c r="N498" i="35"/>
  <c r="F498" i="35"/>
  <c r="E498" i="35"/>
  <c r="Q497" i="35"/>
  <c r="P497" i="35"/>
  <c r="O497" i="35"/>
  <c r="N497" i="35"/>
  <c r="F497" i="35"/>
  <c r="E497" i="35"/>
  <c r="Q496" i="35"/>
  <c r="P496" i="35"/>
  <c r="O496" i="35"/>
  <c r="N496" i="35"/>
  <c r="F496" i="35"/>
  <c r="E496" i="35"/>
  <c r="L495" i="35"/>
  <c r="K495" i="35"/>
  <c r="J495" i="35"/>
  <c r="I495" i="35"/>
  <c r="H495" i="35"/>
  <c r="G495" i="35"/>
  <c r="D495" i="35"/>
  <c r="C495" i="35"/>
  <c r="Q494" i="35"/>
  <c r="P494" i="35"/>
  <c r="O494" i="35"/>
  <c r="N494" i="35"/>
  <c r="F494" i="35"/>
  <c r="E494" i="35"/>
  <c r="Q493" i="35"/>
  <c r="P493" i="35"/>
  <c r="O493" i="35"/>
  <c r="N493" i="35"/>
  <c r="F493" i="35"/>
  <c r="E493" i="35"/>
  <c r="Q492" i="35"/>
  <c r="P492" i="35"/>
  <c r="O492" i="35"/>
  <c r="N492" i="35"/>
  <c r="F492" i="35"/>
  <c r="E492" i="35"/>
  <c r="Q491" i="35"/>
  <c r="P491" i="35"/>
  <c r="O491" i="35"/>
  <c r="N491" i="35"/>
  <c r="F491" i="35"/>
  <c r="E491" i="35"/>
  <c r="Q490" i="35"/>
  <c r="P490" i="35"/>
  <c r="O490" i="35"/>
  <c r="N490" i="35"/>
  <c r="F490" i="35"/>
  <c r="E490" i="35"/>
  <c r="Q489" i="35"/>
  <c r="P489" i="35"/>
  <c r="O489" i="35"/>
  <c r="N489" i="35"/>
  <c r="F489" i="35"/>
  <c r="E489" i="35"/>
  <c r="Q488" i="35"/>
  <c r="P488" i="35"/>
  <c r="O488" i="35"/>
  <c r="N488" i="35"/>
  <c r="F488" i="35"/>
  <c r="E488" i="35"/>
  <c r="Q487" i="35"/>
  <c r="P487" i="35"/>
  <c r="O487" i="35"/>
  <c r="N487" i="35"/>
  <c r="F487" i="35"/>
  <c r="E487" i="35"/>
  <c r="Q486" i="35"/>
  <c r="P486" i="35"/>
  <c r="O486" i="35"/>
  <c r="N486" i="35"/>
  <c r="F486" i="35"/>
  <c r="E486" i="35"/>
  <c r="Q485" i="35"/>
  <c r="P485" i="35"/>
  <c r="O485" i="35"/>
  <c r="N485" i="35"/>
  <c r="F485" i="35"/>
  <c r="E485" i="35"/>
  <c r="Q484" i="35"/>
  <c r="P484" i="35"/>
  <c r="O484" i="35"/>
  <c r="N484" i="35"/>
  <c r="F484" i="35"/>
  <c r="E484" i="35"/>
  <c r="L483" i="35"/>
  <c r="K483" i="35"/>
  <c r="J483" i="35"/>
  <c r="I483" i="35"/>
  <c r="H483" i="35"/>
  <c r="G483" i="35"/>
  <c r="D483" i="35"/>
  <c r="C483" i="35"/>
  <c r="Q482" i="35"/>
  <c r="P482" i="35"/>
  <c r="O482" i="35"/>
  <c r="N482" i="35"/>
  <c r="F482" i="35"/>
  <c r="E482" i="35"/>
  <c r="Q481" i="35"/>
  <c r="P481" i="35"/>
  <c r="O481" i="35"/>
  <c r="N481" i="35"/>
  <c r="F481" i="35"/>
  <c r="E481" i="35"/>
  <c r="Q480" i="35"/>
  <c r="P480" i="35"/>
  <c r="O480" i="35"/>
  <c r="N480" i="35"/>
  <c r="F480" i="35"/>
  <c r="E480" i="35"/>
  <c r="Q479" i="35"/>
  <c r="P479" i="35"/>
  <c r="O479" i="35"/>
  <c r="N479" i="35"/>
  <c r="F479" i="35"/>
  <c r="E479" i="35"/>
  <c r="Q478" i="35"/>
  <c r="P478" i="35"/>
  <c r="O478" i="35"/>
  <c r="N478" i="35"/>
  <c r="F478" i="35"/>
  <c r="E478" i="35"/>
  <c r="Q477" i="35"/>
  <c r="P477" i="35"/>
  <c r="O477" i="35"/>
  <c r="N477" i="35"/>
  <c r="F477" i="35"/>
  <c r="E477" i="35"/>
  <c r="Q476" i="35"/>
  <c r="P476" i="35"/>
  <c r="O476" i="35"/>
  <c r="N476" i="35"/>
  <c r="F476" i="35"/>
  <c r="E476" i="35"/>
  <c r="Q475" i="35"/>
  <c r="P475" i="35"/>
  <c r="O475" i="35"/>
  <c r="N475" i="35"/>
  <c r="F475" i="35"/>
  <c r="E475" i="35"/>
  <c r="Q474" i="35"/>
  <c r="P474" i="35"/>
  <c r="O474" i="35"/>
  <c r="N474" i="35"/>
  <c r="F474" i="35"/>
  <c r="E474" i="35"/>
  <c r="Q473" i="35"/>
  <c r="P473" i="35"/>
  <c r="O473" i="35"/>
  <c r="N473" i="35"/>
  <c r="F473" i="35"/>
  <c r="E473" i="35"/>
  <c r="Q472" i="35"/>
  <c r="P472" i="35"/>
  <c r="O472" i="35"/>
  <c r="N472" i="35"/>
  <c r="F472" i="35"/>
  <c r="E472" i="35"/>
  <c r="Q471" i="35"/>
  <c r="P471" i="35"/>
  <c r="O471" i="35"/>
  <c r="N471" i="35"/>
  <c r="F471" i="35"/>
  <c r="E471" i="35"/>
  <c r="Q470" i="35"/>
  <c r="P470" i="35"/>
  <c r="O470" i="35"/>
  <c r="N470" i="35"/>
  <c r="F470" i="35"/>
  <c r="E470" i="35"/>
  <c r="Q469" i="35"/>
  <c r="P469" i="35"/>
  <c r="O469" i="35"/>
  <c r="N469" i="35"/>
  <c r="F469" i="35"/>
  <c r="E469" i="35"/>
  <c r="Q468" i="35"/>
  <c r="P468" i="35"/>
  <c r="O468" i="35"/>
  <c r="N468" i="35"/>
  <c r="F468" i="35"/>
  <c r="E468" i="35"/>
  <c r="Q467" i="35"/>
  <c r="P467" i="35"/>
  <c r="O467" i="35"/>
  <c r="N467" i="35"/>
  <c r="F467" i="35"/>
  <c r="E467" i="35"/>
  <c r="Q466" i="35"/>
  <c r="P466" i="35"/>
  <c r="O466" i="35"/>
  <c r="N466" i="35"/>
  <c r="F466" i="35"/>
  <c r="E466" i="35"/>
  <c r="L454" i="35"/>
  <c r="K454" i="35"/>
  <c r="J454" i="35"/>
  <c r="I454" i="35"/>
  <c r="H454" i="35"/>
  <c r="G454" i="35"/>
  <c r="D454" i="35"/>
  <c r="C454" i="35"/>
  <c r="Q453" i="35"/>
  <c r="P453" i="35"/>
  <c r="O453" i="35"/>
  <c r="N453" i="35"/>
  <c r="F453" i="35"/>
  <c r="E453" i="35"/>
  <c r="Q452" i="35"/>
  <c r="P452" i="35"/>
  <c r="O452" i="35"/>
  <c r="N452" i="35"/>
  <c r="F452" i="35"/>
  <c r="E452" i="35"/>
  <c r="Q451" i="35"/>
  <c r="P451" i="35"/>
  <c r="O451" i="35"/>
  <c r="N451" i="35"/>
  <c r="F451" i="35"/>
  <c r="E451" i="35"/>
  <c r="Q450" i="35"/>
  <c r="P450" i="35"/>
  <c r="O450" i="35"/>
  <c r="N450" i="35"/>
  <c r="F450" i="35"/>
  <c r="E450" i="35"/>
  <c r="Q449" i="35"/>
  <c r="P449" i="35"/>
  <c r="O449" i="35"/>
  <c r="N449" i="35"/>
  <c r="F449" i="35"/>
  <c r="E449" i="35"/>
  <c r="Q448" i="35"/>
  <c r="P448" i="35"/>
  <c r="O448" i="35"/>
  <c r="N448" i="35"/>
  <c r="F448" i="35"/>
  <c r="E448" i="35"/>
  <c r="Q447" i="35"/>
  <c r="P447" i="35"/>
  <c r="O447" i="35"/>
  <c r="N447" i="35"/>
  <c r="F447" i="35"/>
  <c r="E447" i="35"/>
  <c r="Q446" i="35"/>
  <c r="P446" i="35"/>
  <c r="O446" i="35"/>
  <c r="N446" i="35"/>
  <c r="F446" i="35"/>
  <c r="E446" i="35"/>
  <c r="Q445" i="35"/>
  <c r="P445" i="35"/>
  <c r="O445" i="35"/>
  <c r="N445" i="35"/>
  <c r="F445" i="35"/>
  <c r="E445" i="35"/>
  <c r="L444" i="35"/>
  <c r="K444" i="35"/>
  <c r="J444" i="35"/>
  <c r="I444" i="35"/>
  <c r="H444" i="35"/>
  <c r="G444" i="35"/>
  <c r="D444" i="35"/>
  <c r="C444" i="35"/>
  <c r="Q443" i="35"/>
  <c r="P443" i="35"/>
  <c r="O443" i="35"/>
  <c r="N443" i="35"/>
  <c r="F443" i="35"/>
  <c r="E443" i="35"/>
  <c r="Q442" i="35"/>
  <c r="P442" i="35"/>
  <c r="O442" i="35"/>
  <c r="N442" i="35"/>
  <c r="F442" i="35"/>
  <c r="E442" i="35"/>
  <c r="Q441" i="35"/>
  <c r="P441" i="35"/>
  <c r="O441" i="35"/>
  <c r="N441" i="35"/>
  <c r="F441" i="35"/>
  <c r="E441" i="35"/>
  <c r="Q440" i="35"/>
  <c r="P440" i="35"/>
  <c r="O440" i="35"/>
  <c r="N440" i="35"/>
  <c r="F440" i="35"/>
  <c r="E440" i="35"/>
  <c r="Q439" i="35"/>
  <c r="P439" i="35"/>
  <c r="O439" i="35"/>
  <c r="N439" i="35"/>
  <c r="F439" i="35"/>
  <c r="E439" i="35"/>
  <c r="Q438" i="35"/>
  <c r="P438" i="35"/>
  <c r="O438" i="35"/>
  <c r="N438" i="35"/>
  <c r="F438" i="35"/>
  <c r="E438" i="35"/>
  <c r="Q437" i="35"/>
  <c r="P437" i="35"/>
  <c r="O437" i="35"/>
  <c r="N437" i="35"/>
  <c r="F437" i="35"/>
  <c r="E437" i="35"/>
  <c r="Q436" i="35"/>
  <c r="P436" i="35"/>
  <c r="O436" i="35"/>
  <c r="N436" i="35"/>
  <c r="F436" i="35"/>
  <c r="E436" i="35"/>
  <c r="Q435" i="35"/>
  <c r="P435" i="35"/>
  <c r="O435" i="35"/>
  <c r="N435" i="35"/>
  <c r="F435" i="35"/>
  <c r="E435" i="35"/>
  <c r="Q434" i="35"/>
  <c r="P434" i="35"/>
  <c r="O434" i="35"/>
  <c r="N434" i="35"/>
  <c r="F434" i="35"/>
  <c r="E434" i="35"/>
  <c r="Q433" i="35"/>
  <c r="P433" i="35"/>
  <c r="O433" i="35"/>
  <c r="N433" i="35"/>
  <c r="F433" i="35"/>
  <c r="E433" i="35"/>
  <c r="L432" i="35"/>
  <c r="K432" i="35"/>
  <c r="J432" i="35"/>
  <c r="I432" i="35"/>
  <c r="H432" i="35"/>
  <c r="G432" i="35"/>
  <c r="D432" i="35"/>
  <c r="C432" i="35"/>
  <c r="Q431" i="35"/>
  <c r="P431" i="35"/>
  <c r="O431" i="35"/>
  <c r="N431" i="35"/>
  <c r="F431" i="35"/>
  <c r="E431" i="35"/>
  <c r="Q430" i="35"/>
  <c r="P430" i="35"/>
  <c r="O430" i="35"/>
  <c r="N430" i="35"/>
  <c r="F430" i="35"/>
  <c r="E430" i="35"/>
  <c r="Q429" i="35"/>
  <c r="P429" i="35"/>
  <c r="O429" i="35"/>
  <c r="N429" i="35"/>
  <c r="F429" i="35"/>
  <c r="E429" i="35"/>
  <c r="Q428" i="35"/>
  <c r="P428" i="35"/>
  <c r="O428" i="35"/>
  <c r="N428" i="35"/>
  <c r="F428" i="35"/>
  <c r="E428" i="35"/>
  <c r="Q427" i="35"/>
  <c r="P427" i="35"/>
  <c r="O427" i="35"/>
  <c r="N427" i="35"/>
  <c r="F427" i="35"/>
  <c r="E427" i="35"/>
  <c r="Q426" i="35"/>
  <c r="P426" i="35"/>
  <c r="O426" i="35"/>
  <c r="N426" i="35"/>
  <c r="F426" i="35"/>
  <c r="E426" i="35"/>
  <c r="Q425" i="35"/>
  <c r="P425" i="35"/>
  <c r="O425" i="35"/>
  <c r="N425" i="35"/>
  <c r="F425" i="35"/>
  <c r="E425" i="35"/>
  <c r="Q424" i="35"/>
  <c r="P424" i="35"/>
  <c r="O424" i="35"/>
  <c r="N424" i="35"/>
  <c r="F424" i="35"/>
  <c r="E424" i="35"/>
  <c r="Q423" i="35"/>
  <c r="P423" i="35"/>
  <c r="O423" i="35"/>
  <c r="N423" i="35"/>
  <c r="F423" i="35"/>
  <c r="E423" i="35"/>
  <c r="Q422" i="35"/>
  <c r="P422" i="35"/>
  <c r="O422" i="35"/>
  <c r="N422" i="35"/>
  <c r="F422" i="35"/>
  <c r="E422" i="35"/>
  <c r="Q421" i="35"/>
  <c r="P421" i="35"/>
  <c r="O421" i="35"/>
  <c r="N421" i="35"/>
  <c r="F421" i="35"/>
  <c r="E421" i="35"/>
  <c r="Q420" i="35"/>
  <c r="P420" i="35"/>
  <c r="O420" i="35"/>
  <c r="N420" i="35"/>
  <c r="F420" i="35"/>
  <c r="E420" i="35"/>
  <c r="Q419" i="35"/>
  <c r="P419" i="35"/>
  <c r="O419" i="35"/>
  <c r="N419" i="35"/>
  <c r="F419" i="35"/>
  <c r="E419" i="35"/>
  <c r="Q418" i="35"/>
  <c r="P418" i="35"/>
  <c r="O418" i="35"/>
  <c r="N418" i="35"/>
  <c r="F418" i="35"/>
  <c r="E418" i="35"/>
  <c r="Q417" i="35"/>
  <c r="P417" i="35"/>
  <c r="O417" i="35"/>
  <c r="N417" i="35"/>
  <c r="F417" i="35"/>
  <c r="E417" i="35"/>
  <c r="Q416" i="35"/>
  <c r="P416" i="35"/>
  <c r="O416" i="35"/>
  <c r="N416" i="35"/>
  <c r="F416" i="35"/>
  <c r="E416" i="35"/>
  <c r="Q415" i="35"/>
  <c r="P415" i="35"/>
  <c r="O415" i="35"/>
  <c r="N415" i="35"/>
  <c r="F415" i="35"/>
  <c r="E415" i="35"/>
  <c r="L403" i="35"/>
  <c r="K403" i="35"/>
  <c r="J403" i="35"/>
  <c r="I403" i="35"/>
  <c r="H403" i="35"/>
  <c r="G403" i="35"/>
  <c r="D403" i="35"/>
  <c r="C403" i="35"/>
  <c r="Q402" i="35"/>
  <c r="P402" i="35"/>
  <c r="AF402" i="35" s="1"/>
  <c r="O402" i="35"/>
  <c r="N402" i="35"/>
  <c r="F402" i="35"/>
  <c r="E402" i="35"/>
  <c r="Q401" i="35"/>
  <c r="P401" i="35"/>
  <c r="AF401" i="35" s="1"/>
  <c r="O401" i="35"/>
  <c r="N401" i="35"/>
  <c r="F401" i="35"/>
  <c r="E401" i="35"/>
  <c r="Q400" i="35"/>
  <c r="P400" i="35"/>
  <c r="AF400" i="35" s="1"/>
  <c r="O400" i="35"/>
  <c r="N400" i="35"/>
  <c r="F400" i="35"/>
  <c r="E400" i="35"/>
  <c r="Q399" i="35"/>
  <c r="P399" i="35"/>
  <c r="AF399" i="35" s="1"/>
  <c r="O399" i="35"/>
  <c r="N399" i="35"/>
  <c r="F399" i="35"/>
  <c r="E399" i="35"/>
  <c r="Q398" i="35"/>
  <c r="P398" i="35"/>
  <c r="AF398" i="35" s="1"/>
  <c r="O398" i="35"/>
  <c r="N398" i="35"/>
  <c r="F398" i="35"/>
  <c r="E398" i="35"/>
  <c r="Q397" i="35"/>
  <c r="P397" i="35"/>
  <c r="AF397" i="35" s="1"/>
  <c r="O397" i="35"/>
  <c r="N397" i="35"/>
  <c r="F397" i="35"/>
  <c r="E397" i="35"/>
  <c r="Q396" i="35"/>
  <c r="P396" i="35"/>
  <c r="AF396" i="35" s="1"/>
  <c r="O396" i="35"/>
  <c r="N396" i="35"/>
  <c r="F396" i="35"/>
  <c r="E396" i="35"/>
  <c r="Q395" i="35"/>
  <c r="P395" i="35"/>
  <c r="AF395" i="35" s="1"/>
  <c r="O395" i="35"/>
  <c r="N395" i="35"/>
  <c r="F395" i="35"/>
  <c r="E395" i="35"/>
  <c r="Q394" i="35"/>
  <c r="P394" i="35"/>
  <c r="AF394" i="35" s="1"/>
  <c r="O394" i="35"/>
  <c r="N394" i="35"/>
  <c r="F394" i="35"/>
  <c r="E394" i="35"/>
  <c r="L393" i="35"/>
  <c r="K393" i="35"/>
  <c r="J393" i="35"/>
  <c r="I393" i="35"/>
  <c r="H393" i="35"/>
  <c r="G393" i="35"/>
  <c r="D393" i="35"/>
  <c r="C393" i="35"/>
  <c r="Q392" i="35"/>
  <c r="P392" i="35"/>
  <c r="AF392" i="35" s="1"/>
  <c r="O392" i="35"/>
  <c r="N392" i="35"/>
  <c r="F392" i="35"/>
  <c r="E392" i="35"/>
  <c r="Q391" i="35"/>
  <c r="P391" i="35"/>
  <c r="AF391" i="35" s="1"/>
  <c r="O391" i="35"/>
  <c r="N391" i="35"/>
  <c r="F391" i="35"/>
  <c r="E391" i="35"/>
  <c r="Q390" i="35"/>
  <c r="P390" i="35"/>
  <c r="AF390" i="35" s="1"/>
  <c r="O390" i="35"/>
  <c r="N390" i="35"/>
  <c r="F390" i="35"/>
  <c r="E390" i="35"/>
  <c r="Q389" i="35"/>
  <c r="P389" i="35"/>
  <c r="AF389" i="35" s="1"/>
  <c r="O389" i="35"/>
  <c r="N389" i="35"/>
  <c r="F389" i="35"/>
  <c r="E389" i="35"/>
  <c r="Q388" i="35"/>
  <c r="P388" i="35"/>
  <c r="AF388" i="35" s="1"/>
  <c r="O388" i="35"/>
  <c r="N388" i="35"/>
  <c r="F388" i="35"/>
  <c r="E388" i="35"/>
  <c r="Q387" i="35"/>
  <c r="P387" i="35"/>
  <c r="AF387" i="35" s="1"/>
  <c r="O387" i="35"/>
  <c r="N387" i="35"/>
  <c r="F387" i="35"/>
  <c r="E387" i="35"/>
  <c r="Q386" i="35"/>
  <c r="P386" i="35"/>
  <c r="AF386" i="35" s="1"/>
  <c r="O386" i="35"/>
  <c r="N386" i="35"/>
  <c r="F386" i="35"/>
  <c r="E386" i="35"/>
  <c r="Q385" i="35"/>
  <c r="P385" i="35"/>
  <c r="AF385" i="35" s="1"/>
  <c r="O385" i="35"/>
  <c r="N385" i="35"/>
  <c r="F385" i="35"/>
  <c r="E385" i="35"/>
  <c r="Q384" i="35"/>
  <c r="P384" i="35"/>
  <c r="AF384" i="35" s="1"/>
  <c r="O384" i="35"/>
  <c r="N384" i="35"/>
  <c r="F384" i="35"/>
  <c r="E384" i="35"/>
  <c r="Q383" i="35"/>
  <c r="P383" i="35"/>
  <c r="AF383" i="35" s="1"/>
  <c r="O383" i="35"/>
  <c r="N383" i="35"/>
  <c r="F383" i="35"/>
  <c r="E383" i="35"/>
  <c r="Q382" i="35"/>
  <c r="P382" i="35"/>
  <c r="AF382" i="35" s="1"/>
  <c r="O382" i="35"/>
  <c r="N382" i="35"/>
  <c r="F382" i="35"/>
  <c r="E382" i="35"/>
  <c r="L381" i="35"/>
  <c r="K381" i="35"/>
  <c r="J381" i="35"/>
  <c r="I381" i="35"/>
  <c r="H381" i="35"/>
  <c r="G381" i="35"/>
  <c r="D381" i="35"/>
  <c r="C381" i="35"/>
  <c r="Q380" i="35"/>
  <c r="P380" i="35"/>
  <c r="AF380" i="35" s="1"/>
  <c r="O380" i="35"/>
  <c r="N380" i="35"/>
  <c r="F380" i="35"/>
  <c r="E380" i="35"/>
  <c r="Q379" i="35"/>
  <c r="P379" i="35"/>
  <c r="AF379" i="35" s="1"/>
  <c r="O379" i="35"/>
  <c r="N379" i="35"/>
  <c r="F379" i="35"/>
  <c r="E379" i="35"/>
  <c r="Q378" i="35"/>
  <c r="P378" i="35"/>
  <c r="AF378" i="35" s="1"/>
  <c r="O378" i="35"/>
  <c r="N378" i="35"/>
  <c r="F378" i="35"/>
  <c r="E378" i="35"/>
  <c r="Q377" i="35"/>
  <c r="P377" i="35"/>
  <c r="AF377" i="35" s="1"/>
  <c r="O377" i="35"/>
  <c r="N377" i="35"/>
  <c r="F377" i="35"/>
  <c r="E377" i="35"/>
  <c r="Q376" i="35"/>
  <c r="P376" i="35"/>
  <c r="AF376" i="35" s="1"/>
  <c r="O376" i="35"/>
  <c r="N376" i="35"/>
  <c r="F376" i="35"/>
  <c r="E376" i="35"/>
  <c r="Q375" i="35"/>
  <c r="P375" i="35"/>
  <c r="AF375" i="35" s="1"/>
  <c r="O375" i="35"/>
  <c r="N375" i="35"/>
  <c r="F375" i="35"/>
  <c r="E375" i="35"/>
  <c r="Q374" i="35"/>
  <c r="P374" i="35"/>
  <c r="AF374" i="35" s="1"/>
  <c r="O374" i="35"/>
  <c r="N374" i="35"/>
  <c r="F374" i="35"/>
  <c r="E374" i="35"/>
  <c r="Q373" i="35"/>
  <c r="P373" i="35"/>
  <c r="AF373" i="35" s="1"/>
  <c r="O373" i="35"/>
  <c r="N373" i="35"/>
  <c r="F373" i="35"/>
  <c r="E373" i="35"/>
  <c r="Q372" i="35"/>
  <c r="P372" i="35"/>
  <c r="AF372" i="35" s="1"/>
  <c r="O372" i="35"/>
  <c r="N372" i="35"/>
  <c r="F372" i="35"/>
  <c r="E372" i="35"/>
  <c r="Q371" i="35"/>
  <c r="P371" i="35"/>
  <c r="AF371" i="35" s="1"/>
  <c r="O371" i="35"/>
  <c r="N371" i="35"/>
  <c r="F371" i="35"/>
  <c r="E371" i="35"/>
  <c r="Q370" i="35"/>
  <c r="P370" i="35"/>
  <c r="AF370" i="35" s="1"/>
  <c r="O370" i="35"/>
  <c r="N370" i="35"/>
  <c r="F370" i="35"/>
  <c r="E370" i="35"/>
  <c r="Q369" i="35"/>
  <c r="P369" i="35"/>
  <c r="AF369" i="35" s="1"/>
  <c r="O369" i="35"/>
  <c r="N369" i="35"/>
  <c r="F369" i="35"/>
  <c r="E369" i="35"/>
  <c r="Q368" i="35"/>
  <c r="P368" i="35"/>
  <c r="AF368" i="35" s="1"/>
  <c r="O368" i="35"/>
  <c r="N368" i="35"/>
  <c r="F368" i="35"/>
  <c r="E368" i="35"/>
  <c r="Q367" i="35"/>
  <c r="P367" i="35"/>
  <c r="AF367" i="35" s="1"/>
  <c r="O367" i="35"/>
  <c r="N367" i="35"/>
  <c r="F367" i="35"/>
  <c r="E367" i="35"/>
  <c r="Q366" i="35"/>
  <c r="P366" i="35"/>
  <c r="AF366" i="35" s="1"/>
  <c r="O366" i="35"/>
  <c r="N366" i="35"/>
  <c r="F366" i="35"/>
  <c r="E366" i="35"/>
  <c r="Q365" i="35"/>
  <c r="P365" i="35"/>
  <c r="AF365" i="35" s="1"/>
  <c r="O365" i="35"/>
  <c r="N365" i="35"/>
  <c r="F365" i="35"/>
  <c r="E365" i="35"/>
  <c r="Q364" i="35"/>
  <c r="P364" i="35"/>
  <c r="AF364" i="35" s="1"/>
  <c r="O364" i="35"/>
  <c r="N364" i="35"/>
  <c r="F364" i="35"/>
  <c r="E364" i="35"/>
  <c r="L352" i="35"/>
  <c r="K352" i="35"/>
  <c r="J352" i="35"/>
  <c r="I352" i="35"/>
  <c r="H352" i="35"/>
  <c r="G352" i="35"/>
  <c r="D352" i="35"/>
  <c r="C352" i="35"/>
  <c r="Q351" i="35"/>
  <c r="P351" i="35"/>
  <c r="AF351" i="35" s="1"/>
  <c r="O351" i="35"/>
  <c r="N351" i="35"/>
  <c r="F351" i="35"/>
  <c r="E351" i="35"/>
  <c r="Q350" i="35"/>
  <c r="P350" i="35"/>
  <c r="AF350" i="35" s="1"/>
  <c r="O350" i="35"/>
  <c r="N350" i="35"/>
  <c r="F350" i="35"/>
  <c r="E350" i="35"/>
  <c r="Q349" i="35"/>
  <c r="P349" i="35"/>
  <c r="AF349" i="35" s="1"/>
  <c r="O349" i="35"/>
  <c r="N349" i="35"/>
  <c r="F349" i="35"/>
  <c r="E349" i="35"/>
  <c r="Q348" i="35"/>
  <c r="P348" i="35"/>
  <c r="AF348" i="35" s="1"/>
  <c r="O348" i="35"/>
  <c r="N348" i="35"/>
  <c r="F348" i="35"/>
  <c r="E348" i="35"/>
  <c r="Q347" i="35"/>
  <c r="P347" i="35"/>
  <c r="AF347" i="35" s="1"/>
  <c r="O347" i="35"/>
  <c r="N347" i="35"/>
  <c r="F347" i="35"/>
  <c r="E347" i="35"/>
  <c r="Q346" i="35"/>
  <c r="P346" i="35"/>
  <c r="AF346" i="35" s="1"/>
  <c r="O346" i="35"/>
  <c r="N346" i="35"/>
  <c r="F346" i="35"/>
  <c r="E346" i="35"/>
  <c r="Q345" i="35"/>
  <c r="P345" i="35"/>
  <c r="AF345" i="35" s="1"/>
  <c r="O345" i="35"/>
  <c r="N345" i="35"/>
  <c r="F345" i="35"/>
  <c r="E345" i="35"/>
  <c r="Q344" i="35"/>
  <c r="P344" i="35"/>
  <c r="AF344" i="35" s="1"/>
  <c r="O344" i="35"/>
  <c r="N344" i="35"/>
  <c r="F344" i="35"/>
  <c r="E344" i="35"/>
  <c r="Q343" i="35"/>
  <c r="P343" i="35"/>
  <c r="AF343" i="35" s="1"/>
  <c r="O343" i="35"/>
  <c r="N343" i="35"/>
  <c r="F343" i="35"/>
  <c r="E343" i="35"/>
  <c r="L342" i="35"/>
  <c r="K342" i="35"/>
  <c r="J342" i="35"/>
  <c r="I342" i="35"/>
  <c r="H342" i="35"/>
  <c r="G342" i="35"/>
  <c r="D342" i="35"/>
  <c r="C342" i="35"/>
  <c r="Q341" i="35"/>
  <c r="P341" i="35"/>
  <c r="AF341" i="35" s="1"/>
  <c r="O341" i="35"/>
  <c r="N341" i="35"/>
  <c r="F341" i="35"/>
  <c r="E341" i="35"/>
  <c r="Q340" i="35"/>
  <c r="P340" i="35"/>
  <c r="AF340" i="35" s="1"/>
  <c r="O340" i="35"/>
  <c r="N340" i="35"/>
  <c r="F340" i="35"/>
  <c r="E340" i="35"/>
  <c r="Q339" i="35"/>
  <c r="P339" i="35"/>
  <c r="AF339" i="35" s="1"/>
  <c r="O339" i="35"/>
  <c r="N339" i="35"/>
  <c r="F339" i="35"/>
  <c r="E339" i="35"/>
  <c r="Q338" i="35"/>
  <c r="P338" i="35"/>
  <c r="AF338" i="35" s="1"/>
  <c r="O338" i="35"/>
  <c r="N338" i="35"/>
  <c r="F338" i="35"/>
  <c r="E338" i="35"/>
  <c r="Q337" i="35"/>
  <c r="P337" i="35"/>
  <c r="AF337" i="35" s="1"/>
  <c r="O337" i="35"/>
  <c r="N337" i="35"/>
  <c r="F337" i="35"/>
  <c r="E337" i="35"/>
  <c r="Q336" i="35"/>
  <c r="P336" i="35"/>
  <c r="AF336" i="35" s="1"/>
  <c r="O336" i="35"/>
  <c r="N336" i="35"/>
  <c r="F336" i="35"/>
  <c r="E336" i="35"/>
  <c r="Q335" i="35"/>
  <c r="P335" i="35"/>
  <c r="AF335" i="35" s="1"/>
  <c r="O335" i="35"/>
  <c r="N335" i="35"/>
  <c r="F335" i="35"/>
  <c r="E335" i="35"/>
  <c r="Q334" i="35"/>
  <c r="P334" i="35"/>
  <c r="AF334" i="35" s="1"/>
  <c r="O334" i="35"/>
  <c r="N334" i="35"/>
  <c r="F334" i="35"/>
  <c r="E334" i="35"/>
  <c r="Q333" i="35"/>
  <c r="P333" i="35"/>
  <c r="AF333" i="35" s="1"/>
  <c r="O333" i="35"/>
  <c r="N333" i="35"/>
  <c r="F333" i="35"/>
  <c r="E333" i="35"/>
  <c r="Q332" i="35"/>
  <c r="P332" i="35"/>
  <c r="AF332" i="35" s="1"/>
  <c r="O332" i="35"/>
  <c r="N332" i="35"/>
  <c r="F332" i="35"/>
  <c r="E332" i="35"/>
  <c r="Q331" i="35"/>
  <c r="P331" i="35"/>
  <c r="AF331" i="35" s="1"/>
  <c r="O331" i="35"/>
  <c r="N331" i="35"/>
  <c r="F331" i="35"/>
  <c r="E331" i="35"/>
  <c r="L330" i="35"/>
  <c r="K330" i="35"/>
  <c r="J330" i="35"/>
  <c r="I330" i="35"/>
  <c r="H330" i="35"/>
  <c r="G330" i="35"/>
  <c r="D330" i="35"/>
  <c r="C330" i="35"/>
  <c r="Q329" i="35"/>
  <c r="P329" i="35"/>
  <c r="AF329" i="35" s="1"/>
  <c r="O329" i="35"/>
  <c r="N329" i="35"/>
  <c r="F329" i="35"/>
  <c r="E329" i="35"/>
  <c r="Q328" i="35"/>
  <c r="P328" i="35"/>
  <c r="AF328" i="35" s="1"/>
  <c r="O328" i="35"/>
  <c r="N328" i="35"/>
  <c r="F328" i="35"/>
  <c r="E328" i="35"/>
  <c r="Q327" i="35"/>
  <c r="P327" i="35"/>
  <c r="AF327" i="35" s="1"/>
  <c r="O327" i="35"/>
  <c r="N327" i="35"/>
  <c r="F327" i="35"/>
  <c r="E327" i="35"/>
  <c r="Q326" i="35"/>
  <c r="P326" i="35"/>
  <c r="AF326" i="35" s="1"/>
  <c r="O326" i="35"/>
  <c r="N326" i="35"/>
  <c r="F326" i="35"/>
  <c r="E326" i="35"/>
  <c r="Q325" i="35"/>
  <c r="P325" i="35"/>
  <c r="AF325" i="35" s="1"/>
  <c r="O325" i="35"/>
  <c r="N325" i="35"/>
  <c r="F325" i="35"/>
  <c r="E325" i="35"/>
  <c r="Q324" i="35"/>
  <c r="P324" i="35"/>
  <c r="AF324" i="35" s="1"/>
  <c r="O324" i="35"/>
  <c r="N324" i="35"/>
  <c r="F324" i="35"/>
  <c r="E324" i="35"/>
  <c r="Q323" i="35"/>
  <c r="P323" i="35"/>
  <c r="AF323" i="35" s="1"/>
  <c r="O323" i="35"/>
  <c r="N323" i="35"/>
  <c r="F323" i="35"/>
  <c r="E323" i="35"/>
  <c r="Q322" i="35"/>
  <c r="P322" i="35"/>
  <c r="AF322" i="35" s="1"/>
  <c r="O322" i="35"/>
  <c r="N322" i="35"/>
  <c r="F322" i="35"/>
  <c r="E322" i="35"/>
  <c r="Q321" i="35"/>
  <c r="P321" i="35"/>
  <c r="AF321" i="35" s="1"/>
  <c r="O321" i="35"/>
  <c r="N321" i="35"/>
  <c r="F321" i="35"/>
  <c r="E321" i="35"/>
  <c r="Q320" i="35"/>
  <c r="P320" i="35"/>
  <c r="AF320" i="35" s="1"/>
  <c r="O320" i="35"/>
  <c r="N320" i="35"/>
  <c r="F320" i="35"/>
  <c r="E320" i="35"/>
  <c r="Q319" i="35"/>
  <c r="P319" i="35"/>
  <c r="AF319" i="35" s="1"/>
  <c r="O319" i="35"/>
  <c r="N319" i="35"/>
  <c r="F319" i="35"/>
  <c r="E319" i="35"/>
  <c r="Q318" i="35"/>
  <c r="P318" i="35"/>
  <c r="AF318" i="35" s="1"/>
  <c r="O318" i="35"/>
  <c r="N318" i="35"/>
  <c r="F318" i="35"/>
  <c r="E318" i="35"/>
  <c r="Q317" i="35"/>
  <c r="P317" i="35"/>
  <c r="AF317" i="35" s="1"/>
  <c r="O317" i="35"/>
  <c r="N317" i="35"/>
  <c r="F317" i="35"/>
  <c r="E317" i="35"/>
  <c r="Q316" i="35"/>
  <c r="P316" i="35"/>
  <c r="AF316" i="35" s="1"/>
  <c r="O316" i="35"/>
  <c r="N316" i="35"/>
  <c r="F316" i="35"/>
  <c r="E316" i="35"/>
  <c r="Q315" i="35"/>
  <c r="P315" i="35"/>
  <c r="AF315" i="35" s="1"/>
  <c r="O315" i="35"/>
  <c r="N315" i="35"/>
  <c r="F315" i="35"/>
  <c r="E315" i="35"/>
  <c r="Q314" i="35"/>
  <c r="P314" i="35"/>
  <c r="AF314" i="35" s="1"/>
  <c r="O314" i="35"/>
  <c r="N314" i="35"/>
  <c r="F314" i="35"/>
  <c r="E314" i="35"/>
  <c r="Q313" i="35"/>
  <c r="P313" i="35"/>
  <c r="AF313" i="35" s="1"/>
  <c r="O313" i="35"/>
  <c r="N313" i="35"/>
  <c r="F313" i="35"/>
  <c r="E313" i="35"/>
  <c r="L301" i="35"/>
  <c r="K301" i="35"/>
  <c r="J301" i="35"/>
  <c r="I301" i="35"/>
  <c r="H301" i="35"/>
  <c r="G301" i="35"/>
  <c r="D301" i="35"/>
  <c r="C301" i="35"/>
  <c r="Q300" i="35"/>
  <c r="P300" i="35"/>
  <c r="AF300" i="35" s="1"/>
  <c r="O300" i="35"/>
  <c r="N300" i="35"/>
  <c r="F300" i="35"/>
  <c r="E300" i="35"/>
  <c r="Q299" i="35"/>
  <c r="P299" i="35"/>
  <c r="AF299" i="35" s="1"/>
  <c r="O299" i="35"/>
  <c r="N299" i="35"/>
  <c r="F299" i="35"/>
  <c r="E299" i="35"/>
  <c r="Q298" i="35"/>
  <c r="P298" i="35"/>
  <c r="AF298" i="35" s="1"/>
  <c r="O298" i="35"/>
  <c r="N298" i="35"/>
  <c r="F298" i="35"/>
  <c r="E298" i="35"/>
  <c r="Q297" i="35"/>
  <c r="P297" i="35"/>
  <c r="AF297" i="35" s="1"/>
  <c r="O297" i="35"/>
  <c r="N297" i="35"/>
  <c r="F297" i="35"/>
  <c r="E297" i="35"/>
  <c r="Q296" i="35"/>
  <c r="P296" i="35"/>
  <c r="AF296" i="35" s="1"/>
  <c r="O296" i="35"/>
  <c r="N296" i="35"/>
  <c r="F296" i="35"/>
  <c r="E296" i="35"/>
  <c r="Q295" i="35"/>
  <c r="P295" i="35"/>
  <c r="AF295" i="35" s="1"/>
  <c r="O295" i="35"/>
  <c r="N295" i="35"/>
  <c r="F295" i="35"/>
  <c r="E295" i="35"/>
  <c r="Q294" i="35"/>
  <c r="P294" i="35"/>
  <c r="AF294" i="35" s="1"/>
  <c r="O294" i="35"/>
  <c r="N294" i="35"/>
  <c r="F294" i="35"/>
  <c r="E294" i="35"/>
  <c r="Q293" i="35"/>
  <c r="P293" i="35"/>
  <c r="AF293" i="35" s="1"/>
  <c r="O293" i="35"/>
  <c r="N293" i="35"/>
  <c r="F293" i="35"/>
  <c r="E293" i="35"/>
  <c r="Q292" i="35"/>
  <c r="P292" i="35"/>
  <c r="AF292" i="35" s="1"/>
  <c r="O292" i="35"/>
  <c r="N292" i="35"/>
  <c r="F292" i="35"/>
  <c r="E292" i="35"/>
  <c r="L291" i="35"/>
  <c r="K291" i="35"/>
  <c r="J291" i="35"/>
  <c r="I291" i="35"/>
  <c r="H291" i="35"/>
  <c r="G291" i="35"/>
  <c r="D291" i="35"/>
  <c r="C291" i="35"/>
  <c r="Q290" i="35"/>
  <c r="P290" i="35"/>
  <c r="AF290" i="35" s="1"/>
  <c r="O290" i="35"/>
  <c r="N290" i="35"/>
  <c r="F290" i="35"/>
  <c r="E290" i="35"/>
  <c r="Q289" i="35"/>
  <c r="P289" i="35"/>
  <c r="AF289" i="35" s="1"/>
  <c r="O289" i="35"/>
  <c r="N289" i="35"/>
  <c r="F289" i="35"/>
  <c r="E289" i="35"/>
  <c r="Q288" i="35"/>
  <c r="P288" i="35"/>
  <c r="AF288" i="35" s="1"/>
  <c r="O288" i="35"/>
  <c r="N288" i="35"/>
  <c r="F288" i="35"/>
  <c r="E288" i="35"/>
  <c r="Q287" i="35"/>
  <c r="P287" i="35"/>
  <c r="AF287" i="35" s="1"/>
  <c r="O287" i="35"/>
  <c r="N287" i="35"/>
  <c r="F287" i="35"/>
  <c r="E287" i="35"/>
  <c r="Q286" i="35"/>
  <c r="P286" i="35"/>
  <c r="AF286" i="35" s="1"/>
  <c r="O286" i="35"/>
  <c r="N286" i="35"/>
  <c r="F286" i="35"/>
  <c r="E286" i="35"/>
  <c r="Q285" i="35"/>
  <c r="P285" i="35"/>
  <c r="AF285" i="35" s="1"/>
  <c r="O285" i="35"/>
  <c r="N285" i="35"/>
  <c r="F285" i="35"/>
  <c r="E285" i="35"/>
  <c r="Q284" i="35"/>
  <c r="P284" i="35"/>
  <c r="AF284" i="35" s="1"/>
  <c r="O284" i="35"/>
  <c r="N284" i="35"/>
  <c r="F284" i="35"/>
  <c r="E284" i="35"/>
  <c r="Q283" i="35"/>
  <c r="P283" i="35"/>
  <c r="AF283" i="35" s="1"/>
  <c r="O283" i="35"/>
  <c r="N283" i="35"/>
  <c r="F283" i="35"/>
  <c r="E283" i="35"/>
  <c r="Q282" i="35"/>
  <c r="P282" i="35"/>
  <c r="AF282" i="35" s="1"/>
  <c r="O282" i="35"/>
  <c r="N282" i="35"/>
  <c r="F282" i="35"/>
  <c r="E282" i="35"/>
  <c r="Q281" i="35"/>
  <c r="P281" i="35"/>
  <c r="AF281" i="35" s="1"/>
  <c r="O281" i="35"/>
  <c r="N281" i="35"/>
  <c r="F281" i="35"/>
  <c r="E281" i="35"/>
  <c r="Q280" i="35"/>
  <c r="P280" i="35"/>
  <c r="AF280" i="35" s="1"/>
  <c r="O280" i="35"/>
  <c r="N280" i="35"/>
  <c r="F280" i="35"/>
  <c r="E280" i="35"/>
  <c r="L279" i="35"/>
  <c r="K279" i="35"/>
  <c r="J279" i="35"/>
  <c r="I279" i="35"/>
  <c r="H279" i="35"/>
  <c r="G279" i="35"/>
  <c r="D279" i="35"/>
  <c r="C279" i="35"/>
  <c r="Q278" i="35"/>
  <c r="P278" i="35"/>
  <c r="AF278" i="35" s="1"/>
  <c r="O278" i="35"/>
  <c r="N278" i="35"/>
  <c r="F278" i="35"/>
  <c r="E278" i="35"/>
  <c r="Q277" i="35"/>
  <c r="P277" i="35"/>
  <c r="AF277" i="35" s="1"/>
  <c r="O277" i="35"/>
  <c r="N277" i="35"/>
  <c r="F277" i="35"/>
  <c r="E277" i="35"/>
  <c r="Q276" i="35"/>
  <c r="P276" i="35"/>
  <c r="AF276" i="35" s="1"/>
  <c r="O276" i="35"/>
  <c r="N276" i="35"/>
  <c r="F276" i="35"/>
  <c r="E276" i="35"/>
  <c r="Q275" i="35"/>
  <c r="P275" i="35"/>
  <c r="AF275" i="35" s="1"/>
  <c r="O275" i="35"/>
  <c r="N275" i="35"/>
  <c r="F275" i="35"/>
  <c r="E275" i="35"/>
  <c r="Q274" i="35"/>
  <c r="P274" i="35"/>
  <c r="AF274" i="35" s="1"/>
  <c r="O274" i="35"/>
  <c r="N274" i="35"/>
  <c r="F274" i="35"/>
  <c r="E274" i="35"/>
  <c r="Q273" i="35"/>
  <c r="P273" i="35"/>
  <c r="AF273" i="35" s="1"/>
  <c r="O273" i="35"/>
  <c r="N273" i="35"/>
  <c r="F273" i="35"/>
  <c r="E273" i="35"/>
  <c r="Q272" i="35"/>
  <c r="P272" i="35"/>
  <c r="AF272" i="35" s="1"/>
  <c r="O272" i="35"/>
  <c r="N272" i="35"/>
  <c r="F272" i="35"/>
  <c r="E272" i="35"/>
  <c r="Q271" i="35"/>
  <c r="P271" i="35"/>
  <c r="AF271" i="35" s="1"/>
  <c r="O271" i="35"/>
  <c r="N271" i="35"/>
  <c r="F271" i="35"/>
  <c r="E271" i="35"/>
  <c r="Q270" i="35"/>
  <c r="P270" i="35"/>
  <c r="AF270" i="35" s="1"/>
  <c r="O270" i="35"/>
  <c r="N270" i="35"/>
  <c r="F270" i="35"/>
  <c r="E270" i="35"/>
  <c r="Q269" i="35"/>
  <c r="P269" i="35"/>
  <c r="AF269" i="35" s="1"/>
  <c r="O269" i="35"/>
  <c r="N269" i="35"/>
  <c r="F269" i="35"/>
  <c r="E269" i="35"/>
  <c r="Q268" i="35"/>
  <c r="P268" i="35"/>
  <c r="AF268" i="35" s="1"/>
  <c r="O268" i="35"/>
  <c r="N268" i="35"/>
  <c r="F268" i="35"/>
  <c r="E268" i="35"/>
  <c r="Q267" i="35"/>
  <c r="P267" i="35"/>
  <c r="AF267" i="35" s="1"/>
  <c r="O267" i="35"/>
  <c r="N267" i="35"/>
  <c r="F267" i="35"/>
  <c r="E267" i="35"/>
  <c r="Q266" i="35"/>
  <c r="P266" i="35"/>
  <c r="AF266" i="35" s="1"/>
  <c r="O266" i="35"/>
  <c r="N266" i="35"/>
  <c r="F266" i="35"/>
  <c r="E266" i="35"/>
  <c r="Q265" i="35"/>
  <c r="P265" i="35"/>
  <c r="AF265" i="35" s="1"/>
  <c r="O265" i="35"/>
  <c r="N265" i="35"/>
  <c r="F265" i="35"/>
  <c r="E265" i="35"/>
  <c r="Q264" i="35"/>
  <c r="P264" i="35"/>
  <c r="AF264" i="35" s="1"/>
  <c r="O264" i="35"/>
  <c r="N264" i="35"/>
  <c r="F264" i="35"/>
  <c r="E264" i="35"/>
  <c r="Q263" i="35"/>
  <c r="P263" i="35"/>
  <c r="AF263" i="35" s="1"/>
  <c r="O263" i="35"/>
  <c r="N263" i="35"/>
  <c r="F263" i="35"/>
  <c r="E263" i="35"/>
  <c r="Q262" i="35"/>
  <c r="P262" i="35"/>
  <c r="AF262" i="35" s="1"/>
  <c r="O262" i="35"/>
  <c r="N262" i="35"/>
  <c r="F262" i="35"/>
  <c r="E262" i="35"/>
  <c r="L250" i="35"/>
  <c r="K250" i="35"/>
  <c r="J250" i="35"/>
  <c r="I250" i="35"/>
  <c r="H250" i="35"/>
  <c r="G250" i="35"/>
  <c r="D250" i="35"/>
  <c r="C250" i="35"/>
  <c r="Q249" i="35"/>
  <c r="P249" i="35"/>
  <c r="AF249" i="35" s="1"/>
  <c r="O249" i="35"/>
  <c r="N249" i="35"/>
  <c r="F249" i="35"/>
  <c r="E249" i="35"/>
  <c r="Q248" i="35"/>
  <c r="P248" i="35"/>
  <c r="AF248" i="35" s="1"/>
  <c r="O248" i="35"/>
  <c r="N248" i="35"/>
  <c r="E248" i="35"/>
  <c r="Q247" i="35"/>
  <c r="P247" i="35"/>
  <c r="AF247" i="35" s="1"/>
  <c r="O247" i="35"/>
  <c r="N247" i="35"/>
  <c r="F247" i="35"/>
  <c r="E247" i="35"/>
  <c r="Q246" i="35"/>
  <c r="P246" i="35"/>
  <c r="AF246" i="35" s="1"/>
  <c r="O246" i="35"/>
  <c r="N246" i="35"/>
  <c r="F246" i="35"/>
  <c r="E246" i="35"/>
  <c r="Q245" i="35"/>
  <c r="P245" i="35"/>
  <c r="AF245" i="35" s="1"/>
  <c r="O245" i="35"/>
  <c r="N245" i="35"/>
  <c r="F245" i="35"/>
  <c r="E245" i="35"/>
  <c r="Q244" i="35"/>
  <c r="P244" i="35"/>
  <c r="AF244" i="35" s="1"/>
  <c r="O244" i="35"/>
  <c r="N244" i="35"/>
  <c r="F244" i="35"/>
  <c r="E244" i="35"/>
  <c r="Q243" i="35"/>
  <c r="P243" i="35"/>
  <c r="AF243" i="35" s="1"/>
  <c r="O243" i="35"/>
  <c r="N243" i="35"/>
  <c r="F243" i="35"/>
  <c r="E243" i="35"/>
  <c r="Q242" i="35"/>
  <c r="P242" i="35"/>
  <c r="AF242" i="35" s="1"/>
  <c r="O242" i="35"/>
  <c r="N242" i="35"/>
  <c r="F242" i="35"/>
  <c r="E242" i="35"/>
  <c r="Q241" i="35"/>
  <c r="P241" i="35"/>
  <c r="AF241" i="35" s="1"/>
  <c r="O241" i="35"/>
  <c r="N241" i="35"/>
  <c r="F241" i="35"/>
  <c r="E241" i="35"/>
  <c r="L240" i="35"/>
  <c r="K240" i="35"/>
  <c r="J240" i="35"/>
  <c r="I240" i="35"/>
  <c r="H240" i="35"/>
  <c r="G240" i="35"/>
  <c r="D240" i="35"/>
  <c r="C240" i="35"/>
  <c r="Q239" i="35"/>
  <c r="P239" i="35"/>
  <c r="AF239" i="35" s="1"/>
  <c r="O239" i="35"/>
  <c r="N239" i="35"/>
  <c r="F239" i="35"/>
  <c r="E239" i="35"/>
  <c r="Q238" i="35"/>
  <c r="P238" i="35"/>
  <c r="AF238" i="35" s="1"/>
  <c r="O238" i="35"/>
  <c r="N238" i="35"/>
  <c r="F238" i="35"/>
  <c r="E238" i="35"/>
  <c r="Q237" i="35"/>
  <c r="P237" i="35"/>
  <c r="AF237" i="35" s="1"/>
  <c r="O237" i="35"/>
  <c r="N237" i="35"/>
  <c r="F237" i="35"/>
  <c r="E237" i="35"/>
  <c r="Q236" i="35"/>
  <c r="P236" i="35"/>
  <c r="AF236" i="35" s="1"/>
  <c r="O236" i="35"/>
  <c r="N236" i="35"/>
  <c r="F236" i="35"/>
  <c r="E236" i="35"/>
  <c r="Q235" i="35"/>
  <c r="P235" i="35"/>
  <c r="AF235" i="35" s="1"/>
  <c r="O235" i="35"/>
  <c r="N235" i="35"/>
  <c r="F235" i="35"/>
  <c r="E235" i="35"/>
  <c r="Q234" i="35"/>
  <c r="P234" i="35"/>
  <c r="AF234" i="35" s="1"/>
  <c r="O234" i="35"/>
  <c r="N234" i="35"/>
  <c r="F234" i="35"/>
  <c r="E234" i="35"/>
  <c r="Q233" i="35"/>
  <c r="P233" i="35"/>
  <c r="AF233" i="35" s="1"/>
  <c r="O233" i="35"/>
  <c r="N233" i="35"/>
  <c r="F233" i="35"/>
  <c r="E233" i="35"/>
  <c r="Q232" i="35"/>
  <c r="P232" i="35"/>
  <c r="AF232" i="35" s="1"/>
  <c r="O232" i="35"/>
  <c r="N232" i="35"/>
  <c r="F232" i="35"/>
  <c r="E232" i="35"/>
  <c r="Q231" i="35"/>
  <c r="P231" i="35"/>
  <c r="AF231" i="35" s="1"/>
  <c r="O231" i="35"/>
  <c r="N231" i="35"/>
  <c r="F231" i="35"/>
  <c r="E231" i="35"/>
  <c r="Q230" i="35"/>
  <c r="P230" i="35"/>
  <c r="AF230" i="35" s="1"/>
  <c r="O230" i="35"/>
  <c r="N230" i="35"/>
  <c r="F230" i="35"/>
  <c r="E230" i="35"/>
  <c r="Q229" i="35"/>
  <c r="P229" i="35"/>
  <c r="AF229" i="35" s="1"/>
  <c r="O229" i="35"/>
  <c r="N229" i="35"/>
  <c r="F229" i="35"/>
  <c r="E229" i="35"/>
  <c r="L228" i="35"/>
  <c r="K228" i="35"/>
  <c r="J228" i="35"/>
  <c r="I228" i="35"/>
  <c r="H228" i="35"/>
  <c r="G228" i="35"/>
  <c r="D228" i="35"/>
  <c r="C228" i="35"/>
  <c r="Q227" i="35"/>
  <c r="P227" i="35"/>
  <c r="AF227" i="35" s="1"/>
  <c r="O227" i="35"/>
  <c r="N227" i="35"/>
  <c r="F227" i="35"/>
  <c r="E227" i="35"/>
  <c r="Q226" i="35"/>
  <c r="P226" i="35"/>
  <c r="AF226" i="35" s="1"/>
  <c r="O226" i="35"/>
  <c r="N226" i="35"/>
  <c r="F226" i="35"/>
  <c r="E226" i="35"/>
  <c r="Q225" i="35"/>
  <c r="P225" i="35"/>
  <c r="AF225" i="35" s="1"/>
  <c r="O225" i="35"/>
  <c r="N225" i="35"/>
  <c r="F225" i="35"/>
  <c r="E225" i="35"/>
  <c r="Q224" i="35"/>
  <c r="P224" i="35"/>
  <c r="AF224" i="35" s="1"/>
  <c r="O224" i="35"/>
  <c r="N224" i="35"/>
  <c r="F224" i="35"/>
  <c r="E224" i="35"/>
  <c r="Q223" i="35"/>
  <c r="P223" i="35"/>
  <c r="AF223" i="35" s="1"/>
  <c r="O223" i="35"/>
  <c r="N223" i="35"/>
  <c r="F223" i="35"/>
  <c r="E223" i="35"/>
  <c r="Q222" i="35"/>
  <c r="P222" i="35"/>
  <c r="AF222" i="35" s="1"/>
  <c r="O222" i="35"/>
  <c r="N222" i="35"/>
  <c r="E222" i="35"/>
  <c r="Q221" i="35"/>
  <c r="P221" i="35"/>
  <c r="AF221" i="35" s="1"/>
  <c r="O221" i="35"/>
  <c r="N221" i="35"/>
  <c r="F221" i="35"/>
  <c r="E221" i="35"/>
  <c r="Q220" i="35"/>
  <c r="P220" i="35"/>
  <c r="AF220" i="35" s="1"/>
  <c r="O220" i="35"/>
  <c r="N220" i="35"/>
  <c r="F220" i="35"/>
  <c r="E220" i="35"/>
  <c r="Q219" i="35"/>
  <c r="P219" i="35"/>
  <c r="AF219" i="35" s="1"/>
  <c r="O219" i="35"/>
  <c r="N219" i="35"/>
  <c r="F219" i="35"/>
  <c r="E219" i="35"/>
  <c r="Q218" i="35"/>
  <c r="P218" i="35"/>
  <c r="AF218" i="35" s="1"/>
  <c r="O218" i="35"/>
  <c r="N218" i="35"/>
  <c r="F218" i="35"/>
  <c r="E218" i="35"/>
  <c r="Q217" i="35"/>
  <c r="P217" i="35"/>
  <c r="AF217" i="35" s="1"/>
  <c r="O217" i="35"/>
  <c r="N217" i="35"/>
  <c r="F217" i="35"/>
  <c r="E217" i="35"/>
  <c r="Q216" i="35"/>
  <c r="P216" i="35"/>
  <c r="AF216" i="35" s="1"/>
  <c r="O216" i="35"/>
  <c r="N216" i="35"/>
  <c r="F216" i="35"/>
  <c r="E216" i="35"/>
  <c r="Q215" i="35"/>
  <c r="P215" i="35"/>
  <c r="AF215" i="35" s="1"/>
  <c r="O215" i="35"/>
  <c r="N215" i="35"/>
  <c r="F215" i="35"/>
  <c r="E215" i="35"/>
  <c r="Q214" i="35"/>
  <c r="P214" i="35"/>
  <c r="AF214" i="35" s="1"/>
  <c r="O214" i="35"/>
  <c r="N214" i="35"/>
  <c r="F214" i="35"/>
  <c r="E214" i="35"/>
  <c r="Q213" i="35"/>
  <c r="P213" i="35"/>
  <c r="AF213" i="35" s="1"/>
  <c r="O213" i="35"/>
  <c r="N213" i="35"/>
  <c r="F213" i="35"/>
  <c r="E213" i="35"/>
  <c r="Q212" i="35"/>
  <c r="P212" i="35"/>
  <c r="AF212" i="35" s="1"/>
  <c r="O212" i="35"/>
  <c r="N212" i="35"/>
  <c r="F212" i="35"/>
  <c r="E212" i="35"/>
  <c r="Q211" i="35"/>
  <c r="P211" i="35"/>
  <c r="AF211" i="35" s="1"/>
  <c r="O211" i="35"/>
  <c r="N211" i="35"/>
  <c r="F211" i="35"/>
  <c r="E211" i="35"/>
  <c r="L199" i="35"/>
  <c r="K199" i="35"/>
  <c r="J199" i="35"/>
  <c r="I199" i="35"/>
  <c r="H199" i="35"/>
  <c r="G199" i="35"/>
  <c r="D199" i="35"/>
  <c r="C199" i="35"/>
  <c r="Q198" i="35"/>
  <c r="P198" i="35"/>
  <c r="AF198" i="35" s="1"/>
  <c r="O198" i="35"/>
  <c r="N198" i="35"/>
  <c r="F198" i="35"/>
  <c r="E198" i="35"/>
  <c r="Q197" i="35"/>
  <c r="P197" i="35"/>
  <c r="AF197" i="35" s="1"/>
  <c r="O197" i="35"/>
  <c r="N197" i="35"/>
  <c r="F197" i="35"/>
  <c r="E197" i="35"/>
  <c r="Q196" i="35"/>
  <c r="P196" i="35"/>
  <c r="AF196" i="35" s="1"/>
  <c r="O196" i="35"/>
  <c r="N196" i="35"/>
  <c r="F196" i="35"/>
  <c r="E196" i="35"/>
  <c r="Q195" i="35"/>
  <c r="P195" i="35"/>
  <c r="AF195" i="35" s="1"/>
  <c r="O195" i="35"/>
  <c r="N195" i="35"/>
  <c r="F195" i="35"/>
  <c r="E195" i="35"/>
  <c r="Q194" i="35"/>
  <c r="P194" i="35"/>
  <c r="AF194" i="35" s="1"/>
  <c r="O194" i="35"/>
  <c r="N194" i="35"/>
  <c r="F194" i="35"/>
  <c r="E194" i="35"/>
  <c r="Q193" i="35"/>
  <c r="P193" i="35"/>
  <c r="AF193" i="35" s="1"/>
  <c r="O193" i="35"/>
  <c r="N193" i="35"/>
  <c r="F193" i="35"/>
  <c r="E193" i="35"/>
  <c r="Q192" i="35"/>
  <c r="P192" i="35"/>
  <c r="AF192" i="35" s="1"/>
  <c r="O192" i="35"/>
  <c r="N192" i="35"/>
  <c r="F192" i="35"/>
  <c r="E192" i="35"/>
  <c r="Q191" i="35"/>
  <c r="P191" i="35"/>
  <c r="AF191" i="35" s="1"/>
  <c r="O191" i="35"/>
  <c r="N191" i="35"/>
  <c r="F191" i="35"/>
  <c r="E191" i="35"/>
  <c r="Q190" i="35"/>
  <c r="P190" i="35"/>
  <c r="AF190" i="35" s="1"/>
  <c r="O190" i="35"/>
  <c r="N190" i="35"/>
  <c r="F190" i="35"/>
  <c r="E190" i="35"/>
  <c r="L189" i="35"/>
  <c r="K189" i="35"/>
  <c r="J189" i="35"/>
  <c r="I189" i="35"/>
  <c r="H189" i="35"/>
  <c r="G189" i="35"/>
  <c r="D189" i="35"/>
  <c r="C189" i="35"/>
  <c r="Q188" i="35"/>
  <c r="P188" i="35"/>
  <c r="AF188" i="35" s="1"/>
  <c r="O188" i="35"/>
  <c r="N188" i="35"/>
  <c r="F188" i="35"/>
  <c r="E188" i="35"/>
  <c r="Q187" i="35"/>
  <c r="P187" i="35"/>
  <c r="AF187" i="35" s="1"/>
  <c r="O187" i="35"/>
  <c r="N187" i="35"/>
  <c r="F187" i="35"/>
  <c r="E187" i="35"/>
  <c r="Q186" i="35"/>
  <c r="P186" i="35"/>
  <c r="AF186" i="35" s="1"/>
  <c r="O186" i="35"/>
  <c r="N186" i="35"/>
  <c r="F186" i="35"/>
  <c r="E186" i="35"/>
  <c r="Q185" i="35"/>
  <c r="P185" i="35"/>
  <c r="AF185" i="35" s="1"/>
  <c r="O185" i="35"/>
  <c r="N185" i="35"/>
  <c r="F185" i="35"/>
  <c r="E185" i="35"/>
  <c r="Q184" i="35"/>
  <c r="P184" i="35"/>
  <c r="AF184" i="35" s="1"/>
  <c r="O184" i="35"/>
  <c r="N184" i="35"/>
  <c r="F184" i="35"/>
  <c r="E184" i="35"/>
  <c r="Q183" i="35"/>
  <c r="P183" i="35"/>
  <c r="AF183" i="35" s="1"/>
  <c r="O183" i="35"/>
  <c r="N183" i="35"/>
  <c r="F183" i="35"/>
  <c r="E183" i="35"/>
  <c r="Q182" i="35"/>
  <c r="P182" i="35"/>
  <c r="AF182" i="35" s="1"/>
  <c r="O182" i="35"/>
  <c r="N182" i="35"/>
  <c r="F182" i="35"/>
  <c r="E182" i="35"/>
  <c r="Q181" i="35"/>
  <c r="P181" i="35"/>
  <c r="AF181" i="35" s="1"/>
  <c r="O181" i="35"/>
  <c r="N181" i="35"/>
  <c r="F181" i="35"/>
  <c r="E181" i="35"/>
  <c r="Q180" i="35"/>
  <c r="P180" i="35"/>
  <c r="AF180" i="35" s="1"/>
  <c r="O180" i="35"/>
  <c r="N180" i="35"/>
  <c r="F180" i="35"/>
  <c r="E180" i="35"/>
  <c r="Q179" i="35"/>
  <c r="P179" i="35"/>
  <c r="AF179" i="35" s="1"/>
  <c r="O179" i="35"/>
  <c r="N179" i="35"/>
  <c r="F179" i="35"/>
  <c r="E179" i="35"/>
  <c r="Q178" i="35"/>
  <c r="P178" i="35"/>
  <c r="AF178" i="35" s="1"/>
  <c r="O178" i="35"/>
  <c r="N178" i="35"/>
  <c r="F178" i="35"/>
  <c r="E178" i="35"/>
  <c r="L177" i="35"/>
  <c r="K177" i="35"/>
  <c r="J177" i="35"/>
  <c r="I177" i="35"/>
  <c r="H177" i="35"/>
  <c r="G177" i="35"/>
  <c r="D177" i="35"/>
  <c r="C177" i="35"/>
  <c r="Q176" i="35"/>
  <c r="P176" i="35"/>
  <c r="AF176" i="35" s="1"/>
  <c r="O176" i="35"/>
  <c r="N176" i="35"/>
  <c r="F176" i="35"/>
  <c r="E176" i="35"/>
  <c r="Q175" i="35"/>
  <c r="P175" i="35"/>
  <c r="AF175" i="35" s="1"/>
  <c r="O175" i="35"/>
  <c r="N175" i="35"/>
  <c r="F175" i="35"/>
  <c r="E175" i="35"/>
  <c r="Q174" i="35"/>
  <c r="P174" i="35"/>
  <c r="AF174" i="35" s="1"/>
  <c r="O174" i="35"/>
  <c r="N174" i="35"/>
  <c r="F174" i="35"/>
  <c r="E174" i="35"/>
  <c r="Q173" i="35"/>
  <c r="P173" i="35"/>
  <c r="AF173" i="35" s="1"/>
  <c r="O173" i="35"/>
  <c r="N173" i="35"/>
  <c r="F173" i="35"/>
  <c r="E173" i="35"/>
  <c r="Q172" i="35"/>
  <c r="P172" i="35"/>
  <c r="AF172" i="35" s="1"/>
  <c r="O172" i="35"/>
  <c r="N172" i="35"/>
  <c r="F172" i="35"/>
  <c r="E172" i="35"/>
  <c r="Q171" i="35"/>
  <c r="P171" i="35"/>
  <c r="AF171" i="35" s="1"/>
  <c r="O171" i="35"/>
  <c r="N171" i="35"/>
  <c r="F171" i="35"/>
  <c r="E171" i="35"/>
  <c r="Q170" i="35"/>
  <c r="P170" i="35"/>
  <c r="AF170" i="35" s="1"/>
  <c r="O170" i="35"/>
  <c r="N170" i="35"/>
  <c r="F170" i="35"/>
  <c r="E170" i="35"/>
  <c r="Q169" i="35"/>
  <c r="P169" i="35"/>
  <c r="AF169" i="35" s="1"/>
  <c r="O169" i="35"/>
  <c r="N169" i="35"/>
  <c r="F169" i="35"/>
  <c r="E169" i="35"/>
  <c r="Q168" i="35"/>
  <c r="P168" i="35"/>
  <c r="AF168" i="35" s="1"/>
  <c r="O168" i="35"/>
  <c r="N168" i="35"/>
  <c r="F168" i="35"/>
  <c r="E168" i="35"/>
  <c r="Q167" i="35"/>
  <c r="P167" i="35"/>
  <c r="AF167" i="35" s="1"/>
  <c r="O167" i="35"/>
  <c r="N167" i="35"/>
  <c r="F167" i="35"/>
  <c r="E167" i="35"/>
  <c r="Q166" i="35"/>
  <c r="P166" i="35"/>
  <c r="AF166" i="35" s="1"/>
  <c r="O166" i="35"/>
  <c r="N166" i="35"/>
  <c r="F166" i="35"/>
  <c r="E166" i="35"/>
  <c r="Q165" i="35"/>
  <c r="P165" i="35"/>
  <c r="AF165" i="35" s="1"/>
  <c r="O165" i="35"/>
  <c r="N165" i="35"/>
  <c r="F165" i="35"/>
  <c r="E165" i="35"/>
  <c r="Q164" i="35"/>
  <c r="P164" i="35"/>
  <c r="AF164" i="35" s="1"/>
  <c r="O164" i="35"/>
  <c r="N164" i="35"/>
  <c r="F164" i="35"/>
  <c r="E164" i="35"/>
  <c r="Q163" i="35"/>
  <c r="P163" i="35"/>
  <c r="AF163" i="35" s="1"/>
  <c r="O163" i="35"/>
  <c r="N163" i="35"/>
  <c r="F163" i="35"/>
  <c r="E163" i="35"/>
  <c r="Q162" i="35"/>
  <c r="P162" i="35"/>
  <c r="AF162" i="35" s="1"/>
  <c r="O162" i="35"/>
  <c r="N162" i="35"/>
  <c r="F162" i="35"/>
  <c r="E162" i="35"/>
  <c r="Q161" i="35"/>
  <c r="P161" i="35"/>
  <c r="AF161" i="35" s="1"/>
  <c r="O161" i="35"/>
  <c r="N161" i="35"/>
  <c r="F161" i="35"/>
  <c r="E161" i="35"/>
  <c r="Q160" i="35"/>
  <c r="P160" i="35"/>
  <c r="AF160" i="35" s="1"/>
  <c r="O160" i="35"/>
  <c r="N160" i="35"/>
  <c r="F160" i="35"/>
  <c r="E160" i="35"/>
  <c r="L148" i="35"/>
  <c r="K148" i="35"/>
  <c r="J148" i="35"/>
  <c r="I148" i="35"/>
  <c r="H148" i="35"/>
  <c r="G148" i="35"/>
  <c r="D148" i="35"/>
  <c r="C148" i="35"/>
  <c r="Q147" i="35"/>
  <c r="P147" i="35"/>
  <c r="AF147" i="35" s="1"/>
  <c r="O147" i="35"/>
  <c r="N147" i="35"/>
  <c r="F147" i="35"/>
  <c r="E147" i="35"/>
  <c r="Q146" i="35"/>
  <c r="P146" i="35"/>
  <c r="AF146" i="35" s="1"/>
  <c r="O146" i="35"/>
  <c r="N146" i="35"/>
  <c r="F146" i="35"/>
  <c r="E146" i="35"/>
  <c r="Q145" i="35"/>
  <c r="P145" i="35"/>
  <c r="AF145" i="35" s="1"/>
  <c r="O145" i="35"/>
  <c r="N145" i="35"/>
  <c r="F145" i="35"/>
  <c r="E145" i="35"/>
  <c r="Q144" i="35"/>
  <c r="P144" i="35"/>
  <c r="AF144" i="35" s="1"/>
  <c r="O144" i="35"/>
  <c r="N144" i="35"/>
  <c r="F144" i="35"/>
  <c r="E144" i="35"/>
  <c r="Q143" i="35"/>
  <c r="P143" i="35"/>
  <c r="AF143" i="35" s="1"/>
  <c r="O143" i="35"/>
  <c r="N143" i="35"/>
  <c r="F143" i="35"/>
  <c r="E143" i="35"/>
  <c r="Q142" i="35"/>
  <c r="P142" i="35"/>
  <c r="AF142" i="35" s="1"/>
  <c r="O142" i="35"/>
  <c r="N142" i="35"/>
  <c r="F142" i="35"/>
  <c r="E142" i="35"/>
  <c r="Q141" i="35"/>
  <c r="P141" i="35"/>
  <c r="AF141" i="35" s="1"/>
  <c r="O141" i="35"/>
  <c r="N141" i="35"/>
  <c r="F141" i="35"/>
  <c r="E141" i="35"/>
  <c r="Q140" i="35"/>
  <c r="P140" i="35"/>
  <c r="AF140" i="35" s="1"/>
  <c r="O140" i="35"/>
  <c r="N140" i="35"/>
  <c r="F140" i="35"/>
  <c r="E140" i="35"/>
  <c r="Q139" i="35"/>
  <c r="P139" i="35"/>
  <c r="AF139" i="35" s="1"/>
  <c r="O139" i="35"/>
  <c r="N139" i="35"/>
  <c r="F139" i="35"/>
  <c r="E139" i="35"/>
  <c r="L138" i="35"/>
  <c r="K138" i="35"/>
  <c r="J138" i="35"/>
  <c r="I138" i="35"/>
  <c r="H138" i="35"/>
  <c r="G138" i="35"/>
  <c r="D138" i="35"/>
  <c r="C138" i="35"/>
  <c r="Q137" i="35"/>
  <c r="P137" i="35"/>
  <c r="AF137" i="35" s="1"/>
  <c r="O137" i="35"/>
  <c r="N137" i="35"/>
  <c r="F137" i="35"/>
  <c r="E137" i="35"/>
  <c r="Q136" i="35"/>
  <c r="P136" i="35"/>
  <c r="AF136" i="35" s="1"/>
  <c r="O136" i="35"/>
  <c r="N136" i="35"/>
  <c r="F136" i="35"/>
  <c r="E136" i="35"/>
  <c r="Q135" i="35"/>
  <c r="P135" i="35"/>
  <c r="AF135" i="35" s="1"/>
  <c r="O135" i="35"/>
  <c r="N135" i="35"/>
  <c r="F135" i="35"/>
  <c r="E135" i="35"/>
  <c r="Q134" i="35"/>
  <c r="P134" i="35"/>
  <c r="AF134" i="35" s="1"/>
  <c r="O134" i="35"/>
  <c r="N134" i="35"/>
  <c r="F134" i="35"/>
  <c r="E134" i="35"/>
  <c r="Q133" i="35"/>
  <c r="P133" i="35"/>
  <c r="AF133" i="35" s="1"/>
  <c r="O133" i="35"/>
  <c r="N133" i="35"/>
  <c r="F133" i="35"/>
  <c r="E133" i="35"/>
  <c r="Q132" i="35"/>
  <c r="P132" i="35"/>
  <c r="AF132" i="35" s="1"/>
  <c r="O132" i="35"/>
  <c r="N132" i="35"/>
  <c r="F132" i="35"/>
  <c r="E132" i="35"/>
  <c r="Q131" i="35"/>
  <c r="P131" i="35"/>
  <c r="AF131" i="35" s="1"/>
  <c r="O131" i="35"/>
  <c r="N131" i="35"/>
  <c r="F131" i="35"/>
  <c r="E131" i="35"/>
  <c r="Q130" i="35"/>
  <c r="P130" i="35"/>
  <c r="AF130" i="35" s="1"/>
  <c r="O130" i="35"/>
  <c r="N130" i="35"/>
  <c r="F130" i="35"/>
  <c r="E130" i="35"/>
  <c r="Q129" i="35"/>
  <c r="P129" i="35"/>
  <c r="AF129" i="35" s="1"/>
  <c r="O129" i="35"/>
  <c r="N129" i="35"/>
  <c r="F129" i="35"/>
  <c r="E129" i="35"/>
  <c r="Q128" i="35"/>
  <c r="P128" i="35"/>
  <c r="AF128" i="35" s="1"/>
  <c r="O128" i="35"/>
  <c r="N128" i="35"/>
  <c r="F128" i="35"/>
  <c r="E128" i="35"/>
  <c r="Q127" i="35"/>
  <c r="P127" i="35"/>
  <c r="AF127" i="35" s="1"/>
  <c r="O127" i="35"/>
  <c r="N127" i="35"/>
  <c r="F127" i="35"/>
  <c r="E127" i="35"/>
  <c r="L126" i="35"/>
  <c r="K126" i="35"/>
  <c r="J126" i="35"/>
  <c r="I126" i="35"/>
  <c r="H126" i="35"/>
  <c r="G126" i="35"/>
  <c r="D126" i="35"/>
  <c r="C126" i="35"/>
  <c r="Q125" i="35"/>
  <c r="P125" i="35"/>
  <c r="AF125" i="35" s="1"/>
  <c r="O125" i="35"/>
  <c r="N125" i="35"/>
  <c r="F125" i="35"/>
  <c r="E125" i="35"/>
  <c r="Q124" i="35"/>
  <c r="P124" i="35"/>
  <c r="AF124" i="35" s="1"/>
  <c r="O124" i="35"/>
  <c r="N124" i="35"/>
  <c r="F124" i="35"/>
  <c r="E124" i="35"/>
  <c r="Q123" i="35"/>
  <c r="P123" i="35"/>
  <c r="AF123" i="35" s="1"/>
  <c r="O123" i="35"/>
  <c r="N123" i="35"/>
  <c r="F123" i="35"/>
  <c r="E123" i="35"/>
  <c r="Q122" i="35"/>
  <c r="P122" i="35"/>
  <c r="AF122" i="35" s="1"/>
  <c r="O122" i="35"/>
  <c r="N122" i="35"/>
  <c r="F122" i="35"/>
  <c r="E122" i="35"/>
  <c r="Q121" i="35"/>
  <c r="P121" i="35"/>
  <c r="AF121" i="35" s="1"/>
  <c r="O121" i="35"/>
  <c r="N121" i="35"/>
  <c r="F121" i="35"/>
  <c r="E121" i="35"/>
  <c r="Q120" i="35"/>
  <c r="P120" i="35"/>
  <c r="AF120" i="35" s="1"/>
  <c r="O120" i="35"/>
  <c r="N120" i="35"/>
  <c r="F120" i="35"/>
  <c r="E120" i="35"/>
  <c r="Q119" i="35"/>
  <c r="P119" i="35"/>
  <c r="AF119" i="35" s="1"/>
  <c r="O119" i="35"/>
  <c r="N119" i="35"/>
  <c r="F119" i="35"/>
  <c r="E119" i="35"/>
  <c r="Q118" i="35"/>
  <c r="P118" i="35"/>
  <c r="AF118" i="35" s="1"/>
  <c r="O118" i="35"/>
  <c r="N118" i="35"/>
  <c r="F118" i="35"/>
  <c r="E118" i="35"/>
  <c r="Q117" i="35"/>
  <c r="P117" i="35"/>
  <c r="AF117" i="35" s="1"/>
  <c r="O117" i="35"/>
  <c r="N117" i="35"/>
  <c r="F117" i="35"/>
  <c r="E117" i="35"/>
  <c r="Q116" i="35"/>
  <c r="P116" i="35"/>
  <c r="AF116" i="35" s="1"/>
  <c r="O116" i="35"/>
  <c r="N116" i="35"/>
  <c r="F116" i="35"/>
  <c r="E116" i="35"/>
  <c r="Q115" i="35"/>
  <c r="P115" i="35"/>
  <c r="AF115" i="35" s="1"/>
  <c r="O115" i="35"/>
  <c r="N115" i="35"/>
  <c r="F115" i="35"/>
  <c r="E115" i="35"/>
  <c r="Q114" i="35"/>
  <c r="P114" i="35"/>
  <c r="AF114" i="35" s="1"/>
  <c r="O114" i="35"/>
  <c r="N114" i="35"/>
  <c r="F114" i="35"/>
  <c r="E114" i="35"/>
  <c r="Q113" i="35"/>
  <c r="P113" i="35"/>
  <c r="AF113" i="35" s="1"/>
  <c r="O113" i="35"/>
  <c r="N113" i="35"/>
  <c r="F113" i="35"/>
  <c r="E113" i="35"/>
  <c r="Q112" i="35"/>
  <c r="P112" i="35"/>
  <c r="AF112" i="35" s="1"/>
  <c r="O112" i="35"/>
  <c r="N112" i="35"/>
  <c r="F112" i="35"/>
  <c r="E112" i="35"/>
  <c r="Q111" i="35"/>
  <c r="P111" i="35"/>
  <c r="AF111" i="35" s="1"/>
  <c r="O111" i="35"/>
  <c r="N111" i="35"/>
  <c r="F111" i="35"/>
  <c r="E111" i="35"/>
  <c r="Q110" i="35"/>
  <c r="P110" i="35"/>
  <c r="AF110" i="35" s="1"/>
  <c r="O110" i="35"/>
  <c r="N110" i="35"/>
  <c r="F110" i="35"/>
  <c r="E110" i="35"/>
  <c r="Q109" i="35"/>
  <c r="P109" i="35"/>
  <c r="AF109" i="35" s="1"/>
  <c r="O109" i="35"/>
  <c r="N109" i="35"/>
  <c r="F109" i="35"/>
  <c r="E109" i="35"/>
  <c r="L97" i="35"/>
  <c r="K97" i="35"/>
  <c r="J97" i="35"/>
  <c r="I97" i="35"/>
  <c r="H97" i="35"/>
  <c r="G97" i="35"/>
  <c r="D97" i="35"/>
  <c r="C97" i="35"/>
  <c r="Q96" i="35"/>
  <c r="P96" i="35"/>
  <c r="AI96" i="35" s="1"/>
  <c r="O96" i="35"/>
  <c r="N96" i="35"/>
  <c r="F96" i="35"/>
  <c r="E96" i="35"/>
  <c r="Q95" i="35"/>
  <c r="P95" i="35"/>
  <c r="AI95" i="35" s="1"/>
  <c r="O95" i="35"/>
  <c r="N95" i="35"/>
  <c r="F95" i="35"/>
  <c r="E95" i="35"/>
  <c r="Q94" i="35"/>
  <c r="P94" i="35"/>
  <c r="AI94" i="35" s="1"/>
  <c r="O94" i="35"/>
  <c r="N94" i="35"/>
  <c r="F94" i="35"/>
  <c r="E94" i="35"/>
  <c r="Q93" i="35"/>
  <c r="P93" i="35"/>
  <c r="AI93" i="35" s="1"/>
  <c r="O93" i="35"/>
  <c r="N93" i="35"/>
  <c r="F93" i="35"/>
  <c r="E93" i="35"/>
  <c r="Q92" i="35"/>
  <c r="P92" i="35"/>
  <c r="AI92" i="35" s="1"/>
  <c r="O92" i="35"/>
  <c r="N92" i="35"/>
  <c r="F92" i="35"/>
  <c r="E92" i="35"/>
  <c r="Q91" i="35"/>
  <c r="P91" i="35"/>
  <c r="AI91" i="35" s="1"/>
  <c r="O91" i="35"/>
  <c r="N91" i="35"/>
  <c r="F91" i="35"/>
  <c r="E91" i="35"/>
  <c r="Q90" i="35"/>
  <c r="P90" i="35"/>
  <c r="AI90" i="35" s="1"/>
  <c r="O90" i="35"/>
  <c r="F90" i="35"/>
  <c r="E90" i="35"/>
  <c r="Q89" i="35"/>
  <c r="P89" i="35"/>
  <c r="AI89" i="35" s="1"/>
  <c r="O89" i="35"/>
  <c r="N89" i="35"/>
  <c r="F89" i="35"/>
  <c r="E89" i="35"/>
  <c r="Q88" i="35"/>
  <c r="P88" i="35"/>
  <c r="AI88" i="35" s="1"/>
  <c r="O88" i="35"/>
  <c r="N88" i="35"/>
  <c r="F88" i="35"/>
  <c r="E88" i="35"/>
  <c r="L87" i="35"/>
  <c r="K87" i="35"/>
  <c r="J87" i="35"/>
  <c r="I87" i="35"/>
  <c r="H87" i="35"/>
  <c r="G87" i="35"/>
  <c r="D87" i="35"/>
  <c r="C87" i="35"/>
  <c r="Q86" i="35"/>
  <c r="P86" i="35"/>
  <c r="AI86" i="35" s="1"/>
  <c r="O86" i="35"/>
  <c r="N86" i="35"/>
  <c r="F86" i="35"/>
  <c r="E86" i="35"/>
  <c r="Q85" i="35"/>
  <c r="P85" i="35"/>
  <c r="AI85" i="35" s="1"/>
  <c r="O85" i="35"/>
  <c r="N85" i="35"/>
  <c r="F85" i="35"/>
  <c r="E85" i="35"/>
  <c r="Q84" i="35"/>
  <c r="P84" i="35"/>
  <c r="AI84" i="35" s="1"/>
  <c r="O84" i="35"/>
  <c r="N84" i="35"/>
  <c r="F84" i="35"/>
  <c r="E84" i="35"/>
  <c r="Q83" i="35"/>
  <c r="P83" i="35"/>
  <c r="AI83" i="35" s="1"/>
  <c r="O83" i="35"/>
  <c r="N83" i="35"/>
  <c r="F83" i="35"/>
  <c r="E83" i="35"/>
  <c r="Q82" i="35"/>
  <c r="P82" i="35"/>
  <c r="AI82" i="35" s="1"/>
  <c r="O82" i="35"/>
  <c r="N82" i="35"/>
  <c r="F82" i="35"/>
  <c r="E82" i="35"/>
  <c r="Q81" i="35"/>
  <c r="P81" i="35"/>
  <c r="AI81" i="35" s="1"/>
  <c r="O81" i="35"/>
  <c r="N81" i="35"/>
  <c r="F81" i="35"/>
  <c r="E81" i="35"/>
  <c r="Q80" i="35"/>
  <c r="P80" i="35"/>
  <c r="AI80" i="35" s="1"/>
  <c r="O80" i="35"/>
  <c r="N80" i="35"/>
  <c r="F80" i="35"/>
  <c r="E80" i="35"/>
  <c r="Q79" i="35"/>
  <c r="P79" i="35"/>
  <c r="AI79" i="35" s="1"/>
  <c r="O79" i="35"/>
  <c r="N79" i="35"/>
  <c r="F79" i="35"/>
  <c r="E79" i="35"/>
  <c r="Q78" i="35"/>
  <c r="P78" i="35"/>
  <c r="AI78" i="35" s="1"/>
  <c r="O78" i="35"/>
  <c r="N78" i="35"/>
  <c r="F78" i="35"/>
  <c r="E78" i="35"/>
  <c r="Q77" i="35"/>
  <c r="P77" i="35"/>
  <c r="AI77" i="35" s="1"/>
  <c r="O77" i="35"/>
  <c r="N77" i="35"/>
  <c r="F77" i="35"/>
  <c r="E77" i="35"/>
  <c r="Q76" i="35"/>
  <c r="P76" i="35"/>
  <c r="AI76" i="35" s="1"/>
  <c r="O76" i="35"/>
  <c r="N76" i="35"/>
  <c r="F76" i="35"/>
  <c r="E76" i="35"/>
  <c r="L75" i="35"/>
  <c r="K75" i="35"/>
  <c r="J75" i="35"/>
  <c r="I75" i="35"/>
  <c r="H75" i="35"/>
  <c r="G75" i="35"/>
  <c r="D75" i="35"/>
  <c r="C75" i="35"/>
  <c r="Q74" i="35"/>
  <c r="P74" i="35"/>
  <c r="AI74" i="35" s="1"/>
  <c r="O74" i="35"/>
  <c r="N74" i="35"/>
  <c r="F74" i="35"/>
  <c r="E74" i="35"/>
  <c r="Q73" i="35"/>
  <c r="P73" i="35"/>
  <c r="AI73" i="35" s="1"/>
  <c r="O73" i="35"/>
  <c r="N73" i="35"/>
  <c r="F73" i="35"/>
  <c r="E73" i="35"/>
  <c r="Q72" i="35"/>
  <c r="P72" i="35"/>
  <c r="AI72" i="35" s="1"/>
  <c r="O72" i="35"/>
  <c r="N72" i="35"/>
  <c r="F72" i="35"/>
  <c r="E72" i="35"/>
  <c r="Q71" i="35"/>
  <c r="P71" i="35"/>
  <c r="AI71" i="35" s="1"/>
  <c r="O71" i="35"/>
  <c r="N71" i="35"/>
  <c r="F71" i="35"/>
  <c r="E71" i="35"/>
  <c r="Q70" i="35"/>
  <c r="P70" i="35"/>
  <c r="AI70" i="35" s="1"/>
  <c r="O70" i="35"/>
  <c r="N70" i="35"/>
  <c r="F70" i="35"/>
  <c r="E70" i="35"/>
  <c r="Q69" i="35"/>
  <c r="P69" i="35"/>
  <c r="AI69" i="35" s="1"/>
  <c r="O69" i="35"/>
  <c r="N69" i="35"/>
  <c r="F69" i="35"/>
  <c r="E69" i="35"/>
  <c r="Q68" i="35"/>
  <c r="P68" i="35"/>
  <c r="AI68" i="35" s="1"/>
  <c r="O68" i="35"/>
  <c r="N68" i="35"/>
  <c r="F68" i="35"/>
  <c r="E68" i="35"/>
  <c r="Q67" i="35"/>
  <c r="P67" i="35"/>
  <c r="AI67" i="35" s="1"/>
  <c r="O67" i="35"/>
  <c r="N67" i="35"/>
  <c r="F67" i="35"/>
  <c r="E67" i="35"/>
  <c r="Q66" i="35"/>
  <c r="P66" i="35"/>
  <c r="AI66" i="35" s="1"/>
  <c r="O66" i="35"/>
  <c r="N66" i="35"/>
  <c r="F66" i="35"/>
  <c r="E66" i="35"/>
  <c r="Q65" i="35"/>
  <c r="P65" i="35"/>
  <c r="AI65" i="35" s="1"/>
  <c r="O65" i="35"/>
  <c r="N65" i="35"/>
  <c r="F65" i="35"/>
  <c r="E65" i="35"/>
  <c r="Q64" i="35"/>
  <c r="P64" i="35"/>
  <c r="AI64" i="35" s="1"/>
  <c r="O64" i="35"/>
  <c r="N64" i="35"/>
  <c r="F64" i="35"/>
  <c r="E64" i="35"/>
  <c r="Q63" i="35"/>
  <c r="P63" i="35"/>
  <c r="AI63" i="35" s="1"/>
  <c r="O63" i="35"/>
  <c r="N63" i="35"/>
  <c r="F63" i="35"/>
  <c r="E63" i="35"/>
  <c r="Q62" i="35"/>
  <c r="P62" i="35"/>
  <c r="AI62" i="35" s="1"/>
  <c r="O62" i="35"/>
  <c r="N62" i="35"/>
  <c r="F62" i="35"/>
  <c r="E62" i="35"/>
  <c r="Q61" i="35"/>
  <c r="P61" i="35"/>
  <c r="AI61" i="35" s="1"/>
  <c r="O61" i="35"/>
  <c r="N61" i="35"/>
  <c r="F61" i="35"/>
  <c r="E61" i="35"/>
  <c r="Q60" i="35"/>
  <c r="P60" i="35"/>
  <c r="AI60" i="35" s="1"/>
  <c r="O60" i="35"/>
  <c r="N60" i="35"/>
  <c r="F60" i="35"/>
  <c r="E60" i="35"/>
  <c r="Q59" i="35"/>
  <c r="P59" i="35"/>
  <c r="AI59" i="35" s="1"/>
  <c r="O59" i="35"/>
  <c r="N59" i="35"/>
  <c r="F59" i="35"/>
  <c r="E59" i="35"/>
  <c r="Q58" i="35"/>
  <c r="P58" i="35"/>
  <c r="AI58" i="35" s="1"/>
  <c r="O58" i="35"/>
  <c r="N58" i="35"/>
  <c r="F58" i="35"/>
  <c r="E58" i="35"/>
  <c r="L46" i="35"/>
  <c r="K46" i="35"/>
  <c r="J46" i="35"/>
  <c r="I46" i="35"/>
  <c r="H46" i="35"/>
  <c r="G46" i="35"/>
  <c r="D46" i="35"/>
  <c r="C46" i="35"/>
  <c r="X45" i="35"/>
  <c r="X96" i="35" s="1"/>
  <c r="X147" i="35" s="1"/>
  <c r="X198" i="35" s="1"/>
  <c r="X249" i="35" s="1"/>
  <c r="X300" i="35" s="1"/>
  <c r="X351" i="35" s="1"/>
  <c r="X402" i="35" s="1"/>
  <c r="X453" i="35" s="1"/>
  <c r="X504" i="35" s="1"/>
  <c r="X555" i="35" s="1"/>
  <c r="X606" i="35" s="1"/>
  <c r="W45" i="35"/>
  <c r="W96" i="35" s="1"/>
  <c r="V45" i="35"/>
  <c r="AC45" i="35" s="1"/>
  <c r="U45" i="35"/>
  <c r="U96" i="35" s="1"/>
  <c r="U147" i="35" s="1"/>
  <c r="U198" i="35" s="1"/>
  <c r="U249" i="35" s="1"/>
  <c r="U300" i="35" s="1"/>
  <c r="U351" i="35" s="1"/>
  <c r="U402" i="35" s="1"/>
  <c r="U453" i="35" s="1"/>
  <c r="U504" i="35" s="1"/>
  <c r="U555" i="35" s="1"/>
  <c r="U606" i="35" s="1"/>
  <c r="T45" i="35"/>
  <c r="T96" i="35" s="1"/>
  <c r="T147" i="35" s="1"/>
  <c r="T198" i="35" s="1"/>
  <c r="T249" i="35" s="1"/>
  <c r="S45" i="35"/>
  <c r="S96" i="35" s="1"/>
  <c r="Q45" i="35"/>
  <c r="P45" i="35"/>
  <c r="O45" i="35"/>
  <c r="N45" i="35"/>
  <c r="F45" i="35"/>
  <c r="E45" i="35"/>
  <c r="X44" i="35"/>
  <c r="X95" i="35" s="1"/>
  <c r="X146" i="35" s="1"/>
  <c r="X197" i="35" s="1"/>
  <c r="X248" i="35" s="1"/>
  <c r="X299" i="35" s="1"/>
  <c r="X350" i="35" s="1"/>
  <c r="X401" i="35" s="1"/>
  <c r="X452" i="35" s="1"/>
  <c r="X503" i="35" s="1"/>
  <c r="X554" i="35" s="1"/>
  <c r="X605" i="35" s="1"/>
  <c r="W44" i="35"/>
  <c r="AB44" i="35" s="1"/>
  <c r="AE44" i="35" s="1"/>
  <c r="V44" i="35"/>
  <c r="V95" i="35" s="1"/>
  <c r="AC95" i="35" s="1"/>
  <c r="U44" i="35"/>
  <c r="U95" i="35" s="1"/>
  <c r="U146" i="35" s="1"/>
  <c r="U197" i="35" s="1"/>
  <c r="U248" i="35" s="1"/>
  <c r="U299" i="35" s="1"/>
  <c r="U350" i="35" s="1"/>
  <c r="U401" i="35" s="1"/>
  <c r="U452" i="35" s="1"/>
  <c r="U503" i="35" s="1"/>
  <c r="U554" i="35" s="1"/>
  <c r="U605" i="35" s="1"/>
  <c r="T44" i="35"/>
  <c r="T95" i="35" s="1"/>
  <c r="S44" i="35"/>
  <c r="Q44" i="35"/>
  <c r="P44" i="35"/>
  <c r="O44" i="35"/>
  <c r="N44" i="35"/>
  <c r="F44" i="35"/>
  <c r="E44" i="35"/>
  <c r="X43" i="35"/>
  <c r="X94" i="35" s="1"/>
  <c r="X145" i="35" s="1"/>
  <c r="X196" i="35" s="1"/>
  <c r="X247" i="35" s="1"/>
  <c r="X298" i="35" s="1"/>
  <c r="X349" i="35" s="1"/>
  <c r="X400" i="35" s="1"/>
  <c r="X451" i="35" s="1"/>
  <c r="X502" i="35" s="1"/>
  <c r="W43" i="35"/>
  <c r="AB43" i="35" s="1"/>
  <c r="AE43" i="35" s="1"/>
  <c r="V43" i="35"/>
  <c r="V94" i="35" s="1"/>
  <c r="U43" i="35"/>
  <c r="U94" i="35" s="1"/>
  <c r="U145" i="35" s="1"/>
  <c r="U196" i="35" s="1"/>
  <c r="U247" i="35" s="1"/>
  <c r="U298" i="35" s="1"/>
  <c r="U349" i="35" s="1"/>
  <c r="U400" i="35" s="1"/>
  <c r="U451" i="35" s="1"/>
  <c r="U502" i="35" s="1"/>
  <c r="U553" i="35" s="1"/>
  <c r="U604" i="35" s="1"/>
  <c r="U655" i="35" s="1"/>
  <c r="T43" i="35"/>
  <c r="T94" i="35" s="1"/>
  <c r="T145" i="35" s="1"/>
  <c r="T196" i="35" s="1"/>
  <c r="S43" i="35"/>
  <c r="S94" i="35" s="1"/>
  <c r="S145" i="35" s="1"/>
  <c r="Q43" i="35"/>
  <c r="P43" i="35"/>
  <c r="O43" i="35"/>
  <c r="N43" i="35"/>
  <c r="F43" i="35"/>
  <c r="E43" i="35"/>
  <c r="X42" i="35"/>
  <c r="X93" i="35" s="1"/>
  <c r="X144" i="35" s="1"/>
  <c r="X195" i="35" s="1"/>
  <c r="X246" i="35" s="1"/>
  <c r="X297" i="35" s="1"/>
  <c r="X348" i="35" s="1"/>
  <c r="X399" i="35" s="1"/>
  <c r="X450" i="35" s="1"/>
  <c r="X501" i="35" s="1"/>
  <c r="X552" i="35" s="1"/>
  <c r="X603" i="35" s="1"/>
  <c r="W42" i="35"/>
  <c r="W93" i="35" s="1"/>
  <c r="V42" i="35"/>
  <c r="V93" i="35" s="1"/>
  <c r="V144" i="35" s="1"/>
  <c r="U42" i="35"/>
  <c r="U93" i="35" s="1"/>
  <c r="U144" i="35" s="1"/>
  <c r="U195" i="35" s="1"/>
  <c r="U246" i="35" s="1"/>
  <c r="U297" i="35" s="1"/>
  <c r="U348" i="35" s="1"/>
  <c r="U399" i="35" s="1"/>
  <c r="U450" i="35" s="1"/>
  <c r="U501" i="35" s="1"/>
  <c r="U552" i="35" s="1"/>
  <c r="U603" i="35" s="1"/>
  <c r="U654" i="35" s="1"/>
  <c r="T42" i="35"/>
  <c r="T93" i="35" s="1"/>
  <c r="S42" i="35"/>
  <c r="S93" i="35" s="1"/>
  <c r="Q42" i="35"/>
  <c r="P42" i="35"/>
  <c r="O42" i="35"/>
  <c r="N42" i="35"/>
  <c r="F42" i="35"/>
  <c r="E42" i="35"/>
  <c r="X41" i="35"/>
  <c r="X92" i="35" s="1"/>
  <c r="X143" i="35" s="1"/>
  <c r="X194" i="35" s="1"/>
  <c r="X245" i="35" s="1"/>
  <c r="X296" i="35" s="1"/>
  <c r="X347" i="35" s="1"/>
  <c r="X398" i="35" s="1"/>
  <c r="X449" i="35" s="1"/>
  <c r="X500" i="35" s="1"/>
  <c r="X551" i="35" s="1"/>
  <c r="X602" i="35" s="1"/>
  <c r="W41" i="35"/>
  <c r="W92" i="35" s="1"/>
  <c r="V41" i="35"/>
  <c r="U41" i="35"/>
  <c r="U92" i="35" s="1"/>
  <c r="U143" i="35" s="1"/>
  <c r="U194" i="35" s="1"/>
  <c r="U245" i="35" s="1"/>
  <c r="U296" i="35" s="1"/>
  <c r="U347" i="35" s="1"/>
  <c r="U398" i="35" s="1"/>
  <c r="U449" i="35" s="1"/>
  <c r="U500" i="35" s="1"/>
  <c r="U551" i="35" s="1"/>
  <c r="U602" i="35" s="1"/>
  <c r="U653" i="35" s="1"/>
  <c r="T41" i="35"/>
  <c r="T92" i="35" s="1"/>
  <c r="T143" i="35" s="1"/>
  <c r="T194" i="35" s="1"/>
  <c r="T245" i="35" s="1"/>
  <c r="S41" i="35"/>
  <c r="S92" i="35" s="1"/>
  <c r="Q41" i="35"/>
  <c r="P41" i="35"/>
  <c r="O41" i="35"/>
  <c r="N41" i="35"/>
  <c r="F41" i="35"/>
  <c r="E41" i="35"/>
  <c r="X40" i="35"/>
  <c r="X91" i="35" s="1"/>
  <c r="X142" i="35" s="1"/>
  <c r="X193" i="35" s="1"/>
  <c r="X244" i="35" s="1"/>
  <c r="X295" i="35" s="1"/>
  <c r="X346" i="35" s="1"/>
  <c r="X397" i="35" s="1"/>
  <c r="X448" i="35" s="1"/>
  <c r="X499" i="35" s="1"/>
  <c r="X550" i="35" s="1"/>
  <c r="X601" i="35" s="1"/>
  <c r="W40" i="35"/>
  <c r="AB40" i="35" s="1"/>
  <c r="AE40" i="35" s="1"/>
  <c r="V40" i="35"/>
  <c r="V91" i="35" s="1"/>
  <c r="AC91" i="35" s="1"/>
  <c r="U40" i="35"/>
  <c r="U91" i="35" s="1"/>
  <c r="U142" i="35" s="1"/>
  <c r="U193" i="35" s="1"/>
  <c r="U244" i="35" s="1"/>
  <c r="U295" i="35" s="1"/>
  <c r="U346" i="35" s="1"/>
  <c r="U397" i="35" s="1"/>
  <c r="U448" i="35" s="1"/>
  <c r="U499" i="35" s="1"/>
  <c r="U550" i="35" s="1"/>
  <c r="U601" i="35" s="1"/>
  <c r="U652" i="35" s="1"/>
  <c r="T40" i="35"/>
  <c r="T91" i="35" s="1"/>
  <c r="S40" i="35"/>
  <c r="S91" i="35" s="1"/>
  <c r="Q40" i="35"/>
  <c r="P40" i="35"/>
  <c r="O40" i="35"/>
  <c r="N40" i="35"/>
  <c r="F40" i="35"/>
  <c r="E40" i="35"/>
  <c r="X39" i="35"/>
  <c r="X90" i="35" s="1"/>
  <c r="X141" i="35" s="1"/>
  <c r="X192" i="35" s="1"/>
  <c r="X243" i="35" s="1"/>
  <c r="X294" i="35" s="1"/>
  <c r="X345" i="35" s="1"/>
  <c r="X396" i="35" s="1"/>
  <c r="X447" i="35" s="1"/>
  <c r="X498" i="35" s="1"/>
  <c r="X549" i="35" s="1"/>
  <c r="X600" i="35" s="1"/>
  <c r="W39" i="35"/>
  <c r="AB39" i="35" s="1"/>
  <c r="AE39" i="35" s="1"/>
  <c r="V39" i="35"/>
  <c r="V90" i="35" s="1"/>
  <c r="U39" i="35"/>
  <c r="U90" i="35" s="1"/>
  <c r="U141" i="35" s="1"/>
  <c r="U192" i="35" s="1"/>
  <c r="U243" i="35" s="1"/>
  <c r="U294" i="35" s="1"/>
  <c r="U345" i="35" s="1"/>
  <c r="U396" i="35" s="1"/>
  <c r="U447" i="35" s="1"/>
  <c r="U498" i="35" s="1"/>
  <c r="U549" i="35" s="1"/>
  <c r="U600" i="35" s="1"/>
  <c r="U651" i="35" s="1"/>
  <c r="T39" i="35"/>
  <c r="T90" i="35" s="1"/>
  <c r="T141" i="35" s="1"/>
  <c r="T192" i="35" s="1"/>
  <c r="T243" i="35" s="1"/>
  <c r="S39" i="35"/>
  <c r="S90" i="35" s="1"/>
  <c r="S141" i="35" s="1"/>
  <c r="Q39" i="35"/>
  <c r="P39" i="35"/>
  <c r="O39" i="35"/>
  <c r="N39" i="35"/>
  <c r="F39" i="35"/>
  <c r="E39" i="35"/>
  <c r="X38" i="35"/>
  <c r="X89" i="35" s="1"/>
  <c r="X140" i="35" s="1"/>
  <c r="X191" i="35" s="1"/>
  <c r="X242" i="35" s="1"/>
  <c r="X293" i="35" s="1"/>
  <c r="X344" i="35" s="1"/>
  <c r="X395" i="35" s="1"/>
  <c r="X446" i="35" s="1"/>
  <c r="X497" i="35" s="1"/>
  <c r="X548" i="35" s="1"/>
  <c r="X599" i="35" s="1"/>
  <c r="W38" i="35"/>
  <c r="W89" i="35" s="1"/>
  <c r="V38" i="35"/>
  <c r="V89" i="35" s="1"/>
  <c r="V140" i="35" s="1"/>
  <c r="U38" i="35"/>
  <c r="U89" i="35" s="1"/>
  <c r="U140" i="35" s="1"/>
  <c r="U191" i="35" s="1"/>
  <c r="U242" i="35" s="1"/>
  <c r="U293" i="35" s="1"/>
  <c r="U344" i="35" s="1"/>
  <c r="U395" i="35" s="1"/>
  <c r="U446" i="35" s="1"/>
  <c r="U497" i="35" s="1"/>
  <c r="U548" i="35" s="1"/>
  <c r="U599" i="35" s="1"/>
  <c r="U650" i="35" s="1"/>
  <c r="T38" i="35"/>
  <c r="T89" i="35" s="1"/>
  <c r="S38" i="35"/>
  <c r="S89" i="35" s="1"/>
  <c r="Q38" i="35"/>
  <c r="P38" i="35"/>
  <c r="O38" i="35"/>
  <c r="N38" i="35"/>
  <c r="F38" i="35"/>
  <c r="E38" i="35"/>
  <c r="X37" i="35"/>
  <c r="X88" i="35" s="1"/>
  <c r="X139" i="35" s="1"/>
  <c r="X190" i="35" s="1"/>
  <c r="X241" i="35" s="1"/>
  <c r="X292" i="35" s="1"/>
  <c r="X343" i="35" s="1"/>
  <c r="X394" i="35" s="1"/>
  <c r="X445" i="35" s="1"/>
  <c r="X496" i="35" s="1"/>
  <c r="X547" i="35" s="1"/>
  <c r="X598" i="35" s="1"/>
  <c r="W37" i="35"/>
  <c r="W88" i="35" s="1"/>
  <c r="V37" i="35"/>
  <c r="V88" i="35" s="1"/>
  <c r="U37" i="35"/>
  <c r="U88" i="35" s="1"/>
  <c r="U139" i="35" s="1"/>
  <c r="T37" i="35"/>
  <c r="S37" i="35"/>
  <c r="S88" i="35" s="1"/>
  <c r="Q37" i="35"/>
  <c r="P37" i="35"/>
  <c r="O37" i="35"/>
  <c r="N37" i="35"/>
  <c r="F37" i="35"/>
  <c r="E37" i="35"/>
  <c r="L36" i="35"/>
  <c r="K36" i="35"/>
  <c r="J36" i="35"/>
  <c r="I36" i="35"/>
  <c r="H36" i="35"/>
  <c r="G36" i="35"/>
  <c r="D36" i="35"/>
  <c r="C36" i="35"/>
  <c r="X35" i="35"/>
  <c r="X86" i="35" s="1"/>
  <c r="X137" i="35" s="1"/>
  <c r="X188" i="35" s="1"/>
  <c r="X239" i="35" s="1"/>
  <c r="X290" i="35" s="1"/>
  <c r="X341" i="35" s="1"/>
  <c r="X392" i="35" s="1"/>
  <c r="X443" i="35" s="1"/>
  <c r="X494" i="35" s="1"/>
  <c r="X545" i="35" s="1"/>
  <c r="X596" i="35" s="1"/>
  <c r="W35" i="35"/>
  <c r="W86" i="35" s="1"/>
  <c r="V35" i="35"/>
  <c r="V86" i="35" s="1"/>
  <c r="U35" i="35"/>
  <c r="U86" i="35" s="1"/>
  <c r="U137" i="35" s="1"/>
  <c r="U188" i="35" s="1"/>
  <c r="U239" i="35" s="1"/>
  <c r="U290" i="35" s="1"/>
  <c r="U341" i="35" s="1"/>
  <c r="U392" i="35" s="1"/>
  <c r="U443" i="35" s="1"/>
  <c r="U494" i="35" s="1"/>
  <c r="U545" i="35" s="1"/>
  <c r="U596" i="35" s="1"/>
  <c r="U647" i="35" s="1"/>
  <c r="T35" i="35"/>
  <c r="S35" i="35"/>
  <c r="R35" i="35" s="1"/>
  <c r="Q35" i="35"/>
  <c r="P35" i="35"/>
  <c r="O35" i="35"/>
  <c r="N35" i="35"/>
  <c r="F35" i="35"/>
  <c r="E35" i="35"/>
  <c r="X34" i="35"/>
  <c r="X85" i="35" s="1"/>
  <c r="X136" i="35" s="1"/>
  <c r="X187" i="35" s="1"/>
  <c r="X238" i="35" s="1"/>
  <c r="X289" i="35" s="1"/>
  <c r="X340" i="35" s="1"/>
  <c r="X391" i="35" s="1"/>
  <c r="X442" i="35" s="1"/>
  <c r="X493" i="35" s="1"/>
  <c r="X544" i="35" s="1"/>
  <c r="X595" i="35" s="1"/>
  <c r="W34" i="35"/>
  <c r="AB34" i="35" s="1"/>
  <c r="AE34" i="35" s="1"/>
  <c r="V34" i="35"/>
  <c r="U34" i="35"/>
  <c r="U85" i="35" s="1"/>
  <c r="U136" i="35" s="1"/>
  <c r="U187" i="35" s="1"/>
  <c r="U238" i="35" s="1"/>
  <c r="U289" i="35" s="1"/>
  <c r="U340" i="35" s="1"/>
  <c r="U391" i="35" s="1"/>
  <c r="U442" i="35" s="1"/>
  <c r="U493" i="35" s="1"/>
  <c r="U544" i="35" s="1"/>
  <c r="U595" i="35" s="1"/>
  <c r="T34" i="35"/>
  <c r="T85" i="35" s="1"/>
  <c r="S34" i="35"/>
  <c r="R34" i="35" s="1"/>
  <c r="Q34" i="35"/>
  <c r="P34" i="35"/>
  <c r="O34" i="35"/>
  <c r="N34" i="35"/>
  <c r="F34" i="35"/>
  <c r="E34" i="35"/>
  <c r="X33" i="35"/>
  <c r="X84" i="35" s="1"/>
  <c r="X135" i="35" s="1"/>
  <c r="X186" i="35" s="1"/>
  <c r="X237" i="35" s="1"/>
  <c r="X288" i="35" s="1"/>
  <c r="X339" i="35" s="1"/>
  <c r="X390" i="35" s="1"/>
  <c r="X441" i="35" s="1"/>
  <c r="X492" i="35" s="1"/>
  <c r="X543" i="35" s="1"/>
  <c r="X594" i="35" s="1"/>
  <c r="W33" i="35"/>
  <c r="AB33" i="35" s="1"/>
  <c r="AE33" i="35" s="1"/>
  <c r="V33" i="35"/>
  <c r="U33" i="35"/>
  <c r="U84" i="35" s="1"/>
  <c r="U135" i="35" s="1"/>
  <c r="U186" i="35" s="1"/>
  <c r="U237" i="35" s="1"/>
  <c r="U288" i="35" s="1"/>
  <c r="U339" i="35" s="1"/>
  <c r="U390" i="35" s="1"/>
  <c r="U441" i="35" s="1"/>
  <c r="U492" i="35" s="1"/>
  <c r="U543" i="35" s="1"/>
  <c r="U594" i="35" s="1"/>
  <c r="U645" i="35" s="1"/>
  <c r="T33" i="35"/>
  <c r="T84" i="35" s="1"/>
  <c r="T135" i="35" s="1"/>
  <c r="S33" i="35"/>
  <c r="S84" i="35" s="1"/>
  <c r="Q33" i="35"/>
  <c r="P33" i="35"/>
  <c r="O33" i="35"/>
  <c r="N33" i="35"/>
  <c r="F33" i="35"/>
  <c r="E33" i="35"/>
  <c r="X32" i="35"/>
  <c r="X83" i="35" s="1"/>
  <c r="X134" i="35" s="1"/>
  <c r="X185" i="35" s="1"/>
  <c r="X236" i="35" s="1"/>
  <c r="X287" i="35" s="1"/>
  <c r="X338" i="35" s="1"/>
  <c r="X389" i="35" s="1"/>
  <c r="X440" i="35" s="1"/>
  <c r="X491" i="35" s="1"/>
  <c r="X542" i="35" s="1"/>
  <c r="X593" i="35" s="1"/>
  <c r="W32" i="35"/>
  <c r="W83" i="35" s="1"/>
  <c r="V32" i="35"/>
  <c r="AC32" i="35" s="1"/>
  <c r="U32" i="35"/>
  <c r="U83" i="35" s="1"/>
  <c r="U134" i="35" s="1"/>
  <c r="U185" i="35" s="1"/>
  <c r="U236" i="35" s="1"/>
  <c r="U287" i="35" s="1"/>
  <c r="U338" i="35" s="1"/>
  <c r="U389" i="35" s="1"/>
  <c r="U440" i="35" s="1"/>
  <c r="U491" i="35" s="1"/>
  <c r="U542" i="35" s="1"/>
  <c r="U593" i="35" s="1"/>
  <c r="U644" i="35" s="1"/>
  <c r="T32" i="35"/>
  <c r="T83" i="35" s="1"/>
  <c r="S32" i="35"/>
  <c r="S83" i="35" s="1"/>
  <c r="Q32" i="35"/>
  <c r="P32" i="35"/>
  <c r="O32" i="35"/>
  <c r="N32" i="35"/>
  <c r="F32" i="35"/>
  <c r="E32" i="35"/>
  <c r="X31" i="35"/>
  <c r="X82" i="35" s="1"/>
  <c r="X133" i="35" s="1"/>
  <c r="X184" i="35" s="1"/>
  <c r="X235" i="35" s="1"/>
  <c r="X286" i="35" s="1"/>
  <c r="X337" i="35" s="1"/>
  <c r="X388" i="35" s="1"/>
  <c r="X439" i="35" s="1"/>
  <c r="X490" i="35" s="1"/>
  <c r="X541" i="35" s="1"/>
  <c r="X592" i="35" s="1"/>
  <c r="W31" i="35"/>
  <c r="W82" i="35" s="1"/>
  <c r="V31" i="35"/>
  <c r="V82" i="35" s="1"/>
  <c r="U31" i="35"/>
  <c r="U82" i="35" s="1"/>
  <c r="U133" i="35" s="1"/>
  <c r="U184" i="35" s="1"/>
  <c r="U235" i="35" s="1"/>
  <c r="U286" i="35" s="1"/>
  <c r="U337" i="35" s="1"/>
  <c r="U388" i="35" s="1"/>
  <c r="U439" i="35" s="1"/>
  <c r="U490" i="35" s="1"/>
  <c r="U541" i="35" s="1"/>
  <c r="U592" i="35" s="1"/>
  <c r="U643" i="35" s="1"/>
  <c r="T31" i="35"/>
  <c r="S31" i="35"/>
  <c r="R31" i="35" s="1"/>
  <c r="Q31" i="35"/>
  <c r="P31" i="35"/>
  <c r="O31" i="35"/>
  <c r="N31" i="35"/>
  <c r="F31" i="35"/>
  <c r="E31" i="35"/>
  <c r="X30" i="35"/>
  <c r="X81" i="35" s="1"/>
  <c r="X132" i="35" s="1"/>
  <c r="X183" i="35" s="1"/>
  <c r="X234" i="35" s="1"/>
  <c r="X285" i="35" s="1"/>
  <c r="X336" i="35" s="1"/>
  <c r="X387" i="35" s="1"/>
  <c r="X438" i="35" s="1"/>
  <c r="X489" i="35" s="1"/>
  <c r="X540" i="35" s="1"/>
  <c r="X591" i="35" s="1"/>
  <c r="W30" i="35"/>
  <c r="AB30" i="35" s="1"/>
  <c r="AE30" i="35" s="1"/>
  <c r="V30" i="35"/>
  <c r="U30" i="35"/>
  <c r="U81" i="35" s="1"/>
  <c r="U132" i="35" s="1"/>
  <c r="U183" i="35" s="1"/>
  <c r="U234" i="35" s="1"/>
  <c r="U285" i="35" s="1"/>
  <c r="U336" i="35" s="1"/>
  <c r="U387" i="35" s="1"/>
  <c r="U438" i="35" s="1"/>
  <c r="U489" i="35" s="1"/>
  <c r="U540" i="35" s="1"/>
  <c r="U591" i="35" s="1"/>
  <c r="U642" i="35" s="1"/>
  <c r="T30" i="35"/>
  <c r="S30" i="35"/>
  <c r="S81" i="35" s="1"/>
  <c r="S132" i="35" s="1"/>
  <c r="Q30" i="35"/>
  <c r="P30" i="35"/>
  <c r="O30" i="35"/>
  <c r="N30" i="35"/>
  <c r="F30" i="35"/>
  <c r="E30" i="35"/>
  <c r="X29" i="35"/>
  <c r="X80" i="35" s="1"/>
  <c r="X131" i="35" s="1"/>
  <c r="X182" i="35" s="1"/>
  <c r="X233" i="35" s="1"/>
  <c r="X284" i="35" s="1"/>
  <c r="X335" i="35" s="1"/>
  <c r="X386" i="35" s="1"/>
  <c r="X437" i="35" s="1"/>
  <c r="X488" i="35" s="1"/>
  <c r="X539" i="35" s="1"/>
  <c r="X590" i="35" s="1"/>
  <c r="W29" i="35"/>
  <c r="V29" i="35"/>
  <c r="V80" i="35" s="1"/>
  <c r="U29" i="35"/>
  <c r="U80" i="35" s="1"/>
  <c r="U131" i="35" s="1"/>
  <c r="U182" i="35" s="1"/>
  <c r="U233" i="35" s="1"/>
  <c r="U284" i="35" s="1"/>
  <c r="U335" i="35" s="1"/>
  <c r="U386" i="35" s="1"/>
  <c r="U437" i="35" s="1"/>
  <c r="U488" i="35" s="1"/>
  <c r="U539" i="35" s="1"/>
  <c r="U590" i="35" s="1"/>
  <c r="U641" i="35" s="1"/>
  <c r="T29" i="35"/>
  <c r="T80" i="35" s="1"/>
  <c r="S29" i="35"/>
  <c r="Q29" i="35"/>
  <c r="P29" i="35"/>
  <c r="O29" i="35"/>
  <c r="N29" i="35"/>
  <c r="F29" i="35"/>
  <c r="E29" i="35"/>
  <c r="X28" i="35"/>
  <c r="X79" i="35" s="1"/>
  <c r="X130" i="35" s="1"/>
  <c r="X181" i="35" s="1"/>
  <c r="X232" i="35" s="1"/>
  <c r="X283" i="35" s="1"/>
  <c r="X334" i="35" s="1"/>
  <c r="X385" i="35" s="1"/>
  <c r="X436" i="35" s="1"/>
  <c r="X487" i="35" s="1"/>
  <c r="X538" i="35" s="1"/>
  <c r="X589" i="35" s="1"/>
  <c r="W28" i="35"/>
  <c r="W79" i="35" s="1"/>
  <c r="V28" i="35"/>
  <c r="AC28" i="35" s="1"/>
  <c r="U28" i="35"/>
  <c r="U79" i="35" s="1"/>
  <c r="U130" i="35" s="1"/>
  <c r="U181" i="35" s="1"/>
  <c r="U232" i="35" s="1"/>
  <c r="U283" i="35" s="1"/>
  <c r="U334" i="35" s="1"/>
  <c r="U385" i="35" s="1"/>
  <c r="U436" i="35" s="1"/>
  <c r="U487" i="35" s="1"/>
  <c r="U538" i="35" s="1"/>
  <c r="U589" i="35" s="1"/>
  <c r="U640" i="35" s="1"/>
  <c r="T28" i="35"/>
  <c r="T79" i="35" s="1"/>
  <c r="S28" i="35"/>
  <c r="S79" i="35" s="1"/>
  <c r="Q28" i="35"/>
  <c r="P28" i="35"/>
  <c r="O28" i="35"/>
  <c r="N28" i="35"/>
  <c r="F28" i="35"/>
  <c r="E28" i="35"/>
  <c r="X27" i="35"/>
  <c r="X78" i="35" s="1"/>
  <c r="X129" i="35" s="1"/>
  <c r="X180" i="35" s="1"/>
  <c r="X231" i="35" s="1"/>
  <c r="X282" i="35" s="1"/>
  <c r="X333" i="35" s="1"/>
  <c r="X384" i="35" s="1"/>
  <c r="X435" i="35" s="1"/>
  <c r="X486" i="35" s="1"/>
  <c r="X537" i="35" s="1"/>
  <c r="X588" i="35" s="1"/>
  <c r="W27" i="35"/>
  <c r="AB27" i="35" s="1"/>
  <c r="AE27" i="35" s="1"/>
  <c r="V27" i="35"/>
  <c r="V78" i="35" s="1"/>
  <c r="U27" i="35"/>
  <c r="U78" i="35" s="1"/>
  <c r="U129" i="35" s="1"/>
  <c r="U180" i="35" s="1"/>
  <c r="U231" i="35" s="1"/>
  <c r="U282" i="35" s="1"/>
  <c r="U333" i="35" s="1"/>
  <c r="U384" i="35" s="1"/>
  <c r="U435" i="35" s="1"/>
  <c r="U486" i="35" s="1"/>
  <c r="U537" i="35" s="1"/>
  <c r="U588" i="35" s="1"/>
  <c r="U639" i="35" s="1"/>
  <c r="T27" i="35"/>
  <c r="S27" i="35"/>
  <c r="S78" i="35" s="1"/>
  <c r="Q27" i="35"/>
  <c r="P27" i="35"/>
  <c r="O27" i="35"/>
  <c r="N27" i="35"/>
  <c r="F27" i="35"/>
  <c r="E27" i="35"/>
  <c r="X26" i="35"/>
  <c r="X77" i="35" s="1"/>
  <c r="X128" i="35" s="1"/>
  <c r="X179" i="35" s="1"/>
  <c r="X230" i="35" s="1"/>
  <c r="X281" i="35" s="1"/>
  <c r="X332" i="35" s="1"/>
  <c r="X383" i="35" s="1"/>
  <c r="X434" i="35" s="1"/>
  <c r="X485" i="35" s="1"/>
  <c r="X536" i="35" s="1"/>
  <c r="X587" i="35" s="1"/>
  <c r="W26" i="35"/>
  <c r="AB26" i="35" s="1"/>
  <c r="AE26" i="35" s="1"/>
  <c r="V26" i="35"/>
  <c r="U26" i="35"/>
  <c r="U77" i="35" s="1"/>
  <c r="U128" i="35" s="1"/>
  <c r="U179" i="35" s="1"/>
  <c r="U230" i="35" s="1"/>
  <c r="U281" i="35" s="1"/>
  <c r="U332" i="35" s="1"/>
  <c r="U383" i="35" s="1"/>
  <c r="U434" i="35" s="1"/>
  <c r="U485" i="35" s="1"/>
  <c r="U536" i="35" s="1"/>
  <c r="U587" i="35" s="1"/>
  <c r="U638" i="35" s="1"/>
  <c r="T26" i="35"/>
  <c r="S26" i="35"/>
  <c r="Q26" i="35"/>
  <c r="P26" i="35"/>
  <c r="O26" i="35"/>
  <c r="N26" i="35"/>
  <c r="F26" i="35"/>
  <c r="E26" i="35"/>
  <c r="X25" i="35"/>
  <c r="X76" i="35" s="1"/>
  <c r="X127" i="35" s="1"/>
  <c r="X178" i="35" s="1"/>
  <c r="X229" i="35" s="1"/>
  <c r="X280" i="35" s="1"/>
  <c r="X331" i="35" s="1"/>
  <c r="X382" i="35" s="1"/>
  <c r="X433" i="35" s="1"/>
  <c r="X484" i="35" s="1"/>
  <c r="X535" i="35" s="1"/>
  <c r="X586" i="35" s="1"/>
  <c r="W25" i="35"/>
  <c r="AB25" i="35" s="1"/>
  <c r="AE25" i="35" s="1"/>
  <c r="V25" i="35"/>
  <c r="U25" i="35"/>
  <c r="U76" i="35" s="1"/>
  <c r="T25" i="35"/>
  <c r="T76" i="35" s="1"/>
  <c r="T127" i="35" s="1"/>
  <c r="T178" i="35" s="1"/>
  <c r="S25" i="35"/>
  <c r="Q25" i="35"/>
  <c r="P25" i="35"/>
  <c r="O25" i="35"/>
  <c r="N25" i="35"/>
  <c r="F25" i="35"/>
  <c r="E25" i="35"/>
  <c r="L24" i="35"/>
  <c r="K24" i="35"/>
  <c r="J24" i="35"/>
  <c r="I24" i="35"/>
  <c r="H24" i="35"/>
  <c r="G24" i="35"/>
  <c r="D24" i="35"/>
  <c r="C24" i="35"/>
  <c r="X23" i="35"/>
  <c r="X74" i="35" s="1"/>
  <c r="X125" i="35" s="1"/>
  <c r="X176" i="35" s="1"/>
  <c r="X227" i="35" s="1"/>
  <c r="X278" i="35" s="1"/>
  <c r="X329" i="35" s="1"/>
  <c r="X380" i="35" s="1"/>
  <c r="X431" i="35" s="1"/>
  <c r="X482" i="35" s="1"/>
  <c r="X533" i="35" s="1"/>
  <c r="X584" i="35" s="1"/>
  <c r="W23" i="35"/>
  <c r="AB23" i="35" s="1"/>
  <c r="AE23" i="35" s="1"/>
  <c r="V23" i="35"/>
  <c r="V74" i="35" s="1"/>
  <c r="U23" i="35"/>
  <c r="U74" i="35" s="1"/>
  <c r="U125" i="35" s="1"/>
  <c r="U176" i="35" s="1"/>
  <c r="U227" i="35" s="1"/>
  <c r="U278" i="35" s="1"/>
  <c r="U329" i="35" s="1"/>
  <c r="U380" i="35" s="1"/>
  <c r="U431" i="35" s="1"/>
  <c r="U482" i="35" s="1"/>
  <c r="U533" i="35" s="1"/>
  <c r="U584" i="35" s="1"/>
  <c r="U635" i="35" s="1"/>
  <c r="T23" i="35"/>
  <c r="T74" i="35" s="1"/>
  <c r="T125" i="35" s="1"/>
  <c r="S23" i="35"/>
  <c r="S74" i="35" s="1"/>
  <c r="Q23" i="35"/>
  <c r="P23" i="35"/>
  <c r="O23" i="35"/>
  <c r="N23" i="35"/>
  <c r="F23" i="35"/>
  <c r="E23" i="35"/>
  <c r="X22" i="35"/>
  <c r="X73" i="35" s="1"/>
  <c r="X124" i="35" s="1"/>
  <c r="X175" i="35" s="1"/>
  <c r="X226" i="35" s="1"/>
  <c r="X277" i="35" s="1"/>
  <c r="X328" i="35" s="1"/>
  <c r="X379" i="35" s="1"/>
  <c r="X430" i="35" s="1"/>
  <c r="X481" i="35" s="1"/>
  <c r="X532" i="35" s="1"/>
  <c r="X583" i="35" s="1"/>
  <c r="W22" i="35"/>
  <c r="W73" i="35" s="1"/>
  <c r="V22" i="35"/>
  <c r="AC22" i="35" s="1"/>
  <c r="U22" i="35"/>
  <c r="U73" i="35" s="1"/>
  <c r="U124" i="35" s="1"/>
  <c r="U175" i="35" s="1"/>
  <c r="U226" i="35" s="1"/>
  <c r="U277" i="35" s="1"/>
  <c r="U328" i="35" s="1"/>
  <c r="U379" i="35" s="1"/>
  <c r="U430" i="35" s="1"/>
  <c r="U481" i="35" s="1"/>
  <c r="U532" i="35" s="1"/>
  <c r="U583" i="35" s="1"/>
  <c r="T22" i="35"/>
  <c r="T73" i="35" s="1"/>
  <c r="S22" i="35"/>
  <c r="R22" i="35" s="1"/>
  <c r="Q22" i="35"/>
  <c r="P22" i="35"/>
  <c r="O22" i="35"/>
  <c r="N22" i="35"/>
  <c r="F22" i="35"/>
  <c r="E22" i="35"/>
  <c r="X21" i="35"/>
  <c r="X72" i="35" s="1"/>
  <c r="X123" i="35" s="1"/>
  <c r="X174" i="35" s="1"/>
  <c r="X225" i="35" s="1"/>
  <c r="X276" i="35" s="1"/>
  <c r="X327" i="35" s="1"/>
  <c r="X378" i="35" s="1"/>
  <c r="X429" i="35" s="1"/>
  <c r="X480" i="35" s="1"/>
  <c r="X531" i="35" s="1"/>
  <c r="X582" i="35" s="1"/>
  <c r="W21" i="35"/>
  <c r="AB21" i="35" s="1"/>
  <c r="AE21" i="35" s="1"/>
  <c r="V21" i="35"/>
  <c r="V72" i="35" s="1"/>
  <c r="U21" i="35"/>
  <c r="U72" i="35" s="1"/>
  <c r="U123" i="35" s="1"/>
  <c r="U174" i="35" s="1"/>
  <c r="U225" i="35" s="1"/>
  <c r="U276" i="35" s="1"/>
  <c r="U327" i="35" s="1"/>
  <c r="U378" i="35" s="1"/>
  <c r="U429" i="35" s="1"/>
  <c r="U480" i="35" s="1"/>
  <c r="U531" i="35" s="1"/>
  <c r="U582" i="35" s="1"/>
  <c r="U633" i="35" s="1"/>
  <c r="T21" i="35"/>
  <c r="S21" i="35"/>
  <c r="S72" i="35" s="1"/>
  <c r="Q21" i="35"/>
  <c r="P21" i="35"/>
  <c r="O21" i="35"/>
  <c r="N21" i="35"/>
  <c r="F21" i="35"/>
  <c r="E21" i="35"/>
  <c r="X20" i="35"/>
  <c r="X71" i="35" s="1"/>
  <c r="X122" i="35" s="1"/>
  <c r="X173" i="35" s="1"/>
  <c r="X224" i="35" s="1"/>
  <c r="X275" i="35" s="1"/>
  <c r="X326" i="35" s="1"/>
  <c r="X377" i="35" s="1"/>
  <c r="X428" i="35" s="1"/>
  <c r="X479" i="35" s="1"/>
  <c r="X530" i="35" s="1"/>
  <c r="X581" i="35" s="1"/>
  <c r="W20" i="35"/>
  <c r="AB20" i="35" s="1"/>
  <c r="AE20" i="35" s="1"/>
  <c r="V20" i="35"/>
  <c r="V71" i="35" s="1"/>
  <c r="V122" i="35" s="1"/>
  <c r="U20" i="35"/>
  <c r="U71" i="35" s="1"/>
  <c r="U122" i="35" s="1"/>
  <c r="U173" i="35" s="1"/>
  <c r="U224" i="35" s="1"/>
  <c r="U275" i="35" s="1"/>
  <c r="U326" i="35" s="1"/>
  <c r="U377" i="35" s="1"/>
  <c r="U428" i="35" s="1"/>
  <c r="U479" i="35" s="1"/>
  <c r="U530" i="35" s="1"/>
  <c r="U581" i="35" s="1"/>
  <c r="U632" i="35" s="1"/>
  <c r="T20" i="35"/>
  <c r="T71" i="35" s="1"/>
  <c r="S20" i="35"/>
  <c r="S71" i="35" s="1"/>
  <c r="S122" i="35" s="1"/>
  <c r="Q20" i="35"/>
  <c r="P20" i="35"/>
  <c r="O20" i="35"/>
  <c r="N20" i="35"/>
  <c r="F20" i="35"/>
  <c r="E20" i="35"/>
  <c r="X19" i="35"/>
  <c r="X70" i="35" s="1"/>
  <c r="X121" i="35" s="1"/>
  <c r="X172" i="35" s="1"/>
  <c r="X223" i="35" s="1"/>
  <c r="X274" i="35" s="1"/>
  <c r="X325" i="35" s="1"/>
  <c r="X376" i="35" s="1"/>
  <c r="X427" i="35" s="1"/>
  <c r="X478" i="35" s="1"/>
  <c r="X529" i="35" s="1"/>
  <c r="X580" i="35" s="1"/>
  <c r="W19" i="35"/>
  <c r="AB19" i="35" s="1"/>
  <c r="AE19" i="35" s="1"/>
  <c r="V19" i="35"/>
  <c r="V70" i="35" s="1"/>
  <c r="U19" i="35"/>
  <c r="U70" i="35" s="1"/>
  <c r="U121" i="35" s="1"/>
  <c r="U172" i="35" s="1"/>
  <c r="U223" i="35" s="1"/>
  <c r="U274" i="35" s="1"/>
  <c r="U325" i="35" s="1"/>
  <c r="U376" i="35" s="1"/>
  <c r="U427" i="35" s="1"/>
  <c r="U478" i="35" s="1"/>
  <c r="U529" i="35" s="1"/>
  <c r="U580" i="35" s="1"/>
  <c r="U631" i="35" s="1"/>
  <c r="T19" i="35"/>
  <c r="T70" i="35" s="1"/>
  <c r="T121" i="35" s="1"/>
  <c r="S19" i="35"/>
  <c r="S70" i="35" s="1"/>
  <c r="Q19" i="35"/>
  <c r="P19" i="35"/>
  <c r="O19" i="35"/>
  <c r="N19" i="35"/>
  <c r="F19" i="35"/>
  <c r="E19" i="35"/>
  <c r="X18" i="35"/>
  <c r="X69" i="35" s="1"/>
  <c r="X120" i="35" s="1"/>
  <c r="X171" i="35" s="1"/>
  <c r="X222" i="35" s="1"/>
  <c r="X273" i="35" s="1"/>
  <c r="X324" i="35" s="1"/>
  <c r="X375" i="35" s="1"/>
  <c r="X426" i="35" s="1"/>
  <c r="X477" i="35" s="1"/>
  <c r="X528" i="35" s="1"/>
  <c r="X579" i="35" s="1"/>
  <c r="W18" i="35"/>
  <c r="W69" i="35" s="1"/>
  <c r="V18" i="35"/>
  <c r="AC18" i="35" s="1"/>
  <c r="U18" i="35"/>
  <c r="U69" i="35" s="1"/>
  <c r="U120" i="35" s="1"/>
  <c r="U171" i="35" s="1"/>
  <c r="U222" i="35" s="1"/>
  <c r="U273" i="35" s="1"/>
  <c r="U324" i="35" s="1"/>
  <c r="U375" i="35" s="1"/>
  <c r="U426" i="35" s="1"/>
  <c r="U477" i="35" s="1"/>
  <c r="U528" i="35" s="1"/>
  <c r="U579" i="35" s="1"/>
  <c r="U630" i="35" s="1"/>
  <c r="T18" i="35"/>
  <c r="T69" i="35" s="1"/>
  <c r="S18" i="35"/>
  <c r="R18" i="35" s="1"/>
  <c r="Q18" i="35"/>
  <c r="P18" i="35"/>
  <c r="O18" i="35"/>
  <c r="N18" i="35"/>
  <c r="F18" i="35"/>
  <c r="E18" i="35"/>
  <c r="X17" i="35"/>
  <c r="X68" i="35" s="1"/>
  <c r="X119" i="35" s="1"/>
  <c r="X170" i="35" s="1"/>
  <c r="X221" i="35" s="1"/>
  <c r="X272" i="35" s="1"/>
  <c r="X323" i="35" s="1"/>
  <c r="X374" i="35" s="1"/>
  <c r="X425" i="35" s="1"/>
  <c r="X476" i="35" s="1"/>
  <c r="X527" i="35" s="1"/>
  <c r="X578" i="35" s="1"/>
  <c r="W17" i="35"/>
  <c r="AB17" i="35" s="1"/>
  <c r="AE17" i="35" s="1"/>
  <c r="V17" i="35"/>
  <c r="V68" i="35" s="1"/>
  <c r="AC68" i="35" s="1"/>
  <c r="U17" i="35"/>
  <c r="U68" i="35" s="1"/>
  <c r="U119" i="35" s="1"/>
  <c r="U170" i="35" s="1"/>
  <c r="U221" i="35" s="1"/>
  <c r="U272" i="35" s="1"/>
  <c r="U323" i="35" s="1"/>
  <c r="U374" i="35" s="1"/>
  <c r="U425" i="35" s="1"/>
  <c r="U476" i="35" s="1"/>
  <c r="U527" i="35" s="1"/>
  <c r="U578" i="35" s="1"/>
  <c r="U629" i="35" s="1"/>
  <c r="T17" i="35"/>
  <c r="S17" i="35"/>
  <c r="S68" i="35" s="1"/>
  <c r="Q17" i="35"/>
  <c r="P17" i="35"/>
  <c r="O17" i="35"/>
  <c r="N17" i="35"/>
  <c r="F17" i="35"/>
  <c r="E17" i="35"/>
  <c r="X16" i="35"/>
  <c r="X67" i="35" s="1"/>
  <c r="X118" i="35" s="1"/>
  <c r="X169" i="35" s="1"/>
  <c r="X220" i="35" s="1"/>
  <c r="X271" i="35" s="1"/>
  <c r="X322" i="35" s="1"/>
  <c r="X373" i="35" s="1"/>
  <c r="X424" i="35" s="1"/>
  <c r="X475" i="35" s="1"/>
  <c r="X526" i="35" s="1"/>
  <c r="X577" i="35" s="1"/>
  <c r="W16" i="35"/>
  <c r="AB16" i="35" s="1"/>
  <c r="AE16" i="35" s="1"/>
  <c r="V16" i="35"/>
  <c r="U16" i="35"/>
  <c r="U67" i="35" s="1"/>
  <c r="U118" i="35" s="1"/>
  <c r="U169" i="35" s="1"/>
  <c r="U220" i="35" s="1"/>
  <c r="U271" i="35" s="1"/>
  <c r="U322" i="35" s="1"/>
  <c r="U373" i="35" s="1"/>
  <c r="U424" i="35" s="1"/>
  <c r="U475" i="35" s="1"/>
  <c r="U526" i="35" s="1"/>
  <c r="U577" i="35" s="1"/>
  <c r="U628" i="35" s="1"/>
  <c r="T16" i="35"/>
  <c r="T67" i="35" s="1"/>
  <c r="S16" i="35"/>
  <c r="R16" i="35" s="1"/>
  <c r="Q16" i="35"/>
  <c r="P16" i="35"/>
  <c r="O16" i="35"/>
  <c r="N16" i="35"/>
  <c r="F16" i="35"/>
  <c r="E16" i="35"/>
  <c r="X15" i="35"/>
  <c r="X66" i="35" s="1"/>
  <c r="X117" i="35" s="1"/>
  <c r="X168" i="35" s="1"/>
  <c r="X219" i="35" s="1"/>
  <c r="X270" i="35" s="1"/>
  <c r="X321" i="35" s="1"/>
  <c r="X372" i="35" s="1"/>
  <c r="X423" i="35" s="1"/>
  <c r="X474" i="35" s="1"/>
  <c r="X525" i="35" s="1"/>
  <c r="X576" i="35" s="1"/>
  <c r="W15" i="35"/>
  <c r="AB15" i="35" s="1"/>
  <c r="AE15" i="35" s="1"/>
  <c r="V15" i="35"/>
  <c r="V66" i="35" s="1"/>
  <c r="U15" i="35"/>
  <c r="U66" i="35" s="1"/>
  <c r="U117" i="35" s="1"/>
  <c r="U168" i="35" s="1"/>
  <c r="U219" i="35" s="1"/>
  <c r="U270" i="35" s="1"/>
  <c r="U321" i="35" s="1"/>
  <c r="U372" i="35" s="1"/>
  <c r="U423" i="35" s="1"/>
  <c r="U474" i="35" s="1"/>
  <c r="U525" i="35" s="1"/>
  <c r="U576" i="35" s="1"/>
  <c r="U627" i="35" s="1"/>
  <c r="T15" i="35"/>
  <c r="T66" i="35" s="1"/>
  <c r="T117" i="35" s="1"/>
  <c r="T168" i="35" s="1"/>
  <c r="S15" i="35"/>
  <c r="S66" i="35" s="1"/>
  <c r="Q15" i="35"/>
  <c r="P15" i="35"/>
  <c r="O15" i="35"/>
  <c r="N15" i="35"/>
  <c r="F15" i="35"/>
  <c r="E15" i="35"/>
  <c r="X14" i="35"/>
  <c r="X65" i="35" s="1"/>
  <c r="X116" i="35" s="1"/>
  <c r="X167" i="35" s="1"/>
  <c r="X218" i="35" s="1"/>
  <c r="X269" i="35" s="1"/>
  <c r="X320" i="35" s="1"/>
  <c r="X371" i="35" s="1"/>
  <c r="X422" i="35" s="1"/>
  <c r="X473" i="35" s="1"/>
  <c r="X524" i="35" s="1"/>
  <c r="X575" i="35" s="1"/>
  <c r="W14" i="35"/>
  <c r="W65" i="35" s="1"/>
  <c r="V14" i="35"/>
  <c r="AC14" i="35" s="1"/>
  <c r="U14" i="35"/>
  <c r="U65" i="35" s="1"/>
  <c r="U116" i="35" s="1"/>
  <c r="U167" i="35" s="1"/>
  <c r="U218" i="35" s="1"/>
  <c r="U269" i="35" s="1"/>
  <c r="U320" i="35" s="1"/>
  <c r="U371" i="35" s="1"/>
  <c r="U422" i="35" s="1"/>
  <c r="U473" i="35" s="1"/>
  <c r="U524" i="35" s="1"/>
  <c r="U575" i="35" s="1"/>
  <c r="U626" i="35" s="1"/>
  <c r="T14" i="35"/>
  <c r="T65" i="35" s="1"/>
  <c r="S14" i="35"/>
  <c r="R14" i="35" s="1"/>
  <c r="Q14" i="35"/>
  <c r="P14" i="35"/>
  <c r="O14" i="35"/>
  <c r="N14" i="35"/>
  <c r="F14" i="35"/>
  <c r="E14" i="35"/>
  <c r="X13" i="35"/>
  <c r="X64" i="35" s="1"/>
  <c r="X115" i="35" s="1"/>
  <c r="X166" i="35" s="1"/>
  <c r="X217" i="35" s="1"/>
  <c r="X268" i="35" s="1"/>
  <c r="X319" i="35" s="1"/>
  <c r="X370" i="35" s="1"/>
  <c r="X421" i="35" s="1"/>
  <c r="X472" i="35" s="1"/>
  <c r="X523" i="35" s="1"/>
  <c r="X574" i="35" s="1"/>
  <c r="W13" i="35"/>
  <c r="W64" i="35" s="1"/>
  <c r="V13" i="35"/>
  <c r="V64" i="35" s="1"/>
  <c r="U13" i="35"/>
  <c r="U64" i="35" s="1"/>
  <c r="U115" i="35" s="1"/>
  <c r="U166" i="35" s="1"/>
  <c r="U217" i="35" s="1"/>
  <c r="U268" i="35" s="1"/>
  <c r="U319" i="35" s="1"/>
  <c r="U370" i="35" s="1"/>
  <c r="U421" i="35" s="1"/>
  <c r="U472" i="35" s="1"/>
  <c r="U523" i="35" s="1"/>
  <c r="U574" i="35" s="1"/>
  <c r="U625" i="35" s="1"/>
  <c r="T13" i="35"/>
  <c r="S13" i="35"/>
  <c r="S64" i="35" s="1"/>
  <c r="Q13" i="35"/>
  <c r="P13" i="35"/>
  <c r="O13" i="35"/>
  <c r="N13" i="35"/>
  <c r="F13" i="35"/>
  <c r="E13" i="35"/>
  <c r="X12" i="35"/>
  <c r="X63" i="35" s="1"/>
  <c r="X114" i="35" s="1"/>
  <c r="X165" i="35" s="1"/>
  <c r="X216" i="35" s="1"/>
  <c r="X267" i="35" s="1"/>
  <c r="X318" i="35" s="1"/>
  <c r="X369" i="35" s="1"/>
  <c r="X420" i="35" s="1"/>
  <c r="X471" i="35" s="1"/>
  <c r="X522" i="35" s="1"/>
  <c r="X573" i="35" s="1"/>
  <c r="W12" i="35"/>
  <c r="AB12" i="35" s="1"/>
  <c r="AE12" i="35" s="1"/>
  <c r="V12" i="35"/>
  <c r="V63" i="35" s="1"/>
  <c r="AC63" i="35" s="1"/>
  <c r="U12" i="35"/>
  <c r="U63" i="35" s="1"/>
  <c r="U114" i="35" s="1"/>
  <c r="U165" i="35" s="1"/>
  <c r="U216" i="35" s="1"/>
  <c r="U267" i="35" s="1"/>
  <c r="U318" i="35" s="1"/>
  <c r="U369" i="35" s="1"/>
  <c r="U420" i="35" s="1"/>
  <c r="U471" i="35" s="1"/>
  <c r="U522" i="35" s="1"/>
  <c r="U573" i="35" s="1"/>
  <c r="U624" i="35" s="1"/>
  <c r="T12" i="35"/>
  <c r="T63" i="35" s="1"/>
  <c r="S12" i="35"/>
  <c r="S63" i="35" s="1"/>
  <c r="S114" i="35" s="1"/>
  <c r="Q12" i="35"/>
  <c r="P12" i="35"/>
  <c r="O12" i="35"/>
  <c r="N12" i="35"/>
  <c r="F12" i="35"/>
  <c r="E12" i="35"/>
  <c r="X11" i="35"/>
  <c r="X62" i="35" s="1"/>
  <c r="X113" i="35" s="1"/>
  <c r="X164" i="35" s="1"/>
  <c r="X215" i="35" s="1"/>
  <c r="X266" i="35" s="1"/>
  <c r="X317" i="35" s="1"/>
  <c r="X368" i="35" s="1"/>
  <c r="X419" i="35" s="1"/>
  <c r="X470" i="35" s="1"/>
  <c r="X521" i="35" s="1"/>
  <c r="X572" i="35" s="1"/>
  <c r="W11" i="35"/>
  <c r="AB11" i="35" s="1"/>
  <c r="AE11" i="35" s="1"/>
  <c r="V11" i="35"/>
  <c r="V62" i="35" s="1"/>
  <c r="U11" i="35"/>
  <c r="U62" i="35" s="1"/>
  <c r="U113" i="35" s="1"/>
  <c r="U164" i="35" s="1"/>
  <c r="U215" i="35" s="1"/>
  <c r="U266" i="35" s="1"/>
  <c r="U317" i="35" s="1"/>
  <c r="U368" i="35" s="1"/>
  <c r="U419" i="35" s="1"/>
  <c r="U470" i="35" s="1"/>
  <c r="U521" i="35" s="1"/>
  <c r="U572" i="35" s="1"/>
  <c r="U623" i="35" s="1"/>
  <c r="T11" i="35"/>
  <c r="T62" i="35" s="1"/>
  <c r="T113" i="35" s="1"/>
  <c r="S11" i="35"/>
  <c r="S62" i="35" s="1"/>
  <c r="Q11" i="35"/>
  <c r="P11" i="35"/>
  <c r="O11" i="35"/>
  <c r="N11" i="35"/>
  <c r="F11" i="35"/>
  <c r="E11" i="35"/>
  <c r="X10" i="35"/>
  <c r="X61" i="35" s="1"/>
  <c r="X112" i="35" s="1"/>
  <c r="X163" i="35" s="1"/>
  <c r="X214" i="35" s="1"/>
  <c r="X265" i="35" s="1"/>
  <c r="X316" i="35" s="1"/>
  <c r="X367" i="35" s="1"/>
  <c r="X418" i="35" s="1"/>
  <c r="X469" i="35" s="1"/>
  <c r="X520" i="35" s="1"/>
  <c r="X571" i="35" s="1"/>
  <c r="W10" i="35"/>
  <c r="V10" i="35"/>
  <c r="AC10" i="35" s="1"/>
  <c r="U10" i="35"/>
  <c r="U61" i="35" s="1"/>
  <c r="U112" i="35" s="1"/>
  <c r="U163" i="35" s="1"/>
  <c r="U214" i="35" s="1"/>
  <c r="U265" i="35" s="1"/>
  <c r="U316" i="35" s="1"/>
  <c r="U367" i="35" s="1"/>
  <c r="U418" i="35" s="1"/>
  <c r="U469" i="35" s="1"/>
  <c r="U520" i="35" s="1"/>
  <c r="U571" i="35" s="1"/>
  <c r="U622" i="35" s="1"/>
  <c r="T10" i="35"/>
  <c r="T61" i="35" s="1"/>
  <c r="S10" i="35"/>
  <c r="R10" i="35" s="1"/>
  <c r="Q10" i="35"/>
  <c r="P10" i="35"/>
  <c r="O10" i="35"/>
  <c r="N10" i="35"/>
  <c r="F10" i="35"/>
  <c r="E10" i="35"/>
  <c r="X9" i="35"/>
  <c r="X60" i="35" s="1"/>
  <c r="X111" i="35" s="1"/>
  <c r="X162" i="35" s="1"/>
  <c r="X213" i="35" s="1"/>
  <c r="X264" i="35" s="1"/>
  <c r="X315" i="35" s="1"/>
  <c r="X366" i="35" s="1"/>
  <c r="X417" i="35" s="1"/>
  <c r="X468" i="35" s="1"/>
  <c r="X519" i="35" s="1"/>
  <c r="X570" i="35" s="1"/>
  <c r="W9" i="35"/>
  <c r="AB9" i="35" s="1"/>
  <c r="AE9" i="35" s="1"/>
  <c r="V9" i="35"/>
  <c r="V60" i="35" s="1"/>
  <c r="U9" i="35"/>
  <c r="U60" i="35" s="1"/>
  <c r="U111" i="35" s="1"/>
  <c r="U162" i="35" s="1"/>
  <c r="U213" i="35" s="1"/>
  <c r="U264" i="35" s="1"/>
  <c r="U315" i="35" s="1"/>
  <c r="U366" i="35" s="1"/>
  <c r="U417" i="35" s="1"/>
  <c r="U468" i="35" s="1"/>
  <c r="U519" i="35" s="1"/>
  <c r="U570" i="35" s="1"/>
  <c r="U621" i="35" s="1"/>
  <c r="T9" i="35"/>
  <c r="S9" i="35"/>
  <c r="S60" i="35" s="1"/>
  <c r="Q9" i="35"/>
  <c r="P9" i="35"/>
  <c r="O9" i="35"/>
  <c r="N9" i="35"/>
  <c r="F9" i="35"/>
  <c r="E9" i="35"/>
  <c r="X8" i="35"/>
  <c r="X59" i="35" s="1"/>
  <c r="X110" i="35" s="1"/>
  <c r="X161" i="35" s="1"/>
  <c r="X212" i="35" s="1"/>
  <c r="X263" i="35" s="1"/>
  <c r="X314" i="35" s="1"/>
  <c r="X365" i="35" s="1"/>
  <c r="X416" i="35" s="1"/>
  <c r="X467" i="35" s="1"/>
  <c r="X518" i="35" s="1"/>
  <c r="X569" i="35" s="1"/>
  <c r="W8" i="35"/>
  <c r="AB8" i="35" s="1"/>
  <c r="AE8" i="35" s="1"/>
  <c r="V8" i="35"/>
  <c r="U8" i="35"/>
  <c r="U59" i="35" s="1"/>
  <c r="U110" i="35" s="1"/>
  <c r="U161" i="35" s="1"/>
  <c r="U212" i="35" s="1"/>
  <c r="U263" i="35" s="1"/>
  <c r="U314" i="35" s="1"/>
  <c r="U365" i="35" s="1"/>
  <c r="U416" i="35" s="1"/>
  <c r="U467" i="35" s="1"/>
  <c r="U518" i="35" s="1"/>
  <c r="U569" i="35" s="1"/>
  <c r="U620" i="35" s="1"/>
  <c r="T8" i="35"/>
  <c r="T59" i="35" s="1"/>
  <c r="S8" i="35"/>
  <c r="S59" i="35" s="1"/>
  <c r="R59" i="35" s="1"/>
  <c r="Q8" i="35"/>
  <c r="P8" i="35"/>
  <c r="O8" i="35"/>
  <c r="N8" i="35"/>
  <c r="F8" i="35"/>
  <c r="E8" i="35"/>
  <c r="X7" i="35"/>
  <c r="X58" i="35" s="1"/>
  <c r="X109" i="35" s="1"/>
  <c r="X160" i="35" s="1"/>
  <c r="X211" i="35" s="1"/>
  <c r="X262" i="35" s="1"/>
  <c r="X313" i="35" s="1"/>
  <c r="X364" i="35" s="1"/>
  <c r="X415" i="35" s="1"/>
  <c r="X466" i="35" s="1"/>
  <c r="X517" i="35" s="1"/>
  <c r="X568" i="35" s="1"/>
  <c r="W7" i="35"/>
  <c r="AB7" i="35" s="1"/>
  <c r="AE7" i="35" s="1"/>
  <c r="V7" i="35"/>
  <c r="V58" i="35" s="1"/>
  <c r="U7" i="35"/>
  <c r="T7" i="35"/>
  <c r="T58" i="35" s="1"/>
  <c r="T109" i="35" s="1"/>
  <c r="S7" i="35"/>
  <c r="S58" i="35" s="1"/>
  <c r="Q7" i="35"/>
  <c r="P7" i="35"/>
  <c r="O7" i="35"/>
  <c r="N7" i="35"/>
  <c r="F7" i="35"/>
  <c r="E7" i="35"/>
  <c r="K656" i="34"/>
  <c r="J656" i="34"/>
  <c r="I656" i="34"/>
  <c r="H656" i="34"/>
  <c r="G656" i="34"/>
  <c r="D656" i="34"/>
  <c r="C656" i="34"/>
  <c r="Q655" i="34"/>
  <c r="P655" i="34"/>
  <c r="O655" i="34"/>
  <c r="N655" i="34"/>
  <c r="F655" i="34"/>
  <c r="E655" i="34"/>
  <c r="Q654" i="34"/>
  <c r="P654" i="34"/>
  <c r="O654" i="34"/>
  <c r="N654" i="34"/>
  <c r="F654" i="34"/>
  <c r="E654" i="34"/>
  <c r="Q653" i="34"/>
  <c r="P653" i="34"/>
  <c r="O653" i="34"/>
  <c r="N653" i="34"/>
  <c r="F653" i="34"/>
  <c r="E653" i="34"/>
  <c r="Q652" i="34"/>
  <c r="P652" i="34"/>
  <c r="O652" i="34"/>
  <c r="N652" i="34"/>
  <c r="F652" i="34"/>
  <c r="E652" i="34"/>
  <c r="Q651" i="34"/>
  <c r="P651" i="34"/>
  <c r="O651" i="34"/>
  <c r="N651" i="34"/>
  <c r="F651" i="34"/>
  <c r="E651" i="34"/>
  <c r="Q650" i="34"/>
  <c r="P650" i="34"/>
  <c r="O650" i="34"/>
  <c r="N650" i="34"/>
  <c r="F650" i="34"/>
  <c r="E650" i="34"/>
  <c r="Q649" i="34"/>
  <c r="P649" i="34"/>
  <c r="O649" i="34"/>
  <c r="N649" i="34"/>
  <c r="F649" i="34"/>
  <c r="E649" i="34"/>
  <c r="Q648" i="34"/>
  <c r="P648" i="34"/>
  <c r="O648" i="34"/>
  <c r="N648" i="34"/>
  <c r="F648" i="34"/>
  <c r="E648" i="34"/>
  <c r="Q647" i="34"/>
  <c r="P647" i="34"/>
  <c r="O647" i="34"/>
  <c r="N647" i="34"/>
  <c r="F647" i="34"/>
  <c r="E647" i="34"/>
  <c r="K646" i="34"/>
  <c r="J646" i="34"/>
  <c r="I646" i="34"/>
  <c r="H646" i="34"/>
  <c r="G646" i="34"/>
  <c r="D646" i="34"/>
  <c r="C646" i="34"/>
  <c r="Q645" i="34"/>
  <c r="P645" i="34"/>
  <c r="O645" i="34"/>
  <c r="N645" i="34"/>
  <c r="F645" i="34"/>
  <c r="E645" i="34"/>
  <c r="Q644" i="34"/>
  <c r="P644" i="34"/>
  <c r="O644" i="34"/>
  <c r="N644" i="34"/>
  <c r="F644" i="34"/>
  <c r="E644" i="34"/>
  <c r="Q643" i="34"/>
  <c r="P643" i="34"/>
  <c r="O643" i="34"/>
  <c r="N643" i="34"/>
  <c r="F643" i="34"/>
  <c r="E643" i="34"/>
  <c r="Q642" i="34"/>
  <c r="P642" i="34"/>
  <c r="O642" i="34"/>
  <c r="N642" i="34"/>
  <c r="F642" i="34"/>
  <c r="E642" i="34"/>
  <c r="Q641" i="34"/>
  <c r="P641" i="34"/>
  <c r="O641" i="34"/>
  <c r="N641" i="34"/>
  <c r="F641" i="34"/>
  <c r="E641" i="34"/>
  <c r="Q640" i="34"/>
  <c r="P640" i="34"/>
  <c r="O640" i="34"/>
  <c r="N640" i="34"/>
  <c r="F640" i="34"/>
  <c r="E640" i="34"/>
  <c r="Q639" i="34"/>
  <c r="P639" i="34"/>
  <c r="O639" i="34"/>
  <c r="N639" i="34"/>
  <c r="F639" i="34"/>
  <c r="E639" i="34"/>
  <c r="Q638" i="34"/>
  <c r="P638" i="34"/>
  <c r="O638" i="34"/>
  <c r="N638" i="34"/>
  <c r="F638" i="34"/>
  <c r="E638" i="34"/>
  <c r="Q637" i="34"/>
  <c r="P637" i="34"/>
  <c r="O637" i="34"/>
  <c r="N637" i="34"/>
  <c r="F637" i="34"/>
  <c r="E637" i="34"/>
  <c r="Q636" i="34"/>
  <c r="P636" i="34"/>
  <c r="O636" i="34"/>
  <c r="N636" i="34"/>
  <c r="F636" i="34"/>
  <c r="E636" i="34"/>
  <c r="Q635" i="34"/>
  <c r="P635" i="34"/>
  <c r="O635" i="34"/>
  <c r="N635" i="34"/>
  <c r="F635" i="34"/>
  <c r="E635" i="34"/>
  <c r="K634" i="34"/>
  <c r="J634" i="34"/>
  <c r="I634" i="34"/>
  <c r="H634" i="34"/>
  <c r="G634" i="34"/>
  <c r="D634" i="34"/>
  <c r="C634" i="34"/>
  <c r="Q633" i="34"/>
  <c r="P633" i="34"/>
  <c r="O633" i="34"/>
  <c r="N633" i="34"/>
  <c r="F633" i="34"/>
  <c r="E633" i="34"/>
  <c r="Q632" i="34"/>
  <c r="P632" i="34"/>
  <c r="O632" i="34"/>
  <c r="N632" i="34"/>
  <c r="F632" i="34"/>
  <c r="E632" i="34"/>
  <c r="Q631" i="34"/>
  <c r="P631" i="34"/>
  <c r="O631" i="34"/>
  <c r="N631" i="34"/>
  <c r="F631" i="34"/>
  <c r="E631" i="34"/>
  <c r="Q630" i="34"/>
  <c r="P630" i="34"/>
  <c r="O630" i="34"/>
  <c r="N630" i="34"/>
  <c r="F630" i="34"/>
  <c r="E630" i="34"/>
  <c r="Q629" i="34"/>
  <c r="P629" i="34"/>
  <c r="O629" i="34"/>
  <c r="N629" i="34"/>
  <c r="F629" i="34"/>
  <c r="E629" i="34"/>
  <c r="Q628" i="34"/>
  <c r="P628" i="34"/>
  <c r="O628" i="34"/>
  <c r="N628" i="34"/>
  <c r="F628" i="34"/>
  <c r="E628" i="34"/>
  <c r="Q627" i="34"/>
  <c r="P627" i="34"/>
  <c r="O627" i="34"/>
  <c r="N627" i="34"/>
  <c r="F627" i="34"/>
  <c r="E627" i="34"/>
  <c r="Q626" i="34"/>
  <c r="P626" i="34"/>
  <c r="O626" i="34"/>
  <c r="N626" i="34"/>
  <c r="F626" i="34"/>
  <c r="E626" i="34"/>
  <c r="Q625" i="34"/>
  <c r="P625" i="34"/>
  <c r="O625" i="34"/>
  <c r="N625" i="34"/>
  <c r="F625" i="34"/>
  <c r="E625" i="34"/>
  <c r="Q624" i="34"/>
  <c r="P624" i="34"/>
  <c r="O624" i="34"/>
  <c r="N624" i="34"/>
  <c r="F624" i="34"/>
  <c r="E624" i="34"/>
  <c r="Q623" i="34"/>
  <c r="P623" i="34"/>
  <c r="O623" i="34"/>
  <c r="N623" i="34"/>
  <c r="F623" i="34"/>
  <c r="E623" i="34"/>
  <c r="Q622" i="34"/>
  <c r="P622" i="34"/>
  <c r="O622" i="34"/>
  <c r="N622" i="34"/>
  <c r="F622" i="34"/>
  <c r="E622" i="34"/>
  <c r="Q621" i="34"/>
  <c r="P621" i="34"/>
  <c r="O621" i="34"/>
  <c r="N621" i="34"/>
  <c r="F621" i="34"/>
  <c r="E621" i="34"/>
  <c r="Q620" i="34"/>
  <c r="P620" i="34"/>
  <c r="O620" i="34"/>
  <c r="N620" i="34"/>
  <c r="F620" i="34"/>
  <c r="E620" i="34"/>
  <c r="Q619" i="34"/>
  <c r="P619" i="34"/>
  <c r="O619" i="34"/>
  <c r="N619" i="34"/>
  <c r="F619" i="34"/>
  <c r="E619" i="34"/>
  <c r="W618" i="34"/>
  <c r="AB618" i="34" s="1"/>
  <c r="V618" i="34"/>
  <c r="U618" i="34"/>
  <c r="T618" i="34"/>
  <c r="S618" i="34"/>
  <c r="R618" i="34" s="1"/>
  <c r="Q618" i="34"/>
  <c r="P618" i="34"/>
  <c r="O618" i="34"/>
  <c r="N618" i="34"/>
  <c r="F618" i="34"/>
  <c r="E618" i="34"/>
  <c r="W617" i="34"/>
  <c r="V617" i="34"/>
  <c r="U617" i="34"/>
  <c r="T617" i="34"/>
  <c r="Z617" i="34" s="1"/>
  <c r="S617" i="34"/>
  <c r="Q617" i="34"/>
  <c r="P617" i="34"/>
  <c r="O617" i="34"/>
  <c r="N617" i="34"/>
  <c r="F617" i="34"/>
  <c r="E617" i="34"/>
  <c r="L607" i="34"/>
  <c r="K607" i="34"/>
  <c r="J607" i="34"/>
  <c r="I607" i="34"/>
  <c r="H607" i="34"/>
  <c r="G607" i="34"/>
  <c r="D607" i="34"/>
  <c r="C607" i="34"/>
  <c r="Q606" i="34"/>
  <c r="P606" i="34"/>
  <c r="AF606" i="34" s="1"/>
  <c r="O606" i="34"/>
  <c r="AH606" i="34" s="1"/>
  <c r="N606" i="34"/>
  <c r="F606" i="34"/>
  <c r="E606" i="34"/>
  <c r="Q605" i="34"/>
  <c r="P605" i="34"/>
  <c r="AF605" i="34" s="1"/>
  <c r="O605" i="34"/>
  <c r="AH605" i="34" s="1"/>
  <c r="N605" i="34"/>
  <c r="F605" i="34"/>
  <c r="E605" i="34"/>
  <c r="Q604" i="34"/>
  <c r="P604" i="34"/>
  <c r="AF604" i="34" s="1"/>
  <c r="O604" i="34"/>
  <c r="AH604" i="34" s="1"/>
  <c r="N604" i="34"/>
  <c r="F604" i="34"/>
  <c r="E604" i="34"/>
  <c r="Q603" i="34"/>
  <c r="P603" i="34"/>
  <c r="AF603" i="34" s="1"/>
  <c r="O603" i="34"/>
  <c r="AH603" i="34" s="1"/>
  <c r="N603" i="34"/>
  <c r="F603" i="34"/>
  <c r="E603" i="34"/>
  <c r="Q602" i="34"/>
  <c r="P602" i="34"/>
  <c r="AF602" i="34" s="1"/>
  <c r="O602" i="34"/>
  <c r="AH602" i="34" s="1"/>
  <c r="N602" i="34"/>
  <c r="F602" i="34"/>
  <c r="E602" i="34"/>
  <c r="Q601" i="34"/>
  <c r="P601" i="34"/>
  <c r="AF601" i="34" s="1"/>
  <c r="O601" i="34"/>
  <c r="AH601" i="34" s="1"/>
  <c r="N601" i="34"/>
  <c r="F601" i="34"/>
  <c r="E601" i="34"/>
  <c r="Q600" i="34"/>
  <c r="P600" i="34"/>
  <c r="AF600" i="34" s="1"/>
  <c r="O600" i="34"/>
  <c r="AH600" i="34" s="1"/>
  <c r="N600" i="34"/>
  <c r="F600" i="34"/>
  <c r="E600" i="34"/>
  <c r="Q599" i="34"/>
  <c r="P599" i="34"/>
  <c r="AF599" i="34" s="1"/>
  <c r="O599" i="34"/>
  <c r="AH599" i="34" s="1"/>
  <c r="N599" i="34"/>
  <c r="F599" i="34"/>
  <c r="E599" i="34"/>
  <c r="Q598" i="34"/>
  <c r="P598" i="34"/>
  <c r="AF598" i="34" s="1"/>
  <c r="O598" i="34"/>
  <c r="AH598" i="34" s="1"/>
  <c r="N598" i="34"/>
  <c r="F598" i="34"/>
  <c r="E598" i="34"/>
  <c r="L597" i="34"/>
  <c r="K597" i="34"/>
  <c r="J597" i="34"/>
  <c r="I597" i="34"/>
  <c r="H597" i="34"/>
  <c r="G597" i="34"/>
  <c r="D597" i="34"/>
  <c r="C597" i="34"/>
  <c r="Q596" i="34"/>
  <c r="P596" i="34"/>
  <c r="AF596" i="34" s="1"/>
  <c r="O596" i="34"/>
  <c r="AH596" i="34" s="1"/>
  <c r="N596" i="34"/>
  <c r="F596" i="34"/>
  <c r="E596" i="34"/>
  <c r="Q595" i="34"/>
  <c r="P595" i="34"/>
  <c r="AF595" i="34" s="1"/>
  <c r="O595" i="34"/>
  <c r="AH595" i="34" s="1"/>
  <c r="N595" i="34"/>
  <c r="F595" i="34"/>
  <c r="E595" i="34"/>
  <c r="Q594" i="34"/>
  <c r="P594" i="34"/>
  <c r="AF594" i="34" s="1"/>
  <c r="O594" i="34"/>
  <c r="AH594" i="34" s="1"/>
  <c r="N594" i="34"/>
  <c r="F594" i="34"/>
  <c r="E594" i="34"/>
  <c r="Q593" i="34"/>
  <c r="P593" i="34"/>
  <c r="AF593" i="34" s="1"/>
  <c r="O593" i="34"/>
  <c r="AH593" i="34" s="1"/>
  <c r="N593" i="34"/>
  <c r="F593" i="34"/>
  <c r="E593" i="34"/>
  <c r="Q592" i="34"/>
  <c r="P592" i="34"/>
  <c r="AF592" i="34" s="1"/>
  <c r="O592" i="34"/>
  <c r="AH592" i="34" s="1"/>
  <c r="N592" i="34"/>
  <c r="F592" i="34"/>
  <c r="E592" i="34"/>
  <c r="Q591" i="34"/>
  <c r="P591" i="34"/>
  <c r="AF591" i="34" s="1"/>
  <c r="O591" i="34"/>
  <c r="AH591" i="34" s="1"/>
  <c r="N591" i="34"/>
  <c r="F591" i="34"/>
  <c r="E591" i="34"/>
  <c r="Q590" i="34"/>
  <c r="P590" i="34"/>
  <c r="AF590" i="34" s="1"/>
  <c r="O590" i="34"/>
  <c r="AH590" i="34" s="1"/>
  <c r="N590" i="34"/>
  <c r="F590" i="34"/>
  <c r="E590" i="34"/>
  <c r="Q589" i="34"/>
  <c r="P589" i="34"/>
  <c r="AF589" i="34" s="1"/>
  <c r="O589" i="34"/>
  <c r="AH589" i="34" s="1"/>
  <c r="N589" i="34"/>
  <c r="F589" i="34"/>
  <c r="E589" i="34"/>
  <c r="Q588" i="34"/>
  <c r="P588" i="34"/>
  <c r="AF588" i="34" s="1"/>
  <c r="O588" i="34"/>
  <c r="AH588" i="34" s="1"/>
  <c r="N588" i="34"/>
  <c r="F588" i="34"/>
  <c r="E588" i="34"/>
  <c r="Q587" i="34"/>
  <c r="P587" i="34"/>
  <c r="AF587" i="34" s="1"/>
  <c r="O587" i="34"/>
  <c r="AH587" i="34" s="1"/>
  <c r="N587" i="34"/>
  <c r="F587" i="34"/>
  <c r="E587" i="34"/>
  <c r="Q586" i="34"/>
  <c r="P586" i="34"/>
  <c r="AF586" i="34" s="1"/>
  <c r="O586" i="34"/>
  <c r="AH586" i="34" s="1"/>
  <c r="N586" i="34"/>
  <c r="F586" i="34"/>
  <c r="E586" i="34"/>
  <c r="L585" i="34"/>
  <c r="K585" i="34"/>
  <c r="J585" i="34"/>
  <c r="I585" i="34"/>
  <c r="H585" i="34"/>
  <c r="G585" i="34"/>
  <c r="D585" i="34"/>
  <c r="C585" i="34"/>
  <c r="Q584" i="34"/>
  <c r="P584" i="34"/>
  <c r="AF584" i="34" s="1"/>
  <c r="O584" i="34"/>
  <c r="AH584" i="34" s="1"/>
  <c r="N584" i="34"/>
  <c r="F584" i="34"/>
  <c r="E584" i="34"/>
  <c r="Q583" i="34"/>
  <c r="P583" i="34"/>
  <c r="AF583" i="34" s="1"/>
  <c r="O583" i="34"/>
  <c r="AH583" i="34" s="1"/>
  <c r="N583" i="34"/>
  <c r="F583" i="34"/>
  <c r="E583" i="34"/>
  <c r="Q582" i="34"/>
  <c r="P582" i="34"/>
  <c r="AF582" i="34" s="1"/>
  <c r="O582" i="34"/>
  <c r="AH582" i="34" s="1"/>
  <c r="N582" i="34"/>
  <c r="F582" i="34"/>
  <c r="E582" i="34"/>
  <c r="Q581" i="34"/>
  <c r="P581" i="34"/>
  <c r="AF581" i="34" s="1"/>
  <c r="O581" i="34"/>
  <c r="AH581" i="34" s="1"/>
  <c r="N581" i="34"/>
  <c r="F581" i="34"/>
  <c r="E581" i="34"/>
  <c r="Q580" i="34"/>
  <c r="P580" i="34"/>
  <c r="AF580" i="34" s="1"/>
  <c r="O580" i="34"/>
  <c r="AH580" i="34" s="1"/>
  <c r="N580" i="34"/>
  <c r="F580" i="34"/>
  <c r="E580" i="34"/>
  <c r="Q579" i="34"/>
  <c r="P579" i="34"/>
  <c r="AF579" i="34" s="1"/>
  <c r="O579" i="34"/>
  <c r="AH579" i="34" s="1"/>
  <c r="N579" i="34"/>
  <c r="F579" i="34"/>
  <c r="E579" i="34"/>
  <c r="Q578" i="34"/>
  <c r="P578" i="34"/>
  <c r="AF578" i="34" s="1"/>
  <c r="O578" i="34"/>
  <c r="AH578" i="34" s="1"/>
  <c r="N578" i="34"/>
  <c r="F578" i="34"/>
  <c r="E578" i="34"/>
  <c r="Q577" i="34"/>
  <c r="P577" i="34"/>
  <c r="AF577" i="34" s="1"/>
  <c r="O577" i="34"/>
  <c r="AH577" i="34" s="1"/>
  <c r="N577" i="34"/>
  <c r="F577" i="34"/>
  <c r="E577" i="34"/>
  <c r="Q576" i="34"/>
  <c r="P576" i="34"/>
  <c r="AF576" i="34" s="1"/>
  <c r="O576" i="34"/>
  <c r="AH576" i="34" s="1"/>
  <c r="N576" i="34"/>
  <c r="F576" i="34"/>
  <c r="E576" i="34"/>
  <c r="Q575" i="34"/>
  <c r="P575" i="34"/>
  <c r="AF575" i="34" s="1"/>
  <c r="O575" i="34"/>
  <c r="AH575" i="34" s="1"/>
  <c r="N575" i="34"/>
  <c r="F575" i="34"/>
  <c r="E575" i="34"/>
  <c r="Q574" i="34"/>
  <c r="P574" i="34"/>
  <c r="AF574" i="34" s="1"/>
  <c r="O574" i="34"/>
  <c r="AH574" i="34" s="1"/>
  <c r="N574" i="34"/>
  <c r="F574" i="34"/>
  <c r="E574" i="34"/>
  <c r="Q573" i="34"/>
  <c r="P573" i="34"/>
  <c r="AF573" i="34" s="1"/>
  <c r="O573" i="34"/>
  <c r="AH573" i="34" s="1"/>
  <c r="N573" i="34"/>
  <c r="F573" i="34"/>
  <c r="E573" i="34"/>
  <c r="Q572" i="34"/>
  <c r="P572" i="34"/>
  <c r="AF572" i="34" s="1"/>
  <c r="O572" i="34"/>
  <c r="AH572" i="34" s="1"/>
  <c r="N572" i="34"/>
  <c r="F572" i="34"/>
  <c r="E572" i="34"/>
  <c r="Q571" i="34"/>
  <c r="P571" i="34"/>
  <c r="AF571" i="34" s="1"/>
  <c r="O571" i="34"/>
  <c r="AH571" i="34" s="1"/>
  <c r="N571" i="34"/>
  <c r="F571" i="34"/>
  <c r="E571" i="34"/>
  <c r="Q570" i="34"/>
  <c r="P570" i="34"/>
  <c r="AF570" i="34" s="1"/>
  <c r="O570" i="34"/>
  <c r="AH570" i="34" s="1"/>
  <c r="N570" i="34"/>
  <c r="F570" i="34"/>
  <c r="E570" i="34"/>
  <c r="Q569" i="34"/>
  <c r="P569" i="34"/>
  <c r="AF569" i="34" s="1"/>
  <c r="O569" i="34"/>
  <c r="AH569" i="34" s="1"/>
  <c r="N569" i="34"/>
  <c r="F569" i="34"/>
  <c r="E569" i="34"/>
  <c r="Q568" i="34"/>
  <c r="P568" i="34"/>
  <c r="AF568" i="34" s="1"/>
  <c r="O568" i="34"/>
  <c r="AH568" i="34" s="1"/>
  <c r="N568" i="34"/>
  <c r="F568" i="34"/>
  <c r="E568" i="34"/>
  <c r="L556" i="34"/>
  <c r="K556" i="34"/>
  <c r="J556" i="34"/>
  <c r="I556" i="34"/>
  <c r="H556" i="34"/>
  <c r="G556" i="34"/>
  <c r="D556" i="34"/>
  <c r="C556" i="34"/>
  <c r="Q555" i="34"/>
  <c r="P555" i="34"/>
  <c r="AF555" i="34" s="1"/>
  <c r="O555" i="34"/>
  <c r="AH555" i="34" s="1"/>
  <c r="N555" i="34"/>
  <c r="F555" i="34"/>
  <c r="E555" i="34"/>
  <c r="Q554" i="34"/>
  <c r="P554" i="34"/>
  <c r="AF554" i="34" s="1"/>
  <c r="O554" i="34"/>
  <c r="AH554" i="34" s="1"/>
  <c r="N554" i="34"/>
  <c r="F554" i="34"/>
  <c r="E554" i="34"/>
  <c r="Q553" i="34"/>
  <c r="P553" i="34"/>
  <c r="AF553" i="34" s="1"/>
  <c r="O553" i="34"/>
  <c r="AH553" i="34" s="1"/>
  <c r="N553" i="34"/>
  <c r="F553" i="34"/>
  <c r="E553" i="34"/>
  <c r="Q552" i="34"/>
  <c r="P552" i="34"/>
  <c r="AF552" i="34" s="1"/>
  <c r="O552" i="34"/>
  <c r="AH552" i="34" s="1"/>
  <c r="N552" i="34"/>
  <c r="F552" i="34"/>
  <c r="E552" i="34"/>
  <c r="Q551" i="34"/>
  <c r="P551" i="34"/>
  <c r="AF551" i="34" s="1"/>
  <c r="O551" i="34"/>
  <c r="AH551" i="34" s="1"/>
  <c r="N551" i="34"/>
  <c r="F551" i="34"/>
  <c r="E551" i="34"/>
  <c r="Q550" i="34"/>
  <c r="P550" i="34"/>
  <c r="AF550" i="34" s="1"/>
  <c r="O550" i="34"/>
  <c r="AH550" i="34" s="1"/>
  <c r="N550" i="34"/>
  <c r="F550" i="34"/>
  <c r="E550" i="34"/>
  <c r="Q549" i="34"/>
  <c r="P549" i="34"/>
  <c r="AF549" i="34" s="1"/>
  <c r="O549" i="34"/>
  <c r="AH549" i="34" s="1"/>
  <c r="N549" i="34"/>
  <c r="F549" i="34"/>
  <c r="E549" i="34"/>
  <c r="Q548" i="34"/>
  <c r="P548" i="34"/>
  <c r="AF548" i="34" s="1"/>
  <c r="O548" i="34"/>
  <c r="AH548" i="34" s="1"/>
  <c r="N548" i="34"/>
  <c r="F548" i="34"/>
  <c r="E548" i="34"/>
  <c r="Q547" i="34"/>
  <c r="P547" i="34"/>
  <c r="AF547" i="34" s="1"/>
  <c r="O547" i="34"/>
  <c r="AH547" i="34" s="1"/>
  <c r="N547" i="34"/>
  <c r="F547" i="34"/>
  <c r="E547" i="34"/>
  <c r="L546" i="34"/>
  <c r="K546" i="34"/>
  <c r="J546" i="34"/>
  <c r="I546" i="34"/>
  <c r="H546" i="34"/>
  <c r="G546" i="34"/>
  <c r="D546" i="34"/>
  <c r="C546" i="34"/>
  <c r="Q545" i="34"/>
  <c r="P545" i="34"/>
  <c r="AF545" i="34" s="1"/>
  <c r="O545" i="34"/>
  <c r="AH545" i="34" s="1"/>
  <c r="N545" i="34"/>
  <c r="F545" i="34"/>
  <c r="E545" i="34"/>
  <c r="Q544" i="34"/>
  <c r="P544" i="34"/>
  <c r="AF544" i="34" s="1"/>
  <c r="O544" i="34"/>
  <c r="AH544" i="34" s="1"/>
  <c r="N544" i="34"/>
  <c r="F544" i="34"/>
  <c r="E544" i="34"/>
  <c r="Q543" i="34"/>
  <c r="P543" i="34"/>
  <c r="AF543" i="34" s="1"/>
  <c r="O543" i="34"/>
  <c r="AH543" i="34" s="1"/>
  <c r="N543" i="34"/>
  <c r="F543" i="34"/>
  <c r="E543" i="34"/>
  <c r="Q542" i="34"/>
  <c r="P542" i="34"/>
  <c r="AF542" i="34" s="1"/>
  <c r="O542" i="34"/>
  <c r="AH542" i="34" s="1"/>
  <c r="N542" i="34"/>
  <c r="F542" i="34"/>
  <c r="E542" i="34"/>
  <c r="Q541" i="34"/>
  <c r="P541" i="34"/>
  <c r="AF541" i="34" s="1"/>
  <c r="O541" i="34"/>
  <c r="AH541" i="34" s="1"/>
  <c r="N541" i="34"/>
  <c r="F541" i="34"/>
  <c r="E541" i="34"/>
  <c r="Q540" i="34"/>
  <c r="P540" i="34"/>
  <c r="AF540" i="34" s="1"/>
  <c r="O540" i="34"/>
  <c r="AH540" i="34" s="1"/>
  <c r="N540" i="34"/>
  <c r="F540" i="34"/>
  <c r="E540" i="34"/>
  <c r="Q539" i="34"/>
  <c r="P539" i="34"/>
  <c r="AF539" i="34" s="1"/>
  <c r="O539" i="34"/>
  <c r="AH539" i="34" s="1"/>
  <c r="N539" i="34"/>
  <c r="F539" i="34"/>
  <c r="E539" i="34"/>
  <c r="Q538" i="34"/>
  <c r="P538" i="34"/>
  <c r="AF538" i="34" s="1"/>
  <c r="O538" i="34"/>
  <c r="AH538" i="34" s="1"/>
  <c r="N538" i="34"/>
  <c r="F538" i="34"/>
  <c r="E538" i="34"/>
  <c r="Q537" i="34"/>
  <c r="P537" i="34"/>
  <c r="AF537" i="34" s="1"/>
  <c r="O537" i="34"/>
  <c r="AH537" i="34" s="1"/>
  <c r="N537" i="34"/>
  <c r="F537" i="34"/>
  <c r="E537" i="34"/>
  <c r="Q536" i="34"/>
  <c r="P536" i="34"/>
  <c r="AF536" i="34" s="1"/>
  <c r="O536" i="34"/>
  <c r="AH536" i="34" s="1"/>
  <c r="N536" i="34"/>
  <c r="F536" i="34"/>
  <c r="E536" i="34"/>
  <c r="Q535" i="34"/>
  <c r="P535" i="34"/>
  <c r="AF535" i="34" s="1"/>
  <c r="O535" i="34"/>
  <c r="AH535" i="34" s="1"/>
  <c r="N535" i="34"/>
  <c r="F535" i="34"/>
  <c r="E535" i="34"/>
  <c r="L534" i="34"/>
  <c r="K534" i="34"/>
  <c r="J534" i="34"/>
  <c r="I534" i="34"/>
  <c r="H534" i="34"/>
  <c r="G534" i="34"/>
  <c r="D534" i="34"/>
  <c r="C534" i="34"/>
  <c r="Q533" i="34"/>
  <c r="P533" i="34"/>
  <c r="AF533" i="34" s="1"/>
  <c r="O533" i="34"/>
  <c r="AH533" i="34" s="1"/>
  <c r="N533" i="34"/>
  <c r="F533" i="34"/>
  <c r="E533" i="34"/>
  <c r="Q532" i="34"/>
  <c r="P532" i="34"/>
  <c r="AF532" i="34" s="1"/>
  <c r="O532" i="34"/>
  <c r="AH532" i="34" s="1"/>
  <c r="N532" i="34"/>
  <c r="F532" i="34"/>
  <c r="E532" i="34"/>
  <c r="Q531" i="34"/>
  <c r="P531" i="34"/>
  <c r="AF531" i="34" s="1"/>
  <c r="O531" i="34"/>
  <c r="AH531" i="34" s="1"/>
  <c r="N531" i="34"/>
  <c r="F531" i="34"/>
  <c r="E531" i="34"/>
  <c r="Q530" i="34"/>
  <c r="P530" i="34"/>
  <c r="AF530" i="34" s="1"/>
  <c r="O530" i="34"/>
  <c r="AH530" i="34" s="1"/>
  <c r="N530" i="34"/>
  <c r="F530" i="34"/>
  <c r="E530" i="34"/>
  <c r="Q529" i="34"/>
  <c r="P529" i="34"/>
  <c r="AF529" i="34" s="1"/>
  <c r="O529" i="34"/>
  <c r="AH529" i="34" s="1"/>
  <c r="N529" i="34"/>
  <c r="F529" i="34"/>
  <c r="E529" i="34"/>
  <c r="Q528" i="34"/>
  <c r="P528" i="34"/>
  <c r="AF528" i="34" s="1"/>
  <c r="O528" i="34"/>
  <c r="AH528" i="34" s="1"/>
  <c r="N528" i="34"/>
  <c r="F528" i="34"/>
  <c r="E528" i="34"/>
  <c r="Q527" i="34"/>
  <c r="P527" i="34"/>
  <c r="AF527" i="34" s="1"/>
  <c r="O527" i="34"/>
  <c r="AH527" i="34" s="1"/>
  <c r="N527" i="34"/>
  <c r="F527" i="34"/>
  <c r="E527" i="34"/>
  <c r="Q526" i="34"/>
  <c r="P526" i="34"/>
  <c r="AF526" i="34" s="1"/>
  <c r="O526" i="34"/>
  <c r="AH526" i="34" s="1"/>
  <c r="N526" i="34"/>
  <c r="F526" i="34"/>
  <c r="E526" i="34"/>
  <c r="Q525" i="34"/>
  <c r="P525" i="34"/>
  <c r="AF525" i="34" s="1"/>
  <c r="O525" i="34"/>
  <c r="AH525" i="34" s="1"/>
  <c r="N525" i="34"/>
  <c r="F525" i="34"/>
  <c r="E525" i="34"/>
  <c r="Q524" i="34"/>
  <c r="P524" i="34"/>
  <c r="AF524" i="34" s="1"/>
  <c r="O524" i="34"/>
  <c r="AH524" i="34" s="1"/>
  <c r="N524" i="34"/>
  <c r="F524" i="34"/>
  <c r="E524" i="34"/>
  <c r="Q523" i="34"/>
  <c r="P523" i="34"/>
  <c r="AF523" i="34" s="1"/>
  <c r="O523" i="34"/>
  <c r="AH523" i="34" s="1"/>
  <c r="N523" i="34"/>
  <c r="F523" i="34"/>
  <c r="E523" i="34"/>
  <c r="Q522" i="34"/>
  <c r="P522" i="34"/>
  <c r="AF522" i="34" s="1"/>
  <c r="O522" i="34"/>
  <c r="AH522" i="34" s="1"/>
  <c r="N522" i="34"/>
  <c r="F522" i="34"/>
  <c r="E522" i="34"/>
  <c r="Q521" i="34"/>
  <c r="P521" i="34"/>
  <c r="AF521" i="34" s="1"/>
  <c r="O521" i="34"/>
  <c r="AH521" i="34" s="1"/>
  <c r="N521" i="34"/>
  <c r="F521" i="34"/>
  <c r="E521" i="34"/>
  <c r="Q520" i="34"/>
  <c r="P520" i="34"/>
  <c r="AF520" i="34" s="1"/>
  <c r="O520" i="34"/>
  <c r="AH520" i="34" s="1"/>
  <c r="N520" i="34"/>
  <c r="F520" i="34"/>
  <c r="E520" i="34"/>
  <c r="Q519" i="34"/>
  <c r="P519" i="34"/>
  <c r="AF519" i="34" s="1"/>
  <c r="O519" i="34"/>
  <c r="AH519" i="34" s="1"/>
  <c r="N519" i="34"/>
  <c r="F519" i="34"/>
  <c r="E519" i="34"/>
  <c r="Q518" i="34"/>
  <c r="P518" i="34"/>
  <c r="AF518" i="34" s="1"/>
  <c r="O518" i="34"/>
  <c r="AH518" i="34" s="1"/>
  <c r="N518" i="34"/>
  <c r="F518" i="34"/>
  <c r="E518" i="34"/>
  <c r="Q517" i="34"/>
  <c r="P517" i="34"/>
  <c r="AF517" i="34" s="1"/>
  <c r="O517" i="34"/>
  <c r="AH517" i="34" s="1"/>
  <c r="N517" i="34"/>
  <c r="F517" i="34"/>
  <c r="E517" i="34"/>
  <c r="L505" i="34"/>
  <c r="K505" i="34"/>
  <c r="J505" i="34"/>
  <c r="I505" i="34"/>
  <c r="H505" i="34"/>
  <c r="G505" i="34"/>
  <c r="D505" i="34"/>
  <c r="C505" i="34"/>
  <c r="Q504" i="34"/>
  <c r="P504" i="34"/>
  <c r="AF504" i="34" s="1"/>
  <c r="O504" i="34"/>
  <c r="AH504" i="34" s="1"/>
  <c r="N504" i="34"/>
  <c r="F504" i="34"/>
  <c r="E504" i="34"/>
  <c r="Q503" i="34"/>
  <c r="P503" i="34"/>
  <c r="AF503" i="34" s="1"/>
  <c r="O503" i="34"/>
  <c r="AH503" i="34" s="1"/>
  <c r="N503" i="34"/>
  <c r="F503" i="34"/>
  <c r="E503" i="34"/>
  <c r="Q502" i="34"/>
  <c r="P502" i="34"/>
  <c r="AF502" i="34" s="1"/>
  <c r="O502" i="34"/>
  <c r="AH502" i="34" s="1"/>
  <c r="N502" i="34"/>
  <c r="F502" i="34"/>
  <c r="E502" i="34"/>
  <c r="Q501" i="34"/>
  <c r="P501" i="34"/>
  <c r="AF501" i="34" s="1"/>
  <c r="O501" i="34"/>
  <c r="AH501" i="34" s="1"/>
  <c r="N501" i="34"/>
  <c r="F501" i="34"/>
  <c r="E501" i="34"/>
  <c r="Q500" i="34"/>
  <c r="P500" i="34"/>
  <c r="AF500" i="34" s="1"/>
  <c r="O500" i="34"/>
  <c r="AH500" i="34" s="1"/>
  <c r="N500" i="34"/>
  <c r="F500" i="34"/>
  <c r="E500" i="34"/>
  <c r="Q499" i="34"/>
  <c r="P499" i="34"/>
  <c r="AF499" i="34" s="1"/>
  <c r="O499" i="34"/>
  <c r="AH499" i="34" s="1"/>
  <c r="N499" i="34"/>
  <c r="F499" i="34"/>
  <c r="E499" i="34"/>
  <c r="Q498" i="34"/>
  <c r="P498" i="34"/>
  <c r="AF498" i="34" s="1"/>
  <c r="O498" i="34"/>
  <c r="AH498" i="34" s="1"/>
  <c r="N498" i="34"/>
  <c r="F498" i="34"/>
  <c r="E498" i="34"/>
  <c r="Q497" i="34"/>
  <c r="P497" i="34"/>
  <c r="AF497" i="34" s="1"/>
  <c r="O497" i="34"/>
  <c r="AH497" i="34" s="1"/>
  <c r="N497" i="34"/>
  <c r="F497" i="34"/>
  <c r="E497" i="34"/>
  <c r="Q496" i="34"/>
  <c r="P496" i="34"/>
  <c r="AF496" i="34" s="1"/>
  <c r="O496" i="34"/>
  <c r="AH496" i="34" s="1"/>
  <c r="N496" i="34"/>
  <c r="F496" i="34"/>
  <c r="E496" i="34"/>
  <c r="L495" i="34"/>
  <c r="K495" i="34"/>
  <c r="J495" i="34"/>
  <c r="I495" i="34"/>
  <c r="H495" i="34"/>
  <c r="G495" i="34"/>
  <c r="D495" i="34"/>
  <c r="C495" i="34"/>
  <c r="Q494" i="34"/>
  <c r="P494" i="34"/>
  <c r="AF494" i="34" s="1"/>
  <c r="O494" i="34"/>
  <c r="AH494" i="34" s="1"/>
  <c r="N494" i="34"/>
  <c r="F494" i="34"/>
  <c r="E494" i="34"/>
  <c r="Q493" i="34"/>
  <c r="P493" i="34"/>
  <c r="AF493" i="34" s="1"/>
  <c r="O493" i="34"/>
  <c r="AH493" i="34" s="1"/>
  <c r="N493" i="34"/>
  <c r="F493" i="34"/>
  <c r="E493" i="34"/>
  <c r="Q492" i="34"/>
  <c r="P492" i="34"/>
  <c r="AF492" i="34" s="1"/>
  <c r="O492" i="34"/>
  <c r="AH492" i="34" s="1"/>
  <c r="N492" i="34"/>
  <c r="F492" i="34"/>
  <c r="E492" i="34"/>
  <c r="Q491" i="34"/>
  <c r="P491" i="34"/>
  <c r="AF491" i="34" s="1"/>
  <c r="O491" i="34"/>
  <c r="AH491" i="34" s="1"/>
  <c r="N491" i="34"/>
  <c r="F491" i="34"/>
  <c r="E491" i="34"/>
  <c r="Q490" i="34"/>
  <c r="P490" i="34"/>
  <c r="AF490" i="34" s="1"/>
  <c r="O490" i="34"/>
  <c r="AH490" i="34" s="1"/>
  <c r="N490" i="34"/>
  <c r="F490" i="34"/>
  <c r="E490" i="34"/>
  <c r="Q489" i="34"/>
  <c r="P489" i="34"/>
  <c r="AF489" i="34" s="1"/>
  <c r="O489" i="34"/>
  <c r="AH489" i="34" s="1"/>
  <c r="N489" i="34"/>
  <c r="F489" i="34"/>
  <c r="E489" i="34"/>
  <c r="Q488" i="34"/>
  <c r="P488" i="34"/>
  <c r="AF488" i="34" s="1"/>
  <c r="O488" i="34"/>
  <c r="AH488" i="34" s="1"/>
  <c r="N488" i="34"/>
  <c r="F488" i="34"/>
  <c r="E488" i="34"/>
  <c r="Q487" i="34"/>
  <c r="P487" i="34"/>
  <c r="AF487" i="34" s="1"/>
  <c r="O487" i="34"/>
  <c r="AH487" i="34" s="1"/>
  <c r="N487" i="34"/>
  <c r="F487" i="34"/>
  <c r="E487" i="34"/>
  <c r="Q486" i="34"/>
  <c r="P486" i="34"/>
  <c r="AF486" i="34" s="1"/>
  <c r="O486" i="34"/>
  <c r="AH486" i="34" s="1"/>
  <c r="N486" i="34"/>
  <c r="F486" i="34"/>
  <c r="E486" i="34"/>
  <c r="Q485" i="34"/>
  <c r="P485" i="34"/>
  <c r="AF485" i="34" s="1"/>
  <c r="O485" i="34"/>
  <c r="AH485" i="34" s="1"/>
  <c r="N485" i="34"/>
  <c r="F485" i="34"/>
  <c r="E485" i="34"/>
  <c r="Q484" i="34"/>
  <c r="P484" i="34"/>
  <c r="AF484" i="34" s="1"/>
  <c r="O484" i="34"/>
  <c r="AH484" i="34" s="1"/>
  <c r="N484" i="34"/>
  <c r="F484" i="34"/>
  <c r="E484" i="34"/>
  <c r="L483" i="34"/>
  <c r="K483" i="34"/>
  <c r="J483" i="34"/>
  <c r="I483" i="34"/>
  <c r="H483" i="34"/>
  <c r="G483" i="34"/>
  <c r="D483" i="34"/>
  <c r="C483" i="34"/>
  <c r="Q482" i="34"/>
  <c r="P482" i="34"/>
  <c r="AF482" i="34" s="1"/>
  <c r="O482" i="34"/>
  <c r="AH482" i="34" s="1"/>
  <c r="N482" i="34"/>
  <c r="F482" i="34"/>
  <c r="E482" i="34"/>
  <c r="Q481" i="34"/>
  <c r="P481" i="34"/>
  <c r="AF481" i="34" s="1"/>
  <c r="O481" i="34"/>
  <c r="AH481" i="34" s="1"/>
  <c r="N481" i="34"/>
  <c r="F481" i="34"/>
  <c r="E481" i="34"/>
  <c r="Q480" i="34"/>
  <c r="P480" i="34"/>
  <c r="AF480" i="34" s="1"/>
  <c r="O480" i="34"/>
  <c r="AH480" i="34" s="1"/>
  <c r="N480" i="34"/>
  <c r="F480" i="34"/>
  <c r="E480" i="34"/>
  <c r="Q479" i="34"/>
  <c r="P479" i="34"/>
  <c r="AF479" i="34" s="1"/>
  <c r="O479" i="34"/>
  <c r="AH479" i="34" s="1"/>
  <c r="N479" i="34"/>
  <c r="F479" i="34"/>
  <c r="E479" i="34"/>
  <c r="Q478" i="34"/>
  <c r="P478" i="34"/>
  <c r="AF478" i="34" s="1"/>
  <c r="O478" i="34"/>
  <c r="AH478" i="34" s="1"/>
  <c r="N478" i="34"/>
  <c r="F478" i="34"/>
  <c r="E478" i="34"/>
  <c r="Q477" i="34"/>
  <c r="P477" i="34"/>
  <c r="AF477" i="34" s="1"/>
  <c r="O477" i="34"/>
  <c r="AH477" i="34" s="1"/>
  <c r="N477" i="34"/>
  <c r="F477" i="34"/>
  <c r="E477" i="34"/>
  <c r="Q476" i="34"/>
  <c r="P476" i="34"/>
  <c r="AF476" i="34" s="1"/>
  <c r="O476" i="34"/>
  <c r="AH476" i="34" s="1"/>
  <c r="N476" i="34"/>
  <c r="F476" i="34"/>
  <c r="E476" i="34"/>
  <c r="Q475" i="34"/>
  <c r="P475" i="34"/>
  <c r="AF475" i="34" s="1"/>
  <c r="O475" i="34"/>
  <c r="AH475" i="34" s="1"/>
  <c r="N475" i="34"/>
  <c r="F475" i="34"/>
  <c r="E475" i="34"/>
  <c r="Q474" i="34"/>
  <c r="P474" i="34"/>
  <c r="AF474" i="34" s="1"/>
  <c r="O474" i="34"/>
  <c r="AH474" i="34" s="1"/>
  <c r="N474" i="34"/>
  <c r="F474" i="34"/>
  <c r="E474" i="34"/>
  <c r="Q473" i="34"/>
  <c r="P473" i="34"/>
  <c r="AF473" i="34" s="1"/>
  <c r="O473" i="34"/>
  <c r="AH473" i="34" s="1"/>
  <c r="N473" i="34"/>
  <c r="F473" i="34"/>
  <c r="E473" i="34"/>
  <c r="Q472" i="34"/>
  <c r="P472" i="34"/>
  <c r="AF472" i="34" s="1"/>
  <c r="O472" i="34"/>
  <c r="AH472" i="34" s="1"/>
  <c r="N472" i="34"/>
  <c r="F472" i="34"/>
  <c r="E472" i="34"/>
  <c r="Q471" i="34"/>
  <c r="P471" i="34"/>
  <c r="AF471" i="34" s="1"/>
  <c r="O471" i="34"/>
  <c r="AH471" i="34" s="1"/>
  <c r="N471" i="34"/>
  <c r="F471" i="34"/>
  <c r="E471" i="34"/>
  <c r="Q470" i="34"/>
  <c r="P470" i="34"/>
  <c r="AF470" i="34" s="1"/>
  <c r="O470" i="34"/>
  <c r="AH470" i="34" s="1"/>
  <c r="N470" i="34"/>
  <c r="F470" i="34"/>
  <c r="E470" i="34"/>
  <c r="Q469" i="34"/>
  <c r="P469" i="34"/>
  <c r="AF469" i="34" s="1"/>
  <c r="O469" i="34"/>
  <c r="AH469" i="34" s="1"/>
  <c r="N469" i="34"/>
  <c r="F469" i="34"/>
  <c r="E469" i="34"/>
  <c r="Q468" i="34"/>
  <c r="P468" i="34"/>
  <c r="AF468" i="34" s="1"/>
  <c r="O468" i="34"/>
  <c r="AH468" i="34" s="1"/>
  <c r="N468" i="34"/>
  <c r="F468" i="34"/>
  <c r="E468" i="34"/>
  <c r="Q467" i="34"/>
  <c r="P467" i="34"/>
  <c r="AF467" i="34" s="1"/>
  <c r="O467" i="34"/>
  <c r="AH467" i="34" s="1"/>
  <c r="N467" i="34"/>
  <c r="F467" i="34"/>
  <c r="E467" i="34"/>
  <c r="Q466" i="34"/>
  <c r="P466" i="34"/>
  <c r="AF466" i="34" s="1"/>
  <c r="O466" i="34"/>
  <c r="AH466" i="34" s="1"/>
  <c r="N466" i="34"/>
  <c r="F466" i="34"/>
  <c r="E466" i="34"/>
  <c r="L454" i="34"/>
  <c r="K454" i="34"/>
  <c r="J454" i="34"/>
  <c r="I454" i="34"/>
  <c r="H454" i="34"/>
  <c r="G454" i="34"/>
  <c r="D454" i="34"/>
  <c r="C454" i="34"/>
  <c r="Q453" i="34"/>
  <c r="P453" i="34"/>
  <c r="AF453" i="34" s="1"/>
  <c r="O453" i="34"/>
  <c r="AH453" i="34" s="1"/>
  <c r="N453" i="34"/>
  <c r="F453" i="34"/>
  <c r="E453" i="34"/>
  <c r="Q452" i="34"/>
  <c r="P452" i="34"/>
  <c r="AF452" i="34" s="1"/>
  <c r="O452" i="34"/>
  <c r="AH452" i="34" s="1"/>
  <c r="N452" i="34"/>
  <c r="F452" i="34"/>
  <c r="E452" i="34"/>
  <c r="Q451" i="34"/>
  <c r="P451" i="34"/>
  <c r="AF451" i="34" s="1"/>
  <c r="O451" i="34"/>
  <c r="AH451" i="34" s="1"/>
  <c r="N451" i="34"/>
  <c r="F451" i="34"/>
  <c r="E451" i="34"/>
  <c r="Q450" i="34"/>
  <c r="P450" i="34"/>
  <c r="AF450" i="34" s="1"/>
  <c r="O450" i="34"/>
  <c r="AH450" i="34" s="1"/>
  <c r="N450" i="34"/>
  <c r="F450" i="34"/>
  <c r="E450" i="34"/>
  <c r="Q449" i="34"/>
  <c r="P449" i="34"/>
  <c r="AF449" i="34" s="1"/>
  <c r="O449" i="34"/>
  <c r="AH449" i="34" s="1"/>
  <c r="N449" i="34"/>
  <c r="F449" i="34"/>
  <c r="E449" i="34"/>
  <c r="Q448" i="34"/>
  <c r="P448" i="34"/>
  <c r="AF448" i="34" s="1"/>
  <c r="O448" i="34"/>
  <c r="AH448" i="34" s="1"/>
  <c r="N448" i="34"/>
  <c r="F448" i="34"/>
  <c r="E448" i="34"/>
  <c r="Q447" i="34"/>
  <c r="P447" i="34"/>
  <c r="AF447" i="34" s="1"/>
  <c r="O447" i="34"/>
  <c r="AH447" i="34" s="1"/>
  <c r="N447" i="34"/>
  <c r="F447" i="34"/>
  <c r="E447" i="34"/>
  <c r="Q446" i="34"/>
  <c r="P446" i="34"/>
  <c r="AF446" i="34" s="1"/>
  <c r="O446" i="34"/>
  <c r="AH446" i="34" s="1"/>
  <c r="N446" i="34"/>
  <c r="F446" i="34"/>
  <c r="E446" i="34"/>
  <c r="Q445" i="34"/>
  <c r="P445" i="34"/>
  <c r="AF445" i="34" s="1"/>
  <c r="O445" i="34"/>
  <c r="AH445" i="34" s="1"/>
  <c r="N445" i="34"/>
  <c r="F445" i="34"/>
  <c r="E445" i="34"/>
  <c r="L444" i="34"/>
  <c r="K444" i="34"/>
  <c r="J444" i="34"/>
  <c r="I444" i="34"/>
  <c r="H444" i="34"/>
  <c r="G444" i="34"/>
  <c r="D444" i="34"/>
  <c r="C444" i="34"/>
  <c r="Q443" i="34"/>
  <c r="P443" i="34"/>
  <c r="AF443" i="34" s="1"/>
  <c r="O443" i="34"/>
  <c r="AH443" i="34" s="1"/>
  <c r="N443" i="34"/>
  <c r="F443" i="34"/>
  <c r="E443" i="34"/>
  <c r="Q442" i="34"/>
  <c r="P442" i="34"/>
  <c r="AF442" i="34" s="1"/>
  <c r="O442" i="34"/>
  <c r="AH442" i="34" s="1"/>
  <c r="N442" i="34"/>
  <c r="F442" i="34"/>
  <c r="E442" i="34"/>
  <c r="Q441" i="34"/>
  <c r="P441" i="34"/>
  <c r="AF441" i="34" s="1"/>
  <c r="O441" i="34"/>
  <c r="AH441" i="34" s="1"/>
  <c r="N441" i="34"/>
  <c r="F441" i="34"/>
  <c r="E441" i="34"/>
  <c r="Q440" i="34"/>
  <c r="P440" i="34"/>
  <c r="AF440" i="34" s="1"/>
  <c r="O440" i="34"/>
  <c r="AH440" i="34" s="1"/>
  <c r="N440" i="34"/>
  <c r="F440" i="34"/>
  <c r="E440" i="34"/>
  <c r="Q439" i="34"/>
  <c r="P439" i="34"/>
  <c r="AF439" i="34" s="1"/>
  <c r="O439" i="34"/>
  <c r="AH439" i="34" s="1"/>
  <c r="N439" i="34"/>
  <c r="F439" i="34"/>
  <c r="E439" i="34"/>
  <c r="Q438" i="34"/>
  <c r="P438" i="34"/>
  <c r="AF438" i="34" s="1"/>
  <c r="O438" i="34"/>
  <c r="AH438" i="34" s="1"/>
  <c r="N438" i="34"/>
  <c r="F438" i="34"/>
  <c r="E438" i="34"/>
  <c r="Q437" i="34"/>
  <c r="P437" i="34"/>
  <c r="AF437" i="34" s="1"/>
  <c r="O437" i="34"/>
  <c r="AH437" i="34" s="1"/>
  <c r="N437" i="34"/>
  <c r="F437" i="34"/>
  <c r="E437" i="34"/>
  <c r="Q436" i="34"/>
  <c r="P436" i="34"/>
  <c r="AF436" i="34" s="1"/>
  <c r="O436" i="34"/>
  <c r="AH436" i="34" s="1"/>
  <c r="N436" i="34"/>
  <c r="F436" i="34"/>
  <c r="E436" i="34"/>
  <c r="Q435" i="34"/>
  <c r="P435" i="34"/>
  <c r="AF435" i="34" s="1"/>
  <c r="O435" i="34"/>
  <c r="AH435" i="34" s="1"/>
  <c r="N435" i="34"/>
  <c r="F435" i="34"/>
  <c r="E435" i="34"/>
  <c r="Q434" i="34"/>
  <c r="P434" i="34"/>
  <c r="AF434" i="34" s="1"/>
  <c r="O434" i="34"/>
  <c r="AH434" i="34" s="1"/>
  <c r="N434" i="34"/>
  <c r="F434" i="34"/>
  <c r="E434" i="34"/>
  <c r="Q433" i="34"/>
  <c r="P433" i="34"/>
  <c r="AF433" i="34" s="1"/>
  <c r="O433" i="34"/>
  <c r="AH433" i="34" s="1"/>
  <c r="N433" i="34"/>
  <c r="F433" i="34"/>
  <c r="E433" i="34"/>
  <c r="L432" i="34"/>
  <c r="K432" i="34"/>
  <c r="J432" i="34"/>
  <c r="I432" i="34"/>
  <c r="H432" i="34"/>
  <c r="G432" i="34"/>
  <c r="D432" i="34"/>
  <c r="D455" i="34" s="1"/>
  <c r="C432" i="34"/>
  <c r="Q431" i="34"/>
  <c r="P431" i="34"/>
  <c r="AF431" i="34" s="1"/>
  <c r="O431" i="34"/>
  <c r="AH431" i="34" s="1"/>
  <c r="N431" i="34"/>
  <c r="F431" i="34"/>
  <c r="E431" i="34"/>
  <c r="Q430" i="34"/>
  <c r="P430" i="34"/>
  <c r="AF430" i="34" s="1"/>
  <c r="O430" i="34"/>
  <c r="AH430" i="34" s="1"/>
  <c r="N430" i="34"/>
  <c r="F430" i="34"/>
  <c r="E430" i="34"/>
  <c r="Q429" i="34"/>
  <c r="P429" i="34"/>
  <c r="AF429" i="34" s="1"/>
  <c r="O429" i="34"/>
  <c r="AH429" i="34" s="1"/>
  <c r="N429" i="34"/>
  <c r="F429" i="34"/>
  <c r="E429" i="34"/>
  <c r="Q428" i="34"/>
  <c r="P428" i="34"/>
  <c r="AF428" i="34" s="1"/>
  <c r="O428" i="34"/>
  <c r="AH428" i="34" s="1"/>
  <c r="N428" i="34"/>
  <c r="F428" i="34"/>
  <c r="E428" i="34"/>
  <c r="Q427" i="34"/>
  <c r="P427" i="34"/>
  <c r="AF427" i="34" s="1"/>
  <c r="O427" i="34"/>
  <c r="AH427" i="34" s="1"/>
  <c r="N427" i="34"/>
  <c r="F427" i="34"/>
  <c r="E427" i="34"/>
  <c r="Q426" i="34"/>
  <c r="P426" i="34"/>
  <c r="AF426" i="34" s="1"/>
  <c r="O426" i="34"/>
  <c r="AH426" i="34" s="1"/>
  <c r="N426" i="34"/>
  <c r="F426" i="34"/>
  <c r="E426" i="34"/>
  <c r="Q425" i="34"/>
  <c r="P425" i="34"/>
  <c r="AF425" i="34" s="1"/>
  <c r="O425" i="34"/>
  <c r="AH425" i="34" s="1"/>
  <c r="N425" i="34"/>
  <c r="F425" i="34"/>
  <c r="E425" i="34"/>
  <c r="Q424" i="34"/>
  <c r="P424" i="34"/>
  <c r="AF424" i="34" s="1"/>
  <c r="O424" i="34"/>
  <c r="AH424" i="34" s="1"/>
  <c r="N424" i="34"/>
  <c r="F424" i="34"/>
  <c r="E424" i="34"/>
  <c r="Q423" i="34"/>
  <c r="P423" i="34"/>
  <c r="AF423" i="34" s="1"/>
  <c r="O423" i="34"/>
  <c r="AH423" i="34" s="1"/>
  <c r="N423" i="34"/>
  <c r="F423" i="34"/>
  <c r="E423" i="34"/>
  <c r="Q422" i="34"/>
  <c r="P422" i="34"/>
  <c r="AF422" i="34" s="1"/>
  <c r="O422" i="34"/>
  <c r="AH422" i="34" s="1"/>
  <c r="N422" i="34"/>
  <c r="F422" i="34"/>
  <c r="E422" i="34"/>
  <c r="Q421" i="34"/>
  <c r="P421" i="34"/>
  <c r="AF421" i="34" s="1"/>
  <c r="O421" i="34"/>
  <c r="AH421" i="34" s="1"/>
  <c r="N421" i="34"/>
  <c r="F421" i="34"/>
  <c r="E421" i="34"/>
  <c r="Q420" i="34"/>
  <c r="P420" i="34"/>
  <c r="AF420" i="34" s="1"/>
  <c r="O420" i="34"/>
  <c r="AH420" i="34" s="1"/>
  <c r="N420" i="34"/>
  <c r="F420" i="34"/>
  <c r="E420" i="34"/>
  <c r="Q419" i="34"/>
  <c r="P419" i="34"/>
  <c r="AF419" i="34" s="1"/>
  <c r="O419" i="34"/>
  <c r="AH419" i="34" s="1"/>
  <c r="N419" i="34"/>
  <c r="F419" i="34"/>
  <c r="E419" i="34"/>
  <c r="Q418" i="34"/>
  <c r="P418" i="34"/>
  <c r="AF418" i="34" s="1"/>
  <c r="O418" i="34"/>
  <c r="AH418" i="34" s="1"/>
  <c r="N418" i="34"/>
  <c r="F418" i="34"/>
  <c r="E418" i="34"/>
  <c r="Q417" i="34"/>
  <c r="P417" i="34"/>
  <c r="AF417" i="34" s="1"/>
  <c r="O417" i="34"/>
  <c r="AH417" i="34" s="1"/>
  <c r="N417" i="34"/>
  <c r="F417" i="34"/>
  <c r="E417" i="34"/>
  <c r="Q416" i="34"/>
  <c r="P416" i="34"/>
  <c r="AF416" i="34" s="1"/>
  <c r="O416" i="34"/>
  <c r="AH416" i="34" s="1"/>
  <c r="N416" i="34"/>
  <c r="F416" i="34"/>
  <c r="E416" i="34"/>
  <c r="Q415" i="34"/>
  <c r="P415" i="34"/>
  <c r="AF415" i="34" s="1"/>
  <c r="O415" i="34"/>
  <c r="AH415" i="34" s="1"/>
  <c r="N415" i="34"/>
  <c r="F415" i="34"/>
  <c r="E415" i="34"/>
  <c r="L403" i="34"/>
  <c r="K403" i="34"/>
  <c r="J403" i="34"/>
  <c r="I403" i="34"/>
  <c r="H403" i="34"/>
  <c r="G403" i="34"/>
  <c r="D403" i="34"/>
  <c r="C403" i="34"/>
  <c r="Q402" i="34"/>
  <c r="P402" i="34"/>
  <c r="AF402" i="34" s="1"/>
  <c r="O402" i="34"/>
  <c r="AH402" i="34" s="1"/>
  <c r="N402" i="34"/>
  <c r="F402" i="34"/>
  <c r="E402" i="34"/>
  <c r="Q401" i="34"/>
  <c r="P401" i="34"/>
  <c r="AF401" i="34" s="1"/>
  <c r="O401" i="34"/>
  <c r="AH401" i="34" s="1"/>
  <c r="N401" i="34"/>
  <c r="F401" i="34"/>
  <c r="E401" i="34"/>
  <c r="Q400" i="34"/>
  <c r="P400" i="34"/>
  <c r="AF400" i="34" s="1"/>
  <c r="O400" i="34"/>
  <c r="AH400" i="34" s="1"/>
  <c r="N400" i="34"/>
  <c r="F400" i="34"/>
  <c r="E400" i="34"/>
  <c r="Q399" i="34"/>
  <c r="P399" i="34"/>
  <c r="AF399" i="34" s="1"/>
  <c r="O399" i="34"/>
  <c r="AH399" i="34" s="1"/>
  <c r="N399" i="34"/>
  <c r="F399" i="34"/>
  <c r="E399" i="34"/>
  <c r="Q398" i="34"/>
  <c r="P398" i="34"/>
  <c r="AF398" i="34" s="1"/>
  <c r="O398" i="34"/>
  <c r="AH398" i="34" s="1"/>
  <c r="N398" i="34"/>
  <c r="F398" i="34"/>
  <c r="E398" i="34"/>
  <c r="Q397" i="34"/>
  <c r="P397" i="34"/>
  <c r="AF397" i="34" s="1"/>
  <c r="O397" i="34"/>
  <c r="AH397" i="34" s="1"/>
  <c r="N397" i="34"/>
  <c r="F397" i="34"/>
  <c r="E397" i="34"/>
  <c r="Q396" i="34"/>
  <c r="P396" i="34"/>
  <c r="AF396" i="34" s="1"/>
  <c r="O396" i="34"/>
  <c r="AH396" i="34" s="1"/>
  <c r="N396" i="34"/>
  <c r="F396" i="34"/>
  <c r="E396" i="34"/>
  <c r="Q395" i="34"/>
  <c r="P395" i="34"/>
  <c r="AF395" i="34" s="1"/>
  <c r="O395" i="34"/>
  <c r="AH395" i="34" s="1"/>
  <c r="N395" i="34"/>
  <c r="F395" i="34"/>
  <c r="E395" i="34"/>
  <c r="Q394" i="34"/>
  <c r="P394" i="34"/>
  <c r="AF394" i="34" s="1"/>
  <c r="O394" i="34"/>
  <c r="AH394" i="34" s="1"/>
  <c r="N394" i="34"/>
  <c r="F394" i="34"/>
  <c r="E394" i="34"/>
  <c r="L393" i="34"/>
  <c r="K393" i="34"/>
  <c r="J393" i="34"/>
  <c r="I393" i="34"/>
  <c r="H393" i="34"/>
  <c r="G393" i="34"/>
  <c r="D393" i="34"/>
  <c r="C393" i="34"/>
  <c r="Q392" i="34"/>
  <c r="P392" i="34"/>
  <c r="AF392" i="34" s="1"/>
  <c r="O392" i="34"/>
  <c r="AH392" i="34" s="1"/>
  <c r="N392" i="34"/>
  <c r="F392" i="34"/>
  <c r="E392" i="34"/>
  <c r="Q391" i="34"/>
  <c r="P391" i="34"/>
  <c r="AF391" i="34" s="1"/>
  <c r="O391" i="34"/>
  <c r="AH391" i="34" s="1"/>
  <c r="N391" i="34"/>
  <c r="F391" i="34"/>
  <c r="E391" i="34"/>
  <c r="Q390" i="34"/>
  <c r="P390" i="34"/>
  <c r="AF390" i="34" s="1"/>
  <c r="O390" i="34"/>
  <c r="AH390" i="34" s="1"/>
  <c r="N390" i="34"/>
  <c r="F390" i="34"/>
  <c r="E390" i="34"/>
  <c r="Q389" i="34"/>
  <c r="P389" i="34"/>
  <c r="AF389" i="34" s="1"/>
  <c r="O389" i="34"/>
  <c r="AH389" i="34" s="1"/>
  <c r="N389" i="34"/>
  <c r="F389" i="34"/>
  <c r="E389" i="34"/>
  <c r="Q388" i="34"/>
  <c r="P388" i="34"/>
  <c r="AF388" i="34" s="1"/>
  <c r="O388" i="34"/>
  <c r="AH388" i="34" s="1"/>
  <c r="N388" i="34"/>
  <c r="F388" i="34"/>
  <c r="E388" i="34"/>
  <c r="Q387" i="34"/>
  <c r="P387" i="34"/>
  <c r="AF387" i="34" s="1"/>
  <c r="O387" i="34"/>
  <c r="AH387" i="34" s="1"/>
  <c r="N387" i="34"/>
  <c r="F387" i="34"/>
  <c r="E387" i="34"/>
  <c r="Q386" i="34"/>
  <c r="P386" i="34"/>
  <c r="AF386" i="34" s="1"/>
  <c r="O386" i="34"/>
  <c r="AH386" i="34" s="1"/>
  <c r="N386" i="34"/>
  <c r="F386" i="34"/>
  <c r="E386" i="34"/>
  <c r="Q385" i="34"/>
  <c r="P385" i="34"/>
  <c r="AF385" i="34" s="1"/>
  <c r="O385" i="34"/>
  <c r="AH385" i="34" s="1"/>
  <c r="N385" i="34"/>
  <c r="F385" i="34"/>
  <c r="E385" i="34"/>
  <c r="Q384" i="34"/>
  <c r="P384" i="34"/>
  <c r="AF384" i="34" s="1"/>
  <c r="O384" i="34"/>
  <c r="AH384" i="34" s="1"/>
  <c r="N384" i="34"/>
  <c r="F384" i="34"/>
  <c r="E384" i="34"/>
  <c r="Q383" i="34"/>
  <c r="P383" i="34"/>
  <c r="AF383" i="34" s="1"/>
  <c r="O383" i="34"/>
  <c r="AH383" i="34" s="1"/>
  <c r="N383" i="34"/>
  <c r="F383" i="34"/>
  <c r="E383" i="34"/>
  <c r="Q382" i="34"/>
  <c r="P382" i="34"/>
  <c r="AF382" i="34" s="1"/>
  <c r="O382" i="34"/>
  <c r="AH382" i="34" s="1"/>
  <c r="N382" i="34"/>
  <c r="F382" i="34"/>
  <c r="E382" i="34"/>
  <c r="L381" i="34"/>
  <c r="K381" i="34"/>
  <c r="J381" i="34"/>
  <c r="I381" i="34"/>
  <c r="H381" i="34"/>
  <c r="N381" i="34" s="1"/>
  <c r="G381" i="34"/>
  <c r="D381" i="34"/>
  <c r="C381" i="34"/>
  <c r="Q380" i="34"/>
  <c r="P380" i="34"/>
  <c r="AF380" i="34" s="1"/>
  <c r="O380" i="34"/>
  <c r="AH380" i="34" s="1"/>
  <c r="N380" i="34"/>
  <c r="F380" i="34"/>
  <c r="E380" i="34"/>
  <c r="Q379" i="34"/>
  <c r="P379" i="34"/>
  <c r="AF379" i="34" s="1"/>
  <c r="O379" i="34"/>
  <c r="AH379" i="34" s="1"/>
  <c r="N379" i="34"/>
  <c r="F379" i="34"/>
  <c r="E379" i="34"/>
  <c r="Q378" i="34"/>
  <c r="P378" i="34"/>
  <c r="AF378" i="34" s="1"/>
  <c r="O378" i="34"/>
  <c r="AH378" i="34" s="1"/>
  <c r="N378" i="34"/>
  <c r="F378" i="34"/>
  <c r="E378" i="34"/>
  <c r="Q377" i="34"/>
  <c r="P377" i="34"/>
  <c r="AF377" i="34" s="1"/>
  <c r="O377" i="34"/>
  <c r="AH377" i="34" s="1"/>
  <c r="N377" i="34"/>
  <c r="F377" i="34"/>
  <c r="E377" i="34"/>
  <c r="Q376" i="34"/>
  <c r="P376" i="34"/>
  <c r="AF376" i="34" s="1"/>
  <c r="O376" i="34"/>
  <c r="AH376" i="34" s="1"/>
  <c r="N376" i="34"/>
  <c r="F376" i="34"/>
  <c r="E376" i="34"/>
  <c r="Q375" i="34"/>
  <c r="P375" i="34"/>
  <c r="AF375" i="34" s="1"/>
  <c r="O375" i="34"/>
  <c r="AH375" i="34" s="1"/>
  <c r="N375" i="34"/>
  <c r="F375" i="34"/>
  <c r="E375" i="34"/>
  <c r="Q374" i="34"/>
  <c r="P374" i="34"/>
  <c r="AF374" i="34" s="1"/>
  <c r="O374" i="34"/>
  <c r="AH374" i="34" s="1"/>
  <c r="N374" i="34"/>
  <c r="F374" i="34"/>
  <c r="E374" i="34"/>
  <c r="Q373" i="34"/>
  <c r="P373" i="34"/>
  <c r="AF373" i="34" s="1"/>
  <c r="O373" i="34"/>
  <c r="AH373" i="34" s="1"/>
  <c r="N373" i="34"/>
  <c r="F373" i="34"/>
  <c r="E373" i="34"/>
  <c r="Q372" i="34"/>
  <c r="P372" i="34"/>
  <c r="AF372" i="34" s="1"/>
  <c r="O372" i="34"/>
  <c r="AH372" i="34" s="1"/>
  <c r="N372" i="34"/>
  <c r="F372" i="34"/>
  <c r="E372" i="34"/>
  <c r="Q371" i="34"/>
  <c r="P371" i="34"/>
  <c r="AF371" i="34" s="1"/>
  <c r="O371" i="34"/>
  <c r="AH371" i="34" s="1"/>
  <c r="N371" i="34"/>
  <c r="F371" i="34"/>
  <c r="E371" i="34"/>
  <c r="Q370" i="34"/>
  <c r="P370" i="34"/>
  <c r="AF370" i="34" s="1"/>
  <c r="O370" i="34"/>
  <c r="AH370" i="34" s="1"/>
  <c r="N370" i="34"/>
  <c r="F370" i="34"/>
  <c r="E370" i="34"/>
  <c r="Q369" i="34"/>
  <c r="P369" i="34"/>
  <c r="AF369" i="34" s="1"/>
  <c r="O369" i="34"/>
  <c r="AH369" i="34" s="1"/>
  <c r="N369" i="34"/>
  <c r="F369" i="34"/>
  <c r="E369" i="34"/>
  <c r="Q368" i="34"/>
  <c r="P368" i="34"/>
  <c r="AF368" i="34" s="1"/>
  <c r="O368" i="34"/>
  <c r="AH368" i="34" s="1"/>
  <c r="N368" i="34"/>
  <c r="F368" i="34"/>
  <c r="E368" i="34"/>
  <c r="Q367" i="34"/>
  <c r="P367" i="34"/>
  <c r="AF367" i="34" s="1"/>
  <c r="O367" i="34"/>
  <c r="AH367" i="34" s="1"/>
  <c r="N367" i="34"/>
  <c r="F367" i="34"/>
  <c r="E367" i="34"/>
  <c r="Q366" i="34"/>
  <c r="P366" i="34"/>
  <c r="AF366" i="34" s="1"/>
  <c r="O366" i="34"/>
  <c r="AH366" i="34" s="1"/>
  <c r="N366" i="34"/>
  <c r="F366" i="34"/>
  <c r="E366" i="34"/>
  <c r="Q365" i="34"/>
  <c r="P365" i="34"/>
  <c r="AF365" i="34" s="1"/>
  <c r="O365" i="34"/>
  <c r="AH365" i="34" s="1"/>
  <c r="N365" i="34"/>
  <c r="F365" i="34"/>
  <c r="E365" i="34"/>
  <c r="Q364" i="34"/>
  <c r="P364" i="34"/>
  <c r="AF364" i="34" s="1"/>
  <c r="O364" i="34"/>
  <c r="AH364" i="34" s="1"/>
  <c r="N364" i="34"/>
  <c r="F364" i="34"/>
  <c r="E364" i="34"/>
  <c r="L352" i="34"/>
  <c r="K352" i="34"/>
  <c r="J352" i="34"/>
  <c r="I352" i="34"/>
  <c r="H352" i="34"/>
  <c r="G352" i="34"/>
  <c r="D352" i="34"/>
  <c r="C352" i="34"/>
  <c r="Q351" i="34"/>
  <c r="P351" i="34"/>
  <c r="AF351" i="34" s="1"/>
  <c r="O351" i="34"/>
  <c r="AH351" i="34" s="1"/>
  <c r="N351" i="34"/>
  <c r="F351" i="34"/>
  <c r="E351" i="34"/>
  <c r="Q350" i="34"/>
  <c r="P350" i="34"/>
  <c r="AF350" i="34" s="1"/>
  <c r="O350" i="34"/>
  <c r="AH350" i="34" s="1"/>
  <c r="N350" i="34"/>
  <c r="F350" i="34"/>
  <c r="E350" i="34"/>
  <c r="Q349" i="34"/>
  <c r="P349" i="34"/>
  <c r="AF349" i="34" s="1"/>
  <c r="O349" i="34"/>
  <c r="AH349" i="34" s="1"/>
  <c r="N349" i="34"/>
  <c r="F349" i="34"/>
  <c r="E349" i="34"/>
  <c r="Q348" i="34"/>
  <c r="P348" i="34"/>
  <c r="AF348" i="34" s="1"/>
  <c r="O348" i="34"/>
  <c r="AH348" i="34" s="1"/>
  <c r="N348" i="34"/>
  <c r="F348" i="34"/>
  <c r="E348" i="34"/>
  <c r="Q347" i="34"/>
  <c r="P347" i="34"/>
  <c r="AF347" i="34" s="1"/>
  <c r="O347" i="34"/>
  <c r="AH347" i="34" s="1"/>
  <c r="N347" i="34"/>
  <c r="F347" i="34"/>
  <c r="E347" i="34"/>
  <c r="Q346" i="34"/>
  <c r="P346" i="34"/>
  <c r="AF346" i="34" s="1"/>
  <c r="O346" i="34"/>
  <c r="AH346" i="34" s="1"/>
  <c r="N346" i="34"/>
  <c r="F346" i="34"/>
  <c r="E346" i="34"/>
  <c r="Q345" i="34"/>
  <c r="P345" i="34"/>
  <c r="AF345" i="34" s="1"/>
  <c r="O345" i="34"/>
  <c r="AH345" i="34" s="1"/>
  <c r="N345" i="34"/>
  <c r="F345" i="34"/>
  <c r="E345" i="34"/>
  <c r="Q344" i="34"/>
  <c r="P344" i="34"/>
  <c r="AF344" i="34" s="1"/>
  <c r="O344" i="34"/>
  <c r="AH344" i="34" s="1"/>
  <c r="N344" i="34"/>
  <c r="F344" i="34"/>
  <c r="E344" i="34"/>
  <c r="Q343" i="34"/>
  <c r="P343" i="34"/>
  <c r="AF343" i="34" s="1"/>
  <c r="O343" i="34"/>
  <c r="AH343" i="34" s="1"/>
  <c r="N343" i="34"/>
  <c r="F343" i="34"/>
  <c r="E343" i="34"/>
  <c r="L342" i="34"/>
  <c r="K342" i="34"/>
  <c r="J342" i="34"/>
  <c r="I342" i="34"/>
  <c r="H342" i="34"/>
  <c r="G342" i="34"/>
  <c r="D342" i="34"/>
  <c r="C342" i="34"/>
  <c r="Q341" i="34"/>
  <c r="P341" i="34"/>
  <c r="AF341" i="34" s="1"/>
  <c r="O341" i="34"/>
  <c r="AH341" i="34" s="1"/>
  <c r="N341" i="34"/>
  <c r="F341" i="34"/>
  <c r="E341" i="34"/>
  <c r="Q340" i="34"/>
  <c r="P340" i="34"/>
  <c r="AF340" i="34" s="1"/>
  <c r="O340" i="34"/>
  <c r="AH340" i="34" s="1"/>
  <c r="N340" i="34"/>
  <c r="F340" i="34"/>
  <c r="E340" i="34"/>
  <c r="Q339" i="34"/>
  <c r="P339" i="34"/>
  <c r="AF339" i="34" s="1"/>
  <c r="O339" i="34"/>
  <c r="AH339" i="34" s="1"/>
  <c r="N339" i="34"/>
  <c r="F339" i="34"/>
  <c r="E339" i="34"/>
  <c r="Q338" i="34"/>
  <c r="P338" i="34"/>
  <c r="AF338" i="34" s="1"/>
  <c r="O338" i="34"/>
  <c r="AH338" i="34" s="1"/>
  <c r="N338" i="34"/>
  <c r="F338" i="34"/>
  <c r="E338" i="34"/>
  <c r="Q337" i="34"/>
  <c r="P337" i="34"/>
  <c r="AF337" i="34" s="1"/>
  <c r="O337" i="34"/>
  <c r="AH337" i="34" s="1"/>
  <c r="N337" i="34"/>
  <c r="F337" i="34"/>
  <c r="E337" i="34"/>
  <c r="Q336" i="34"/>
  <c r="P336" i="34"/>
  <c r="AF336" i="34" s="1"/>
  <c r="O336" i="34"/>
  <c r="AH336" i="34" s="1"/>
  <c r="N336" i="34"/>
  <c r="F336" i="34"/>
  <c r="E336" i="34"/>
  <c r="Q335" i="34"/>
  <c r="P335" i="34"/>
  <c r="AF335" i="34" s="1"/>
  <c r="O335" i="34"/>
  <c r="AH335" i="34" s="1"/>
  <c r="N335" i="34"/>
  <c r="F335" i="34"/>
  <c r="E335" i="34"/>
  <c r="Q334" i="34"/>
  <c r="P334" i="34"/>
  <c r="AF334" i="34" s="1"/>
  <c r="O334" i="34"/>
  <c r="AH334" i="34" s="1"/>
  <c r="N334" i="34"/>
  <c r="F334" i="34"/>
  <c r="E334" i="34"/>
  <c r="Q333" i="34"/>
  <c r="P333" i="34"/>
  <c r="AF333" i="34" s="1"/>
  <c r="O333" i="34"/>
  <c r="AH333" i="34" s="1"/>
  <c r="N333" i="34"/>
  <c r="F333" i="34"/>
  <c r="E333" i="34"/>
  <c r="Q332" i="34"/>
  <c r="P332" i="34"/>
  <c r="AF332" i="34" s="1"/>
  <c r="O332" i="34"/>
  <c r="AH332" i="34" s="1"/>
  <c r="N332" i="34"/>
  <c r="F332" i="34"/>
  <c r="E332" i="34"/>
  <c r="Q331" i="34"/>
  <c r="P331" i="34"/>
  <c r="AF331" i="34" s="1"/>
  <c r="O331" i="34"/>
  <c r="AH331" i="34" s="1"/>
  <c r="N331" i="34"/>
  <c r="F331" i="34"/>
  <c r="E331" i="34"/>
  <c r="L330" i="34"/>
  <c r="K330" i="34"/>
  <c r="J330" i="34"/>
  <c r="I330" i="34"/>
  <c r="H330" i="34"/>
  <c r="G330" i="34"/>
  <c r="D330" i="34"/>
  <c r="D353" i="34" s="1"/>
  <c r="C330" i="34"/>
  <c r="Q329" i="34"/>
  <c r="P329" i="34"/>
  <c r="AF329" i="34" s="1"/>
  <c r="O329" i="34"/>
  <c r="AH329" i="34" s="1"/>
  <c r="N329" i="34"/>
  <c r="F329" i="34"/>
  <c r="E329" i="34"/>
  <c r="Q328" i="34"/>
  <c r="P328" i="34"/>
  <c r="AF328" i="34" s="1"/>
  <c r="O328" i="34"/>
  <c r="AH328" i="34" s="1"/>
  <c r="N328" i="34"/>
  <c r="F328" i="34"/>
  <c r="E328" i="34"/>
  <c r="Q327" i="34"/>
  <c r="P327" i="34"/>
  <c r="AF327" i="34" s="1"/>
  <c r="O327" i="34"/>
  <c r="AH327" i="34" s="1"/>
  <c r="N327" i="34"/>
  <c r="F327" i="34"/>
  <c r="E327" i="34"/>
  <c r="Q326" i="34"/>
  <c r="P326" i="34"/>
  <c r="AF326" i="34" s="1"/>
  <c r="O326" i="34"/>
  <c r="AH326" i="34" s="1"/>
  <c r="N326" i="34"/>
  <c r="F326" i="34"/>
  <c r="E326" i="34"/>
  <c r="Q325" i="34"/>
  <c r="P325" i="34"/>
  <c r="AF325" i="34" s="1"/>
  <c r="O325" i="34"/>
  <c r="AH325" i="34" s="1"/>
  <c r="N325" i="34"/>
  <c r="F325" i="34"/>
  <c r="E325" i="34"/>
  <c r="Q324" i="34"/>
  <c r="P324" i="34"/>
  <c r="AF324" i="34" s="1"/>
  <c r="O324" i="34"/>
  <c r="AH324" i="34" s="1"/>
  <c r="N324" i="34"/>
  <c r="F324" i="34"/>
  <c r="E324" i="34"/>
  <c r="Q323" i="34"/>
  <c r="P323" i="34"/>
  <c r="AF323" i="34" s="1"/>
  <c r="O323" i="34"/>
  <c r="AH323" i="34" s="1"/>
  <c r="N323" i="34"/>
  <c r="F323" i="34"/>
  <c r="E323" i="34"/>
  <c r="Q322" i="34"/>
  <c r="P322" i="34"/>
  <c r="AF322" i="34" s="1"/>
  <c r="O322" i="34"/>
  <c r="AH322" i="34" s="1"/>
  <c r="N322" i="34"/>
  <c r="F322" i="34"/>
  <c r="E322" i="34"/>
  <c r="Q321" i="34"/>
  <c r="P321" i="34"/>
  <c r="AF321" i="34" s="1"/>
  <c r="O321" i="34"/>
  <c r="AH321" i="34" s="1"/>
  <c r="N321" i="34"/>
  <c r="F321" i="34"/>
  <c r="E321" i="34"/>
  <c r="Q320" i="34"/>
  <c r="P320" i="34"/>
  <c r="AF320" i="34" s="1"/>
  <c r="O320" i="34"/>
  <c r="AH320" i="34" s="1"/>
  <c r="N320" i="34"/>
  <c r="F320" i="34"/>
  <c r="E320" i="34"/>
  <c r="Q319" i="34"/>
  <c r="P319" i="34"/>
  <c r="AF319" i="34" s="1"/>
  <c r="O319" i="34"/>
  <c r="AH319" i="34" s="1"/>
  <c r="N319" i="34"/>
  <c r="F319" i="34"/>
  <c r="E319" i="34"/>
  <c r="Q318" i="34"/>
  <c r="P318" i="34"/>
  <c r="AF318" i="34" s="1"/>
  <c r="O318" i="34"/>
  <c r="AH318" i="34" s="1"/>
  <c r="N318" i="34"/>
  <c r="F318" i="34"/>
  <c r="E318" i="34"/>
  <c r="Q317" i="34"/>
  <c r="P317" i="34"/>
  <c r="AF317" i="34" s="1"/>
  <c r="O317" i="34"/>
  <c r="AH317" i="34" s="1"/>
  <c r="N317" i="34"/>
  <c r="F317" i="34"/>
  <c r="E317" i="34"/>
  <c r="Q316" i="34"/>
  <c r="P316" i="34"/>
  <c r="AF316" i="34" s="1"/>
  <c r="O316" i="34"/>
  <c r="AH316" i="34" s="1"/>
  <c r="N316" i="34"/>
  <c r="F316" i="34"/>
  <c r="E316" i="34"/>
  <c r="Q315" i="34"/>
  <c r="P315" i="34"/>
  <c r="AF315" i="34" s="1"/>
  <c r="O315" i="34"/>
  <c r="AH315" i="34" s="1"/>
  <c r="N315" i="34"/>
  <c r="F315" i="34"/>
  <c r="E315" i="34"/>
  <c r="Q314" i="34"/>
  <c r="P314" i="34"/>
  <c r="AF314" i="34" s="1"/>
  <c r="O314" i="34"/>
  <c r="AH314" i="34" s="1"/>
  <c r="N314" i="34"/>
  <c r="F314" i="34"/>
  <c r="E314" i="34"/>
  <c r="Q313" i="34"/>
  <c r="P313" i="34"/>
  <c r="AF313" i="34" s="1"/>
  <c r="O313" i="34"/>
  <c r="AH313" i="34" s="1"/>
  <c r="N313" i="34"/>
  <c r="F313" i="34"/>
  <c r="E313" i="34"/>
  <c r="L301" i="34"/>
  <c r="K301" i="34"/>
  <c r="J301" i="34"/>
  <c r="I301" i="34"/>
  <c r="H301" i="34"/>
  <c r="G301" i="34"/>
  <c r="D301" i="34"/>
  <c r="C301" i="34"/>
  <c r="Q300" i="34"/>
  <c r="P300" i="34"/>
  <c r="AF300" i="34" s="1"/>
  <c r="O300" i="34"/>
  <c r="AH300" i="34" s="1"/>
  <c r="N300" i="34"/>
  <c r="F300" i="34"/>
  <c r="E300" i="34"/>
  <c r="Q299" i="34"/>
  <c r="P299" i="34"/>
  <c r="AF299" i="34" s="1"/>
  <c r="O299" i="34"/>
  <c r="AH299" i="34" s="1"/>
  <c r="N299" i="34"/>
  <c r="F299" i="34"/>
  <c r="E299" i="34"/>
  <c r="Q298" i="34"/>
  <c r="P298" i="34"/>
  <c r="AF298" i="34" s="1"/>
  <c r="O298" i="34"/>
  <c r="AH298" i="34" s="1"/>
  <c r="N298" i="34"/>
  <c r="F298" i="34"/>
  <c r="E298" i="34"/>
  <c r="Q297" i="34"/>
  <c r="P297" i="34"/>
  <c r="AF297" i="34" s="1"/>
  <c r="O297" i="34"/>
  <c r="AH297" i="34" s="1"/>
  <c r="N297" i="34"/>
  <c r="F297" i="34"/>
  <c r="E297" i="34"/>
  <c r="Q296" i="34"/>
  <c r="P296" i="34"/>
  <c r="AF296" i="34" s="1"/>
  <c r="O296" i="34"/>
  <c r="AH296" i="34" s="1"/>
  <c r="N296" i="34"/>
  <c r="F296" i="34"/>
  <c r="E296" i="34"/>
  <c r="Q295" i="34"/>
  <c r="P295" i="34"/>
  <c r="AF295" i="34" s="1"/>
  <c r="O295" i="34"/>
  <c r="AH295" i="34" s="1"/>
  <c r="N295" i="34"/>
  <c r="F295" i="34"/>
  <c r="E295" i="34"/>
  <c r="Q294" i="34"/>
  <c r="P294" i="34"/>
  <c r="AF294" i="34" s="1"/>
  <c r="O294" i="34"/>
  <c r="AH294" i="34" s="1"/>
  <c r="N294" i="34"/>
  <c r="F294" i="34"/>
  <c r="E294" i="34"/>
  <c r="Q293" i="34"/>
  <c r="P293" i="34"/>
  <c r="AF293" i="34" s="1"/>
  <c r="O293" i="34"/>
  <c r="AH293" i="34" s="1"/>
  <c r="N293" i="34"/>
  <c r="F293" i="34"/>
  <c r="E293" i="34"/>
  <c r="Q292" i="34"/>
  <c r="P292" i="34"/>
  <c r="AF292" i="34" s="1"/>
  <c r="O292" i="34"/>
  <c r="AH292" i="34" s="1"/>
  <c r="N292" i="34"/>
  <c r="F292" i="34"/>
  <c r="E292" i="34"/>
  <c r="L291" i="34"/>
  <c r="K291" i="34"/>
  <c r="J291" i="34"/>
  <c r="I291" i="34"/>
  <c r="H291" i="34"/>
  <c r="G291" i="34"/>
  <c r="D291" i="34"/>
  <c r="C291" i="34"/>
  <c r="Q290" i="34"/>
  <c r="P290" i="34"/>
  <c r="AF290" i="34" s="1"/>
  <c r="O290" i="34"/>
  <c r="AH290" i="34" s="1"/>
  <c r="N290" i="34"/>
  <c r="F290" i="34"/>
  <c r="E290" i="34"/>
  <c r="Q289" i="34"/>
  <c r="P289" i="34"/>
  <c r="AF289" i="34" s="1"/>
  <c r="O289" i="34"/>
  <c r="AH289" i="34" s="1"/>
  <c r="N289" i="34"/>
  <c r="F289" i="34"/>
  <c r="E289" i="34"/>
  <c r="Q288" i="34"/>
  <c r="P288" i="34"/>
  <c r="AF288" i="34" s="1"/>
  <c r="O288" i="34"/>
  <c r="AH288" i="34" s="1"/>
  <c r="N288" i="34"/>
  <c r="F288" i="34"/>
  <c r="E288" i="34"/>
  <c r="Q287" i="34"/>
  <c r="P287" i="34"/>
  <c r="AF287" i="34" s="1"/>
  <c r="O287" i="34"/>
  <c r="AH287" i="34" s="1"/>
  <c r="N287" i="34"/>
  <c r="F287" i="34"/>
  <c r="E287" i="34"/>
  <c r="Q286" i="34"/>
  <c r="P286" i="34"/>
  <c r="AF286" i="34" s="1"/>
  <c r="O286" i="34"/>
  <c r="AH286" i="34" s="1"/>
  <c r="N286" i="34"/>
  <c r="F286" i="34"/>
  <c r="E286" i="34"/>
  <c r="Q285" i="34"/>
  <c r="P285" i="34"/>
  <c r="AF285" i="34" s="1"/>
  <c r="O285" i="34"/>
  <c r="AH285" i="34" s="1"/>
  <c r="N285" i="34"/>
  <c r="F285" i="34"/>
  <c r="E285" i="34"/>
  <c r="Q284" i="34"/>
  <c r="P284" i="34"/>
  <c r="AF284" i="34" s="1"/>
  <c r="O284" i="34"/>
  <c r="AH284" i="34" s="1"/>
  <c r="N284" i="34"/>
  <c r="F284" i="34"/>
  <c r="E284" i="34"/>
  <c r="Q283" i="34"/>
  <c r="P283" i="34"/>
  <c r="AF283" i="34" s="1"/>
  <c r="O283" i="34"/>
  <c r="AH283" i="34" s="1"/>
  <c r="N283" i="34"/>
  <c r="F283" i="34"/>
  <c r="E283" i="34"/>
  <c r="Q282" i="34"/>
  <c r="P282" i="34"/>
  <c r="AF282" i="34" s="1"/>
  <c r="O282" i="34"/>
  <c r="AH282" i="34" s="1"/>
  <c r="N282" i="34"/>
  <c r="F282" i="34"/>
  <c r="E282" i="34"/>
  <c r="Q281" i="34"/>
  <c r="P281" i="34"/>
  <c r="AF281" i="34" s="1"/>
  <c r="O281" i="34"/>
  <c r="AH281" i="34" s="1"/>
  <c r="N281" i="34"/>
  <c r="F281" i="34"/>
  <c r="E281" i="34"/>
  <c r="Q280" i="34"/>
  <c r="P280" i="34"/>
  <c r="AF280" i="34" s="1"/>
  <c r="O280" i="34"/>
  <c r="AH280" i="34" s="1"/>
  <c r="N280" i="34"/>
  <c r="F280" i="34"/>
  <c r="E280" i="34"/>
  <c r="L279" i="34"/>
  <c r="K279" i="34"/>
  <c r="J279" i="34"/>
  <c r="I279" i="34"/>
  <c r="H279" i="34"/>
  <c r="G279" i="34"/>
  <c r="D279" i="34"/>
  <c r="C279" i="34"/>
  <c r="Q278" i="34"/>
  <c r="P278" i="34"/>
  <c r="AF278" i="34" s="1"/>
  <c r="O278" i="34"/>
  <c r="AH278" i="34" s="1"/>
  <c r="N278" i="34"/>
  <c r="F278" i="34"/>
  <c r="E278" i="34"/>
  <c r="Q277" i="34"/>
  <c r="P277" i="34"/>
  <c r="AF277" i="34" s="1"/>
  <c r="O277" i="34"/>
  <c r="AH277" i="34" s="1"/>
  <c r="N277" i="34"/>
  <c r="F277" i="34"/>
  <c r="E277" i="34"/>
  <c r="Q276" i="34"/>
  <c r="P276" i="34"/>
  <c r="AF276" i="34" s="1"/>
  <c r="O276" i="34"/>
  <c r="AH276" i="34" s="1"/>
  <c r="N276" i="34"/>
  <c r="F276" i="34"/>
  <c r="E276" i="34"/>
  <c r="Q275" i="34"/>
  <c r="P275" i="34"/>
  <c r="AF275" i="34" s="1"/>
  <c r="O275" i="34"/>
  <c r="AH275" i="34" s="1"/>
  <c r="N275" i="34"/>
  <c r="F275" i="34"/>
  <c r="E275" i="34"/>
  <c r="Q274" i="34"/>
  <c r="P274" i="34"/>
  <c r="AF274" i="34" s="1"/>
  <c r="O274" i="34"/>
  <c r="AH274" i="34" s="1"/>
  <c r="N274" i="34"/>
  <c r="F274" i="34"/>
  <c r="E274" i="34"/>
  <c r="Q273" i="34"/>
  <c r="P273" i="34"/>
  <c r="AF273" i="34" s="1"/>
  <c r="O273" i="34"/>
  <c r="AH273" i="34" s="1"/>
  <c r="N273" i="34"/>
  <c r="F273" i="34"/>
  <c r="E273" i="34"/>
  <c r="Q272" i="34"/>
  <c r="P272" i="34"/>
  <c r="AF272" i="34" s="1"/>
  <c r="O272" i="34"/>
  <c r="AH272" i="34" s="1"/>
  <c r="N272" i="34"/>
  <c r="F272" i="34"/>
  <c r="E272" i="34"/>
  <c r="Q271" i="34"/>
  <c r="P271" i="34"/>
  <c r="AF271" i="34" s="1"/>
  <c r="O271" i="34"/>
  <c r="AH271" i="34" s="1"/>
  <c r="N271" i="34"/>
  <c r="F271" i="34"/>
  <c r="E271" i="34"/>
  <c r="Q270" i="34"/>
  <c r="P270" i="34"/>
  <c r="AF270" i="34" s="1"/>
  <c r="O270" i="34"/>
  <c r="AH270" i="34" s="1"/>
  <c r="N270" i="34"/>
  <c r="F270" i="34"/>
  <c r="E270" i="34"/>
  <c r="Q269" i="34"/>
  <c r="P269" i="34"/>
  <c r="AF269" i="34" s="1"/>
  <c r="O269" i="34"/>
  <c r="AH269" i="34" s="1"/>
  <c r="N269" i="34"/>
  <c r="F269" i="34"/>
  <c r="E269" i="34"/>
  <c r="Q268" i="34"/>
  <c r="P268" i="34"/>
  <c r="AF268" i="34" s="1"/>
  <c r="O268" i="34"/>
  <c r="AH268" i="34" s="1"/>
  <c r="N268" i="34"/>
  <c r="F268" i="34"/>
  <c r="E268" i="34"/>
  <c r="Q267" i="34"/>
  <c r="P267" i="34"/>
  <c r="AF267" i="34" s="1"/>
  <c r="O267" i="34"/>
  <c r="AH267" i="34" s="1"/>
  <c r="N267" i="34"/>
  <c r="F267" i="34"/>
  <c r="E267" i="34"/>
  <c r="Q266" i="34"/>
  <c r="P266" i="34"/>
  <c r="AF266" i="34" s="1"/>
  <c r="O266" i="34"/>
  <c r="AH266" i="34" s="1"/>
  <c r="N266" i="34"/>
  <c r="F266" i="34"/>
  <c r="E266" i="34"/>
  <c r="Q265" i="34"/>
  <c r="P265" i="34"/>
  <c r="AF265" i="34" s="1"/>
  <c r="O265" i="34"/>
  <c r="AH265" i="34" s="1"/>
  <c r="N265" i="34"/>
  <c r="F265" i="34"/>
  <c r="E265" i="34"/>
  <c r="Q264" i="34"/>
  <c r="P264" i="34"/>
  <c r="AF264" i="34" s="1"/>
  <c r="O264" i="34"/>
  <c r="AH264" i="34" s="1"/>
  <c r="N264" i="34"/>
  <c r="F264" i="34"/>
  <c r="E264" i="34"/>
  <c r="Q263" i="34"/>
  <c r="P263" i="34"/>
  <c r="AF263" i="34" s="1"/>
  <c r="O263" i="34"/>
  <c r="AH263" i="34" s="1"/>
  <c r="N263" i="34"/>
  <c r="F263" i="34"/>
  <c r="E263" i="34"/>
  <c r="Q262" i="34"/>
  <c r="P262" i="34"/>
  <c r="AF262" i="34" s="1"/>
  <c r="O262" i="34"/>
  <c r="AH262" i="34" s="1"/>
  <c r="N262" i="34"/>
  <c r="F262" i="34"/>
  <c r="E262" i="34"/>
  <c r="L250" i="34"/>
  <c r="K250" i="34"/>
  <c r="J250" i="34"/>
  <c r="I250" i="34"/>
  <c r="H250" i="34"/>
  <c r="G250" i="34"/>
  <c r="D250" i="34"/>
  <c r="C250" i="34"/>
  <c r="Q249" i="34"/>
  <c r="P249" i="34"/>
  <c r="AF249" i="34" s="1"/>
  <c r="O249" i="34"/>
  <c r="AH249" i="34" s="1"/>
  <c r="N249" i="34"/>
  <c r="F249" i="34"/>
  <c r="E249" i="34"/>
  <c r="Q248" i="34"/>
  <c r="P248" i="34"/>
  <c r="AF248" i="34" s="1"/>
  <c r="O248" i="34"/>
  <c r="AH248" i="34" s="1"/>
  <c r="N248" i="34"/>
  <c r="F248" i="34"/>
  <c r="E248" i="34"/>
  <c r="Q247" i="34"/>
  <c r="P247" i="34"/>
  <c r="AF247" i="34" s="1"/>
  <c r="O247" i="34"/>
  <c r="AH247" i="34" s="1"/>
  <c r="N247" i="34"/>
  <c r="F247" i="34"/>
  <c r="E247" i="34"/>
  <c r="Q246" i="34"/>
  <c r="P246" i="34"/>
  <c r="AF246" i="34" s="1"/>
  <c r="O246" i="34"/>
  <c r="AH246" i="34" s="1"/>
  <c r="N246" i="34"/>
  <c r="F246" i="34"/>
  <c r="E246" i="34"/>
  <c r="Q245" i="34"/>
  <c r="P245" i="34"/>
  <c r="AF245" i="34" s="1"/>
  <c r="O245" i="34"/>
  <c r="AH245" i="34" s="1"/>
  <c r="N245" i="34"/>
  <c r="F245" i="34"/>
  <c r="E245" i="34"/>
  <c r="Q244" i="34"/>
  <c r="P244" i="34"/>
  <c r="AF244" i="34" s="1"/>
  <c r="O244" i="34"/>
  <c r="AH244" i="34" s="1"/>
  <c r="N244" i="34"/>
  <c r="F244" i="34"/>
  <c r="E244" i="34"/>
  <c r="Q243" i="34"/>
  <c r="P243" i="34"/>
  <c r="AF243" i="34" s="1"/>
  <c r="O243" i="34"/>
  <c r="AH243" i="34" s="1"/>
  <c r="N243" i="34"/>
  <c r="F243" i="34"/>
  <c r="E243" i="34"/>
  <c r="Q242" i="34"/>
  <c r="P242" i="34"/>
  <c r="AF242" i="34" s="1"/>
  <c r="O242" i="34"/>
  <c r="AH242" i="34" s="1"/>
  <c r="N242" i="34"/>
  <c r="F242" i="34"/>
  <c r="E242" i="34"/>
  <c r="Q241" i="34"/>
  <c r="P241" i="34"/>
  <c r="AF241" i="34" s="1"/>
  <c r="O241" i="34"/>
  <c r="AH241" i="34" s="1"/>
  <c r="N241" i="34"/>
  <c r="F241" i="34"/>
  <c r="E241" i="34"/>
  <c r="L240" i="34"/>
  <c r="K240" i="34"/>
  <c r="J240" i="34"/>
  <c r="I240" i="34"/>
  <c r="H240" i="34"/>
  <c r="G240" i="34"/>
  <c r="D240" i="34"/>
  <c r="C240" i="34"/>
  <c r="Q239" i="34"/>
  <c r="P239" i="34"/>
  <c r="AF239" i="34" s="1"/>
  <c r="O239" i="34"/>
  <c r="AH239" i="34" s="1"/>
  <c r="N239" i="34"/>
  <c r="F239" i="34"/>
  <c r="E239" i="34"/>
  <c r="Q238" i="34"/>
  <c r="P238" i="34"/>
  <c r="AF238" i="34" s="1"/>
  <c r="O238" i="34"/>
  <c r="AH238" i="34" s="1"/>
  <c r="N238" i="34"/>
  <c r="F238" i="34"/>
  <c r="E238" i="34"/>
  <c r="Q237" i="34"/>
  <c r="P237" i="34"/>
  <c r="AF237" i="34" s="1"/>
  <c r="O237" i="34"/>
  <c r="AH237" i="34" s="1"/>
  <c r="N237" i="34"/>
  <c r="F237" i="34"/>
  <c r="E237" i="34"/>
  <c r="Q236" i="34"/>
  <c r="P236" i="34"/>
  <c r="AF236" i="34" s="1"/>
  <c r="O236" i="34"/>
  <c r="AH236" i="34" s="1"/>
  <c r="N236" i="34"/>
  <c r="F236" i="34"/>
  <c r="E236" i="34"/>
  <c r="Q235" i="34"/>
  <c r="P235" i="34"/>
  <c r="AF235" i="34" s="1"/>
  <c r="O235" i="34"/>
  <c r="AH235" i="34" s="1"/>
  <c r="N235" i="34"/>
  <c r="F235" i="34"/>
  <c r="E235" i="34"/>
  <c r="Q234" i="34"/>
  <c r="P234" i="34"/>
  <c r="AF234" i="34" s="1"/>
  <c r="O234" i="34"/>
  <c r="AH234" i="34" s="1"/>
  <c r="N234" i="34"/>
  <c r="F234" i="34"/>
  <c r="E234" i="34"/>
  <c r="Q233" i="34"/>
  <c r="P233" i="34"/>
  <c r="AF233" i="34" s="1"/>
  <c r="O233" i="34"/>
  <c r="AH233" i="34" s="1"/>
  <c r="N233" i="34"/>
  <c r="F233" i="34"/>
  <c r="E233" i="34"/>
  <c r="Q232" i="34"/>
  <c r="P232" i="34"/>
  <c r="AF232" i="34" s="1"/>
  <c r="O232" i="34"/>
  <c r="AH232" i="34" s="1"/>
  <c r="N232" i="34"/>
  <c r="F232" i="34"/>
  <c r="E232" i="34"/>
  <c r="Q231" i="34"/>
  <c r="P231" i="34"/>
  <c r="AF231" i="34" s="1"/>
  <c r="O231" i="34"/>
  <c r="AH231" i="34" s="1"/>
  <c r="N231" i="34"/>
  <c r="F231" i="34"/>
  <c r="E231" i="34"/>
  <c r="Q230" i="34"/>
  <c r="P230" i="34"/>
  <c r="AF230" i="34" s="1"/>
  <c r="O230" i="34"/>
  <c r="AH230" i="34" s="1"/>
  <c r="N230" i="34"/>
  <c r="F230" i="34"/>
  <c r="E230" i="34"/>
  <c r="Q229" i="34"/>
  <c r="P229" i="34"/>
  <c r="AF229" i="34" s="1"/>
  <c r="O229" i="34"/>
  <c r="AH229" i="34" s="1"/>
  <c r="N229" i="34"/>
  <c r="F229" i="34"/>
  <c r="E229" i="34"/>
  <c r="L228" i="34"/>
  <c r="K228" i="34"/>
  <c r="J228" i="34"/>
  <c r="I228" i="34"/>
  <c r="H228" i="34"/>
  <c r="G228" i="34"/>
  <c r="D228" i="34"/>
  <c r="D251" i="34" s="1"/>
  <c r="C228" i="34"/>
  <c r="Q227" i="34"/>
  <c r="P227" i="34"/>
  <c r="AF227" i="34" s="1"/>
  <c r="O227" i="34"/>
  <c r="AH227" i="34" s="1"/>
  <c r="N227" i="34"/>
  <c r="F227" i="34"/>
  <c r="E227" i="34"/>
  <c r="Q226" i="34"/>
  <c r="P226" i="34"/>
  <c r="AF226" i="34" s="1"/>
  <c r="O226" i="34"/>
  <c r="AH226" i="34" s="1"/>
  <c r="N226" i="34"/>
  <c r="F226" i="34"/>
  <c r="E226" i="34"/>
  <c r="Q225" i="34"/>
  <c r="P225" i="34"/>
  <c r="AF225" i="34" s="1"/>
  <c r="O225" i="34"/>
  <c r="AH225" i="34" s="1"/>
  <c r="N225" i="34"/>
  <c r="F225" i="34"/>
  <c r="E225" i="34"/>
  <c r="Q224" i="34"/>
  <c r="P224" i="34"/>
  <c r="AF224" i="34" s="1"/>
  <c r="O224" i="34"/>
  <c r="AH224" i="34" s="1"/>
  <c r="N224" i="34"/>
  <c r="F224" i="34"/>
  <c r="E224" i="34"/>
  <c r="Q223" i="34"/>
  <c r="P223" i="34"/>
  <c r="AF223" i="34" s="1"/>
  <c r="O223" i="34"/>
  <c r="AH223" i="34" s="1"/>
  <c r="N223" i="34"/>
  <c r="F223" i="34"/>
  <c r="E223" i="34"/>
  <c r="Q222" i="34"/>
  <c r="P222" i="34"/>
  <c r="AF222" i="34" s="1"/>
  <c r="O222" i="34"/>
  <c r="AH222" i="34" s="1"/>
  <c r="N222" i="34"/>
  <c r="F222" i="34"/>
  <c r="E222" i="34"/>
  <c r="Q221" i="34"/>
  <c r="P221" i="34"/>
  <c r="AF221" i="34" s="1"/>
  <c r="O221" i="34"/>
  <c r="AH221" i="34" s="1"/>
  <c r="N221" i="34"/>
  <c r="F221" i="34"/>
  <c r="E221" i="34"/>
  <c r="Q220" i="34"/>
  <c r="P220" i="34"/>
  <c r="AF220" i="34" s="1"/>
  <c r="O220" i="34"/>
  <c r="AH220" i="34" s="1"/>
  <c r="N220" i="34"/>
  <c r="F220" i="34"/>
  <c r="E220" i="34"/>
  <c r="Q219" i="34"/>
  <c r="P219" i="34"/>
  <c r="AF219" i="34" s="1"/>
  <c r="O219" i="34"/>
  <c r="AH219" i="34" s="1"/>
  <c r="N219" i="34"/>
  <c r="F219" i="34"/>
  <c r="E219" i="34"/>
  <c r="Q218" i="34"/>
  <c r="P218" i="34"/>
  <c r="AF218" i="34" s="1"/>
  <c r="O218" i="34"/>
  <c r="AH218" i="34" s="1"/>
  <c r="N218" i="34"/>
  <c r="F218" i="34"/>
  <c r="E218" i="34"/>
  <c r="Q217" i="34"/>
  <c r="P217" i="34"/>
  <c r="AF217" i="34" s="1"/>
  <c r="O217" i="34"/>
  <c r="AH217" i="34" s="1"/>
  <c r="N217" i="34"/>
  <c r="F217" i="34"/>
  <c r="E217" i="34"/>
  <c r="Q216" i="34"/>
  <c r="P216" i="34"/>
  <c r="AF216" i="34" s="1"/>
  <c r="O216" i="34"/>
  <c r="AH216" i="34" s="1"/>
  <c r="N216" i="34"/>
  <c r="F216" i="34"/>
  <c r="E216" i="34"/>
  <c r="Q215" i="34"/>
  <c r="P215" i="34"/>
  <c r="AF215" i="34" s="1"/>
  <c r="O215" i="34"/>
  <c r="AH215" i="34" s="1"/>
  <c r="N215" i="34"/>
  <c r="F215" i="34"/>
  <c r="E215" i="34"/>
  <c r="Q214" i="34"/>
  <c r="P214" i="34"/>
  <c r="AF214" i="34" s="1"/>
  <c r="O214" i="34"/>
  <c r="AH214" i="34" s="1"/>
  <c r="N214" i="34"/>
  <c r="F214" i="34"/>
  <c r="E214" i="34"/>
  <c r="Q213" i="34"/>
  <c r="P213" i="34"/>
  <c r="AF213" i="34" s="1"/>
  <c r="O213" i="34"/>
  <c r="AH213" i="34" s="1"/>
  <c r="N213" i="34"/>
  <c r="F213" i="34"/>
  <c r="E213" i="34"/>
  <c r="Q212" i="34"/>
  <c r="P212" i="34"/>
  <c r="AF212" i="34" s="1"/>
  <c r="O212" i="34"/>
  <c r="AH212" i="34" s="1"/>
  <c r="N212" i="34"/>
  <c r="F212" i="34"/>
  <c r="E212" i="34"/>
  <c r="Q211" i="34"/>
  <c r="P211" i="34"/>
  <c r="AF211" i="34" s="1"/>
  <c r="O211" i="34"/>
  <c r="AH211" i="34" s="1"/>
  <c r="N211" i="34"/>
  <c r="F211" i="34"/>
  <c r="E211" i="34"/>
  <c r="L199" i="34"/>
  <c r="K199" i="34"/>
  <c r="J199" i="34"/>
  <c r="I199" i="34"/>
  <c r="H199" i="34"/>
  <c r="G199" i="34"/>
  <c r="D199" i="34"/>
  <c r="C199" i="34"/>
  <c r="Q198" i="34"/>
  <c r="P198" i="34"/>
  <c r="AF198" i="34" s="1"/>
  <c r="O198" i="34"/>
  <c r="AH198" i="34" s="1"/>
  <c r="N198" i="34"/>
  <c r="F198" i="34"/>
  <c r="E198" i="34"/>
  <c r="Q197" i="34"/>
  <c r="P197" i="34"/>
  <c r="AF197" i="34" s="1"/>
  <c r="O197" i="34"/>
  <c r="AH197" i="34" s="1"/>
  <c r="N197" i="34"/>
  <c r="F197" i="34"/>
  <c r="E197" i="34"/>
  <c r="Q196" i="34"/>
  <c r="P196" i="34"/>
  <c r="AF196" i="34" s="1"/>
  <c r="O196" i="34"/>
  <c r="AH196" i="34" s="1"/>
  <c r="N196" i="34"/>
  <c r="F196" i="34"/>
  <c r="E196" i="34"/>
  <c r="Q195" i="34"/>
  <c r="P195" i="34"/>
  <c r="AF195" i="34" s="1"/>
  <c r="O195" i="34"/>
  <c r="AH195" i="34" s="1"/>
  <c r="N195" i="34"/>
  <c r="F195" i="34"/>
  <c r="E195" i="34"/>
  <c r="Q194" i="34"/>
  <c r="P194" i="34"/>
  <c r="AF194" i="34" s="1"/>
  <c r="O194" i="34"/>
  <c r="AH194" i="34" s="1"/>
  <c r="N194" i="34"/>
  <c r="F194" i="34"/>
  <c r="E194" i="34"/>
  <c r="Q193" i="34"/>
  <c r="P193" i="34"/>
  <c r="AF193" i="34" s="1"/>
  <c r="O193" i="34"/>
  <c r="AH193" i="34" s="1"/>
  <c r="N193" i="34"/>
  <c r="F193" i="34"/>
  <c r="E193" i="34"/>
  <c r="Q192" i="34"/>
  <c r="P192" i="34"/>
  <c r="AF192" i="34" s="1"/>
  <c r="O192" i="34"/>
  <c r="AH192" i="34" s="1"/>
  <c r="N192" i="34"/>
  <c r="F192" i="34"/>
  <c r="E192" i="34"/>
  <c r="Q191" i="34"/>
  <c r="P191" i="34"/>
  <c r="AF191" i="34" s="1"/>
  <c r="O191" i="34"/>
  <c r="AH191" i="34" s="1"/>
  <c r="N191" i="34"/>
  <c r="F191" i="34"/>
  <c r="E191" i="34"/>
  <c r="Q190" i="34"/>
  <c r="P190" i="34"/>
  <c r="AF190" i="34" s="1"/>
  <c r="O190" i="34"/>
  <c r="AH190" i="34" s="1"/>
  <c r="N190" i="34"/>
  <c r="F190" i="34"/>
  <c r="E190" i="34"/>
  <c r="L189" i="34"/>
  <c r="K189" i="34"/>
  <c r="J189" i="34"/>
  <c r="I189" i="34"/>
  <c r="H189" i="34"/>
  <c r="G189" i="34"/>
  <c r="D189" i="34"/>
  <c r="C189" i="34"/>
  <c r="Q188" i="34"/>
  <c r="P188" i="34"/>
  <c r="AF188" i="34" s="1"/>
  <c r="O188" i="34"/>
  <c r="AH188" i="34" s="1"/>
  <c r="N188" i="34"/>
  <c r="F188" i="34"/>
  <c r="E188" i="34"/>
  <c r="Q187" i="34"/>
  <c r="P187" i="34"/>
  <c r="AF187" i="34" s="1"/>
  <c r="O187" i="34"/>
  <c r="AH187" i="34" s="1"/>
  <c r="N187" i="34"/>
  <c r="F187" i="34"/>
  <c r="E187" i="34"/>
  <c r="Q186" i="34"/>
  <c r="P186" i="34"/>
  <c r="AF186" i="34" s="1"/>
  <c r="O186" i="34"/>
  <c r="AH186" i="34" s="1"/>
  <c r="N186" i="34"/>
  <c r="F186" i="34"/>
  <c r="E186" i="34"/>
  <c r="Q185" i="34"/>
  <c r="P185" i="34"/>
  <c r="AF185" i="34" s="1"/>
  <c r="O185" i="34"/>
  <c r="AH185" i="34" s="1"/>
  <c r="N185" i="34"/>
  <c r="F185" i="34"/>
  <c r="E185" i="34"/>
  <c r="Q184" i="34"/>
  <c r="P184" i="34"/>
  <c r="AF184" i="34" s="1"/>
  <c r="O184" i="34"/>
  <c r="AH184" i="34" s="1"/>
  <c r="N184" i="34"/>
  <c r="F184" i="34"/>
  <c r="E184" i="34"/>
  <c r="Q183" i="34"/>
  <c r="P183" i="34"/>
  <c r="AF183" i="34" s="1"/>
  <c r="O183" i="34"/>
  <c r="AH183" i="34" s="1"/>
  <c r="N183" i="34"/>
  <c r="F183" i="34"/>
  <c r="E183" i="34"/>
  <c r="Q182" i="34"/>
  <c r="P182" i="34"/>
  <c r="AF182" i="34" s="1"/>
  <c r="O182" i="34"/>
  <c r="AH182" i="34" s="1"/>
  <c r="N182" i="34"/>
  <c r="F182" i="34"/>
  <c r="E182" i="34"/>
  <c r="Q181" i="34"/>
  <c r="P181" i="34"/>
  <c r="AF181" i="34" s="1"/>
  <c r="O181" i="34"/>
  <c r="AH181" i="34" s="1"/>
  <c r="N181" i="34"/>
  <c r="F181" i="34"/>
  <c r="E181" i="34"/>
  <c r="Q180" i="34"/>
  <c r="P180" i="34"/>
  <c r="AF180" i="34" s="1"/>
  <c r="O180" i="34"/>
  <c r="AH180" i="34" s="1"/>
  <c r="N180" i="34"/>
  <c r="F180" i="34"/>
  <c r="E180" i="34"/>
  <c r="Q179" i="34"/>
  <c r="P179" i="34"/>
  <c r="AF179" i="34" s="1"/>
  <c r="O179" i="34"/>
  <c r="AH179" i="34" s="1"/>
  <c r="N179" i="34"/>
  <c r="F179" i="34"/>
  <c r="E179" i="34"/>
  <c r="Q178" i="34"/>
  <c r="P178" i="34"/>
  <c r="AF178" i="34" s="1"/>
  <c r="O178" i="34"/>
  <c r="AH178" i="34" s="1"/>
  <c r="N178" i="34"/>
  <c r="F178" i="34"/>
  <c r="E178" i="34"/>
  <c r="L177" i="34"/>
  <c r="K177" i="34"/>
  <c r="J177" i="34"/>
  <c r="I177" i="34"/>
  <c r="H177" i="34"/>
  <c r="G177" i="34"/>
  <c r="D177" i="34"/>
  <c r="C177" i="34"/>
  <c r="Q176" i="34"/>
  <c r="P176" i="34"/>
  <c r="AF176" i="34" s="1"/>
  <c r="O176" i="34"/>
  <c r="AH176" i="34" s="1"/>
  <c r="N176" i="34"/>
  <c r="F176" i="34"/>
  <c r="E176" i="34"/>
  <c r="Q175" i="34"/>
  <c r="P175" i="34"/>
  <c r="AF175" i="34" s="1"/>
  <c r="O175" i="34"/>
  <c r="AH175" i="34" s="1"/>
  <c r="N175" i="34"/>
  <c r="F175" i="34"/>
  <c r="E175" i="34"/>
  <c r="Q174" i="34"/>
  <c r="P174" i="34"/>
  <c r="AF174" i="34" s="1"/>
  <c r="O174" i="34"/>
  <c r="AH174" i="34" s="1"/>
  <c r="N174" i="34"/>
  <c r="F174" i="34"/>
  <c r="E174" i="34"/>
  <c r="Q173" i="34"/>
  <c r="P173" i="34"/>
  <c r="AF173" i="34" s="1"/>
  <c r="O173" i="34"/>
  <c r="AH173" i="34" s="1"/>
  <c r="N173" i="34"/>
  <c r="F173" i="34"/>
  <c r="E173" i="34"/>
  <c r="Q172" i="34"/>
  <c r="P172" i="34"/>
  <c r="AF172" i="34" s="1"/>
  <c r="O172" i="34"/>
  <c r="AH172" i="34" s="1"/>
  <c r="N172" i="34"/>
  <c r="F172" i="34"/>
  <c r="E172" i="34"/>
  <c r="Q171" i="34"/>
  <c r="P171" i="34"/>
  <c r="AF171" i="34" s="1"/>
  <c r="O171" i="34"/>
  <c r="AH171" i="34" s="1"/>
  <c r="N171" i="34"/>
  <c r="F171" i="34"/>
  <c r="E171" i="34"/>
  <c r="Q170" i="34"/>
  <c r="P170" i="34"/>
  <c r="AF170" i="34" s="1"/>
  <c r="O170" i="34"/>
  <c r="AH170" i="34" s="1"/>
  <c r="N170" i="34"/>
  <c r="F170" i="34"/>
  <c r="E170" i="34"/>
  <c r="Q169" i="34"/>
  <c r="P169" i="34"/>
  <c r="AF169" i="34" s="1"/>
  <c r="O169" i="34"/>
  <c r="AH169" i="34" s="1"/>
  <c r="N169" i="34"/>
  <c r="F169" i="34"/>
  <c r="E169" i="34"/>
  <c r="Q168" i="34"/>
  <c r="P168" i="34"/>
  <c r="AF168" i="34" s="1"/>
  <c r="O168" i="34"/>
  <c r="AH168" i="34" s="1"/>
  <c r="N168" i="34"/>
  <c r="F168" i="34"/>
  <c r="E168" i="34"/>
  <c r="Q167" i="34"/>
  <c r="P167" i="34"/>
  <c r="AF167" i="34" s="1"/>
  <c r="O167" i="34"/>
  <c r="AH167" i="34" s="1"/>
  <c r="N167" i="34"/>
  <c r="F167" i="34"/>
  <c r="E167" i="34"/>
  <c r="Q166" i="34"/>
  <c r="P166" i="34"/>
  <c r="AF166" i="34" s="1"/>
  <c r="O166" i="34"/>
  <c r="AH166" i="34" s="1"/>
  <c r="N166" i="34"/>
  <c r="F166" i="34"/>
  <c r="E166" i="34"/>
  <c r="Q165" i="34"/>
  <c r="P165" i="34"/>
  <c r="AF165" i="34" s="1"/>
  <c r="O165" i="34"/>
  <c r="AH165" i="34" s="1"/>
  <c r="N165" i="34"/>
  <c r="F165" i="34"/>
  <c r="E165" i="34"/>
  <c r="Q164" i="34"/>
  <c r="P164" i="34"/>
  <c r="AF164" i="34" s="1"/>
  <c r="O164" i="34"/>
  <c r="AH164" i="34" s="1"/>
  <c r="N164" i="34"/>
  <c r="F164" i="34"/>
  <c r="E164" i="34"/>
  <c r="Q163" i="34"/>
  <c r="P163" i="34"/>
  <c r="AF163" i="34" s="1"/>
  <c r="O163" i="34"/>
  <c r="AH163" i="34" s="1"/>
  <c r="N163" i="34"/>
  <c r="F163" i="34"/>
  <c r="E163" i="34"/>
  <c r="Q162" i="34"/>
  <c r="P162" i="34"/>
  <c r="AF162" i="34" s="1"/>
  <c r="O162" i="34"/>
  <c r="AH162" i="34" s="1"/>
  <c r="N162" i="34"/>
  <c r="F162" i="34"/>
  <c r="E162" i="34"/>
  <c r="Q161" i="34"/>
  <c r="P161" i="34"/>
  <c r="AF161" i="34" s="1"/>
  <c r="O161" i="34"/>
  <c r="AH161" i="34" s="1"/>
  <c r="N161" i="34"/>
  <c r="F161" i="34"/>
  <c r="E161" i="34"/>
  <c r="Q160" i="34"/>
  <c r="P160" i="34"/>
  <c r="AF160" i="34" s="1"/>
  <c r="O160" i="34"/>
  <c r="AH160" i="34" s="1"/>
  <c r="N160" i="34"/>
  <c r="F160" i="34"/>
  <c r="E160" i="34"/>
  <c r="L148" i="34"/>
  <c r="K148" i="34"/>
  <c r="J148" i="34"/>
  <c r="I148" i="34"/>
  <c r="H148" i="34"/>
  <c r="G148" i="34"/>
  <c r="D148" i="34"/>
  <c r="C148" i="34"/>
  <c r="Q147" i="34"/>
  <c r="P147" i="34"/>
  <c r="AF147" i="34" s="1"/>
  <c r="O147" i="34"/>
  <c r="AH147" i="34" s="1"/>
  <c r="N147" i="34"/>
  <c r="F147" i="34"/>
  <c r="E147" i="34"/>
  <c r="Q146" i="34"/>
  <c r="P146" i="34"/>
  <c r="AF146" i="34" s="1"/>
  <c r="O146" i="34"/>
  <c r="AH146" i="34" s="1"/>
  <c r="N146" i="34"/>
  <c r="F146" i="34"/>
  <c r="E146" i="34"/>
  <c r="Q145" i="34"/>
  <c r="P145" i="34"/>
  <c r="AF145" i="34" s="1"/>
  <c r="O145" i="34"/>
  <c r="AH145" i="34" s="1"/>
  <c r="N145" i="34"/>
  <c r="F145" i="34"/>
  <c r="E145" i="34"/>
  <c r="Q144" i="34"/>
  <c r="P144" i="34"/>
  <c r="AF144" i="34" s="1"/>
  <c r="O144" i="34"/>
  <c r="AH144" i="34" s="1"/>
  <c r="N144" i="34"/>
  <c r="F144" i="34"/>
  <c r="E144" i="34"/>
  <c r="Q143" i="34"/>
  <c r="P143" i="34"/>
  <c r="AF143" i="34" s="1"/>
  <c r="O143" i="34"/>
  <c r="AH143" i="34" s="1"/>
  <c r="N143" i="34"/>
  <c r="F143" i="34"/>
  <c r="E143" i="34"/>
  <c r="Q142" i="34"/>
  <c r="P142" i="34"/>
  <c r="AF142" i="34" s="1"/>
  <c r="O142" i="34"/>
  <c r="AH142" i="34" s="1"/>
  <c r="N142" i="34"/>
  <c r="F142" i="34"/>
  <c r="E142" i="34"/>
  <c r="Q141" i="34"/>
  <c r="P141" i="34"/>
  <c r="AF141" i="34" s="1"/>
  <c r="O141" i="34"/>
  <c r="AH141" i="34" s="1"/>
  <c r="N141" i="34"/>
  <c r="F141" i="34"/>
  <c r="E141" i="34"/>
  <c r="Q140" i="34"/>
  <c r="P140" i="34"/>
  <c r="AF140" i="34" s="1"/>
  <c r="O140" i="34"/>
  <c r="AH140" i="34" s="1"/>
  <c r="N140" i="34"/>
  <c r="F140" i="34"/>
  <c r="E140" i="34"/>
  <c r="Q139" i="34"/>
  <c r="P139" i="34"/>
  <c r="AF139" i="34" s="1"/>
  <c r="O139" i="34"/>
  <c r="AH139" i="34" s="1"/>
  <c r="N139" i="34"/>
  <c r="F139" i="34"/>
  <c r="E139" i="34"/>
  <c r="L138" i="34"/>
  <c r="K138" i="34"/>
  <c r="J138" i="34"/>
  <c r="I138" i="34"/>
  <c r="H138" i="34"/>
  <c r="G138" i="34"/>
  <c r="D138" i="34"/>
  <c r="C138" i="34"/>
  <c r="Q137" i="34"/>
  <c r="P137" i="34"/>
  <c r="AF137" i="34" s="1"/>
  <c r="O137" i="34"/>
  <c r="AH137" i="34" s="1"/>
  <c r="N137" i="34"/>
  <c r="F137" i="34"/>
  <c r="E137" i="34"/>
  <c r="Q136" i="34"/>
  <c r="P136" i="34"/>
  <c r="AF136" i="34" s="1"/>
  <c r="O136" i="34"/>
  <c r="AH136" i="34" s="1"/>
  <c r="N136" i="34"/>
  <c r="F136" i="34"/>
  <c r="E136" i="34"/>
  <c r="Q135" i="34"/>
  <c r="P135" i="34"/>
  <c r="AF135" i="34" s="1"/>
  <c r="O135" i="34"/>
  <c r="AH135" i="34" s="1"/>
  <c r="N135" i="34"/>
  <c r="F135" i="34"/>
  <c r="E135" i="34"/>
  <c r="Q134" i="34"/>
  <c r="P134" i="34"/>
  <c r="AF134" i="34" s="1"/>
  <c r="O134" i="34"/>
  <c r="AH134" i="34" s="1"/>
  <c r="N134" i="34"/>
  <c r="F134" i="34"/>
  <c r="E134" i="34"/>
  <c r="Q133" i="34"/>
  <c r="P133" i="34"/>
  <c r="AF133" i="34" s="1"/>
  <c r="O133" i="34"/>
  <c r="AH133" i="34" s="1"/>
  <c r="N133" i="34"/>
  <c r="F133" i="34"/>
  <c r="E133" i="34"/>
  <c r="Q132" i="34"/>
  <c r="P132" i="34"/>
  <c r="AF132" i="34" s="1"/>
  <c r="O132" i="34"/>
  <c r="AH132" i="34" s="1"/>
  <c r="N132" i="34"/>
  <c r="F132" i="34"/>
  <c r="E132" i="34"/>
  <c r="Q131" i="34"/>
  <c r="P131" i="34"/>
  <c r="AF131" i="34" s="1"/>
  <c r="O131" i="34"/>
  <c r="AH131" i="34" s="1"/>
  <c r="N131" i="34"/>
  <c r="F131" i="34"/>
  <c r="E131" i="34"/>
  <c r="Q130" i="34"/>
  <c r="P130" i="34"/>
  <c r="AF130" i="34" s="1"/>
  <c r="O130" i="34"/>
  <c r="AH130" i="34" s="1"/>
  <c r="N130" i="34"/>
  <c r="F130" i="34"/>
  <c r="E130" i="34"/>
  <c r="Q129" i="34"/>
  <c r="P129" i="34"/>
  <c r="AF129" i="34" s="1"/>
  <c r="O129" i="34"/>
  <c r="AH129" i="34" s="1"/>
  <c r="N129" i="34"/>
  <c r="F129" i="34"/>
  <c r="E129" i="34"/>
  <c r="Q128" i="34"/>
  <c r="P128" i="34"/>
  <c r="AF128" i="34" s="1"/>
  <c r="O128" i="34"/>
  <c r="AH128" i="34" s="1"/>
  <c r="N128" i="34"/>
  <c r="F128" i="34"/>
  <c r="E128" i="34"/>
  <c r="Q127" i="34"/>
  <c r="P127" i="34"/>
  <c r="AF127" i="34" s="1"/>
  <c r="O127" i="34"/>
  <c r="AH127" i="34" s="1"/>
  <c r="N127" i="34"/>
  <c r="F127" i="34"/>
  <c r="E127" i="34"/>
  <c r="L126" i="34"/>
  <c r="K126" i="34"/>
  <c r="J126" i="34"/>
  <c r="I126" i="34"/>
  <c r="H126" i="34"/>
  <c r="G126" i="34"/>
  <c r="D126" i="34"/>
  <c r="C126" i="34"/>
  <c r="Q125" i="34"/>
  <c r="P125" i="34"/>
  <c r="AF125" i="34" s="1"/>
  <c r="O125" i="34"/>
  <c r="AH125" i="34" s="1"/>
  <c r="N125" i="34"/>
  <c r="F125" i="34"/>
  <c r="E125" i="34"/>
  <c r="Q124" i="34"/>
  <c r="P124" i="34"/>
  <c r="AF124" i="34" s="1"/>
  <c r="O124" i="34"/>
  <c r="AH124" i="34" s="1"/>
  <c r="N124" i="34"/>
  <c r="F124" i="34"/>
  <c r="E124" i="34"/>
  <c r="Q123" i="34"/>
  <c r="P123" i="34"/>
  <c r="AF123" i="34" s="1"/>
  <c r="O123" i="34"/>
  <c r="AH123" i="34" s="1"/>
  <c r="N123" i="34"/>
  <c r="F123" i="34"/>
  <c r="E123" i="34"/>
  <c r="Q122" i="34"/>
  <c r="P122" i="34"/>
  <c r="AF122" i="34" s="1"/>
  <c r="O122" i="34"/>
  <c r="AH122" i="34" s="1"/>
  <c r="N122" i="34"/>
  <c r="F122" i="34"/>
  <c r="E122" i="34"/>
  <c r="Q121" i="34"/>
  <c r="P121" i="34"/>
  <c r="AF121" i="34" s="1"/>
  <c r="O121" i="34"/>
  <c r="AH121" i="34" s="1"/>
  <c r="N121" i="34"/>
  <c r="F121" i="34"/>
  <c r="E121" i="34"/>
  <c r="Q120" i="34"/>
  <c r="P120" i="34"/>
  <c r="AF120" i="34" s="1"/>
  <c r="O120" i="34"/>
  <c r="AH120" i="34" s="1"/>
  <c r="N120" i="34"/>
  <c r="F120" i="34"/>
  <c r="E120" i="34"/>
  <c r="Q119" i="34"/>
  <c r="P119" i="34"/>
  <c r="AF119" i="34" s="1"/>
  <c r="O119" i="34"/>
  <c r="AH119" i="34" s="1"/>
  <c r="N119" i="34"/>
  <c r="F119" i="34"/>
  <c r="E119" i="34"/>
  <c r="Q118" i="34"/>
  <c r="P118" i="34"/>
  <c r="AF118" i="34" s="1"/>
  <c r="O118" i="34"/>
  <c r="AH118" i="34" s="1"/>
  <c r="N118" i="34"/>
  <c r="F118" i="34"/>
  <c r="E118" i="34"/>
  <c r="Q117" i="34"/>
  <c r="P117" i="34"/>
  <c r="AF117" i="34" s="1"/>
  <c r="O117" i="34"/>
  <c r="AH117" i="34" s="1"/>
  <c r="N117" i="34"/>
  <c r="F117" i="34"/>
  <c r="E117" i="34"/>
  <c r="Q116" i="34"/>
  <c r="P116" i="34"/>
  <c r="AF116" i="34" s="1"/>
  <c r="O116" i="34"/>
  <c r="AH116" i="34" s="1"/>
  <c r="N116" i="34"/>
  <c r="F116" i="34"/>
  <c r="E116" i="34"/>
  <c r="Q115" i="34"/>
  <c r="P115" i="34"/>
  <c r="AF115" i="34" s="1"/>
  <c r="O115" i="34"/>
  <c r="AH115" i="34" s="1"/>
  <c r="N115" i="34"/>
  <c r="F115" i="34"/>
  <c r="E115" i="34"/>
  <c r="Q114" i="34"/>
  <c r="P114" i="34"/>
  <c r="AF114" i="34" s="1"/>
  <c r="O114" i="34"/>
  <c r="AH114" i="34" s="1"/>
  <c r="N114" i="34"/>
  <c r="F114" i="34"/>
  <c r="E114" i="34"/>
  <c r="Q113" i="34"/>
  <c r="P113" i="34"/>
  <c r="AF113" i="34" s="1"/>
  <c r="O113" i="34"/>
  <c r="AH113" i="34" s="1"/>
  <c r="N113" i="34"/>
  <c r="F113" i="34"/>
  <c r="E113" i="34"/>
  <c r="Q112" i="34"/>
  <c r="P112" i="34"/>
  <c r="AF112" i="34" s="1"/>
  <c r="O112" i="34"/>
  <c r="AH112" i="34" s="1"/>
  <c r="N112" i="34"/>
  <c r="F112" i="34"/>
  <c r="E112" i="34"/>
  <c r="Q111" i="34"/>
  <c r="P111" i="34"/>
  <c r="AF111" i="34" s="1"/>
  <c r="O111" i="34"/>
  <c r="AH111" i="34" s="1"/>
  <c r="N111" i="34"/>
  <c r="F111" i="34"/>
  <c r="E111" i="34"/>
  <c r="Q110" i="34"/>
  <c r="P110" i="34"/>
  <c r="AF110" i="34" s="1"/>
  <c r="O110" i="34"/>
  <c r="AH110" i="34" s="1"/>
  <c r="N110" i="34"/>
  <c r="F110" i="34"/>
  <c r="E110" i="34"/>
  <c r="Q109" i="34"/>
  <c r="P109" i="34"/>
  <c r="AF109" i="34" s="1"/>
  <c r="O109" i="34"/>
  <c r="AH109" i="34" s="1"/>
  <c r="N109" i="34"/>
  <c r="F109" i="34"/>
  <c r="E109" i="34"/>
  <c r="L97" i="34"/>
  <c r="K97" i="34"/>
  <c r="J97" i="34"/>
  <c r="I97" i="34"/>
  <c r="H97" i="34"/>
  <c r="G97" i="34"/>
  <c r="D97" i="34"/>
  <c r="Q97" i="34" s="1"/>
  <c r="C97" i="34"/>
  <c r="Q96" i="34"/>
  <c r="P96" i="34"/>
  <c r="AF96" i="34" s="1"/>
  <c r="O96" i="34"/>
  <c r="AH96" i="34" s="1"/>
  <c r="N96" i="34"/>
  <c r="F96" i="34"/>
  <c r="E96" i="34"/>
  <c r="Q95" i="34"/>
  <c r="P95" i="34"/>
  <c r="AF95" i="34" s="1"/>
  <c r="O95" i="34"/>
  <c r="AH95" i="34" s="1"/>
  <c r="N95" i="34"/>
  <c r="F95" i="34"/>
  <c r="E95" i="34"/>
  <c r="Q94" i="34"/>
  <c r="P94" i="34"/>
  <c r="AF94" i="34" s="1"/>
  <c r="O94" i="34"/>
  <c r="AH94" i="34" s="1"/>
  <c r="N94" i="34"/>
  <c r="F94" i="34"/>
  <c r="E94" i="34"/>
  <c r="Q93" i="34"/>
  <c r="P93" i="34"/>
  <c r="AF93" i="34" s="1"/>
  <c r="O93" i="34"/>
  <c r="AH93" i="34" s="1"/>
  <c r="N93" i="34"/>
  <c r="F93" i="34"/>
  <c r="E93" i="34"/>
  <c r="Q92" i="34"/>
  <c r="P92" i="34"/>
  <c r="AF92" i="34" s="1"/>
  <c r="O92" i="34"/>
  <c r="AH92" i="34" s="1"/>
  <c r="N92" i="34"/>
  <c r="F92" i="34"/>
  <c r="E92" i="34"/>
  <c r="Q91" i="34"/>
  <c r="P91" i="34"/>
  <c r="AF91" i="34" s="1"/>
  <c r="O91" i="34"/>
  <c r="AH91" i="34" s="1"/>
  <c r="N91" i="34"/>
  <c r="F91" i="34"/>
  <c r="E91" i="34"/>
  <c r="Q90" i="34"/>
  <c r="P90" i="34"/>
  <c r="AF90" i="34" s="1"/>
  <c r="O90" i="34"/>
  <c r="AH90" i="34" s="1"/>
  <c r="N90" i="34"/>
  <c r="F90" i="34"/>
  <c r="E90" i="34"/>
  <c r="Q89" i="34"/>
  <c r="P89" i="34"/>
  <c r="AF89" i="34" s="1"/>
  <c r="O89" i="34"/>
  <c r="AH89" i="34" s="1"/>
  <c r="N89" i="34"/>
  <c r="F89" i="34"/>
  <c r="E89" i="34"/>
  <c r="Q88" i="34"/>
  <c r="P88" i="34"/>
  <c r="AF88" i="34" s="1"/>
  <c r="O88" i="34"/>
  <c r="AH88" i="34" s="1"/>
  <c r="N88" i="34"/>
  <c r="F88" i="34"/>
  <c r="E88" i="34"/>
  <c r="L87" i="34"/>
  <c r="K87" i="34"/>
  <c r="J87" i="34"/>
  <c r="I87" i="34"/>
  <c r="H87" i="34"/>
  <c r="G87" i="34"/>
  <c r="D87" i="34"/>
  <c r="C87" i="34"/>
  <c r="Q86" i="34"/>
  <c r="P86" i="34"/>
  <c r="AF86" i="34" s="1"/>
  <c r="O86" i="34"/>
  <c r="AH86" i="34" s="1"/>
  <c r="N86" i="34"/>
  <c r="F86" i="34"/>
  <c r="E86" i="34"/>
  <c r="Q85" i="34"/>
  <c r="P85" i="34"/>
  <c r="AF85" i="34" s="1"/>
  <c r="O85" i="34"/>
  <c r="AH85" i="34" s="1"/>
  <c r="N85" i="34"/>
  <c r="F85" i="34"/>
  <c r="E85" i="34"/>
  <c r="Q84" i="34"/>
  <c r="P84" i="34"/>
  <c r="AF84" i="34" s="1"/>
  <c r="O84" i="34"/>
  <c r="AH84" i="34" s="1"/>
  <c r="N84" i="34"/>
  <c r="F84" i="34"/>
  <c r="E84" i="34"/>
  <c r="Q83" i="34"/>
  <c r="P83" i="34"/>
  <c r="AF83" i="34" s="1"/>
  <c r="O83" i="34"/>
  <c r="AH83" i="34" s="1"/>
  <c r="N83" i="34"/>
  <c r="F83" i="34"/>
  <c r="E83" i="34"/>
  <c r="Q82" i="34"/>
  <c r="P82" i="34"/>
  <c r="AF82" i="34" s="1"/>
  <c r="O82" i="34"/>
  <c r="AH82" i="34" s="1"/>
  <c r="N82" i="34"/>
  <c r="F82" i="34"/>
  <c r="E82" i="34"/>
  <c r="Q81" i="34"/>
  <c r="P81" i="34"/>
  <c r="AF81" i="34" s="1"/>
  <c r="O81" i="34"/>
  <c r="AH81" i="34" s="1"/>
  <c r="N81" i="34"/>
  <c r="F81" i="34"/>
  <c r="E81" i="34"/>
  <c r="Q80" i="34"/>
  <c r="P80" i="34"/>
  <c r="AF80" i="34" s="1"/>
  <c r="O80" i="34"/>
  <c r="AH80" i="34" s="1"/>
  <c r="N80" i="34"/>
  <c r="F80" i="34"/>
  <c r="E80" i="34"/>
  <c r="Q79" i="34"/>
  <c r="P79" i="34"/>
  <c r="AF79" i="34" s="1"/>
  <c r="O79" i="34"/>
  <c r="AH79" i="34" s="1"/>
  <c r="N79" i="34"/>
  <c r="F79" i="34"/>
  <c r="E79" i="34"/>
  <c r="Q78" i="34"/>
  <c r="P78" i="34"/>
  <c r="AF78" i="34" s="1"/>
  <c r="O78" i="34"/>
  <c r="AH78" i="34" s="1"/>
  <c r="N78" i="34"/>
  <c r="F78" i="34"/>
  <c r="E78" i="34"/>
  <c r="Q77" i="34"/>
  <c r="P77" i="34"/>
  <c r="AF77" i="34" s="1"/>
  <c r="O77" i="34"/>
  <c r="AH77" i="34" s="1"/>
  <c r="N77" i="34"/>
  <c r="F77" i="34"/>
  <c r="E77" i="34"/>
  <c r="Q76" i="34"/>
  <c r="P76" i="34"/>
  <c r="AF76" i="34" s="1"/>
  <c r="O76" i="34"/>
  <c r="AH76" i="34" s="1"/>
  <c r="N76" i="34"/>
  <c r="F76" i="34"/>
  <c r="E76" i="34"/>
  <c r="L75" i="34"/>
  <c r="K75" i="34"/>
  <c r="J75" i="34"/>
  <c r="I75" i="34"/>
  <c r="H75" i="34"/>
  <c r="G75" i="34"/>
  <c r="D75" i="34"/>
  <c r="C75" i="34"/>
  <c r="Q74" i="34"/>
  <c r="P74" i="34"/>
  <c r="AF74" i="34" s="1"/>
  <c r="O74" i="34"/>
  <c r="AH74" i="34" s="1"/>
  <c r="N74" i="34"/>
  <c r="F74" i="34"/>
  <c r="E74" i="34"/>
  <c r="Q73" i="34"/>
  <c r="P73" i="34"/>
  <c r="AF73" i="34" s="1"/>
  <c r="O73" i="34"/>
  <c r="AH73" i="34" s="1"/>
  <c r="N73" i="34"/>
  <c r="F73" i="34"/>
  <c r="E73" i="34"/>
  <c r="Q72" i="34"/>
  <c r="P72" i="34"/>
  <c r="AF72" i="34" s="1"/>
  <c r="O72" i="34"/>
  <c r="AH72" i="34" s="1"/>
  <c r="N72" i="34"/>
  <c r="F72" i="34"/>
  <c r="E72" i="34"/>
  <c r="Q71" i="34"/>
  <c r="P71" i="34"/>
  <c r="AF71" i="34" s="1"/>
  <c r="O71" i="34"/>
  <c r="AH71" i="34" s="1"/>
  <c r="N71" i="34"/>
  <c r="F71" i="34"/>
  <c r="E71" i="34"/>
  <c r="Q70" i="34"/>
  <c r="P70" i="34"/>
  <c r="AF70" i="34" s="1"/>
  <c r="O70" i="34"/>
  <c r="AH70" i="34" s="1"/>
  <c r="N70" i="34"/>
  <c r="F70" i="34"/>
  <c r="E70" i="34"/>
  <c r="Q69" i="34"/>
  <c r="P69" i="34"/>
  <c r="AF69" i="34" s="1"/>
  <c r="O69" i="34"/>
  <c r="AH69" i="34" s="1"/>
  <c r="N69" i="34"/>
  <c r="F69" i="34"/>
  <c r="E69" i="34"/>
  <c r="Q68" i="34"/>
  <c r="P68" i="34"/>
  <c r="AF68" i="34" s="1"/>
  <c r="O68" i="34"/>
  <c r="AH68" i="34" s="1"/>
  <c r="N68" i="34"/>
  <c r="F68" i="34"/>
  <c r="E68" i="34"/>
  <c r="Q67" i="34"/>
  <c r="P67" i="34"/>
  <c r="AF67" i="34" s="1"/>
  <c r="O67" i="34"/>
  <c r="AH67" i="34" s="1"/>
  <c r="N67" i="34"/>
  <c r="F67" i="34"/>
  <c r="E67" i="34"/>
  <c r="Q66" i="34"/>
  <c r="P66" i="34"/>
  <c r="AF66" i="34" s="1"/>
  <c r="O66" i="34"/>
  <c r="AH66" i="34" s="1"/>
  <c r="N66" i="34"/>
  <c r="F66" i="34"/>
  <c r="E66" i="34"/>
  <c r="Q65" i="34"/>
  <c r="P65" i="34"/>
  <c r="AF65" i="34" s="1"/>
  <c r="O65" i="34"/>
  <c r="AH65" i="34" s="1"/>
  <c r="N65" i="34"/>
  <c r="F65" i="34"/>
  <c r="E65" i="34"/>
  <c r="Q64" i="34"/>
  <c r="P64" i="34"/>
  <c r="AF64" i="34" s="1"/>
  <c r="O64" i="34"/>
  <c r="AH64" i="34" s="1"/>
  <c r="N64" i="34"/>
  <c r="F64" i="34"/>
  <c r="E64" i="34"/>
  <c r="Q63" i="34"/>
  <c r="P63" i="34"/>
  <c r="AF63" i="34" s="1"/>
  <c r="O63" i="34"/>
  <c r="AH63" i="34" s="1"/>
  <c r="N63" i="34"/>
  <c r="F63" i="34"/>
  <c r="E63" i="34"/>
  <c r="Q62" i="34"/>
  <c r="P62" i="34"/>
  <c r="AF62" i="34" s="1"/>
  <c r="O62" i="34"/>
  <c r="AH62" i="34" s="1"/>
  <c r="N62" i="34"/>
  <c r="F62" i="34"/>
  <c r="E62" i="34"/>
  <c r="Q61" i="34"/>
  <c r="P61" i="34"/>
  <c r="AF61" i="34" s="1"/>
  <c r="O61" i="34"/>
  <c r="AH61" i="34" s="1"/>
  <c r="N61" i="34"/>
  <c r="F61" i="34"/>
  <c r="E61" i="34"/>
  <c r="Q60" i="34"/>
  <c r="P60" i="34"/>
  <c r="AF60" i="34" s="1"/>
  <c r="O60" i="34"/>
  <c r="AH60" i="34" s="1"/>
  <c r="N60" i="34"/>
  <c r="F60" i="34"/>
  <c r="E60" i="34"/>
  <c r="Q59" i="34"/>
  <c r="P59" i="34"/>
  <c r="AF59" i="34" s="1"/>
  <c r="O59" i="34"/>
  <c r="AH59" i="34" s="1"/>
  <c r="N59" i="34"/>
  <c r="F59" i="34"/>
  <c r="E59" i="34"/>
  <c r="Q58" i="34"/>
  <c r="P58" i="34"/>
  <c r="AF58" i="34" s="1"/>
  <c r="O58" i="34"/>
  <c r="AH58" i="34" s="1"/>
  <c r="N58" i="34"/>
  <c r="F58" i="34"/>
  <c r="E58" i="34"/>
  <c r="L46" i="34"/>
  <c r="K46" i="34"/>
  <c r="J46" i="34"/>
  <c r="I46" i="34"/>
  <c r="H46" i="34"/>
  <c r="G46" i="34"/>
  <c r="D46" i="34"/>
  <c r="C46" i="34"/>
  <c r="X45" i="34"/>
  <c r="X96" i="34" s="1"/>
  <c r="X147" i="34" s="1"/>
  <c r="X198" i="34" s="1"/>
  <c r="X249" i="34" s="1"/>
  <c r="X300" i="34" s="1"/>
  <c r="X351" i="34" s="1"/>
  <c r="X402" i="34" s="1"/>
  <c r="X453" i="34" s="1"/>
  <c r="X504" i="34" s="1"/>
  <c r="X555" i="34" s="1"/>
  <c r="X606" i="34" s="1"/>
  <c r="W45" i="34"/>
  <c r="AB45" i="34" s="1"/>
  <c r="V45" i="34"/>
  <c r="V96" i="34" s="1"/>
  <c r="U45" i="34"/>
  <c r="U96" i="34" s="1"/>
  <c r="U147" i="34" s="1"/>
  <c r="U198" i="34" s="1"/>
  <c r="U249" i="34" s="1"/>
  <c r="U300" i="34" s="1"/>
  <c r="U351" i="34" s="1"/>
  <c r="U402" i="34" s="1"/>
  <c r="U453" i="34" s="1"/>
  <c r="U504" i="34" s="1"/>
  <c r="U555" i="34" s="1"/>
  <c r="U606" i="34" s="1"/>
  <c r="T45" i="34"/>
  <c r="T96" i="34" s="1"/>
  <c r="T147" i="34" s="1"/>
  <c r="S45" i="34"/>
  <c r="Q45" i="34"/>
  <c r="P45" i="34"/>
  <c r="AF45" i="34" s="1"/>
  <c r="O45" i="34"/>
  <c r="AH45" i="34" s="1"/>
  <c r="N45" i="34"/>
  <c r="F45" i="34"/>
  <c r="E45" i="34"/>
  <c r="X44" i="34"/>
  <c r="X95" i="34" s="1"/>
  <c r="X146" i="34" s="1"/>
  <c r="X197" i="34" s="1"/>
  <c r="X248" i="34" s="1"/>
  <c r="X299" i="34" s="1"/>
  <c r="X350" i="34" s="1"/>
  <c r="X401" i="34" s="1"/>
  <c r="X452" i="34" s="1"/>
  <c r="X503" i="34" s="1"/>
  <c r="X554" i="34" s="1"/>
  <c r="X605" i="34" s="1"/>
  <c r="W44" i="34"/>
  <c r="AB44" i="34" s="1"/>
  <c r="V44" i="34"/>
  <c r="V95" i="34" s="1"/>
  <c r="U44" i="34"/>
  <c r="U95" i="34" s="1"/>
  <c r="U146" i="34" s="1"/>
  <c r="U197" i="34" s="1"/>
  <c r="U248" i="34" s="1"/>
  <c r="U299" i="34" s="1"/>
  <c r="U350" i="34" s="1"/>
  <c r="U401" i="34" s="1"/>
  <c r="U452" i="34" s="1"/>
  <c r="U503" i="34" s="1"/>
  <c r="U554" i="34" s="1"/>
  <c r="U605" i="34" s="1"/>
  <c r="T44" i="34"/>
  <c r="S44" i="34"/>
  <c r="S95" i="34" s="1"/>
  <c r="Q44" i="34"/>
  <c r="P44" i="34"/>
  <c r="AF44" i="34" s="1"/>
  <c r="O44" i="34"/>
  <c r="AH44" i="34" s="1"/>
  <c r="N44" i="34"/>
  <c r="F44" i="34"/>
  <c r="E44" i="34"/>
  <c r="X43" i="34"/>
  <c r="X94" i="34" s="1"/>
  <c r="X145" i="34" s="1"/>
  <c r="X196" i="34" s="1"/>
  <c r="X247" i="34" s="1"/>
  <c r="X298" i="34" s="1"/>
  <c r="X349" i="34" s="1"/>
  <c r="X400" i="34" s="1"/>
  <c r="X451" i="34" s="1"/>
  <c r="X502" i="34" s="1"/>
  <c r="X553" i="34" s="1"/>
  <c r="X604" i="34" s="1"/>
  <c r="W43" i="34"/>
  <c r="V43" i="34"/>
  <c r="V94" i="34" s="1"/>
  <c r="U43" i="34"/>
  <c r="U94" i="34" s="1"/>
  <c r="U145" i="34" s="1"/>
  <c r="U196" i="34" s="1"/>
  <c r="U247" i="34" s="1"/>
  <c r="U298" i="34" s="1"/>
  <c r="U349" i="34" s="1"/>
  <c r="U400" i="34" s="1"/>
  <c r="U451" i="34" s="1"/>
  <c r="U502" i="34" s="1"/>
  <c r="U553" i="34" s="1"/>
  <c r="U604" i="34" s="1"/>
  <c r="U655" i="34" s="1"/>
  <c r="T43" i="34"/>
  <c r="T94" i="34" s="1"/>
  <c r="T145" i="34" s="1"/>
  <c r="S43" i="34"/>
  <c r="Q43" i="34"/>
  <c r="P43" i="34"/>
  <c r="AF43" i="34" s="1"/>
  <c r="O43" i="34"/>
  <c r="AH43" i="34" s="1"/>
  <c r="N43" i="34"/>
  <c r="F43" i="34"/>
  <c r="E43" i="34"/>
  <c r="X42" i="34"/>
  <c r="X93" i="34" s="1"/>
  <c r="X144" i="34" s="1"/>
  <c r="X195" i="34" s="1"/>
  <c r="X246" i="34" s="1"/>
  <c r="X297" i="34" s="1"/>
  <c r="X348" i="34" s="1"/>
  <c r="X399" i="34" s="1"/>
  <c r="X450" i="34" s="1"/>
  <c r="X501" i="34" s="1"/>
  <c r="X552" i="34" s="1"/>
  <c r="X603" i="34" s="1"/>
  <c r="W42" i="34"/>
  <c r="AB42" i="34" s="1"/>
  <c r="V42" i="34"/>
  <c r="V93" i="34" s="1"/>
  <c r="U42" i="34"/>
  <c r="U93" i="34" s="1"/>
  <c r="U144" i="34" s="1"/>
  <c r="U195" i="34" s="1"/>
  <c r="U246" i="34" s="1"/>
  <c r="U297" i="34" s="1"/>
  <c r="U348" i="34" s="1"/>
  <c r="U399" i="34" s="1"/>
  <c r="U450" i="34" s="1"/>
  <c r="U501" i="34" s="1"/>
  <c r="U552" i="34" s="1"/>
  <c r="U603" i="34" s="1"/>
  <c r="U654" i="34" s="1"/>
  <c r="T42" i="34"/>
  <c r="S42" i="34"/>
  <c r="R42" i="34" s="1"/>
  <c r="Q42" i="34"/>
  <c r="P42" i="34"/>
  <c r="AF42" i="34" s="1"/>
  <c r="O42" i="34"/>
  <c r="AH42" i="34" s="1"/>
  <c r="N42" i="34"/>
  <c r="F42" i="34"/>
  <c r="E42" i="34"/>
  <c r="X41" i="34"/>
  <c r="X92" i="34" s="1"/>
  <c r="X143" i="34" s="1"/>
  <c r="X194" i="34" s="1"/>
  <c r="X245" i="34" s="1"/>
  <c r="X296" i="34" s="1"/>
  <c r="X347" i="34" s="1"/>
  <c r="X398" i="34" s="1"/>
  <c r="X449" i="34" s="1"/>
  <c r="X500" i="34" s="1"/>
  <c r="X551" i="34" s="1"/>
  <c r="X602" i="34" s="1"/>
  <c r="W41" i="34"/>
  <c r="V41" i="34"/>
  <c r="V92" i="34" s="1"/>
  <c r="U41" i="34"/>
  <c r="U92" i="34" s="1"/>
  <c r="U143" i="34" s="1"/>
  <c r="U194" i="34" s="1"/>
  <c r="U245" i="34" s="1"/>
  <c r="U296" i="34" s="1"/>
  <c r="U347" i="34" s="1"/>
  <c r="U398" i="34" s="1"/>
  <c r="U449" i="34" s="1"/>
  <c r="U500" i="34" s="1"/>
  <c r="U551" i="34" s="1"/>
  <c r="U602" i="34" s="1"/>
  <c r="U653" i="34" s="1"/>
  <c r="T41" i="34"/>
  <c r="T92" i="34" s="1"/>
  <c r="T143" i="34" s="1"/>
  <c r="S41" i="34"/>
  <c r="R41" i="34" s="1"/>
  <c r="Q41" i="34"/>
  <c r="P41" i="34"/>
  <c r="AF41" i="34" s="1"/>
  <c r="O41" i="34"/>
  <c r="AH41" i="34" s="1"/>
  <c r="N41" i="34"/>
  <c r="F41" i="34"/>
  <c r="E41" i="34"/>
  <c r="X40" i="34"/>
  <c r="X91" i="34" s="1"/>
  <c r="X142" i="34" s="1"/>
  <c r="X193" i="34" s="1"/>
  <c r="X244" i="34" s="1"/>
  <c r="X295" i="34" s="1"/>
  <c r="X346" i="34" s="1"/>
  <c r="X397" i="34" s="1"/>
  <c r="X448" i="34" s="1"/>
  <c r="X499" i="34" s="1"/>
  <c r="X550" i="34" s="1"/>
  <c r="X601" i="34" s="1"/>
  <c r="W40" i="34"/>
  <c r="AB40" i="34" s="1"/>
  <c r="V40" i="34"/>
  <c r="V91" i="34" s="1"/>
  <c r="U40" i="34"/>
  <c r="U91" i="34" s="1"/>
  <c r="U142" i="34" s="1"/>
  <c r="U193" i="34" s="1"/>
  <c r="U244" i="34" s="1"/>
  <c r="U295" i="34" s="1"/>
  <c r="U346" i="34" s="1"/>
  <c r="U397" i="34" s="1"/>
  <c r="U448" i="34" s="1"/>
  <c r="U499" i="34" s="1"/>
  <c r="U550" i="34" s="1"/>
  <c r="U601" i="34" s="1"/>
  <c r="U652" i="34" s="1"/>
  <c r="T40" i="34"/>
  <c r="S40" i="34"/>
  <c r="S91" i="34" s="1"/>
  <c r="Q40" i="34"/>
  <c r="P40" i="34"/>
  <c r="AF40" i="34" s="1"/>
  <c r="O40" i="34"/>
  <c r="AH40" i="34" s="1"/>
  <c r="N40" i="34"/>
  <c r="F40" i="34"/>
  <c r="E40" i="34"/>
  <c r="X39" i="34"/>
  <c r="X90" i="34" s="1"/>
  <c r="X141" i="34" s="1"/>
  <c r="X192" i="34" s="1"/>
  <c r="X243" i="34" s="1"/>
  <c r="X294" i="34" s="1"/>
  <c r="X345" i="34" s="1"/>
  <c r="X396" i="34" s="1"/>
  <c r="X447" i="34" s="1"/>
  <c r="X498" i="34" s="1"/>
  <c r="X549" i="34" s="1"/>
  <c r="X600" i="34" s="1"/>
  <c r="W39" i="34"/>
  <c r="V39" i="34"/>
  <c r="V90" i="34" s="1"/>
  <c r="U39" i="34"/>
  <c r="U90" i="34" s="1"/>
  <c r="U141" i="34" s="1"/>
  <c r="U192" i="34" s="1"/>
  <c r="U243" i="34" s="1"/>
  <c r="U294" i="34" s="1"/>
  <c r="U345" i="34" s="1"/>
  <c r="U396" i="34" s="1"/>
  <c r="U447" i="34" s="1"/>
  <c r="U498" i="34" s="1"/>
  <c r="U549" i="34" s="1"/>
  <c r="U600" i="34" s="1"/>
  <c r="U651" i="34" s="1"/>
  <c r="T39" i="34"/>
  <c r="T90" i="34" s="1"/>
  <c r="T141" i="34" s="1"/>
  <c r="S39" i="34"/>
  <c r="R39" i="34" s="1"/>
  <c r="Q39" i="34"/>
  <c r="P39" i="34"/>
  <c r="AF39" i="34" s="1"/>
  <c r="O39" i="34"/>
  <c r="AH39" i="34" s="1"/>
  <c r="N39" i="34"/>
  <c r="F39" i="34"/>
  <c r="E39" i="34"/>
  <c r="X38" i="34"/>
  <c r="X89" i="34" s="1"/>
  <c r="X140" i="34" s="1"/>
  <c r="X191" i="34" s="1"/>
  <c r="X242" i="34" s="1"/>
  <c r="X293" i="34" s="1"/>
  <c r="X344" i="34" s="1"/>
  <c r="X395" i="34" s="1"/>
  <c r="X446" i="34" s="1"/>
  <c r="X497" i="34" s="1"/>
  <c r="X548" i="34" s="1"/>
  <c r="X599" i="34" s="1"/>
  <c r="W38" i="34"/>
  <c r="AB38" i="34" s="1"/>
  <c r="V38" i="34"/>
  <c r="V89" i="34" s="1"/>
  <c r="U38" i="34"/>
  <c r="U89" i="34" s="1"/>
  <c r="U140" i="34" s="1"/>
  <c r="U191" i="34" s="1"/>
  <c r="U242" i="34" s="1"/>
  <c r="U293" i="34" s="1"/>
  <c r="U344" i="34" s="1"/>
  <c r="U395" i="34" s="1"/>
  <c r="U446" i="34" s="1"/>
  <c r="U497" i="34" s="1"/>
  <c r="U548" i="34" s="1"/>
  <c r="U599" i="34" s="1"/>
  <c r="U650" i="34" s="1"/>
  <c r="T38" i="34"/>
  <c r="S38" i="34"/>
  <c r="S89" i="34" s="1"/>
  <c r="Q38" i="34"/>
  <c r="P38" i="34"/>
  <c r="AF38" i="34" s="1"/>
  <c r="O38" i="34"/>
  <c r="AH38" i="34" s="1"/>
  <c r="N38" i="34"/>
  <c r="F38" i="34"/>
  <c r="E38" i="34"/>
  <c r="X37" i="34"/>
  <c r="X88" i="34" s="1"/>
  <c r="X139" i="34" s="1"/>
  <c r="X190" i="34" s="1"/>
  <c r="X241" i="34" s="1"/>
  <c r="X292" i="34" s="1"/>
  <c r="X343" i="34" s="1"/>
  <c r="X394" i="34" s="1"/>
  <c r="X445" i="34" s="1"/>
  <c r="X496" i="34" s="1"/>
  <c r="X547" i="34" s="1"/>
  <c r="X598" i="34" s="1"/>
  <c r="W37" i="34"/>
  <c r="V37" i="34"/>
  <c r="V88" i="34" s="1"/>
  <c r="U37" i="34"/>
  <c r="T37" i="34"/>
  <c r="T88" i="34" s="1"/>
  <c r="S37" i="34"/>
  <c r="S88" i="34" s="1"/>
  <c r="Q37" i="34"/>
  <c r="P37" i="34"/>
  <c r="AF37" i="34" s="1"/>
  <c r="O37" i="34"/>
  <c r="AH37" i="34" s="1"/>
  <c r="N37" i="34"/>
  <c r="F37" i="34"/>
  <c r="E37" i="34"/>
  <c r="L36" i="34"/>
  <c r="K36" i="34"/>
  <c r="J36" i="34"/>
  <c r="I36" i="34"/>
  <c r="H36" i="34"/>
  <c r="G36" i="34"/>
  <c r="D36" i="34"/>
  <c r="C36" i="34"/>
  <c r="X35" i="34"/>
  <c r="X86" i="34" s="1"/>
  <c r="X137" i="34" s="1"/>
  <c r="X188" i="34" s="1"/>
  <c r="X239" i="34" s="1"/>
  <c r="X290" i="34" s="1"/>
  <c r="X341" i="34" s="1"/>
  <c r="X392" i="34" s="1"/>
  <c r="X443" i="34" s="1"/>
  <c r="X494" i="34" s="1"/>
  <c r="X545" i="34" s="1"/>
  <c r="X596" i="34" s="1"/>
  <c r="W35" i="34"/>
  <c r="V35" i="34"/>
  <c r="V86" i="34" s="1"/>
  <c r="U35" i="34"/>
  <c r="U86" i="34" s="1"/>
  <c r="U137" i="34" s="1"/>
  <c r="U188" i="34" s="1"/>
  <c r="U239" i="34" s="1"/>
  <c r="U290" i="34" s="1"/>
  <c r="U341" i="34" s="1"/>
  <c r="U392" i="34" s="1"/>
  <c r="U443" i="34" s="1"/>
  <c r="U494" i="34" s="1"/>
  <c r="U545" i="34" s="1"/>
  <c r="U596" i="34" s="1"/>
  <c r="U647" i="34" s="1"/>
  <c r="T35" i="34"/>
  <c r="T86" i="34" s="1"/>
  <c r="T137" i="34" s="1"/>
  <c r="S35" i="34"/>
  <c r="R35" i="34" s="1"/>
  <c r="Q35" i="34"/>
  <c r="P35" i="34"/>
  <c r="AF35" i="34" s="1"/>
  <c r="O35" i="34"/>
  <c r="AH35" i="34" s="1"/>
  <c r="N35" i="34"/>
  <c r="F35" i="34"/>
  <c r="E35" i="34"/>
  <c r="X34" i="34"/>
  <c r="X85" i="34" s="1"/>
  <c r="X136" i="34" s="1"/>
  <c r="X187" i="34" s="1"/>
  <c r="X238" i="34" s="1"/>
  <c r="X289" i="34" s="1"/>
  <c r="X340" i="34" s="1"/>
  <c r="X391" i="34" s="1"/>
  <c r="X442" i="34" s="1"/>
  <c r="X493" i="34" s="1"/>
  <c r="X544" i="34" s="1"/>
  <c r="X595" i="34" s="1"/>
  <c r="W34" i="34"/>
  <c r="AB34" i="34" s="1"/>
  <c r="V34" i="34"/>
  <c r="V85" i="34" s="1"/>
  <c r="U34" i="34"/>
  <c r="U85" i="34" s="1"/>
  <c r="U136" i="34" s="1"/>
  <c r="U187" i="34" s="1"/>
  <c r="U238" i="34" s="1"/>
  <c r="U289" i="34" s="1"/>
  <c r="U340" i="34" s="1"/>
  <c r="U391" i="34" s="1"/>
  <c r="U442" i="34" s="1"/>
  <c r="U493" i="34" s="1"/>
  <c r="U544" i="34" s="1"/>
  <c r="U595" i="34" s="1"/>
  <c r="T34" i="34"/>
  <c r="S34" i="34"/>
  <c r="S85" i="34" s="1"/>
  <c r="Q34" i="34"/>
  <c r="P34" i="34"/>
  <c r="AF34" i="34" s="1"/>
  <c r="O34" i="34"/>
  <c r="AH34" i="34" s="1"/>
  <c r="N34" i="34"/>
  <c r="F34" i="34"/>
  <c r="E34" i="34"/>
  <c r="X33" i="34"/>
  <c r="X84" i="34" s="1"/>
  <c r="X135" i="34" s="1"/>
  <c r="X186" i="34" s="1"/>
  <c r="X237" i="34" s="1"/>
  <c r="X288" i="34" s="1"/>
  <c r="X339" i="34" s="1"/>
  <c r="X390" i="34" s="1"/>
  <c r="X441" i="34" s="1"/>
  <c r="X492" i="34" s="1"/>
  <c r="X543" i="34" s="1"/>
  <c r="X594" i="34" s="1"/>
  <c r="W33" i="34"/>
  <c r="V33" i="34"/>
  <c r="V84" i="34" s="1"/>
  <c r="U33" i="34"/>
  <c r="U84" i="34" s="1"/>
  <c r="U135" i="34" s="1"/>
  <c r="U186" i="34" s="1"/>
  <c r="U237" i="34" s="1"/>
  <c r="U288" i="34" s="1"/>
  <c r="U339" i="34" s="1"/>
  <c r="U390" i="34" s="1"/>
  <c r="U441" i="34" s="1"/>
  <c r="U492" i="34" s="1"/>
  <c r="U543" i="34" s="1"/>
  <c r="U594" i="34" s="1"/>
  <c r="U645" i="34" s="1"/>
  <c r="T33" i="34"/>
  <c r="T84" i="34" s="1"/>
  <c r="T135" i="34" s="1"/>
  <c r="S33" i="34"/>
  <c r="R33" i="34" s="1"/>
  <c r="Q33" i="34"/>
  <c r="P33" i="34"/>
  <c r="AF33" i="34" s="1"/>
  <c r="O33" i="34"/>
  <c r="AH33" i="34" s="1"/>
  <c r="N33" i="34"/>
  <c r="F33" i="34"/>
  <c r="E33" i="34"/>
  <c r="X32" i="34"/>
  <c r="X83" i="34" s="1"/>
  <c r="X134" i="34" s="1"/>
  <c r="X185" i="34" s="1"/>
  <c r="X236" i="34" s="1"/>
  <c r="X287" i="34" s="1"/>
  <c r="X338" i="34" s="1"/>
  <c r="X389" i="34" s="1"/>
  <c r="X440" i="34" s="1"/>
  <c r="X491" i="34" s="1"/>
  <c r="X542" i="34" s="1"/>
  <c r="X593" i="34" s="1"/>
  <c r="W32" i="34"/>
  <c r="AB32" i="34" s="1"/>
  <c r="V32" i="34"/>
  <c r="V83" i="34" s="1"/>
  <c r="U32" i="34"/>
  <c r="U83" i="34" s="1"/>
  <c r="U134" i="34" s="1"/>
  <c r="U185" i="34" s="1"/>
  <c r="U236" i="34" s="1"/>
  <c r="U287" i="34" s="1"/>
  <c r="U338" i="34" s="1"/>
  <c r="U389" i="34" s="1"/>
  <c r="U440" i="34" s="1"/>
  <c r="U491" i="34" s="1"/>
  <c r="U542" i="34" s="1"/>
  <c r="U593" i="34" s="1"/>
  <c r="U644" i="34" s="1"/>
  <c r="T32" i="34"/>
  <c r="S32" i="34"/>
  <c r="S83" i="34" s="1"/>
  <c r="Q32" i="34"/>
  <c r="P32" i="34"/>
  <c r="AF32" i="34" s="1"/>
  <c r="O32" i="34"/>
  <c r="AH32" i="34" s="1"/>
  <c r="N32" i="34"/>
  <c r="F32" i="34"/>
  <c r="E32" i="34"/>
  <c r="X31" i="34"/>
  <c r="X82" i="34" s="1"/>
  <c r="X133" i="34" s="1"/>
  <c r="X184" i="34" s="1"/>
  <c r="X235" i="34" s="1"/>
  <c r="X286" i="34" s="1"/>
  <c r="X337" i="34" s="1"/>
  <c r="X388" i="34" s="1"/>
  <c r="X439" i="34" s="1"/>
  <c r="X490" i="34" s="1"/>
  <c r="X541" i="34" s="1"/>
  <c r="X592" i="34" s="1"/>
  <c r="W31" i="34"/>
  <c r="AB31" i="34" s="1"/>
  <c r="V31" i="34"/>
  <c r="V82" i="34" s="1"/>
  <c r="U31" i="34"/>
  <c r="U82" i="34" s="1"/>
  <c r="U133" i="34" s="1"/>
  <c r="U184" i="34" s="1"/>
  <c r="U235" i="34" s="1"/>
  <c r="U286" i="34" s="1"/>
  <c r="U337" i="34" s="1"/>
  <c r="U388" i="34" s="1"/>
  <c r="U439" i="34" s="1"/>
  <c r="U490" i="34" s="1"/>
  <c r="U541" i="34" s="1"/>
  <c r="U592" i="34" s="1"/>
  <c r="U643" i="34" s="1"/>
  <c r="T31" i="34"/>
  <c r="T82" i="34" s="1"/>
  <c r="T133" i="34" s="1"/>
  <c r="S31" i="34"/>
  <c r="R31" i="34" s="1"/>
  <c r="Q31" i="34"/>
  <c r="P31" i="34"/>
  <c r="AF31" i="34" s="1"/>
  <c r="O31" i="34"/>
  <c r="AH31" i="34" s="1"/>
  <c r="N31" i="34"/>
  <c r="F31" i="34"/>
  <c r="E31" i="34"/>
  <c r="X30" i="34"/>
  <c r="X81" i="34" s="1"/>
  <c r="X132" i="34" s="1"/>
  <c r="X183" i="34" s="1"/>
  <c r="X234" i="34" s="1"/>
  <c r="X285" i="34" s="1"/>
  <c r="X336" i="34" s="1"/>
  <c r="X387" i="34" s="1"/>
  <c r="X438" i="34" s="1"/>
  <c r="X489" i="34" s="1"/>
  <c r="X540" i="34" s="1"/>
  <c r="X591" i="34" s="1"/>
  <c r="W30" i="34"/>
  <c r="AB30" i="34" s="1"/>
  <c r="V30" i="34"/>
  <c r="V81" i="34" s="1"/>
  <c r="U30" i="34"/>
  <c r="U81" i="34" s="1"/>
  <c r="U132" i="34" s="1"/>
  <c r="U183" i="34" s="1"/>
  <c r="U234" i="34" s="1"/>
  <c r="U285" i="34" s="1"/>
  <c r="U336" i="34" s="1"/>
  <c r="U387" i="34" s="1"/>
  <c r="U438" i="34" s="1"/>
  <c r="U489" i="34" s="1"/>
  <c r="U540" i="34" s="1"/>
  <c r="U591" i="34" s="1"/>
  <c r="U642" i="34" s="1"/>
  <c r="T30" i="34"/>
  <c r="S30" i="34"/>
  <c r="R30" i="34" s="1"/>
  <c r="Q30" i="34"/>
  <c r="P30" i="34"/>
  <c r="AF30" i="34" s="1"/>
  <c r="O30" i="34"/>
  <c r="AH30" i="34" s="1"/>
  <c r="N30" i="34"/>
  <c r="F30" i="34"/>
  <c r="E30" i="34"/>
  <c r="X29" i="34"/>
  <c r="X80" i="34" s="1"/>
  <c r="X131" i="34" s="1"/>
  <c r="X182" i="34" s="1"/>
  <c r="X233" i="34" s="1"/>
  <c r="X284" i="34" s="1"/>
  <c r="X335" i="34" s="1"/>
  <c r="X386" i="34" s="1"/>
  <c r="X437" i="34" s="1"/>
  <c r="X488" i="34" s="1"/>
  <c r="X539" i="34" s="1"/>
  <c r="X590" i="34" s="1"/>
  <c r="W29" i="34"/>
  <c r="V29" i="34"/>
  <c r="V80" i="34" s="1"/>
  <c r="U29" i="34"/>
  <c r="U80" i="34" s="1"/>
  <c r="U131" i="34" s="1"/>
  <c r="U182" i="34" s="1"/>
  <c r="U233" i="34" s="1"/>
  <c r="U284" i="34" s="1"/>
  <c r="U335" i="34" s="1"/>
  <c r="U386" i="34" s="1"/>
  <c r="U437" i="34" s="1"/>
  <c r="U488" i="34" s="1"/>
  <c r="U539" i="34" s="1"/>
  <c r="U590" i="34" s="1"/>
  <c r="U641" i="34" s="1"/>
  <c r="T29" i="34"/>
  <c r="T80" i="34" s="1"/>
  <c r="T131" i="34" s="1"/>
  <c r="S29" i="34"/>
  <c r="R29" i="34" s="1"/>
  <c r="Q29" i="34"/>
  <c r="P29" i="34"/>
  <c r="AF29" i="34" s="1"/>
  <c r="O29" i="34"/>
  <c r="AH29" i="34" s="1"/>
  <c r="N29" i="34"/>
  <c r="F29" i="34"/>
  <c r="E29" i="34"/>
  <c r="X28" i="34"/>
  <c r="X79" i="34" s="1"/>
  <c r="X130" i="34" s="1"/>
  <c r="X181" i="34" s="1"/>
  <c r="X232" i="34" s="1"/>
  <c r="X283" i="34" s="1"/>
  <c r="X334" i="34" s="1"/>
  <c r="X385" i="34" s="1"/>
  <c r="X436" i="34" s="1"/>
  <c r="X487" i="34" s="1"/>
  <c r="X538" i="34" s="1"/>
  <c r="X589" i="34" s="1"/>
  <c r="W28" i="34"/>
  <c r="AB28" i="34" s="1"/>
  <c r="V28" i="34"/>
  <c r="V79" i="34" s="1"/>
  <c r="U28" i="34"/>
  <c r="U79" i="34" s="1"/>
  <c r="U130" i="34" s="1"/>
  <c r="U181" i="34" s="1"/>
  <c r="U232" i="34" s="1"/>
  <c r="U283" i="34" s="1"/>
  <c r="U334" i="34" s="1"/>
  <c r="U385" i="34" s="1"/>
  <c r="U436" i="34" s="1"/>
  <c r="U487" i="34" s="1"/>
  <c r="U538" i="34" s="1"/>
  <c r="U589" i="34" s="1"/>
  <c r="U640" i="34" s="1"/>
  <c r="T28" i="34"/>
  <c r="S28" i="34"/>
  <c r="S79" i="34" s="1"/>
  <c r="Q28" i="34"/>
  <c r="P28" i="34"/>
  <c r="AF28" i="34" s="1"/>
  <c r="O28" i="34"/>
  <c r="AH28" i="34" s="1"/>
  <c r="N28" i="34"/>
  <c r="F28" i="34"/>
  <c r="E28" i="34"/>
  <c r="X27" i="34"/>
  <c r="X78" i="34" s="1"/>
  <c r="X129" i="34" s="1"/>
  <c r="X180" i="34" s="1"/>
  <c r="X231" i="34" s="1"/>
  <c r="X282" i="34" s="1"/>
  <c r="X333" i="34" s="1"/>
  <c r="X384" i="34" s="1"/>
  <c r="X435" i="34" s="1"/>
  <c r="X486" i="34" s="1"/>
  <c r="X537" i="34" s="1"/>
  <c r="X588" i="34" s="1"/>
  <c r="W27" i="34"/>
  <c r="AB27" i="34" s="1"/>
  <c r="V27" i="34"/>
  <c r="V78" i="34" s="1"/>
  <c r="U27" i="34"/>
  <c r="U78" i="34" s="1"/>
  <c r="U129" i="34" s="1"/>
  <c r="U180" i="34" s="1"/>
  <c r="U231" i="34" s="1"/>
  <c r="U282" i="34" s="1"/>
  <c r="U333" i="34" s="1"/>
  <c r="U384" i="34" s="1"/>
  <c r="U435" i="34" s="1"/>
  <c r="U486" i="34" s="1"/>
  <c r="U537" i="34" s="1"/>
  <c r="U588" i="34" s="1"/>
  <c r="U639" i="34" s="1"/>
  <c r="T27" i="34"/>
  <c r="T78" i="34" s="1"/>
  <c r="T129" i="34" s="1"/>
  <c r="S27" i="34"/>
  <c r="R27" i="34" s="1"/>
  <c r="Q27" i="34"/>
  <c r="P27" i="34"/>
  <c r="AF27" i="34" s="1"/>
  <c r="O27" i="34"/>
  <c r="AH27" i="34" s="1"/>
  <c r="N27" i="34"/>
  <c r="F27" i="34"/>
  <c r="E27" i="34"/>
  <c r="X26" i="34"/>
  <c r="X77" i="34" s="1"/>
  <c r="X128" i="34" s="1"/>
  <c r="X179" i="34" s="1"/>
  <c r="X230" i="34" s="1"/>
  <c r="X281" i="34" s="1"/>
  <c r="X332" i="34" s="1"/>
  <c r="X383" i="34" s="1"/>
  <c r="X434" i="34" s="1"/>
  <c r="X485" i="34" s="1"/>
  <c r="X536" i="34" s="1"/>
  <c r="X587" i="34" s="1"/>
  <c r="W26" i="34"/>
  <c r="AB26" i="34" s="1"/>
  <c r="V26" i="34"/>
  <c r="V77" i="34" s="1"/>
  <c r="U26" i="34"/>
  <c r="U77" i="34" s="1"/>
  <c r="U128" i="34" s="1"/>
  <c r="U179" i="34" s="1"/>
  <c r="U230" i="34" s="1"/>
  <c r="U281" i="34" s="1"/>
  <c r="U332" i="34" s="1"/>
  <c r="U383" i="34" s="1"/>
  <c r="U434" i="34" s="1"/>
  <c r="U485" i="34" s="1"/>
  <c r="U536" i="34" s="1"/>
  <c r="U587" i="34" s="1"/>
  <c r="U638" i="34" s="1"/>
  <c r="T26" i="34"/>
  <c r="S26" i="34"/>
  <c r="S77" i="34" s="1"/>
  <c r="Q26" i="34"/>
  <c r="P26" i="34"/>
  <c r="AF26" i="34" s="1"/>
  <c r="O26" i="34"/>
  <c r="AH26" i="34" s="1"/>
  <c r="N26" i="34"/>
  <c r="F26" i="34"/>
  <c r="E26" i="34"/>
  <c r="X25" i="34"/>
  <c r="X76" i="34" s="1"/>
  <c r="X127" i="34" s="1"/>
  <c r="X178" i="34" s="1"/>
  <c r="X229" i="34" s="1"/>
  <c r="X280" i="34" s="1"/>
  <c r="X331" i="34" s="1"/>
  <c r="X382" i="34" s="1"/>
  <c r="X433" i="34" s="1"/>
  <c r="X484" i="34" s="1"/>
  <c r="X535" i="34" s="1"/>
  <c r="X586" i="34" s="1"/>
  <c r="W25" i="34"/>
  <c r="AB25" i="34" s="1"/>
  <c r="V25" i="34"/>
  <c r="AC25" i="34" s="1"/>
  <c r="U25" i="34"/>
  <c r="T25" i="34"/>
  <c r="T76" i="34" s="1"/>
  <c r="S25" i="34"/>
  <c r="Q25" i="34"/>
  <c r="P25" i="34"/>
  <c r="AF25" i="34" s="1"/>
  <c r="O25" i="34"/>
  <c r="AH25" i="34" s="1"/>
  <c r="N25" i="34"/>
  <c r="F25" i="34"/>
  <c r="E25" i="34"/>
  <c r="L24" i="34"/>
  <c r="K24" i="34"/>
  <c r="J24" i="34"/>
  <c r="I24" i="34"/>
  <c r="H24" i="34"/>
  <c r="G24" i="34"/>
  <c r="D24" i="34"/>
  <c r="C24" i="34"/>
  <c r="X23" i="34"/>
  <c r="X74" i="34" s="1"/>
  <c r="X125" i="34" s="1"/>
  <c r="X176" i="34" s="1"/>
  <c r="X227" i="34" s="1"/>
  <c r="X278" i="34" s="1"/>
  <c r="X329" i="34" s="1"/>
  <c r="X380" i="34" s="1"/>
  <c r="X431" i="34" s="1"/>
  <c r="X482" i="34" s="1"/>
  <c r="X533" i="34" s="1"/>
  <c r="X584" i="34" s="1"/>
  <c r="W23" i="34"/>
  <c r="V23" i="34"/>
  <c r="AC23" i="34" s="1"/>
  <c r="U23" i="34"/>
  <c r="U74" i="34" s="1"/>
  <c r="U125" i="34" s="1"/>
  <c r="U176" i="34" s="1"/>
  <c r="U227" i="34" s="1"/>
  <c r="U278" i="34" s="1"/>
  <c r="U329" i="34" s="1"/>
  <c r="U380" i="34" s="1"/>
  <c r="U431" i="34" s="1"/>
  <c r="U482" i="34" s="1"/>
  <c r="U533" i="34" s="1"/>
  <c r="U584" i="34" s="1"/>
  <c r="U635" i="34" s="1"/>
  <c r="T23" i="34"/>
  <c r="T74" i="34" s="1"/>
  <c r="S23" i="34"/>
  <c r="Q23" i="34"/>
  <c r="P23" i="34"/>
  <c r="AF23" i="34" s="1"/>
  <c r="O23" i="34"/>
  <c r="AH23" i="34" s="1"/>
  <c r="N23" i="34"/>
  <c r="F23" i="34"/>
  <c r="E23" i="34"/>
  <c r="X22" i="34"/>
  <c r="X73" i="34" s="1"/>
  <c r="X124" i="34" s="1"/>
  <c r="X175" i="34" s="1"/>
  <c r="X226" i="34" s="1"/>
  <c r="X277" i="34" s="1"/>
  <c r="X328" i="34" s="1"/>
  <c r="X379" i="34" s="1"/>
  <c r="X430" i="34" s="1"/>
  <c r="X481" i="34" s="1"/>
  <c r="X532" i="34" s="1"/>
  <c r="X583" i="34" s="1"/>
  <c r="W22" i="34"/>
  <c r="W73" i="34" s="1"/>
  <c r="V22" i="34"/>
  <c r="V73" i="34" s="1"/>
  <c r="U22" i="34"/>
  <c r="U73" i="34" s="1"/>
  <c r="U124" i="34" s="1"/>
  <c r="U175" i="34" s="1"/>
  <c r="U226" i="34" s="1"/>
  <c r="U277" i="34" s="1"/>
  <c r="U328" i="34" s="1"/>
  <c r="U379" i="34" s="1"/>
  <c r="U430" i="34" s="1"/>
  <c r="U481" i="34" s="1"/>
  <c r="U532" i="34" s="1"/>
  <c r="U583" i="34" s="1"/>
  <c r="T22" i="34"/>
  <c r="T73" i="34" s="1"/>
  <c r="S22" i="34"/>
  <c r="S73" i="34" s="1"/>
  <c r="S124" i="34" s="1"/>
  <c r="Q22" i="34"/>
  <c r="P22" i="34"/>
  <c r="AF22" i="34" s="1"/>
  <c r="O22" i="34"/>
  <c r="AH22" i="34" s="1"/>
  <c r="N22" i="34"/>
  <c r="F22" i="34"/>
  <c r="E22" i="34"/>
  <c r="X21" i="34"/>
  <c r="X72" i="34" s="1"/>
  <c r="X123" i="34" s="1"/>
  <c r="X174" i="34" s="1"/>
  <c r="X225" i="34" s="1"/>
  <c r="X276" i="34" s="1"/>
  <c r="X327" i="34" s="1"/>
  <c r="X378" i="34" s="1"/>
  <c r="X429" i="34" s="1"/>
  <c r="X480" i="34" s="1"/>
  <c r="X531" i="34" s="1"/>
  <c r="X582" i="34" s="1"/>
  <c r="W21" i="34"/>
  <c r="AB21" i="34" s="1"/>
  <c r="V21" i="34"/>
  <c r="V72" i="34" s="1"/>
  <c r="V123" i="34" s="1"/>
  <c r="U21" i="34"/>
  <c r="U72" i="34" s="1"/>
  <c r="U123" i="34" s="1"/>
  <c r="U174" i="34" s="1"/>
  <c r="U225" i="34" s="1"/>
  <c r="U276" i="34" s="1"/>
  <c r="U327" i="34" s="1"/>
  <c r="U378" i="34" s="1"/>
  <c r="U429" i="34" s="1"/>
  <c r="U480" i="34" s="1"/>
  <c r="U531" i="34" s="1"/>
  <c r="U582" i="34" s="1"/>
  <c r="U633" i="34" s="1"/>
  <c r="T21" i="34"/>
  <c r="T72" i="34" s="1"/>
  <c r="S21" i="34"/>
  <c r="Q21" i="34"/>
  <c r="P21" i="34"/>
  <c r="AF21" i="34" s="1"/>
  <c r="O21" i="34"/>
  <c r="AH21" i="34" s="1"/>
  <c r="N21" i="34"/>
  <c r="F21" i="34"/>
  <c r="E21" i="34"/>
  <c r="X20" i="34"/>
  <c r="X71" i="34" s="1"/>
  <c r="X122" i="34" s="1"/>
  <c r="X173" i="34" s="1"/>
  <c r="X224" i="34" s="1"/>
  <c r="X275" i="34" s="1"/>
  <c r="X326" i="34" s="1"/>
  <c r="X377" i="34" s="1"/>
  <c r="X428" i="34" s="1"/>
  <c r="X479" i="34" s="1"/>
  <c r="X530" i="34" s="1"/>
  <c r="X581" i="34" s="1"/>
  <c r="W20" i="34"/>
  <c r="W71" i="34" s="1"/>
  <c r="V20" i="34"/>
  <c r="AC20" i="34" s="1"/>
  <c r="U20" i="34"/>
  <c r="U71" i="34" s="1"/>
  <c r="U122" i="34" s="1"/>
  <c r="U173" i="34" s="1"/>
  <c r="U224" i="34" s="1"/>
  <c r="U275" i="34" s="1"/>
  <c r="U326" i="34" s="1"/>
  <c r="U377" i="34" s="1"/>
  <c r="U428" i="34" s="1"/>
  <c r="U479" i="34" s="1"/>
  <c r="U530" i="34" s="1"/>
  <c r="U581" i="34" s="1"/>
  <c r="U632" i="34" s="1"/>
  <c r="T20" i="34"/>
  <c r="S20" i="34"/>
  <c r="S71" i="34" s="1"/>
  <c r="S122" i="34" s="1"/>
  <c r="Q20" i="34"/>
  <c r="P20" i="34"/>
  <c r="AF20" i="34" s="1"/>
  <c r="O20" i="34"/>
  <c r="AH20" i="34" s="1"/>
  <c r="N20" i="34"/>
  <c r="F20" i="34"/>
  <c r="E20" i="34"/>
  <c r="X19" i="34"/>
  <c r="X70" i="34" s="1"/>
  <c r="X121" i="34" s="1"/>
  <c r="X172" i="34" s="1"/>
  <c r="X223" i="34" s="1"/>
  <c r="X274" i="34" s="1"/>
  <c r="X325" i="34" s="1"/>
  <c r="X376" i="34" s="1"/>
  <c r="X427" i="34" s="1"/>
  <c r="X478" i="34" s="1"/>
  <c r="X529" i="34" s="1"/>
  <c r="X580" i="34" s="1"/>
  <c r="W19" i="34"/>
  <c r="V19" i="34"/>
  <c r="AC19" i="34" s="1"/>
  <c r="U19" i="34"/>
  <c r="U70" i="34" s="1"/>
  <c r="U121" i="34" s="1"/>
  <c r="U172" i="34" s="1"/>
  <c r="U223" i="34" s="1"/>
  <c r="U274" i="34" s="1"/>
  <c r="U325" i="34" s="1"/>
  <c r="U376" i="34" s="1"/>
  <c r="U427" i="34" s="1"/>
  <c r="U478" i="34" s="1"/>
  <c r="U529" i="34" s="1"/>
  <c r="U580" i="34" s="1"/>
  <c r="U631" i="34" s="1"/>
  <c r="T19" i="34"/>
  <c r="T70" i="34" s="1"/>
  <c r="S19" i="34"/>
  <c r="Q19" i="34"/>
  <c r="P19" i="34"/>
  <c r="AF19" i="34" s="1"/>
  <c r="O19" i="34"/>
  <c r="AH19" i="34" s="1"/>
  <c r="N19" i="34"/>
  <c r="F19" i="34"/>
  <c r="E19" i="34"/>
  <c r="X18" i="34"/>
  <c r="X69" i="34" s="1"/>
  <c r="X120" i="34" s="1"/>
  <c r="X171" i="34" s="1"/>
  <c r="X222" i="34" s="1"/>
  <c r="X273" i="34" s="1"/>
  <c r="X324" i="34" s="1"/>
  <c r="X375" i="34" s="1"/>
  <c r="X426" i="34" s="1"/>
  <c r="X477" i="34" s="1"/>
  <c r="X528" i="34" s="1"/>
  <c r="X579" i="34" s="1"/>
  <c r="W18" i="34"/>
  <c r="W69" i="34" s="1"/>
  <c r="V18" i="34"/>
  <c r="AC18" i="34" s="1"/>
  <c r="U18" i="34"/>
  <c r="U69" i="34" s="1"/>
  <c r="U120" i="34" s="1"/>
  <c r="U171" i="34" s="1"/>
  <c r="U222" i="34" s="1"/>
  <c r="U273" i="34" s="1"/>
  <c r="U324" i="34" s="1"/>
  <c r="U375" i="34" s="1"/>
  <c r="U426" i="34" s="1"/>
  <c r="U477" i="34" s="1"/>
  <c r="U528" i="34" s="1"/>
  <c r="U579" i="34" s="1"/>
  <c r="U630" i="34" s="1"/>
  <c r="T18" i="34"/>
  <c r="S18" i="34"/>
  <c r="S69" i="34" s="1"/>
  <c r="S120" i="34" s="1"/>
  <c r="Q18" i="34"/>
  <c r="P18" i="34"/>
  <c r="AF18" i="34" s="1"/>
  <c r="O18" i="34"/>
  <c r="AH18" i="34" s="1"/>
  <c r="N18" i="34"/>
  <c r="F18" i="34"/>
  <c r="E18" i="34"/>
  <c r="X17" i="34"/>
  <c r="X68" i="34" s="1"/>
  <c r="X119" i="34" s="1"/>
  <c r="X170" i="34" s="1"/>
  <c r="X221" i="34" s="1"/>
  <c r="X272" i="34" s="1"/>
  <c r="X323" i="34" s="1"/>
  <c r="X374" i="34" s="1"/>
  <c r="X425" i="34" s="1"/>
  <c r="X476" i="34" s="1"/>
  <c r="X527" i="34" s="1"/>
  <c r="X578" i="34" s="1"/>
  <c r="W17" i="34"/>
  <c r="AB17" i="34" s="1"/>
  <c r="V17" i="34"/>
  <c r="AC17" i="34" s="1"/>
  <c r="U17" i="34"/>
  <c r="U68" i="34" s="1"/>
  <c r="U119" i="34" s="1"/>
  <c r="U170" i="34" s="1"/>
  <c r="U221" i="34" s="1"/>
  <c r="U272" i="34" s="1"/>
  <c r="U323" i="34" s="1"/>
  <c r="U374" i="34" s="1"/>
  <c r="U425" i="34" s="1"/>
  <c r="U476" i="34" s="1"/>
  <c r="U527" i="34" s="1"/>
  <c r="U578" i="34" s="1"/>
  <c r="U629" i="34" s="1"/>
  <c r="T17" i="34"/>
  <c r="T68" i="34" s="1"/>
  <c r="S17" i="34"/>
  <c r="Q17" i="34"/>
  <c r="P17" i="34"/>
  <c r="AF17" i="34" s="1"/>
  <c r="O17" i="34"/>
  <c r="AH17" i="34" s="1"/>
  <c r="N17" i="34"/>
  <c r="F17" i="34"/>
  <c r="E17" i="34"/>
  <c r="X16" i="34"/>
  <c r="X67" i="34" s="1"/>
  <c r="X118" i="34" s="1"/>
  <c r="X169" i="34" s="1"/>
  <c r="X220" i="34" s="1"/>
  <c r="X271" i="34" s="1"/>
  <c r="X322" i="34" s="1"/>
  <c r="X373" i="34" s="1"/>
  <c r="X424" i="34" s="1"/>
  <c r="X475" i="34" s="1"/>
  <c r="X526" i="34" s="1"/>
  <c r="X577" i="34" s="1"/>
  <c r="W16" i="34"/>
  <c r="W67" i="34" s="1"/>
  <c r="V16" i="34"/>
  <c r="V67" i="34" s="1"/>
  <c r="U16" i="34"/>
  <c r="U67" i="34" s="1"/>
  <c r="U118" i="34" s="1"/>
  <c r="U169" i="34" s="1"/>
  <c r="U220" i="34" s="1"/>
  <c r="U271" i="34" s="1"/>
  <c r="U322" i="34" s="1"/>
  <c r="U373" i="34" s="1"/>
  <c r="U424" i="34" s="1"/>
  <c r="U475" i="34" s="1"/>
  <c r="U526" i="34" s="1"/>
  <c r="U577" i="34" s="1"/>
  <c r="U628" i="34" s="1"/>
  <c r="T16" i="34"/>
  <c r="S16" i="34"/>
  <c r="S67" i="34" s="1"/>
  <c r="S118" i="34" s="1"/>
  <c r="Q16" i="34"/>
  <c r="P16" i="34"/>
  <c r="AF16" i="34" s="1"/>
  <c r="O16" i="34"/>
  <c r="AH16" i="34" s="1"/>
  <c r="N16" i="34"/>
  <c r="F16" i="34"/>
  <c r="E16" i="34"/>
  <c r="X15" i="34"/>
  <c r="X66" i="34" s="1"/>
  <c r="X117" i="34" s="1"/>
  <c r="X168" i="34" s="1"/>
  <c r="X219" i="34" s="1"/>
  <c r="X270" i="34" s="1"/>
  <c r="X321" i="34" s="1"/>
  <c r="X372" i="34" s="1"/>
  <c r="X423" i="34" s="1"/>
  <c r="X474" i="34" s="1"/>
  <c r="X525" i="34" s="1"/>
  <c r="X576" i="34" s="1"/>
  <c r="W15" i="34"/>
  <c r="AB15" i="34" s="1"/>
  <c r="V15" i="34"/>
  <c r="AC15" i="34" s="1"/>
  <c r="U15" i="34"/>
  <c r="U66" i="34" s="1"/>
  <c r="U117" i="34" s="1"/>
  <c r="U168" i="34" s="1"/>
  <c r="U219" i="34" s="1"/>
  <c r="U270" i="34" s="1"/>
  <c r="U321" i="34" s="1"/>
  <c r="U372" i="34" s="1"/>
  <c r="U423" i="34" s="1"/>
  <c r="U474" i="34" s="1"/>
  <c r="U525" i="34" s="1"/>
  <c r="U576" i="34" s="1"/>
  <c r="U627" i="34" s="1"/>
  <c r="T15" i="34"/>
  <c r="T66" i="34" s="1"/>
  <c r="S15" i="34"/>
  <c r="Q15" i="34"/>
  <c r="P15" i="34"/>
  <c r="AF15" i="34" s="1"/>
  <c r="O15" i="34"/>
  <c r="AH15" i="34" s="1"/>
  <c r="N15" i="34"/>
  <c r="F15" i="34"/>
  <c r="E15" i="34"/>
  <c r="X14" i="34"/>
  <c r="W14" i="34"/>
  <c r="W65" i="34" s="1"/>
  <c r="V14" i="34"/>
  <c r="AC14" i="34" s="1"/>
  <c r="U14" i="34"/>
  <c r="U65" i="34" s="1"/>
  <c r="U116" i="34" s="1"/>
  <c r="U167" i="34" s="1"/>
  <c r="U218" i="34" s="1"/>
  <c r="U269" i="34" s="1"/>
  <c r="U320" i="34" s="1"/>
  <c r="U371" i="34" s="1"/>
  <c r="U422" i="34" s="1"/>
  <c r="U473" i="34" s="1"/>
  <c r="U524" i="34" s="1"/>
  <c r="U575" i="34" s="1"/>
  <c r="U626" i="34" s="1"/>
  <c r="T14" i="34"/>
  <c r="S14" i="34"/>
  <c r="S65" i="34" s="1"/>
  <c r="S116" i="34" s="1"/>
  <c r="Q14" i="34"/>
  <c r="P14" i="34"/>
  <c r="AF14" i="34" s="1"/>
  <c r="O14" i="34"/>
  <c r="AH14" i="34" s="1"/>
  <c r="N14" i="34"/>
  <c r="F14" i="34"/>
  <c r="E14" i="34"/>
  <c r="X13" i="34"/>
  <c r="X64" i="34" s="1"/>
  <c r="X115" i="34" s="1"/>
  <c r="X166" i="34" s="1"/>
  <c r="X217" i="34" s="1"/>
  <c r="X268" i="34" s="1"/>
  <c r="X319" i="34" s="1"/>
  <c r="X370" i="34" s="1"/>
  <c r="X421" i="34" s="1"/>
  <c r="X472" i="34" s="1"/>
  <c r="X523" i="34" s="1"/>
  <c r="X574" i="34" s="1"/>
  <c r="W13" i="34"/>
  <c r="V13" i="34"/>
  <c r="AC13" i="34" s="1"/>
  <c r="U13" i="34"/>
  <c r="U64" i="34" s="1"/>
  <c r="U115" i="34" s="1"/>
  <c r="U166" i="34" s="1"/>
  <c r="U217" i="34" s="1"/>
  <c r="U268" i="34" s="1"/>
  <c r="U319" i="34" s="1"/>
  <c r="U370" i="34" s="1"/>
  <c r="U421" i="34" s="1"/>
  <c r="U472" i="34" s="1"/>
  <c r="U523" i="34" s="1"/>
  <c r="U574" i="34" s="1"/>
  <c r="U625" i="34" s="1"/>
  <c r="T13" i="34"/>
  <c r="T64" i="34" s="1"/>
  <c r="S13" i="34"/>
  <c r="Q13" i="34"/>
  <c r="P13" i="34"/>
  <c r="AF13" i="34" s="1"/>
  <c r="O13" i="34"/>
  <c r="AH13" i="34" s="1"/>
  <c r="N13" i="34"/>
  <c r="F13" i="34"/>
  <c r="E13" i="34"/>
  <c r="X12" i="34"/>
  <c r="X63" i="34" s="1"/>
  <c r="X114" i="34" s="1"/>
  <c r="X165" i="34" s="1"/>
  <c r="X216" i="34" s="1"/>
  <c r="X267" i="34" s="1"/>
  <c r="X318" i="34" s="1"/>
  <c r="X369" i="34" s="1"/>
  <c r="X420" i="34" s="1"/>
  <c r="X471" i="34" s="1"/>
  <c r="X522" i="34" s="1"/>
  <c r="X573" i="34" s="1"/>
  <c r="W12" i="34"/>
  <c r="W63" i="34" s="1"/>
  <c r="V12" i="34"/>
  <c r="AC12" i="34" s="1"/>
  <c r="U12" i="34"/>
  <c r="U63" i="34" s="1"/>
  <c r="U114" i="34" s="1"/>
  <c r="U165" i="34" s="1"/>
  <c r="U216" i="34" s="1"/>
  <c r="U267" i="34" s="1"/>
  <c r="U318" i="34" s="1"/>
  <c r="U369" i="34" s="1"/>
  <c r="U420" i="34" s="1"/>
  <c r="U471" i="34" s="1"/>
  <c r="U522" i="34" s="1"/>
  <c r="U573" i="34" s="1"/>
  <c r="U624" i="34" s="1"/>
  <c r="T12" i="34"/>
  <c r="T63" i="34" s="1"/>
  <c r="S12" i="34"/>
  <c r="S63" i="34" s="1"/>
  <c r="S114" i="34" s="1"/>
  <c r="Q12" i="34"/>
  <c r="P12" i="34"/>
  <c r="AF12" i="34" s="1"/>
  <c r="O12" i="34"/>
  <c r="AH12" i="34" s="1"/>
  <c r="N12" i="34"/>
  <c r="F12" i="34"/>
  <c r="E12" i="34"/>
  <c r="X11" i="34"/>
  <c r="X62" i="34" s="1"/>
  <c r="X113" i="34" s="1"/>
  <c r="X164" i="34" s="1"/>
  <c r="X215" i="34" s="1"/>
  <c r="X266" i="34" s="1"/>
  <c r="X317" i="34" s="1"/>
  <c r="X368" i="34" s="1"/>
  <c r="X419" i="34" s="1"/>
  <c r="X470" i="34" s="1"/>
  <c r="X521" i="34" s="1"/>
  <c r="X572" i="34" s="1"/>
  <c r="W11" i="34"/>
  <c r="AB11" i="34" s="1"/>
  <c r="V11" i="34"/>
  <c r="AC11" i="34" s="1"/>
  <c r="U11" i="34"/>
  <c r="U62" i="34" s="1"/>
  <c r="U113" i="34" s="1"/>
  <c r="U164" i="34" s="1"/>
  <c r="U215" i="34" s="1"/>
  <c r="U266" i="34" s="1"/>
  <c r="U317" i="34" s="1"/>
  <c r="U368" i="34" s="1"/>
  <c r="U419" i="34" s="1"/>
  <c r="U470" i="34" s="1"/>
  <c r="U521" i="34" s="1"/>
  <c r="U572" i="34" s="1"/>
  <c r="U623" i="34" s="1"/>
  <c r="T11" i="34"/>
  <c r="S11" i="34"/>
  <c r="Q11" i="34"/>
  <c r="P11" i="34"/>
  <c r="AF11" i="34" s="1"/>
  <c r="O11" i="34"/>
  <c r="AH11" i="34" s="1"/>
  <c r="N11" i="34"/>
  <c r="F11" i="34"/>
  <c r="E11" i="34"/>
  <c r="X10" i="34"/>
  <c r="X61" i="34" s="1"/>
  <c r="X112" i="34" s="1"/>
  <c r="X163" i="34" s="1"/>
  <c r="X214" i="34" s="1"/>
  <c r="X265" i="34" s="1"/>
  <c r="X316" i="34" s="1"/>
  <c r="X367" i="34" s="1"/>
  <c r="X418" i="34" s="1"/>
  <c r="X469" i="34" s="1"/>
  <c r="X520" i="34" s="1"/>
  <c r="X571" i="34" s="1"/>
  <c r="W10" i="34"/>
  <c r="W61" i="34" s="1"/>
  <c r="V10" i="34"/>
  <c r="AC10" i="34" s="1"/>
  <c r="U10" i="34"/>
  <c r="U61" i="34" s="1"/>
  <c r="U112" i="34" s="1"/>
  <c r="U163" i="34" s="1"/>
  <c r="U214" i="34" s="1"/>
  <c r="U265" i="34" s="1"/>
  <c r="U316" i="34" s="1"/>
  <c r="U367" i="34" s="1"/>
  <c r="U418" i="34" s="1"/>
  <c r="U469" i="34" s="1"/>
  <c r="U520" i="34" s="1"/>
  <c r="U571" i="34" s="1"/>
  <c r="U622" i="34" s="1"/>
  <c r="T10" i="34"/>
  <c r="T61" i="34" s="1"/>
  <c r="S10" i="34"/>
  <c r="S61" i="34" s="1"/>
  <c r="S112" i="34" s="1"/>
  <c r="Q10" i="34"/>
  <c r="P10" i="34"/>
  <c r="AF10" i="34" s="1"/>
  <c r="O10" i="34"/>
  <c r="AH10" i="34" s="1"/>
  <c r="N10" i="34"/>
  <c r="F10" i="34"/>
  <c r="E10" i="34"/>
  <c r="X9" i="34"/>
  <c r="X60" i="34" s="1"/>
  <c r="X111" i="34" s="1"/>
  <c r="X162" i="34" s="1"/>
  <c r="X213" i="34" s="1"/>
  <c r="X264" i="34" s="1"/>
  <c r="X315" i="34" s="1"/>
  <c r="X366" i="34" s="1"/>
  <c r="X417" i="34" s="1"/>
  <c r="X468" i="34" s="1"/>
  <c r="X519" i="34" s="1"/>
  <c r="X570" i="34" s="1"/>
  <c r="W9" i="34"/>
  <c r="V9" i="34"/>
  <c r="V60" i="34" s="1"/>
  <c r="V111" i="34" s="1"/>
  <c r="U9" i="34"/>
  <c r="U60" i="34" s="1"/>
  <c r="U111" i="34" s="1"/>
  <c r="U162" i="34" s="1"/>
  <c r="U213" i="34" s="1"/>
  <c r="U264" i="34" s="1"/>
  <c r="U315" i="34" s="1"/>
  <c r="U366" i="34" s="1"/>
  <c r="U417" i="34" s="1"/>
  <c r="U468" i="34" s="1"/>
  <c r="U519" i="34" s="1"/>
  <c r="U570" i="34" s="1"/>
  <c r="U621" i="34" s="1"/>
  <c r="T9" i="34"/>
  <c r="T60" i="34" s="1"/>
  <c r="S9" i="34"/>
  <c r="Q9" i="34"/>
  <c r="P9" i="34"/>
  <c r="AF9" i="34" s="1"/>
  <c r="O9" i="34"/>
  <c r="AH9" i="34" s="1"/>
  <c r="N9" i="34"/>
  <c r="F9" i="34"/>
  <c r="E9" i="34"/>
  <c r="X8" i="34"/>
  <c r="X59" i="34" s="1"/>
  <c r="X110" i="34" s="1"/>
  <c r="X161" i="34" s="1"/>
  <c r="X212" i="34" s="1"/>
  <c r="X263" i="34" s="1"/>
  <c r="X314" i="34" s="1"/>
  <c r="X365" i="34" s="1"/>
  <c r="X416" i="34" s="1"/>
  <c r="X467" i="34" s="1"/>
  <c r="X518" i="34" s="1"/>
  <c r="X569" i="34" s="1"/>
  <c r="W8" i="34"/>
  <c r="W59" i="34" s="1"/>
  <c r="V8" i="34"/>
  <c r="AC8" i="34" s="1"/>
  <c r="U8" i="34"/>
  <c r="U59" i="34" s="1"/>
  <c r="U110" i="34" s="1"/>
  <c r="U161" i="34" s="1"/>
  <c r="U212" i="34" s="1"/>
  <c r="U263" i="34" s="1"/>
  <c r="U314" i="34" s="1"/>
  <c r="U365" i="34" s="1"/>
  <c r="U416" i="34" s="1"/>
  <c r="U467" i="34" s="1"/>
  <c r="U518" i="34" s="1"/>
  <c r="U569" i="34" s="1"/>
  <c r="U620" i="34" s="1"/>
  <c r="T8" i="34"/>
  <c r="S8" i="34"/>
  <c r="S59" i="34" s="1"/>
  <c r="S110" i="34" s="1"/>
  <c r="S161" i="34" s="1"/>
  <c r="Q8" i="34"/>
  <c r="P8" i="34"/>
  <c r="AF8" i="34" s="1"/>
  <c r="O8" i="34"/>
  <c r="AH8" i="34" s="1"/>
  <c r="N8" i="34"/>
  <c r="F8" i="34"/>
  <c r="E8" i="34"/>
  <c r="X7" i="34"/>
  <c r="X58" i="34" s="1"/>
  <c r="X109" i="34" s="1"/>
  <c r="X160" i="34" s="1"/>
  <c r="X211" i="34" s="1"/>
  <c r="X262" i="34" s="1"/>
  <c r="X313" i="34" s="1"/>
  <c r="X364" i="34" s="1"/>
  <c r="X415" i="34" s="1"/>
  <c r="X466" i="34" s="1"/>
  <c r="X517" i="34" s="1"/>
  <c r="X568" i="34" s="1"/>
  <c r="W7" i="34"/>
  <c r="V7" i="34"/>
  <c r="AC7" i="34" s="1"/>
  <c r="U7" i="34"/>
  <c r="T7" i="34"/>
  <c r="T58" i="34" s="1"/>
  <c r="S7" i="34"/>
  <c r="Q7" i="34"/>
  <c r="P7" i="34"/>
  <c r="AF7" i="34" s="1"/>
  <c r="O7" i="34"/>
  <c r="AH7" i="34" s="1"/>
  <c r="N7" i="34"/>
  <c r="F7" i="34"/>
  <c r="E7" i="34"/>
  <c r="L597" i="30"/>
  <c r="L585" i="30"/>
  <c r="L607" i="30"/>
  <c r="L556" i="30"/>
  <c r="L546" i="30"/>
  <c r="L534" i="30"/>
  <c r="F540" i="30"/>
  <c r="L483" i="30"/>
  <c r="L495" i="30"/>
  <c r="L505" i="30"/>
  <c r="Z17" i="35" l="1"/>
  <c r="AG24" i="34"/>
  <c r="AG36" i="34"/>
  <c r="AG126" i="34"/>
  <c r="AG189" i="34"/>
  <c r="AG228" i="34"/>
  <c r="AG250" i="34"/>
  <c r="AG291" i="34"/>
  <c r="AG352" i="34"/>
  <c r="AG177" i="34"/>
  <c r="AG199" i="34"/>
  <c r="AG240" i="34"/>
  <c r="AG279" i="34"/>
  <c r="AG301" i="34"/>
  <c r="AG342" i="34"/>
  <c r="AG381" i="34"/>
  <c r="AG403" i="34"/>
  <c r="AG444" i="34"/>
  <c r="AG483" i="34"/>
  <c r="AG505" i="34"/>
  <c r="AG546" i="34"/>
  <c r="AG585" i="34"/>
  <c r="AG607" i="34"/>
  <c r="AG148" i="34"/>
  <c r="AG393" i="34"/>
  <c r="AG432" i="34"/>
  <c r="AG454" i="34"/>
  <c r="AG495" i="34"/>
  <c r="J557" i="34"/>
  <c r="AG534" i="34"/>
  <c r="AG556" i="34"/>
  <c r="AG597" i="34"/>
  <c r="AG46" i="34"/>
  <c r="AG330" i="34"/>
  <c r="AG87" i="34"/>
  <c r="AG75" i="34"/>
  <c r="AG97" i="34"/>
  <c r="AG138" i="34"/>
  <c r="Z651" i="38"/>
  <c r="G149" i="35"/>
  <c r="Z618" i="35"/>
  <c r="AA577" i="38"/>
  <c r="Z654" i="38"/>
  <c r="Z642" i="38"/>
  <c r="Z546" i="38"/>
  <c r="Z632" i="38"/>
  <c r="Z633" i="38"/>
  <c r="AB593" i="38"/>
  <c r="W644" i="38"/>
  <c r="Z626" i="38"/>
  <c r="AA622" i="38"/>
  <c r="AA626" i="38"/>
  <c r="Z630" i="38"/>
  <c r="Z631" i="38"/>
  <c r="Z622" i="38"/>
  <c r="V638" i="38"/>
  <c r="AC638" i="38" s="1"/>
  <c r="AC587" i="38"/>
  <c r="AC583" i="38"/>
  <c r="AA583" i="38"/>
  <c r="Z639" i="38"/>
  <c r="Z587" i="38"/>
  <c r="AA556" i="38"/>
  <c r="V640" i="38"/>
  <c r="AC640" i="38" s="1"/>
  <c r="AC589" i="38"/>
  <c r="AB620" i="38"/>
  <c r="V650" i="38"/>
  <c r="AC599" i="38"/>
  <c r="V607" i="38"/>
  <c r="AC607" i="38" s="1"/>
  <c r="AA599" i="38"/>
  <c r="AA655" i="38"/>
  <c r="AB655" i="38"/>
  <c r="AA573" i="38"/>
  <c r="AA506" i="38"/>
  <c r="AB506" i="38"/>
  <c r="AA630" i="38"/>
  <c r="AB630" i="38"/>
  <c r="AB632" i="38"/>
  <c r="AA632" i="38"/>
  <c r="Z583" i="38"/>
  <c r="W635" i="38"/>
  <c r="AB584" i="38"/>
  <c r="AA584" i="38"/>
  <c r="W631" i="38"/>
  <c r="AB580" i="38"/>
  <c r="AA580" i="38"/>
  <c r="AA652" i="38"/>
  <c r="AB652" i="38"/>
  <c r="Z506" i="38"/>
  <c r="W629" i="38"/>
  <c r="AA578" i="38"/>
  <c r="AB578" i="38"/>
  <c r="W633" i="38"/>
  <c r="AA582" i="38"/>
  <c r="AB582" i="38"/>
  <c r="AB625" i="38"/>
  <c r="AA625" i="38"/>
  <c r="Z653" i="38"/>
  <c r="Z644" i="38"/>
  <c r="AB624" i="38"/>
  <c r="AB628" i="38"/>
  <c r="Z647" i="38"/>
  <c r="V628" i="38"/>
  <c r="AC628" i="38" s="1"/>
  <c r="AC577" i="38"/>
  <c r="T608" i="38"/>
  <c r="T636" i="38"/>
  <c r="S627" i="38"/>
  <c r="R627" i="38" s="1"/>
  <c r="R576" i="38"/>
  <c r="AB642" i="38"/>
  <c r="AA642" i="38"/>
  <c r="Z637" i="38"/>
  <c r="Z625" i="38"/>
  <c r="V557" i="38"/>
  <c r="AC557" i="38" s="1"/>
  <c r="AC534" i="38"/>
  <c r="R647" i="38"/>
  <c r="T557" i="38"/>
  <c r="AA653" i="38"/>
  <c r="AB653" i="38"/>
  <c r="AB645" i="38"/>
  <c r="AA645" i="38"/>
  <c r="Z623" i="38"/>
  <c r="AA587" i="38"/>
  <c r="AA654" i="38"/>
  <c r="AB654" i="38"/>
  <c r="AC645" i="38"/>
  <c r="Z645" i="38"/>
  <c r="T640" i="38"/>
  <c r="Z589" i="38"/>
  <c r="S585" i="38"/>
  <c r="AB607" i="38"/>
  <c r="AC655" i="38"/>
  <c r="Z655" i="38"/>
  <c r="AB621" i="38"/>
  <c r="AA621" i="38"/>
  <c r="W637" i="38"/>
  <c r="W597" i="38"/>
  <c r="AA586" i="38"/>
  <c r="AB586" i="38"/>
  <c r="W647" i="38"/>
  <c r="AA596" i="38"/>
  <c r="AB596" i="38"/>
  <c r="T648" i="38"/>
  <c r="V620" i="38"/>
  <c r="AC620" i="38" s="1"/>
  <c r="AC569" i="38"/>
  <c r="V585" i="38"/>
  <c r="W623" i="38"/>
  <c r="AB572" i="38"/>
  <c r="AA572" i="38"/>
  <c r="AB640" i="38"/>
  <c r="AB638" i="38"/>
  <c r="S641" i="38"/>
  <c r="R641" i="38" s="1"/>
  <c r="R590" i="38"/>
  <c r="AB643" i="38"/>
  <c r="AA643" i="38"/>
  <c r="V624" i="38"/>
  <c r="AC624" i="38" s="1"/>
  <c r="AC573" i="38"/>
  <c r="AB639" i="38"/>
  <c r="AA639" i="38"/>
  <c r="W619" i="38"/>
  <c r="AB568" i="38"/>
  <c r="W585" i="38"/>
  <c r="AA568" i="38"/>
  <c r="Z556" i="38"/>
  <c r="S597" i="38"/>
  <c r="S648" i="38" s="1"/>
  <c r="R648" i="38" s="1"/>
  <c r="Z652" i="38"/>
  <c r="AA651" i="38"/>
  <c r="AB651" i="38"/>
  <c r="W557" i="38"/>
  <c r="AA534" i="38"/>
  <c r="AB534" i="38"/>
  <c r="Z569" i="38"/>
  <c r="U608" i="38"/>
  <c r="U636" i="38"/>
  <c r="U646" i="38" s="1"/>
  <c r="U657" i="38" s="1"/>
  <c r="AC641" i="38"/>
  <c r="Z641" i="38"/>
  <c r="R635" i="38"/>
  <c r="AA546" i="38"/>
  <c r="AB546" i="38"/>
  <c r="Z629" i="38"/>
  <c r="Z621" i="38"/>
  <c r="V597" i="38"/>
  <c r="Z635" i="38"/>
  <c r="W641" i="38"/>
  <c r="AB590" i="38"/>
  <c r="AA590" i="38"/>
  <c r="AA589" i="38"/>
  <c r="AB627" i="38"/>
  <c r="AA627" i="38"/>
  <c r="AA649" i="38"/>
  <c r="AB649" i="38"/>
  <c r="X553" i="35"/>
  <c r="X604" i="35" s="1"/>
  <c r="G608" i="35"/>
  <c r="O607" i="35"/>
  <c r="N534" i="35"/>
  <c r="C149" i="34"/>
  <c r="C251" i="34"/>
  <c r="E251" i="34" s="1"/>
  <c r="E291" i="35"/>
  <c r="E352" i="35"/>
  <c r="N444" i="35"/>
  <c r="N546" i="35"/>
  <c r="N607" i="35"/>
  <c r="H657" i="35"/>
  <c r="O646" i="35"/>
  <c r="I506" i="35"/>
  <c r="E148" i="35"/>
  <c r="E556" i="35"/>
  <c r="N279" i="35"/>
  <c r="G47" i="34"/>
  <c r="O24" i="34"/>
  <c r="R32" i="34"/>
  <c r="E505" i="35"/>
  <c r="N228" i="35"/>
  <c r="C98" i="34"/>
  <c r="C200" i="34"/>
  <c r="C302" i="34"/>
  <c r="C404" i="34"/>
  <c r="C506" i="34"/>
  <c r="G557" i="34"/>
  <c r="C149" i="35"/>
  <c r="I149" i="35"/>
  <c r="I251" i="35"/>
  <c r="P250" i="35"/>
  <c r="H353" i="35"/>
  <c r="L353" i="35"/>
  <c r="E342" i="35"/>
  <c r="D404" i="35"/>
  <c r="N393" i="35"/>
  <c r="N454" i="35"/>
  <c r="D506" i="35"/>
  <c r="N646" i="35"/>
  <c r="C47" i="34"/>
  <c r="I47" i="34"/>
  <c r="J149" i="35"/>
  <c r="N138" i="35"/>
  <c r="N240" i="35"/>
  <c r="C353" i="35"/>
  <c r="I353" i="35"/>
  <c r="E495" i="35"/>
  <c r="R30" i="35"/>
  <c r="AA30" i="35"/>
  <c r="C302" i="35"/>
  <c r="I302" i="35"/>
  <c r="N199" i="35"/>
  <c r="Z20" i="34"/>
  <c r="L47" i="34"/>
  <c r="E138" i="34"/>
  <c r="AC17" i="35"/>
  <c r="Z27" i="35"/>
  <c r="R40" i="35"/>
  <c r="E228" i="35"/>
  <c r="H302" i="35"/>
  <c r="G404" i="35"/>
  <c r="E403" i="35"/>
  <c r="H557" i="35"/>
  <c r="U634" i="35"/>
  <c r="N556" i="34"/>
  <c r="D608" i="34"/>
  <c r="N656" i="34"/>
  <c r="C47" i="35"/>
  <c r="C98" i="35"/>
  <c r="L149" i="35"/>
  <c r="Q138" i="35"/>
  <c r="Q177" i="35"/>
  <c r="N189" i="35"/>
  <c r="N301" i="35"/>
  <c r="G506" i="35"/>
  <c r="N597" i="35"/>
  <c r="N656" i="35"/>
  <c r="H149" i="34"/>
  <c r="N250" i="34"/>
  <c r="D47" i="34"/>
  <c r="E47" i="34" s="1"/>
  <c r="C455" i="34"/>
  <c r="E455" i="34" s="1"/>
  <c r="D47" i="35"/>
  <c r="Q240" i="35"/>
  <c r="O126" i="35"/>
  <c r="R22" i="34"/>
  <c r="AA39" i="34"/>
  <c r="AA41" i="34"/>
  <c r="AC45" i="34"/>
  <c r="E46" i="34"/>
  <c r="E126" i="34"/>
  <c r="E189" i="34"/>
  <c r="E291" i="34"/>
  <c r="E393" i="34"/>
  <c r="AC27" i="35"/>
  <c r="R33" i="35"/>
  <c r="AA33" i="35"/>
  <c r="E36" i="35"/>
  <c r="E46" i="35"/>
  <c r="E87" i="35"/>
  <c r="E97" i="35"/>
  <c r="E126" i="35"/>
  <c r="E138" i="35"/>
  <c r="P148" i="35"/>
  <c r="C200" i="35"/>
  <c r="O189" i="35"/>
  <c r="C251" i="35"/>
  <c r="O240" i="35"/>
  <c r="E250" i="35"/>
  <c r="P291" i="35"/>
  <c r="AF291" i="35" s="1"/>
  <c r="P330" i="35"/>
  <c r="AF330" i="35" s="1"/>
  <c r="P342" i="35"/>
  <c r="AF342" i="35" s="1"/>
  <c r="P403" i="35"/>
  <c r="E432" i="35"/>
  <c r="P432" i="35"/>
  <c r="I455" i="35"/>
  <c r="O454" i="35"/>
  <c r="Q495" i="35"/>
  <c r="Q505" i="35"/>
  <c r="Q534" i="35"/>
  <c r="E585" i="35"/>
  <c r="E634" i="35"/>
  <c r="O656" i="35"/>
  <c r="Q46" i="35"/>
  <c r="W84" i="35"/>
  <c r="W135" i="35" s="1"/>
  <c r="P138" i="35"/>
  <c r="AF138" i="35" s="1"/>
  <c r="Q432" i="35"/>
  <c r="P556" i="35"/>
  <c r="P585" i="35"/>
  <c r="R12" i="34"/>
  <c r="AA38" i="34"/>
  <c r="E240" i="34"/>
  <c r="E403" i="34"/>
  <c r="S634" i="34"/>
  <c r="U634" i="34"/>
  <c r="W634" i="34"/>
  <c r="AB634" i="34" s="1"/>
  <c r="S77" i="35"/>
  <c r="S128" i="35" s="1"/>
  <c r="R128" i="35" s="1"/>
  <c r="R26" i="35"/>
  <c r="S95" i="35"/>
  <c r="S97" i="35" s="1"/>
  <c r="R44" i="35"/>
  <c r="E75" i="35"/>
  <c r="Q126" i="35"/>
  <c r="D149" i="35"/>
  <c r="Q250" i="35"/>
  <c r="D353" i="35"/>
  <c r="E330" i="35"/>
  <c r="P393" i="35"/>
  <c r="AF393" i="35" s="1"/>
  <c r="P505" i="35"/>
  <c r="I608" i="35"/>
  <c r="AC617" i="35"/>
  <c r="V634" i="35"/>
  <c r="AC634" i="35" s="1"/>
  <c r="AA29" i="34"/>
  <c r="Q403" i="34"/>
  <c r="S80" i="35"/>
  <c r="S131" i="35" s="1"/>
  <c r="R131" i="35" s="1"/>
  <c r="R29" i="35"/>
  <c r="AB29" i="35"/>
  <c r="AE29" i="35" s="1"/>
  <c r="W80" i="35"/>
  <c r="W131" i="35" s="1"/>
  <c r="W182" i="35" s="1"/>
  <c r="T81" i="35"/>
  <c r="T132" i="35" s="1"/>
  <c r="Z30" i="35"/>
  <c r="AC41" i="35"/>
  <c r="V92" i="35"/>
  <c r="Z92" i="35" s="1"/>
  <c r="Q97" i="35"/>
  <c r="E177" i="35"/>
  <c r="J200" i="35"/>
  <c r="L200" i="35"/>
  <c r="P199" i="35"/>
  <c r="D251" i="35"/>
  <c r="E251" i="35" s="1"/>
  <c r="O301" i="35"/>
  <c r="P301" i="35"/>
  <c r="O330" i="35"/>
  <c r="Q381" i="35"/>
  <c r="O403" i="35"/>
  <c r="N483" i="35"/>
  <c r="H506" i="35"/>
  <c r="Q483" i="35"/>
  <c r="C557" i="35"/>
  <c r="I557" i="35"/>
  <c r="O556" i="35"/>
  <c r="P646" i="35"/>
  <c r="AA8" i="35"/>
  <c r="P24" i="35"/>
  <c r="S36" i="35"/>
  <c r="AA26" i="35"/>
  <c r="Q36" i="35"/>
  <c r="P46" i="35"/>
  <c r="D98" i="35"/>
  <c r="E98" i="35" s="1"/>
  <c r="O75" i="35"/>
  <c r="S85" i="35"/>
  <c r="S136" i="35" s="1"/>
  <c r="S187" i="35" s="1"/>
  <c r="S238" i="35" s="1"/>
  <c r="S289" i="35" s="1"/>
  <c r="S340" i="35" s="1"/>
  <c r="I98" i="35"/>
  <c r="P87" i="35"/>
  <c r="AI87" i="35" s="1"/>
  <c r="Q149" i="35"/>
  <c r="O138" i="35"/>
  <c r="Q148" i="35"/>
  <c r="G200" i="35"/>
  <c r="P177" i="35"/>
  <c r="AF177" i="35" s="1"/>
  <c r="O177" i="35"/>
  <c r="I200" i="35"/>
  <c r="P189" i="35"/>
  <c r="AF189" i="35" s="1"/>
  <c r="E199" i="35"/>
  <c r="O199" i="35"/>
  <c r="G251" i="35"/>
  <c r="P228" i="35"/>
  <c r="AF228" i="35" s="1"/>
  <c r="O250" i="35"/>
  <c r="O279" i="35"/>
  <c r="Q291" i="35"/>
  <c r="Q342" i="35"/>
  <c r="Q352" i="35"/>
  <c r="C404" i="35"/>
  <c r="I404" i="35"/>
  <c r="O381" i="35"/>
  <c r="E393" i="35"/>
  <c r="G455" i="35"/>
  <c r="O444" i="35"/>
  <c r="P454" i="35"/>
  <c r="C506" i="35"/>
  <c r="E506" i="35" s="1"/>
  <c r="E546" i="35"/>
  <c r="J557" i="35"/>
  <c r="Q585" i="35"/>
  <c r="O597" i="35"/>
  <c r="P607" i="35"/>
  <c r="G657" i="35"/>
  <c r="E646" i="35"/>
  <c r="V96" i="35"/>
  <c r="Z96" i="35" s="1"/>
  <c r="W94" i="35"/>
  <c r="AA94" i="35" s="1"/>
  <c r="R43" i="35"/>
  <c r="W95" i="35"/>
  <c r="AB95" i="35" s="1"/>
  <c r="AL95" i="35" s="1"/>
  <c r="Z44" i="35"/>
  <c r="W71" i="35"/>
  <c r="W122" i="35" s="1"/>
  <c r="AA122" i="35" s="1"/>
  <c r="Z20" i="35"/>
  <c r="N36" i="35"/>
  <c r="R11" i="35"/>
  <c r="Z8" i="35"/>
  <c r="R8" i="35"/>
  <c r="N24" i="35"/>
  <c r="R7" i="35"/>
  <c r="N46" i="35"/>
  <c r="I47" i="35"/>
  <c r="K47" i="35"/>
  <c r="AC37" i="35"/>
  <c r="Z37" i="35"/>
  <c r="G47" i="35"/>
  <c r="L47" i="35"/>
  <c r="N97" i="35"/>
  <c r="O97" i="35"/>
  <c r="AF97" i="35" s="1"/>
  <c r="L98" i="35"/>
  <c r="N87" i="35"/>
  <c r="G98" i="35"/>
  <c r="N75" i="35"/>
  <c r="H98" i="35"/>
  <c r="R39" i="35"/>
  <c r="W91" i="35"/>
  <c r="AB91" i="35" s="1"/>
  <c r="AL91" i="35" s="1"/>
  <c r="V142" i="35"/>
  <c r="V193" i="35" s="1"/>
  <c r="V244" i="35" s="1"/>
  <c r="AC40" i="35"/>
  <c r="Z40" i="35"/>
  <c r="W90" i="35"/>
  <c r="W141" i="35" s="1"/>
  <c r="W192" i="35" s="1"/>
  <c r="AC44" i="35"/>
  <c r="R84" i="35"/>
  <c r="S135" i="35"/>
  <c r="R135" i="35" s="1"/>
  <c r="AC26" i="35"/>
  <c r="R25" i="35"/>
  <c r="V36" i="35"/>
  <c r="AC36" i="35" s="1"/>
  <c r="Z26" i="35"/>
  <c r="W76" i="35"/>
  <c r="W127" i="35" s="1"/>
  <c r="W178" i="35" s="1"/>
  <c r="R81" i="35"/>
  <c r="T36" i="35"/>
  <c r="AC31" i="35"/>
  <c r="AA34" i="35"/>
  <c r="AC34" i="35"/>
  <c r="Z35" i="35"/>
  <c r="W77" i="35"/>
  <c r="W81" i="35"/>
  <c r="W132" i="35" s="1"/>
  <c r="AB132" i="35" s="1"/>
  <c r="AI132" i="35" s="1"/>
  <c r="W85" i="35"/>
  <c r="AB85" i="35" s="1"/>
  <c r="AL85" i="35" s="1"/>
  <c r="H47" i="35"/>
  <c r="AC35" i="35"/>
  <c r="AC30" i="35"/>
  <c r="Z31" i="35"/>
  <c r="Z34" i="35"/>
  <c r="S76" i="35"/>
  <c r="R76" i="35" s="1"/>
  <c r="V77" i="35"/>
  <c r="V128" i="35" s="1"/>
  <c r="AC128" i="35" s="1"/>
  <c r="V79" i="35"/>
  <c r="V130" i="35" s="1"/>
  <c r="V181" i="35" s="1"/>
  <c r="V81" i="35"/>
  <c r="AC81" i="35" s="1"/>
  <c r="V83" i="35"/>
  <c r="V134" i="35" s="1"/>
  <c r="V185" i="35" s="1"/>
  <c r="V85" i="35"/>
  <c r="V136" i="35" s="1"/>
  <c r="AC136" i="35" s="1"/>
  <c r="V111" i="35"/>
  <c r="V162" i="35" s="1"/>
  <c r="AC60" i="35"/>
  <c r="V115" i="35"/>
  <c r="AC115" i="35" s="1"/>
  <c r="AC64" i="35"/>
  <c r="V123" i="35"/>
  <c r="AC123" i="35" s="1"/>
  <c r="AC72" i="35"/>
  <c r="W67" i="35"/>
  <c r="W118" i="35" s="1"/>
  <c r="AB118" i="35" s="1"/>
  <c r="AI118" i="35" s="1"/>
  <c r="AC13" i="35"/>
  <c r="AA16" i="35"/>
  <c r="AC9" i="35"/>
  <c r="R12" i="35"/>
  <c r="AA12" i="35"/>
  <c r="AC12" i="35"/>
  <c r="Z13" i="35"/>
  <c r="R15" i="35"/>
  <c r="Z16" i="35"/>
  <c r="AA19" i="35"/>
  <c r="AC21" i="35"/>
  <c r="W59" i="35"/>
  <c r="W110" i="35" s="1"/>
  <c r="W161" i="35" s="1"/>
  <c r="S67" i="35"/>
  <c r="S118" i="35" s="1"/>
  <c r="S169" i="35" s="1"/>
  <c r="V119" i="35"/>
  <c r="V170" i="35" s="1"/>
  <c r="U24" i="35"/>
  <c r="AC16" i="35"/>
  <c r="R19" i="35"/>
  <c r="U58" i="35"/>
  <c r="U109" i="35" s="1"/>
  <c r="U160" i="35" s="1"/>
  <c r="V67" i="35"/>
  <c r="Z67" i="35" s="1"/>
  <c r="AC8" i="35"/>
  <c r="Z9" i="35"/>
  <c r="AA10" i="35"/>
  <c r="Z12" i="35"/>
  <c r="R20" i="35"/>
  <c r="AA20" i="35"/>
  <c r="AC20" i="35"/>
  <c r="Z21" i="35"/>
  <c r="R23" i="35"/>
  <c r="O24" i="35"/>
  <c r="V59" i="35"/>
  <c r="AC59" i="35" s="1"/>
  <c r="W63" i="35"/>
  <c r="AA63" i="35" s="1"/>
  <c r="R70" i="35"/>
  <c r="S121" i="35"/>
  <c r="R72" i="35"/>
  <c r="S123" i="35"/>
  <c r="AB82" i="35"/>
  <c r="AL82" i="35" s="1"/>
  <c r="AA82" i="35"/>
  <c r="W133" i="35"/>
  <c r="S140" i="35"/>
  <c r="R89" i="35"/>
  <c r="W140" i="35"/>
  <c r="AA89" i="35"/>
  <c r="AB89" i="35"/>
  <c r="AL89" i="35" s="1"/>
  <c r="V141" i="35"/>
  <c r="AC90" i="35"/>
  <c r="Z90" i="35"/>
  <c r="T146" i="35"/>
  <c r="Z95" i="35"/>
  <c r="S183" i="35"/>
  <c r="R132" i="35"/>
  <c r="T116" i="35"/>
  <c r="R66" i="35"/>
  <c r="S117" i="35"/>
  <c r="W120" i="35"/>
  <c r="AB69" i="35"/>
  <c r="AL69" i="35" s="1"/>
  <c r="V121" i="35"/>
  <c r="Z70" i="35"/>
  <c r="AC70" i="35"/>
  <c r="Z71" i="35"/>
  <c r="T122" i="35"/>
  <c r="S129" i="35"/>
  <c r="R78" i="35"/>
  <c r="V133" i="35"/>
  <c r="AC82" i="35"/>
  <c r="R88" i="35"/>
  <c r="S139" i="35"/>
  <c r="AB88" i="35"/>
  <c r="AL88" i="35" s="1"/>
  <c r="W139" i="35"/>
  <c r="AA88" i="35"/>
  <c r="AC140" i="35"/>
  <c r="V191" i="35"/>
  <c r="T142" i="35"/>
  <c r="Z91" i="35"/>
  <c r="S165" i="35"/>
  <c r="R114" i="35"/>
  <c r="T172" i="35"/>
  <c r="T112" i="35"/>
  <c r="R62" i="35"/>
  <c r="S113" i="35"/>
  <c r="W116" i="35"/>
  <c r="AB65" i="35"/>
  <c r="AL65" i="35" s="1"/>
  <c r="V117" i="35"/>
  <c r="Z117" i="35" s="1"/>
  <c r="AC66" i="35"/>
  <c r="Z66" i="35"/>
  <c r="S119" i="35"/>
  <c r="R68" i="35"/>
  <c r="T124" i="35"/>
  <c r="S125" i="35"/>
  <c r="R74" i="35"/>
  <c r="U87" i="35"/>
  <c r="U127" i="35"/>
  <c r="V129" i="35"/>
  <c r="AC78" i="35"/>
  <c r="T134" i="35"/>
  <c r="S142" i="35"/>
  <c r="R91" i="35"/>
  <c r="Z93" i="35"/>
  <c r="T144" i="35"/>
  <c r="T300" i="35"/>
  <c r="T160" i="35"/>
  <c r="V173" i="35"/>
  <c r="AC122" i="35"/>
  <c r="T176" i="35"/>
  <c r="T186" i="35"/>
  <c r="R145" i="35"/>
  <c r="S196" i="35"/>
  <c r="T219" i="35"/>
  <c r="AC193" i="35"/>
  <c r="Z80" i="35"/>
  <c r="V109" i="35"/>
  <c r="AC58" i="35"/>
  <c r="Z58" i="35"/>
  <c r="R60" i="35"/>
  <c r="S111" i="35"/>
  <c r="T114" i="35"/>
  <c r="Z63" i="35"/>
  <c r="T120" i="35"/>
  <c r="S130" i="35"/>
  <c r="R79" i="35"/>
  <c r="W130" i="35"/>
  <c r="AB79" i="35"/>
  <c r="AL79" i="35" s="1"/>
  <c r="V131" i="35"/>
  <c r="AA131" i="35" s="1"/>
  <c r="AC80" i="35"/>
  <c r="T136" i="35"/>
  <c r="AC86" i="35"/>
  <c r="V137" i="35"/>
  <c r="R92" i="35"/>
  <c r="S143" i="35"/>
  <c r="W143" i="35"/>
  <c r="AB92" i="35"/>
  <c r="AL92" i="35" s="1"/>
  <c r="V195" i="35"/>
  <c r="AC144" i="35"/>
  <c r="T110" i="35"/>
  <c r="S109" i="35"/>
  <c r="R58" i="35"/>
  <c r="V113" i="35"/>
  <c r="Z113" i="35" s="1"/>
  <c r="AC62" i="35"/>
  <c r="Z62" i="35"/>
  <c r="R64" i="35"/>
  <c r="S115" i="35"/>
  <c r="AA64" i="35"/>
  <c r="AB64" i="35"/>
  <c r="AL64" i="35" s="1"/>
  <c r="W115" i="35"/>
  <c r="T118" i="35"/>
  <c r="W124" i="35"/>
  <c r="AB73" i="35"/>
  <c r="AL73" i="35" s="1"/>
  <c r="V125" i="35"/>
  <c r="AC74" i="35"/>
  <c r="Z74" i="35"/>
  <c r="T130" i="35"/>
  <c r="S134" i="35"/>
  <c r="R83" i="35"/>
  <c r="W134" i="35"/>
  <c r="AB83" i="35"/>
  <c r="AL83" i="35" s="1"/>
  <c r="W137" i="35"/>
  <c r="AA86" i="35"/>
  <c r="AB86" i="35"/>
  <c r="AL86" i="35" s="1"/>
  <c r="Z89" i="35"/>
  <c r="T140" i="35"/>
  <c r="T296" i="35"/>
  <c r="S144" i="35"/>
  <c r="R93" i="35"/>
  <c r="W144" i="35"/>
  <c r="AA93" i="35"/>
  <c r="AB93" i="35"/>
  <c r="AL93" i="35" s="1"/>
  <c r="V145" i="35"/>
  <c r="AC94" i="35"/>
  <c r="Z94" i="35"/>
  <c r="R96" i="35"/>
  <c r="S147" i="35"/>
  <c r="W147" i="35"/>
  <c r="AB96" i="35"/>
  <c r="AL96" i="35" s="1"/>
  <c r="T164" i="35"/>
  <c r="S173" i="35"/>
  <c r="R122" i="35"/>
  <c r="U190" i="35"/>
  <c r="U148" i="35"/>
  <c r="S192" i="35"/>
  <c r="R141" i="35"/>
  <c r="V139" i="35"/>
  <c r="AC88" i="35"/>
  <c r="O352" i="35"/>
  <c r="K353" i="35"/>
  <c r="E454" i="35"/>
  <c r="Q454" i="35"/>
  <c r="T229" i="35"/>
  <c r="T247" i="35"/>
  <c r="O546" i="35"/>
  <c r="P546" i="35"/>
  <c r="AB10" i="35"/>
  <c r="AE10" i="35" s="1"/>
  <c r="AA15" i="35"/>
  <c r="AB18" i="35"/>
  <c r="AE18" i="35" s="1"/>
  <c r="AB22" i="35"/>
  <c r="AE22" i="35" s="1"/>
  <c r="AA23" i="35"/>
  <c r="S24" i="35"/>
  <c r="AA29" i="35"/>
  <c r="U36" i="35"/>
  <c r="AA39" i="35"/>
  <c r="AA43" i="35"/>
  <c r="U46" i="35"/>
  <c r="W61" i="35"/>
  <c r="S65" i="35"/>
  <c r="S69" i="35"/>
  <c r="S73" i="35"/>
  <c r="T82" i="35"/>
  <c r="S110" i="35"/>
  <c r="T131" i="35"/>
  <c r="K149" i="35"/>
  <c r="Z7" i="35"/>
  <c r="AB13" i="35"/>
  <c r="AE13" i="35" s="1"/>
  <c r="AA14" i="35"/>
  <c r="Z15" i="35"/>
  <c r="AA18" i="35"/>
  <c r="Z19" i="35"/>
  <c r="AA22" i="35"/>
  <c r="Z23" i="35"/>
  <c r="Q24" i="35"/>
  <c r="Z25" i="35"/>
  <c r="AA28" i="35"/>
  <c r="Z29" i="35"/>
  <c r="AA32" i="35"/>
  <c r="Z33" i="35"/>
  <c r="AB35" i="35"/>
  <c r="AE35" i="35" s="1"/>
  <c r="O36" i="35"/>
  <c r="X36" i="35"/>
  <c r="X87" i="35" s="1"/>
  <c r="X138" i="35" s="1"/>
  <c r="X189" i="35" s="1"/>
  <c r="X240" i="35" s="1"/>
  <c r="X291" i="35" s="1"/>
  <c r="X342" i="35" s="1"/>
  <c r="X393" i="35" s="1"/>
  <c r="X444" i="35" s="1"/>
  <c r="X495" i="35" s="1"/>
  <c r="X546" i="35" s="1"/>
  <c r="X597" i="35" s="1"/>
  <c r="R38" i="35"/>
  <c r="AA38" i="35"/>
  <c r="Z39" i="35"/>
  <c r="R42" i="35"/>
  <c r="AA42" i="35"/>
  <c r="Z43" i="35"/>
  <c r="O46" i="35"/>
  <c r="X46" i="35"/>
  <c r="X97" i="35" s="1"/>
  <c r="X148" i="35" s="1"/>
  <c r="X199" i="35" s="1"/>
  <c r="X250" i="35" s="1"/>
  <c r="X301" i="35" s="1"/>
  <c r="X352" i="35" s="1"/>
  <c r="X403" i="35" s="1"/>
  <c r="X454" i="35" s="1"/>
  <c r="X505" i="35" s="1"/>
  <c r="X556" i="35" s="1"/>
  <c r="X607" i="35" s="1"/>
  <c r="V61" i="35"/>
  <c r="R63" i="35"/>
  <c r="T64" i="35"/>
  <c r="T68" i="35"/>
  <c r="R71" i="35"/>
  <c r="J98" i="35"/>
  <c r="V76" i="35"/>
  <c r="Z76" i="35" s="1"/>
  <c r="W78" i="35"/>
  <c r="AB80" i="35"/>
  <c r="AL80" i="35" s="1"/>
  <c r="S82" i="35"/>
  <c r="S86" i="35"/>
  <c r="R94" i="35"/>
  <c r="P97" i="35"/>
  <c r="P126" i="35"/>
  <c r="AF126" i="35" s="1"/>
  <c r="AC7" i="35"/>
  <c r="R9" i="35"/>
  <c r="AA9" i="35"/>
  <c r="Z10" i="35"/>
  <c r="AC11" i="35"/>
  <c r="R13" i="35"/>
  <c r="AA13" i="35"/>
  <c r="Z14" i="35"/>
  <c r="AC15" i="35"/>
  <c r="R17" i="35"/>
  <c r="AA17" i="35"/>
  <c r="Z18" i="35"/>
  <c r="AC19" i="35"/>
  <c r="R21" i="35"/>
  <c r="AA21" i="35"/>
  <c r="Z22" i="35"/>
  <c r="AC23" i="35"/>
  <c r="AC25" i="35"/>
  <c r="R27" i="35"/>
  <c r="AA27" i="35"/>
  <c r="Z28" i="35"/>
  <c r="AC29" i="35"/>
  <c r="AA31" i="35"/>
  <c r="Z32" i="35"/>
  <c r="AC33" i="35"/>
  <c r="AA35" i="35"/>
  <c r="W36" i="35"/>
  <c r="R37" i="35"/>
  <c r="AA37" i="35"/>
  <c r="Z38" i="35"/>
  <c r="AC39" i="35"/>
  <c r="R41" i="35"/>
  <c r="AA41" i="35"/>
  <c r="Z42" i="35"/>
  <c r="AC43" i="35"/>
  <c r="R45" i="35"/>
  <c r="AA45" i="35"/>
  <c r="S46" i="35"/>
  <c r="W46" i="35"/>
  <c r="J47" i="35"/>
  <c r="W58" i="35"/>
  <c r="W60" i="35"/>
  <c r="W62" i="35"/>
  <c r="W66" i="35"/>
  <c r="W68" i="35"/>
  <c r="W70" i="35"/>
  <c r="W72" i="35"/>
  <c r="W74" i="35"/>
  <c r="T77" i="35"/>
  <c r="AC83" i="35"/>
  <c r="V84" i="35"/>
  <c r="AA84" i="35" s="1"/>
  <c r="Q87" i="35"/>
  <c r="T88" i="35"/>
  <c r="U97" i="35"/>
  <c r="K98" i="35"/>
  <c r="R136" i="35"/>
  <c r="V146" i="35"/>
  <c r="O148" i="35"/>
  <c r="Q199" i="35"/>
  <c r="R238" i="35"/>
  <c r="O291" i="35"/>
  <c r="P352" i="35"/>
  <c r="T294" i="35"/>
  <c r="R289" i="35"/>
  <c r="N250" i="35"/>
  <c r="H251" i="35"/>
  <c r="H149" i="35"/>
  <c r="N126" i="35"/>
  <c r="E189" i="35"/>
  <c r="D200" i="35"/>
  <c r="E301" i="35"/>
  <c r="Q301" i="35"/>
  <c r="AA7" i="35"/>
  <c r="AA11" i="35"/>
  <c r="AB14" i="35"/>
  <c r="AE14" i="35" s="1"/>
  <c r="W24" i="35"/>
  <c r="AA25" i="35"/>
  <c r="AB28" i="35"/>
  <c r="AE28" i="35" s="1"/>
  <c r="AB32" i="35"/>
  <c r="AE32" i="35" s="1"/>
  <c r="P36" i="35"/>
  <c r="AB38" i="35"/>
  <c r="AE38" i="35" s="1"/>
  <c r="AB42" i="35"/>
  <c r="AE42" i="35" s="1"/>
  <c r="S61" i="35"/>
  <c r="P75" i="35"/>
  <c r="AI75" i="35" s="1"/>
  <c r="T78" i="35"/>
  <c r="T86" i="35"/>
  <c r="O87" i="35"/>
  <c r="Z11" i="35"/>
  <c r="V24" i="35"/>
  <c r="R28" i="35"/>
  <c r="AB31" i="35"/>
  <c r="AE31" i="35" s="1"/>
  <c r="R32" i="35"/>
  <c r="AB37" i="35"/>
  <c r="AE37" i="35" s="1"/>
  <c r="AB41" i="35"/>
  <c r="AE41" i="35" s="1"/>
  <c r="AB45" i="35"/>
  <c r="AE45" i="35" s="1"/>
  <c r="T46" i="35"/>
  <c r="T60" i="35"/>
  <c r="V65" i="35"/>
  <c r="AA65" i="35" s="1"/>
  <c r="V69" i="35"/>
  <c r="Z69" i="35" s="1"/>
  <c r="T72" i="35"/>
  <c r="V73" i="35"/>
  <c r="Z73" i="35" s="1"/>
  <c r="AC89" i="35"/>
  <c r="R90" i="35"/>
  <c r="AC93" i="35"/>
  <c r="V114" i="35"/>
  <c r="E24" i="35"/>
  <c r="T24" i="35"/>
  <c r="X24" i="35"/>
  <c r="AC38" i="35"/>
  <c r="AA40" i="35"/>
  <c r="Z41" i="35"/>
  <c r="AC42" i="35"/>
  <c r="AA44" i="35"/>
  <c r="Z45" i="35"/>
  <c r="V46" i="35"/>
  <c r="AC46" i="35" s="1"/>
  <c r="AC71" i="35"/>
  <c r="Q75" i="35"/>
  <c r="N148" i="35"/>
  <c r="Q189" i="35"/>
  <c r="K200" i="35"/>
  <c r="P240" i="35"/>
  <c r="AF240" i="35" s="1"/>
  <c r="J455" i="35"/>
  <c r="H200" i="35"/>
  <c r="N177" i="35"/>
  <c r="J251" i="35"/>
  <c r="Q228" i="35"/>
  <c r="E279" i="35"/>
  <c r="D302" i="35"/>
  <c r="K455" i="35"/>
  <c r="O432" i="35"/>
  <c r="O228" i="35"/>
  <c r="L251" i="35"/>
  <c r="Q279" i="35"/>
  <c r="N291" i="35"/>
  <c r="N330" i="35"/>
  <c r="G353" i="35"/>
  <c r="O342" i="35"/>
  <c r="Q403" i="35"/>
  <c r="N403" i="35"/>
  <c r="S634" i="35"/>
  <c r="R617" i="35"/>
  <c r="W634" i="35"/>
  <c r="AA617" i="35"/>
  <c r="AB617" i="35"/>
  <c r="E240" i="35"/>
  <c r="L302" i="35"/>
  <c r="J353" i="35"/>
  <c r="Q330" i="35"/>
  <c r="P381" i="35"/>
  <c r="AF381" i="35" s="1"/>
  <c r="J404" i="35"/>
  <c r="H404" i="35"/>
  <c r="N381" i="35"/>
  <c r="L404" i="35"/>
  <c r="L506" i="35"/>
  <c r="O495" i="35"/>
  <c r="P495" i="35"/>
  <c r="K251" i="35"/>
  <c r="G302" i="35"/>
  <c r="K302" i="35"/>
  <c r="P279" i="35"/>
  <c r="AF279" i="35" s="1"/>
  <c r="J302" i="35"/>
  <c r="Q393" i="35"/>
  <c r="O393" i="35"/>
  <c r="P444" i="35"/>
  <c r="O483" i="35"/>
  <c r="K506" i="35"/>
  <c r="P483" i="35"/>
  <c r="N342" i="35"/>
  <c r="N352" i="35"/>
  <c r="K404" i="35"/>
  <c r="C455" i="35"/>
  <c r="H455" i="35"/>
  <c r="L455" i="35"/>
  <c r="E444" i="35"/>
  <c r="Q444" i="35"/>
  <c r="D455" i="35"/>
  <c r="G557" i="35"/>
  <c r="K557" i="35"/>
  <c r="O534" i="35"/>
  <c r="P534" i="35"/>
  <c r="E381" i="35"/>
  <c r="N432" i="35"/>
  <c r="E483" i="35"/>
  <c r="N505" i="35"/>
  <c r="J608" i="35"/>
  <c r="E607" i="35"/>
  <c r="Q607" i="35"/>
  <c r="O634" i="35"/>
  <c r="K657" i="35"/>
  <c r="P634" i="35"/>
  <c r="P656" i="35"/>
  <c r="C657" i="35"/>
  <c r="O505" i="35"/>
  <c r="L557" i="35"/>
  <c r="Q556" i="35"/>
  <c r="N556" i="35"/>
  <c r="J657" i="35"/>
  <c r="Q634" i="35"/>
  <c r="J506" i="35"/>
  <c r="N495" i="35"/>
  <c r="D557" i="35"/>
  <c r="E534" i="35"/>
  <c r="K608" i="35"/>
  <c r="O585" i="35"/>
  <c r="Q546" i="35"/>
  <c r="P597" i="35"/>
  <c r="AA618" i="35"/>
  <c r="D657" i="35"/>
  <c r="I657" i="35"/>
  <c r="Q646" i="35"/>
  <c r="C608" i="35"/>
  <c r="H608" i="35"/>
  <c r="L608" i="35"/>
  <c r="E597" i="35"/>
  <c r="Q597" i="35"/>
  <c r="D608" i="35"/>
  <c r="Z617" i="35"/>
  <c r="N634" i="35"/>
  <c r="E656" i="35"/>
  <c r="Q656" i="35"/>
  <c r="N585" i="35"/>
  <c r="T634" i="35"/>
  <c r="I608" i="34"/>
  <c r="N607" i="34"/>
  <c r="K608" i="34"/>
  <c r="G608" i="34"/>
  <c r="Z19" i="34"/>
  <c r="AA28" i="34"/>
  <c r="E36" i="34"/>
  <c r="AC41" i="34"/>
  <c r="R44" i="34"/>
  <c r="P126" i="34"/>
  <c r="P148" i="34"/>
  <c r="N301" i="34"/>
  <c r="E444" i="34"/>
  <c r="E505" i="34"/>
  <c r="E546" i="34"/>
  <c r="R18" i="34"/>
  <c r="Z27" i="34"/>
  <c r="R28" i="34"/>
  <c r="AA35" i="34"/>
  <c r="AA42" i="34"/>
  <c r="E75" i="34"/>
  <c r="N148" i="34"/>
  <c r="E330" i="34"/>
  <c r="P403" i="34"/>
  <c r="D657" i="34"/>
  <c r="J657" i="34"/>
  <c r="Z7" i="34"/>
  <c r="Z11" i="34"/>
  <c r="R14" i="34"/>
  <c r="R26" i="34"/>
  <c r="P330" i="34"/>
  <c r="E495" i="34"/>
  <c r="Q597" i="34"/>
  <c r="AB617" i="34"/>
  <c r="P634" i="34"/>
  <c r="E250" i="34"/>
  <c r="O646" i="34"/>
  <c r="Q656" i="34"/>
  <c r="O534" i="34"/>
  <c r="R8" i="34"/>
  <c r="Z9" i="34"/>
  <c r="R10" i="34"/>
  <c r="Z15" i="34"/>
  <c r="R16" i="34"/>
  <c r="Z17" i="34"/>
  <c r="AA18" i="34"/>
  <c r="R20" i="34"/>
  <c r="Z21" i="34"/>
  <c r="Z23" i="34"/>
  <c r="AA30" i="34"/>
  <c r="R34" i="34"/>
  <c r="Z35" i="34"/>
  <c r="AC37" i="34"/>
  <c r="AB39" i="34"/>
  <c r="P46" i="34"/>
  <c r="V58" i="34"/>
  <c r="V109" i="34" s="1"/>
  <c r="V160" i="34" s="1"/>
  <c r="V64" i="34"/>
  <c r="V115" i="34" s="1"/>
  <c r="V166" i="34" s="1"/>
  <c r="V65" i="34"/>
  <c r="V116" i="34" s="1"/>
  <c r="AC116" i="34" s="1"/>
  <c r="V66" i="34"/>
  <c r="V117" i="34" s="1"/>
  <c r="AC117" i="34" s="1"/>
  <c r="V68" i="34"/>
  <c r="V119" i="34" s="1"/>
  <c r="AC119" i="34" s="1"/>
  <c r="V76" i="34"/>
  <c r="AC76" i="34" s="1"/>
  <c r="S81" i="34"/>
  <c r="R81" i="34" s="1"/>
  <c r="S90" i="34"/>
  <c r="R90" i="34" s="1"/>
  <c r="S93" i="34"/>
  <c r="R93" i="34" s="1"/>
  <c r="I149" i="34"/>
  <c r="P138" i="34"/>
  <c r="E148" i="34"/>
  <c r="D149" i="34"/>
  <c r="E149" i="34" s="1"/>
  <c r="J200" i="34"/>
  <c r="N189" i="34"/>
  <c r="E199" i="34"/>
  <c r="Q250" i="34"/>
  <c r="E342" i="34"/>
  <c r="Q342" i="34"/>
  <c r="P393" i="34"/>
  <c r="Q444" i="34"/>
  <c r="N454" i="34"/>
  <c r="E556" i="34"/>
  <c r="C608" i="34"/>
  <c r="Q607" i="34"/>
  <c r="AA617" i="34"/>
  <c r="N634" i="34"/>
  <c r="O634" i="34"/>
  <c r="H657" i="34"/>
  <c r="AC9" i="34"/>
  <c r="Z13" i="34"/>
  <c r="Z31" i="34"/>
  <c r="Z33" i="34"/>
  <c r="AC35" i="34"/>
  <c r="P36" i="34"/>
  <c r="AA44" i="34"/>
  <c r="V69" i="34"/>
  <c r="V120" i="34" s="1"/>
  <c r="V171" i="34" s="1"/>
  <c r="S78" i="34"/>
  <c r="R78" i="34" s="1"/>
  <c r="S82" i="34"/>
  <c r="R82" i="34" s="1"/>
  <c r="S84" i="34"/>
  <c r="R84" i="34" s="1"/>
  <c r="W89" i="34"/>
  <c r="AB89" i="34" s="1"/>
  <c r="W91" i="34"/>
  <c r="AB91" i="34" s="1"/>
  <c r="S92" i="34"/>
  <c r="R92" i="34" s="1"/>
  <c r="P177" i="34"/>
  <c r="P250" i="34"/>
  <c r="C353" i="34"/>
  <c r="E353" i="34" s="1"/>
  <c r="Q432" i="34"/>
  <c r="E454" i="34"/>
  <c r="Q483" i="34"/>
  <c r="P495" i="34"/>
  <c r="Q534" i="34"/>
  <c r="P556" i="34"/>
  <c r="G657" i="34"/>
  <c r="L608" i="30"/>
  <c r="Z8" i="34"/>
  <c r="AC21" i="34"/>
  <c r="Z25" i="34"/>
  <c r="Z29" i="34"/>
  <c r="Z41" i="34"/>
  <c r="Z45" i="34"/>
  <c r="T62" i="34"/>
  <c r="T113" i="34" s="1"/>
  <c r="V70" i="34"/>
  <c r="V121" i="34" s="1"/>
  <c r="V172" i="34" s="1"/>
  <c r="V71" i="34"/>
  <c r="V122" i="34" s="1"/>
  <c r="V173" i="34" s="1"/>
  <c r="V74" i="34"/>
  <c r="V125" i="34" s="1"/>
  <c r="V176" i="34" s="1"/>
  <c r="W77" i="34"/>
  <c r="AB77" i="34" s="1"/>
  <c r="W79" i="34"/>
  <c r="AB79" i="34" s="1"/>
  <c r="W81" i="34"/>
  <c r="AB81" i="34" s="1"/>
  <c r="W83" i="34"/>
  <c r="AB83" i="34" s="1"/>
  <c r="W85" i="34"/>
  <c r="AB85" i="34" s="1"/>
  <c r="W93" i="34"/>
  <c r="AB93" i="34" s="1"/>
  <c r="W95" i="34"/>
  <c r="AB95" i="34" s="1"/>
  <c r="Q352" i="34"/>
  <c r="Q454" i="34"/>
  <c r="O597" i="34"/>
  <c r="R617" i="34"/>
  <c r="T634" i="34"/>
  <c r="AA8" i="34"/>
  <c r="Z14" i="34"/>
  <c r="X24" i="34"/>
  <c r="X75" i="34" s="1"/>
  <c r="X126" i="34" s="1"/>
  <c r="X177" i="34" s="1"/>
  <c r="X228" i="34" s="1"/>
  <c r="X279" i="34" s="1"/>
  <c r="X330" i="34" s="1"/>
  <c r="X381" i="34" s="1"/>
  <c r="X432" i="34" s="1"/>
  <c r="X483" i="34" s="1"/>
  <c r="X534" i="34" s="1"/>
  <c r="X585" i="34" s="1"/>
  <c r="AC16" i="34"/>
  <c r="Z18" i="34"/>
  <c r="AA20" i="34"/>
  <c r="AA27" i="34"/>
  <c r="AC27" i="34"/>
  <c r="AA31" i="34"/>
  <c r="AC31" i="34"/>
  <c r="AA33" i="34"/>
  <c r="AA34" i="34"/>
  <c r="Z37" i="34"/>
  <c r="R38" i="34"/>
  <c r="Z39" i="34"/>
  <c r="R40" i="34"/>
  <c r="AB41" i="34"/>
  <c r="Z43" i="34"/>
  <c r="Q46" i="34"/>
  <c r="V62" i="34"/>
  <c r="V113" i="34" s="1"/>
  <c r="AC113" i="34" s="1"/>
  <c r="P75" i="34"/>
  <c r="P189" i="34"/>
  <c r="E279" i="34"/>
  <c r="E301" i="34"/>
  <c r="Q393" i="34"/>
  <c r="P546" i="34"/>
  <c r="E585" i="34"/>
  <c r="I506" i="34"/>
  <c r="G506" i="34"/>
  <c r="L455" i="34"/>
  <c r="O444" i="34"/>
  <c r="G455" i="34"/>
  <c r="I455" i="34"/>
  <c r="O454" i="34"/>
  <c r="L404" i="34"/>
  <c r="I404" i="34"/>
  <c r="N352" i="34"/>
  <c r="I353" i="34"/>
  <c r="N342" i="34"/>
  <c r="H353" i="34"/>
  <c r="O342" i="34"/>
  <c r="O352" i="34"/>
  <c r="I302" i="34"/>
  <c r="J302" i="34"/>
  <c r="N291" i="34"/>
  <c r="G302" i="34"/>
  <c r="N279" i="34"/>
  <c r="O301" i="34"/>
  <c r="L251" i="34"/>
  <c r="K251" i="34"/>
  <c r="J251" i="34"/>
  <c r="O240" i="34"/>
  <c r="I251" i="34"/>
  <c r="G251" i="34"/>
  <c r="O546" i="34"/>
  <c r="K557" i="34"/>
  <c r="O495" i="34"/>
  <c r="P444" i="34"/>
  <c r="O381" i="34"/>
  <c r="Q381" i="34"/>
  <c r="G404" i="34"/>
  <c r="K404" i="34"/>
  <c r="O330" i="34"/>
  <c r="O291" i="34"/>
  <c r="L200" i="34"/>
  <c r="N199" i="34"/>
  <c r="H200" i="34"/>
  <c r="L149" i="34"/>
  <c r="G149" i="34"/>
  <c r="J149" i="34"/>
  <c r="N138" i="34"/>
  <c r="O138" i="34"/>
  <c r="O148" i="34"/>
  <c r="L98" i="34"/>
  <c r="N87" i="34"/>
  <c r="N97" i="34"/>
  <c r="J98" i="34"/>
  <c r="O250" i="34"/>
  <c r="O199" i="34"/>
  <c r="O189" i="34"/>
  <c r="N177" i="34"/>
  <c r="Q148" i="34"/>
  <c r="Q138" i="34"/>
  <c r="K149" i="34"/>
  <c r="O97" i="34"/>
  <c r="Z90" i="34"/>
  <c r="O87" i="34"/>
  <c r="Z82" i="34"/>
  <c r="AC58" i="34"/>
  <c r="R59" i="34"/>
  <c r="AC60" i="34"/>
  <c r="AC66" i="34"/>
  <c r="AC68" i="34"/>
  <c r="R69" i="34"/>
  <c r="R73" i="34"/>
  <c r="R110" i="34"/>
  <c r="AA67" i="34"/>
  <c r="G98" i="34"/>
  <c r="I98" i="34"/>
  <c r="K47" i="34"/>
  <c r="O36" i="34"/>
  <c r="AH36" i="34" s="1"/>
  <c r="AA14" i="34"/>
  <c r="V124" i="34"/>
  <c r="AA73" i="34"/>
  <c r="AC73" i="34"/>
  <c r="T112" i="34"/>
  <c r="V118" i="34"/>
  <c r="AC67" i="34"/>
  <c r="S60" i="34"/>
  <c r="R9" i="34"/>
  <c r="W60" i="34"/>
  <c r="AA9" i="34"/>
  <c r="R112" i="34"/>
  <c r="S163" i="34"/>
  <c r="AB61" i="34"/>
  <c r="W112" i="34"/>
  <c r="AA19" i="34"/>
  <c r="W70" i="34"/>
  <c r="Z30" i="34"/>
  <c r="T81" i="34"/>
  <c r="V134" i="34"/>
  <c r="AC83" i="34"/>
  <c r="T186" i="34"/>
  <c r="T139" i="34"/>
  <c r="R43" i="34"/>
  <c r="S94" i="34"/>
  <c r="AA43" i="34"/>
  <c r="W94" i="34"/>
  <c r="T95" i="34"/>
  <c r="Z44" i="34"/>
  <c r="V147" i="34"/>
  <c r="Z147" i="34" s="1"/>
  <c r="AC96" i="34"/>
  <c r="T109" i="34"/>
  <c r="T117" i="34"/>
  <c r="V174" i="34"/>
  <c r="AC123" i="34"/>
  <c r="Z73" i="34"/>
  <c r="T124" i="34"/>
  <c r="S128" i="34"/>
  <c r="R77" i="34"/>
  <c r="R79" i="34"/>
  <c r="S130" i="34"/>
  <c r="S136" i="34"/>
  <c r="R85" i="34"/>
  <c r="S140" i="34"/>
  <c r="R89" i="34"/>
  <c r="S142" i="34"/>
  <c r="R91" i="34"/>
  <c r="W24" i="34"/>
  <c r="AA7" i="34"/>
  <c r="W58" i="34"/>
  <c r="W64" i="34"/>
  <c r="AA13" i="34"/>
  <c r="R116" i="34"/>
  <c r="S167" i="34"/>
  <c r="AB65" i="34"/>
  <c r="W116" i="34"/>
  <c r="S173" i="34"/>
  <c r="R122" i="34"/>
  <c r="W122" i="34"/>
  <c r="AB71" i="34"/>
  <c r="R23" i="34"/>
  <c r="S74" i="34"/>
  <c r="AA23" i="34"/>
  <c r="W74" i="34"/>
  <c r="H47" i="34"/>
  <c r="N24" i="34"/>
  <c r="U36" i="34"/>
  <c r="U76" i="34"/>
  <c r="AC77" i="34"/>
  <c r="V128" i="34"/>
  <c r="T180" i="34"/>
  <c r="T79" i="34"/>
  <c r="Z28" i="34"/>
  <c r="AC80" i="34"/>
  <c r="V131" i="34"/>
  <c r="Z131" i="34" s="1"/>
  <c r="Z34" i="34"/>
  <c r="T85" i="34"/>
  <c r="V137" i="34"/>
  <c r="Z137" i="34" s="1"/>
  <c r="AC86" i="34"/>
  <c r="S46" i="34"/>
  <c r="R37" i="34"/>
  <c r="W46" i="34"/>
  <c r="AA37" i="34"/>
  <c r="AC91" i="34"/>
  <c r="V142" i="34"/>
  <c r="T194" i="34"/>
  <c r="T93" i="34"/>
  <c r="Z42" i="34"/>
  <c r="V145" i="34"/>
  <c r="Z145" i="34" s="1"/>
  <c r="AC94" i="34"/>
  <c r="T114" i="34"/>
  <c r="T115" i="34"/>
  <c r="Z72" i="34"/>
  <c r="T123" i="34"/>
  <c r="E87" i="34"/>
  <c r="D98" i="34"/>
  <c r="S212" i="34"/>
  <c r="R161" i="34"/>
  <c r="W110" i="34"/>
  <c r="AB59" i="34"/>
  <c r="R11" i="34"/>
  <c r="S62" i="34"/>
  <c r="AA11" i="34"/>
  <c r="W62" i="34"/>
  <c r="S68" i="34"/>
  <c r="R17" i="34"/>
  <c r="W68" i="34"/>
  <c r="AA17" i="34"/>
  <c r="R120" i="34"/>
  <c r="S171" i="34"/>
  <c r="AB69" i="34"/>
  <c r="W120" i="34"/>
  <c r="AC81" i="34"/>
  <c r="V132" i="34"/>
  <c r="T184" i="34"/>
  <c r="T83" i="34"/>
  <c r="Z32" i="34"/>
  <c r="AC84" i="34"/>
  <c r="V135" i="34"/>
  <c r="Z135" i="34" s="1"/>
  <c r="V139" i="34"/>
  <c r="V97" i="34"/>
  <c r="AC97" i="34" s="1"/>
  <c r="AC88" i="34"/>
  <c r="AC89" i="34"/>
  <c r="V140" i="34"/>
  <c r="T192" i="34"/>
  <c r="AC95" i="34"/>
  <c r="V146" i="34"/>
  <c r="T198" i="34"/>
  <c r="V162" i="34"/>
  <c r="AC111" i="34"/>
  <c r="T121" i="34"/>
  <c r="H98" i="34"/>
  <c r="N75" i="34"/>
  <c r="W128" i="34"/>
  <c r="AC32" i="34"/>
  <c r="T36" i="34"/>
  <c r="V63" i="34"/>
  <c r="Z63" i="34" s="1"/>
  <c r="T65" i="34"/>
  <c r="Q75" i="34"/>
  <c r="S80" i="34"/>
  <c r="S86" i="34"/>
  <c r="Z96" i="34"/>
  <c r="K98" i="34"/>
  <c r="AB9" i="34"/>
  <c r="AA12" i="34"/>
  <c r="AB19" i="34"/>
  <c r="AA22" i="34"/>
  <c r="V24" i="34"/>
  <c r="AC26" i="34"/>
  <c r="AB29" i="34"/>
  <c r="AA32" i="34"/>
  <c r="AB35" i="34"/>
  <c r="Q36" i="34"/>
  <c r="AC40" i="34"/>
  <c r="AB43" i="34"/>
  <c r="O46" i="34"/>
  <c r="X46" i="34"/>
  <c r="X97" i="34" s="1"/>
  <c r="X148" i="34" s="1"/>
  <c r="X199" i="34" s="1"/>
  <c r="X250" i="34" s="1"/>
  <c r="X301" i="34" s="1"/>
  <c r="X352" i="34" s="1"/>
  <c r="X403" i="34" s="1"/>
  <c r="X454" i="34" s="1"/>
  <c r="X505" i="34" s="1"/>
  <c r="X556" i="34" s="1"/>
  <c r="X607" i="34" s="1"/>
  <c r="V61" i="34"/>
  <c r="AA61" i="34" s="1"/>
  <c r="R65" i="34"/>
  <c r="T71" i="34"/>
  <c r="AC72" i="34"/>
  <c r="O75" i="34"/>
  <c r="Z78" i="34"/>
  <c r="Z80" i="34"/>
  <c r="Z84" i="34"/>
  <c r="Z86" i="34"/>
  <c r="Q87" i="34"/>
  <c r="P87" i="34"/>
  <c r="Z88" i="34"/>
  <c r="Z92" i="34"/>
  <c r="P97" i="34"/>
  <c r="AB7" i="34"/>
  <c r="AA10" i="34"/>
  <c r="Z12" i="34"/>
  <c r="AB13" i="34"/>
  <c r="AA16" i="34"/>
  <c r="Z22" i="34"/>
  <c r="AB23" i="34"/>
  <c r="P24" i="34"/>
  <c r="T24" i="34"/>
  <c r="AA26" i="34"/>
  <c r="AC30" i="34"/>
  <c r="AB33" i="34"/>
  <c r="X36" i="34"/>
  <c r="X87" i="34" s="1"/>
  <c r="X138" i="34" s="1"/>
  <c r="X189" i="34" s="1"/>
  <c r="X240" i="34" s="1"/>
  <c r="X291" i="34" s="1"/>
  <c r="X342" i="34" s="1"/>
  <c r="X393" i="34" s="1"/>
  <c r="X444" i="34" s="1"/>
  <c r="X495" i="34" s="1"/>
  <c r="X546" i="34" s="1"/>
  <c r="X597" i="34" s="1"/>
  <c r="AB37" i="34"/>
  <c r="AC38" i="34"/>
  <c r="AA40" i="34"/>
  <c r="AC44" i="34"/>
  <c r="N46" i="34"/>
  <c r="V46" i="34"/>
  <c r="AC46" i="34" s="1"/>
  <c r="V59" i="34"/>
  <c r="R63" i="34"/>
  <c r="X65" i="34"/>
  <c r="X116" i="34" s="1"/>
  <c r="X167" i="34" s="1"/>
  <c r="X218" i="34" s="1"/>
  <c r="X269" i="34" s="1"/>
  <c r="X320" i="34" s="1"/>
  <c r="X371" i="34" s="1"/>
  <c r="X422" i="34" s="1"/>
  <c r="X473" i="34" s="1"/>
  <c r="X524" i="34" s="1"/>
  <c r="X575" i="34" s="1"/>
  <c r="T69" i="34"/>
  <c r="R71" i="34"/>
  <c r="W78" i="34"/>
  <c r="W80" i="34"/>
  <c r="W82" i="34"/>
  <c r="W84" i="34"/>
  <c r="W86" i="34"/>
  <c r="W88" i="34"/>
  <c r="W90" i="34"/>
  <c r="W92" i="34"/>
  <c r="S169" i="34"/>
  <c r="R118" i="34"/>
  <c r="W118" i="34"/>
  <c r="AB67" i="34"/>
  <c r="R19" i="34"/>
  <c r="S70" i="34"/>
  <c r="V133" i="34"/>
  <c r="Z133" i="34" s="1"/>
  <c r="AC82" i="34"/>
  <c r="T89" i="34"/>
  <c r="Z38" i="34"/>
  <c r="V141" i="34"/>
  <c r="Z141" i="34" s="1"/>
  <c r="AC90" i="34"/>
  <c r="T125" i="34"/>
  <c r="R83" i="34"/>
  <c r="S134" i="34"/>
  <c r="R88" i="34"/>
  <c r="S139" i="34"/>
  <c r="S24" i="34"/>
  <c r="R7" i="34"/>
  <c r="S58" i="34"/>
  <c r="S64" i="34"/>
  <c r="R13" i="34"/>
  <c r="U58" i="34"/>
  <c r="U24" i="34"/>
  <c r="S165" i="34"/>
  <c r="R114" i="34"/>
  <c r="W114" i="34"/>
  <c r="AB63" i="34"/>
  <c r="R15" i="34"/>
  <c r="S66" i="34"/>
  <c r="AA15" i="34"/>
  <c r="W66" i="34"/>
  <c r="S72" i="34"/>
  <c r="R21" i="34"/>
  <c r="W72" i="34"/>
  <c r="AA21" i="34"/>
  <c r="R124" i="34"/>
  <c r="S175" i="34"/>
  <c r="AB73" i="34"/>
  <c r="W124" i="34"/>
  <c r="S76" i="34"/>
  <c r="R25" i="34"/>
  <c r="S36" i="34"/>
  <c r="W76" i="34"/>
  <c r="AA25" i="34"/>
  <c r="W36" i="34"/>
  <c r="Z26" i="34"/>
  <c r="T77" i="34"/>
  <c r="V129" i="34"/>
  <c r="Z129" i="34" s="1"/>
  <c r="AC78" i="34"/>
  <c r="V130" i="34"/>
  <c r="AC79" i="34"/>
  <c r="T182" i="34"/>
  <c r="AC85" i="34"/>
  <c r="V136" i="34"/>
  <c r="T188" i="34"/>
  <c r="T91" i="34"/>
  <c r="Z40" i="34"/>
  <c r="V143" i="34"/>
  <c r="Z143" i="34" s="1"/>
  <c r="AC92" i="34"/>
  <c r="AC93" i="34"/>
  <c r="V144" i="34"/>
  <c r="T196" i="34"/>
  <c r="S96" i="34"/>
  <c r="R45" i="34"/>
  <c r="W96" i="34"/>
  <c r="AA45" i="34"/>
  <c r="Z60" i="34"/>
  <c r="T111" i="34"/>
  <c r="T119" i="34"/>
  <c r="T127" i="34"/>
  <c r="S146" i="34"/>
  <c r="R95" i="34"/>
  <c r="AC22" i="34"/>
  <c r="R67" i="34"/>
  <c r="Z10" i="34"/>
  <c r="Z16" i="34"/>
  <c r="E24" i="34"/>
  <c r="J47" i="34"/>
  <c r="Q24" i="34"/>
  <c r="AC28" i="34"/>
  <c r="AC34" i="34"/>
  <c r="N36" i="34"/>
  <c r="V36" i="34"/>
  <c r="AC36" i="34" s="1"/>
  <c r="U46" i="34"/>
  <c r="AC42" i="34"/>
  <c r="T46" i="34"/>
  <c r="T59" i="34"/>
  <c r="R61" i="34"/>
  <c r="T67" i="34"/>
  <c r="U88" i="34"/>
  <c r="Z94" i="34"/>
  <c r="H251" i="34"/>
  <c r="N228" i="34"/>
  <c r="O483" i="34"/>
  <c r="P483" i="34"/>
  <c r="P505" i="34"/>
  <c r="O505" i="34"/>
  <c r="K200" i="34"/>
  <c r="O177" i="34"/>
  <c r="O126" i="34"/>
  <c r="Q189" i="34"/>
  <c r="Q240" i="34"/>
  <c r="D302" i="34"/>
  <c r="E302" i="34" s="1"/>
  <c r="P432" i="34"/>
  <c r="K506" i="34"/>
  <c r="AB8" i="34"/>
  <c r="AB12" i="34"/>
  <c r="AB16" i="34"/>
  <c r="AB20" i="34"/>
  <c r="AC29" i="34"/>
  <c r="AC33" i="34"/>
  <c r="AC39" i="34"/>
  <c r="AC43" i="34"/>
  <c r="E97" i="34"/>
  <c r="N126" i="34"/>
  <c r="G200" i="34"/>
  <c r="Q199" i="34"/>
  <c r="P199" i="34"/>
  <c r="P228" i="34"/>
  <c r="Q291" i="34"/>
  <c r="L353" i="34"/>
  <c r="N393" i="34"/>
  <c r="H404" i="34"/>
  <c r="D200" i="34"/>
  <c r="E177" i="34"/>
  <c r="K302" i="34"/>
  <c r="O279" i="34"/>
  <c r="K455" i="34"/>
  <c r="O432" i="34"/>
  <c r="J353" i="34"/>
  <c r="Q330" i="34"/>
  <c r="N330" i="34"/>
  <c r="D404" i="34"/>
  <c r="E381" i="34"/>
  <c r="Q126" i="34"/>
  <c r="Q177" i="34"/>
  <c r="E228" i="34"/>
  <c r="Q228" i="34"/>
  <c r="N240" i="34"/>
  <c r="N403" i="34"/>
  <c r="AB10" i="34"/>
  <c r="AB14" i="34"/>
  <c r="AB18" i="34"/>
  <c r="AB22" i="34"/>
  <c r="I200" i="34"/>
  <c r="O228" i="34"/>
  <c r="P240" i="34"/>
  <c r="P279" i="34"/>
  <c r="Q301" i="34"/>
  <c r="P352" i="34"/>
  <c r="O403" i="34"/>
  <c r="P597" i="34"/>
  <c r="H455" i="34"/>
  <c r="N432" i="34"/>
  <c r="D506" i="34"/>
  <c r="E483" i="34"/>
  <c r="L608" i="34"/>
  <c r="AC618" i="34"/>
  <c r="AA618" i="34"/>
  <c r="H302" i="34"/>
  <c r="L302" i="34"/>
  <c r="Q279" i="34"/>
  <c r="P301" i="34"/>
  <c r="G353" i="34"/>
  <c r="P342" i="34"/>
  <c r="P381" i="34"/>
  <c r="O393" i="34"/>
  <c r="H557" i="34"/>
  <c r="N557" i="34" s="1"/>
  <c r="N534" i="34"/>
  <c r="L557" i="34"/>
  <c r="E352" i="34"/>
  <c r="E432" i="34"/>
  <c r="Q495" i="34"/>
  <c r="J506" i="34"/>
  <c r="N495" i="34"/>
  <c r="Q546" i="34"/>
  <c r="N546" i="34"/>
  <c r="P291" i="34"/>
  <c r="K353" i="34"/>
  <c r="J404" i="34"/>
  <c r="J455" i="34"/>
  <c r="N444" i="34"/>
  <c r="D557" i="34"/>
  <c r="N646" i="34"/>
  <c r="H506" i="34"/>
  <c r="N483" i="34"/>
  <c r="L506" i="34"/>
  <c r="Q585" i="34"/>
  <c r="J608" i="34"/>
  <c r="N585" i="34"/>
  <c r="O585" i="34"/>
  <c r="P454" i="34"/>
  <c r="Q505" i="34"/>
  <c r="N505" i="34"/>
  <c r="C557" i="34"/>
  <c r="E534" i="34"/>
  <c r="N597" i="34"/>
  <c r="H608" i="34"/>
  <c r="C657" i="34"/>
  <c r="P646" i="34"/>
  <c r="I557" i="34"/>
  <c r="P534" i="34"/>
  <c r="O607" i="34"/>
  <c r="P607" i="34"/>
  <c r="P656" i="34"/>
  <c r="O656" i="34"/>
  <c r="K657" i="34"/>
  <c r="Q556" i="34"/>
  <c r="O556" i="34"/>
  <c r="E607" i="34"/>
  <c r="E634" i="34"/>
  <c r="Q634" i="34"/>
  <c r="E656" i="34"/>
  <c r="V634" i="34"/>
  <c r="AC617" i="34"/>
  <c r="E597" i="34"/>
  <c r="Z618" i="34"/>
  <c r="I657" i="34"/>
  <c r="E646" i="34"/>
  <c r="Q646" i="34"/>
  <c r="P585" i="34"/>
  <c r="L557" i="30"/>
  <c r="L506" i="30"/>
  <c r="F318" i="30"/>
  <c r="D607" i="30"/>
  <c r="D597" i="30"/>
  <c r="D585" i="30"/>
  <c r="D556" i="30"/>
  <c r="D546" i="30"/>
  <c r="D534" i="30"/>
  <c r="D505" i="30"/>
  <c r="D495" i="30"/>
  <c r="D483" i="30"/>
  <c r="D454" i="30"/>
  <c r="D444" i="30"/>
  <c r="D432" i="30"/>
  <c r="D403" i="30"/>
  <c r="D393" i="30"/>
  <c r="D381" i="30"/>
  <c r="D352" i="30"/>
  <c r="D342" i="30"/>
  <c r="D330" i="30"/>
  <c r="D301" i="30"/>
  <c r="D291" i="30"/>
  <c r="D279" i="30"/>
  <c r="D250" i="30"/>
  <c r="D240" i="30"/>
  <c r="D228" i="30"/>
  <c r="D199" i="30"/>
  <c r="D189" i="30"/>
  <c r="D177" i="30"/>
  <c r="D148" i="30"/>
  <c r="D138" i="30"/>
  <c r="D126" i="30"/>
  <c r="D97" i="30"/>
  <c r="D87" i="30"/>
  <c r="D75" i="30"/>
  <c r="L454" i="30"/>
  <c r="L444" i="30"/>
  <c r="L432" i="30"/>
  <c r="L403" i="30"/>
  <c r="L393" i="30"/>
  <c r="L381" i="30"/>
  <c r="L352" i="30"/>
  <c r="L342" i="30"/>
  <c r="L330" i="30"/>
  <c r="K301" i="30"/>
  <c r="J301" i="30"/>
  <c r="I301" i="30"/>
  <c r="H301" i="30"/>
  <c r="G301" i="30"/>
  <c r="K291" i="30"/>
  <c r="J291" i="30"/>
  <c r="I291" i="30"/>
  <c r="H291" i="30"/>
  <c r="G291" i="30"/>
  <c r="K279" i="30"/>
  <c r="J279" i="30"/>
  <c r="I279" i="30"/>
  <c r="H279" i="30"/>
  <c r="G279" i="30"/>
  <c r="L301" i="30"/>
  <c r="L291" i="30"/>
  <c r="L279" i="30"/>
  <c r="L228" i="30"/>
  <c r="L240" i="30"/>
  <c r="L250" i="30"/>
  <c r="L189" i="30"/>
  <c r="L177" i="30"/>
  <c r="L199" i="30"/>
  <c r="L148" i="30"/>
  <c r="L138" i="30"/>
  <c r="L126" i="30"/>
  <c r="AB84" i="35" l="1"/>
  <c r="AL84" i="35" s="1"/>
  <c r="E149" i="35"/>
  <c r="AH24" i="34"/>
  <c r="S132" i="34"/>
  <c r="R132" i="34" s="1"/>
  <c r="P47" i="34"/>
  <c r="AH291" i="34"/>
  <c r="E608" i="34"/>
  <c r="AB81" i="35"/>
  <c r="AL81" i="35" s="1"/>
  <c r="E200" i="35"/>
  <c r="W183" i="35"/>
  <c r="P47" i="35"/>
  <c r="AH228" i="34"/>
  <c r="AC122" i="34"/>
  <c r="Q353" i="35"/>
  <c r="AG608" i="34"/>
  <c r="E302" i="35"/>
  <c r="E353" i="35"/>
  <c r="Q506" i="35"/>
  <c r="AH126" i="34"/>
  <c r="V168" i="34"/>
  <c r="V219" i="34" s="1"/>
  <c r="S143" i="34"/>
  <c r="E98" i="34"/>
  <c r="AH148" i="34"/>
  <c r="N149" i="35"/>
  <c r="S146" i="35"/>
  <c r="AG301" i="30"/>
  <c r="AG404" i="34"/>
  <c r="N251" i="34"/>
  <c r="S133" i="34"/>
  <c r="W136" i="34"/>
  <c r="AB59" i="35"/>
  <c r="AL59" i="35" s="1"/>
  <c r="AA83" i="35"/>
  <c r="Q557" i="34"/>
  <c r="V167" i="34"/>
  <c r="V218" i="34" s="1"/>
  <c r="AC69" i="34"/>
  <c r="AH46" i="34"/>
  <c r="AA89" i="34"/>
  <c r="AA77" i="34"/>
  <c r="AH189" i="34"/>
  <c r="AH250" i="34"/>
  <c r="AG149" i="34"/>
  <c r="O557" i="34"/>
  <c r="AH352" i="34"/>
  <c r="E557" i="35"/>
  <c r="R187" i="35"/>
  <c r="W173" i="35"/>
  <c r="AB173" i="35" s="1"/>
  <c r="AI173" i="35" s="1"/>
  <c r="R85" i="35"/>
  <c r="AG302" i="34"/>
  <c r="AH87" i="34"/>
  <c r="AH597" i="34"/>
  <c r="AH495" i="34"/>
  <c r="AH546" i="34"/>
  <c r="AH403" i="34"/>
  <c r="AH279" i="34"/>
  <c r="Q251" i="34"/>
  <c r="AG251" i="34"/>
  <c r="AH556" i="34"/>
  <c r="AH454" i="34"/>
  <c r="AH505" i="34"/>
  <c r="AH381" i="34"/>
  <c r="AH240" i="34"/>
  <c r="AG279" i="30"/>
  <c r="AG506" i="34"/>
  <c r="Q353" i="34"/>
  <c r="AG353" i="34"/>
  <c r="AA95" i="34"/>
  <c r="AG200" i="34"/>
  <c r="AH330" i="34"/>
  <c r="AH534" i="34"/>
  <c r="AH432" i="34"/>
  <c r="AH607" i="34"/>
  <c r="AH483" i="34"/>
  <c r="AH342" i="34"/>
  <c r="AH199" i="34"/>
  <c r="AG291" i="30"/>
  <c r="Q455" i="34"/>
  <c r="AG455" i="34"/>
  <c r="W146" i="35"/>
  <c r="W197" i="35" s="1"/>
  <c r="AG557" i="34"/>
  <c r="AH393" i="34"/>
  <c r="AH585" i="34"/>
  <c r="AH444" i="34"/>
  <c r="AH301" i="34"/>
  <c r="AH177" i="34"/>
  <c r="AH75" i="34"/>
  <c r="AG98" i="34"/>
  <c r="Q47" i="34"/>
  <c r="AG47" i="34"/>
  <c r="P608" i="34"/>
  <c r="AH138" i="34"/>
  <c r="AC62" i="34"/>
  <c r="Z66" i="34"/>
  <c r="AH97" i="34"/>
  <c r="Z62" i="34"/>
  <c r="V164" i="34"/>
  <c r="V215" i="34" s="1"/>
  <c r="AC125" i="34"/>
  <c r="S141" i="34"/>
  <c r="S192" i="34" s="1"/>
  <c r="S135" i="34"/>
  <c r="S186" i="34" s="1"/>
  <c r="Z74" i="34"/>
  <c r="AA71" i="34"/>
  <c r="AA65" i="34"/>
  <c r="W134" i="34"/>
  <c r="W185" i="34" s="1"/>
  <c r="AC120" i="34"/>
  <c r="AC74" i="34"/>
  <c r="P404" i="34"/>
  <c r="P251" i="34"/>
  <c r="R80" i="35"/>
  <c r="Q98" i="35"/>
  <c r="S182" i="35"/>
  <c r="R77" i="35"/>
  <c r="E404" i="34"/>
  <c r="AA83" i="34"/>
  <c r="W144" i="34"/>
  <c r="AB144" i="34" s="1"/>
  <c r="E47" i="35"/>
  <c r="Q608" i="34"/>
  <c r="Z68" i="34"/>
  <c r="AC109" i="34"/>
  <c r="S144" i="34"/>
  <c r="R144" i="34" s="1"/>
  <c r="AA85" i="34"/>
  <c r="AA79" i="34"/>
  <c r="V170" i="34"/>
  <c r="AC170" i="34" s="1"/>
  <c r="Z58" i="34"/>
  <c r="Q302" i="35"/>
  <c r="R95" i="35"/>
  <c r="E506" i="34"/>
  <c r="AA69" i="34"/>
  <c r="W140" i="34"/>
  <c r="AA140" i="34" s="1"/>
  <c r="V127" i="34"/>
  <c r="V138" i="34" s="1"/>
  <c r="AC138" i="34" s="1"/>
  <c r="S129" i="34"/>
  <c r="R129" i="34" s="1"/>
  <c r="Q404" i="35"/>
  <c r="AA90" i="35"/>
  <c r="W114" i="35"/>
  <c r="AB114" i="35" s="1"/>
  <c r="AI114" i="35" s="1"/>
  <c r="W142" i="35"/>
  <c r="AA142" i="35" s="1"/>
  <c r="Q47" i="35"/>
  <c r="V174" i="35"/>
  <c r="V225" i="35" s="1"/>
  <c r="AA638" i="38"/>
  <c r="Z607" i="38"/>
  <c r="AA607" i="38"/>
  <c r="T646" i="38"/>
  <c r="Z557" i="38"/>
  <c r="Z624" i="38"/>
  <c r="S656" i="38"/>
  <c r="Z638" i="38"/>
  <c r="AB644" i="38"/>
  <c r="AA644" i="38"/>
  <c r="Z628" i="38"/>
  <c r="Z620" i="38"/>
  <c r="AB619" i="38"/>
  <c r="AA619" i="38"/>
  <c r="V636" i="38"/>
  <c r="Z636" i="38" s="1"/>
  <c r="AC585" i="38"/>
  <c r="V608" i="38"/>
  <c r="AC608" i="38" s="1"/>
  <c r="AA633" i="38"/>
  <c r="AB633" i="38"/>
  <c r="AB635" i="38"/>
  <c r="AA635" i="38"/>
  <c r="AC650" i="38"/>
  <c r="AA650" i="38"/>
  <c r="AA557" i="38"/>
  <c r="AB557" i="38"/>
  <c r="Z640" i="38"/>
  <c r="T656" i="38"/>
  <c r="AA624" i="38"/>
  <c r="AA631" i="38"/>
  <c r="AB631" i="38"/>
  <c r="Z650" i="38"/>
  <c r="W636" i="38"/>
  <c r="W646" i="38" s="1"/>
  <c r="AB585" i="38"/>
  <c r="AA585" i="38"/>
  <c r="W608" i="38"/>
  <c r="W648" i="38"/>
  <c r="W656" i="38" s="1"/>
  <c r="AB597" i="38"/>
  <c r="AA597" i="38"/>
  <c r="AA620" i="38"/>
  <c r="AB641" i="38"/>
  <c r="AA641" i="38"/>
  <c r="V648" i="38"/>
  <c r="AC597" i="38"/>
  <c r="AA640" i="38"/>
  <c r="AA623" i="38"/>
  <c r="AB623" i="38"/>
  <c r="Z597" i="38"/>
  <c r="AA647" i="38"/>
  <c r="AB647" i="38"/>
  <c r="AB637" i="38"/>
  <c r="AA637" i="38"/>
  <c r="S636" i="38"/>
  <c r="S608" i="38"/>
  <c r="Z585" i="38"/>
  <c r="AA628" i="38"/>
  <c r="AA629" i="38"/>
  <c r="AB629" i="38"/>
  <c r="N608" i="35"/>
  <c r="N557" i="35"/>
  <c r="E200" i="34"/>
  <c r="AC70" i="34"/>
  <c r="AC121" i="34"/>
  <c r="Z64" i="34"/>
  <c r="AC115" i="34"/>
  <c r="Q251" i="35"/>
  <c r="AA96" i="35"/>
  <c r="AC64" i="34"/>
  <c r="E657" i="34"/>
  <c r="Z76" i="34"/>
  <c r="AA93" i="34"/>
  <c r="W130" i="34"/>
  <c r="AA130" i="34" s="1"/>
  <c r="V87" i="34"/>
  <c r="AC87" i="34" s="1"/>
  <c r="Z70" i="34"/>
  <c r="N200" i="34"/>
  <c r="N657" i="35"/>
  <c r="V132" i="35"/>
  <c r="V183" i="35" s="1"/>
  <c r="E404" i="35"/>
  <c r="AA91" i="34"/>
  <c r="AA81" i="34"/>
  <c r="W146" i="34"/>
  <c r="AB146" i="34" s="1"/>
  <c r="N657" i="34"/>
  <c r="AC71" i="34"/>
  <c r="W142" i="34"/>
  <c r="AA142" i="34" s="1"/>
  <c r="W132" i="34"/>
  <c r="W183" i="34" s="1"/>
  <c r="Z83" i="35"/>
  <c r="N200" i="35"/>
  <c r="Q302" i="34"/>
  <c r="Z46" i="34"/>
  <c r="Q149" i="34"/>
  <c r="Q404" i="34"/>
  <c r="AC65" i="34"/>
  <c r="S186" i="35"/>
  <c r="S237" i="35" s="1"/>
  <c r="AC119" i="35"/>
  <c r="AC134" i="35"/>
  <c r="S179" i="35"/>
  <c r="S230" i="35" s="1"/>
  <c r="AB131" i="35"/>
  <c r="AI131" i="35" s="1"/>
  <c r="D98" i="30"/>
  <c r="D455" i="30"/>
  <c r="E657" i="35"/>
  <c r="AB127" i="35"/>
  <c r="AI127" i="35" s="1"/>
  <c r="AA80" i="35"/>
  <c r="R118" i="35"/>
  <c r="AC111" i="35"/>
  <c r="AC96" i="35"/>
  <c r="AA92" i="35"/>
  <c r="AC92" i="35"/>
  <c r="Z81" i="35"/>
  <c r="V97" i="35"/>
  <c r="AC97" i="35" s="1"/>
  <c r="V143" i="35"/>
  <c r="AC143" i="35" s="1"/>
  <c r="AB141" i="35"/>
  <c r="AI141" i="35" s="1"/>
  <c r="Q608" i="35"/>
  <c r="Q455" i="35"/>
  <c r="N302" i="35"/>
  <c r="N251" i="35"/>
  <c r="Q200" i="35"/>
  <c r="V147" i="35"/>
  <c r="Z147" i="35" s="1"/>
  <c r="W145" i="35"/>
  <c r="W196" i="35" s="1"/>
  <c r="AB94" i="35"/>
  <c r="AL94" i="35" s="1"/>
  <c r="AA95" i="35"/>
  <c r="AC130" i="35"/>
  <c r="Z79" i="35"/>
  <c r="AA71" i="35"/>
  <c r="AB122" i="35"/>
  <c r="AI122" i="35" s="1"/>
  <c r="AB71" i="35"/>
  <c r="AL71" i="35" s="1"/>
  <c r="Z36" i="35"/>
  <c r="S87" i="35"/>
  <c r="W97" i="35"/>
  <c r="AC142" i="35"/>
  <c r="S47" i="35"/>
  <c r="U126" i="35"/>
  <c r="AA91" i="35"/>
  <c r="AB90" i="35"/>
  <c r="AL90" i="35" s="1"/>
  <c r="Z84" i="35"/>
  <c r="AB76" i="35"/>
  <c r="AL76" i="35" s="1"/>
  <c r="W87" i="35"/>
  <c r="AB87" i="35" s="1"/>
  <c r="AL87" i="35" s="1"/>
  <c r="AA85" i="35"/>
  <c r="Z59" i="35"/>
  <c r="AB63" i="35"/>
  <c r="AL63" i="35" s="1"/>
  <c r="V166" i="35"/>
  <c r="V217" i="35" s="1"/>
  <c r="U47" i="35"/>
  <c r="AB77" i="35"/>
  <c r="AL77" i="35" s="1"/>
  <c r="W128" i="35"/>
  <c r="W136" i="35"/>
  <c r="AA136" i="35" s="1"/>
  <c r="AC85" i="35"/>
  <c r="V187" i="35"/>
  <c r="V238" i="35" s="1"/>
  <c r="V179" i="35"/>
  <c r="AC179" i="35" s="1"/>
  <c r="Z85" i="35"/>
  <c r="S127" i="35"/>
  <c r="S178" i="35" s="1"/>
  <c r="AC77" i="35"/>
  <c r="AA77" i="35"/>
  <c r="AA79" i="35"/>
  <c r="AA81" i="35"/>
  <c r="AC79" i="35"/>
  <c r="AC67" i="35"/>
  <c r="V118" i="35"/>
  <c r="Z118" i="35" s="1"/>
  <c r="T75" i="35"/>
  <c r="S75" i="35"/>
  <c r="S98" i="35" s="1"/>
  <c r="W169" i="35"/>
  <c r="W220" i="35" s="1"/>
  <c r="AB110" i="35"/>
  <c r="AI110" i="35" s="1"/>
  <c r="AA67" i="35"/>
  <c r="AB67" i="35"/>
  <c r="AL67" i="35" s="1"/>
  <c r="V110" i="35"/>
  <c r="Z110" i="35" s="1"/>
  <c r="R67" i="35"/>
  <c r="AA59" i="35"/>
  <c r="U75" i="35"/>
  <c r="U98" i="35" s="1"/>
  <c r="Z634" i="35"/>
  <c r="O404" i="35"/>
  <c r="P404" i="35"/>
  <c r="P302" i="35"/>
  <c r="O302" i="35"/>
  <c r="T47" i="35"/>
  <c r="Z24" i="35"/>
  <c r="V165" i="35"/>
  <c r="AC114" i="35"/>
  <c r="T129" i="35"/>
  <c r="Z78" i="35"/>
  <c r="AA74" i="35"/>
  <c r="AB74" i="35"/>
  <c r="AL74" i="35" s="1"/>
  <c r="W125" i="35"/>
  <c r="AA66" i="35"/>
  <c r="W117" i="35"/>
  <c r="AB66" i="35"/>
  <c r="AL66" i="35" s="1"/>
  <c r="AC61" i="35"/>
  <c r="V112" i="35"/>
  <c r="Z112" i="35" s="1"/>
  <c r="S161" i="35"/>
  <c r="R110" i="35"/>
  <c r="S120" i="35"/>
  <c r="R69" i="35"/>
  <c r="O353" i="35"/>
  <c r="P353" i="35"/>
  <c r="R192" i="35"/>
  <c r="S243" i="35"/>
  <c r="R182" i="35"/>
  <c r="S233" i="35"/>
  <c r="T347" i="35"/>
  <c r="V176" i="35"/>
  <c r="AC125" i="35"/>
  <c r="S160" i="35"/>
  <c r="R109" i="35"/>
  <c r="S162" i="35"/>
  <c r="R111" i="35"/>
  <c r="V295" i="35"/>
  <c r="AC244" i="35"/>
  <c r="W234" i="35"/>
  <c r="AB183" i="35"/>
  <c r="AI183" i="35" s="1"/>
  <c r="V224" i="35"/>
  <c r="AC173" i="35"/>
  <c r="T211" i="35"/>
  <c r="S193" i="35"/>
  <c r="R142" i="35"/>
  <c r="AC129" i="35"/>
  <c r="V180" i="35"/>
  <c r="S176" i="35"/>
  <c r="R125" i="35"/>
  <c r="S170" i="35"/>
  <c r="R119" i="35"/>
  <c r="W229" i="35"/>
  <c r="AB178" i="35"/>
  <c r="AI178" i="35" s="1"/>
  <c r="W224" i="35"/>
  <c r="S216" i="35"/>
  <c r="R165" i="35"/>
  <c r="S197" i="35"/>
  <c r="R146" i="35"/>
  <c r="Z122" i="35"/>
  <c r="T173" i="35"/>
  <c r="V172" i="35"/>
  <c r="Z172" i="35" s="1"/>
  <c r="AC121" i="35"/>
  <c r="S168" i="35"/>
  <c r="R117" i="35"/>
  <c r="V192" i="35"/>
  <c r="AA192" i="35" s="1"/>
  <c r="AC141" i="35"/>
  <c r="O557" i="35"/>
  <c r="P557" i="35"/>
  <c r="O506" i="35"/>
  <c r="P506" i="35"/>
  <c r="X75" i="35"/>
  <c r="X126" i="35" s="1"/>
  <c r="X177" i="35" s="1"/>
  <c r="X228" i="35" s="1"/>
  <c r="X279" i="35" s="1"/>
  <c r="X330" i="35" s="1"/>
  <c r="X381" i="35" s="1"/>
  <c r="X432" i="35" s="1"/>
  <c r="X483" i="35" s="1"/>
  <c r="X534" i="35" s="1"/>
  <c r="X585" i="35" s="1"/>
  <c r="X47" i="35"/>
  <c r="X98" i="35" s="1"/>
  <c r="X149" i="35" s="1"/>
  <c r="X200" i="35" s="1"/>
  <c r="X251" i="35" s="1"/>
  <c r="X302" i="35" s="1"/>
  <c r="X353" i="35" s="1"/>
  <c r="X404" i="35" s="1"/>
  <c r="X455" i="35" s="1"/>
  <c r="X506" i="35" s="1"/>
  <c r="X557" i="35" s="1"/>
  <c r="X608" i="35" s="1"/>
  <c r="T123" i="35"/>
  <c r="Z72" i="35"/>
  <c r="T111" i="35"/>
  <c r="Z60" i="35"/>
  <c r="AC24" i="35"/>
  <c r="V47" i="35"/>
  <c r="AC47" i="35" s="1"/>
  <c r="T137" i="35"/>
  <c r="Z86" i="35"/>
  <c r="O98" i="35"/>
  <c r="AF98" i="35" s="1"/>
  <c r="P98" i="35"/>
  <c r="T128" i="35"/>
  <c r="Z77" i="35"/>
  <c r="T87" i="35"/>
  <c r="AA68" i="35"/>
  <c r="W119" i="35"/>
  <c r="AB68" i="35"/>
  <c r="AL68" i="35" s="1"/>
  <c r="AA58" i="35"/>
  <c r="W109" i="35"/>
  <c r="W75" i="35"/>
  <c r="AB58" i="35"/>
  <c r="AL58" i="35" s="1"/>
  <c r="W186" i="35"/>
  <c r="AB135" i="35"/>
  <c r="AI135" i="35" s="1"/>
  <c r="S133" i="35"/>
  <c r="R82" i="35"/>
  <c r="V127" i="35"/>
  <c r="AC76" i="35"/>
  <c r="V87" i="35"/>
  <c r="AC87" i="35" s="1"/>
  <c r="T182" i="35"/>
  <c r="Z131" i="35"/>
  <c r="T280" i="35"/>
  <c r="AC139" i="35"/>
  <c r="V190" i="35"/>
  <c r="S195" i="35"/>
  <c r="R144" i="35"/>
  <c r="S185" i="35"/>
  <c r="R134" i="35"/>
  <c r="W175" i="35"/>
  <c r="AB124" i="35"/>
  <c r="AI124" i="35" s="1"/>
  <c r="V246" i="35"/>
  <c r="AC195" i="35"/>
  <c r="R143" i="35"/>
  <c r="S194" i="35"/>
  <c r="Z136" i="35"/>
  <c r="T187" i="35"/>
  <c r="S181" i="35"/>
  <c r="R130" i="35"/>
  <c r="T165" i="35"/>
  <c r="Z114" i="35"/>
  <c r="R196" i="35"/>
  <c r="S247" i="35"/>
  <c r="V213" i="35"/>
  <c r="AC162" i="35"/>
  <c r="T351" i="35"/>
  <c r="V168" i="35"/>
  <c r="AC117" i="35"/>
  <c r="S164" i="35"/>
  <c r="R113" i="35"/>
  <c r="W233" i="35"/>
  <c r="AB182" i="35"/>
  <c r="AI182" i="35" s="1"/>
  <c r="V242" i="35"/>
  <c r="AC191" i="35"/>
  <c r="W190" i="35"/>
  <c r="AA139" i="35"/>
  <c r="AB139" i="35"/>
  <c r="AI139" i="35" s="1"/>
  <c r="V184" i="35"/>
  <c r="AC133" i="35"/>
  <c r="R129" i="35"/>
  <c r="S180" i="35"/>
  <c r="W171" i="35"/>
  <c r="AB120" i="35"/>
  <c r="AI120" i="35" s="1"/>
  <c r="T167" i="35"/>
  <c r="W191" i="35"/>
  <c r="AB140" i="35"/>
  <c r="AI140" i="35" s="1"/>
  <c r="AA140" i="35"/>
  <c r="R121" i="35"/>
  <c r="S172" i="35"/>
  <c r="P608" i="35"/>
  <c r="O608" i="35"/>
  <c r="O657" i="35"/>
  <c r="P657" i="35"/>
  <c r="O251" i="35"/>
  <c r="P251" i="35"/>
  <c r="P200" i="35"/>
  <c r="O200" i="35"/>
  <c r="AC73" i="35"/>
  <c r="V124" i="35"/>
  <c r="AA124" i="35" s="1"/>
  <c r="AC65" i="35"/>
  <c r="V116" i="35"/>
  <c r="AA116" i="35" s="1"/>
  <c r="AB142" i="35"/>
  <c r="AI142" i="35" s="1"/>
  <c r="S391" i="35"/>
  <c r="R340" i="35"/>
  <c r="AA70" i="35"/>
  <c r="W121" i="35"/>
  <c r="AB70" i="35"/>
  <c r="AL70" i="35" s="1"/>
  <c r="AA60" i="35"/>
  <c r="W111" i="35"/>
  <c r="AB60" i="35"/>
  <c r="AL60" i="35" s="1"/>
  <c r="T115" i="35"/>
  <c r="Z64" i="35"/>
  <c r="AC132" i="35"/>
  <c r="T133" i="35"/>
  <c r="Z82" i="35"/>
  <c r="S124" i="35"/>
  <c r="R73" i="35"/>
  <c r="W112" i="35"/>
  <c r="AA61" i="35"/>
  <c r="AB61" i="35"/>
  <c r="AL61" i="35" s="1"/>
  <c r="U199" i="35"/>
  <c r="U241" i="35"/>
  <c r="V236" i="35"/>
  <c r="AC185" i="35"/>
  <c r="V232" i="35"/>
  <c r="AC181" i="35"/>
  <c r="S224" i="35"/>
  <c r="R173" i="35"/>
  <c r="T215" i="35"/>
  <c r="R147" i="35"/>
  <c r="S198" i="35"/>
  <c r="V196" i="35"/>
  <c r="AC145" i="35"/>
  <c r="Z145" i="35"/>
  <c r="Z140" i="35"/>
  <c r="T191" i="35"/>
  <c r="W188" i="35"/>
  <c r="AB137" i="35"/>
  <c r="AI137" i="35" s="1"/>
  <c r="AA137" i="35"/>
  <c r="W166" i="35"/>
  <c r="AA115" i="35"/>
  <c r="AB115" i="35"/>
  <c r="AI115" i="35" s="1"/>
  <c r="T161" i="35"/>
  <c r="V182" i="35"/>
  <c r="AA182" i="35" s="1"/>
  <c r="AC131" i="35"/>
  <c r="T270" i="35"/>
  <c r="AB192" i="35"/>
  <c r="AI192" i="35" s="1"/>
  <c r="W243" i="35"/>
  <c r="T227" i="35"/>
  <c r="W212" i="35"/>
  <c r="AB161" i="35"/>
  <c r="AI161" i="35" s="1"/>
  <c r="T175" i="35"/>
  <c r="W167" i="35"/>
  <c r="AB116" i="35"/>
  <c r="AI116" i="35" s="1"/>
  <c r="T163" i="35"/>
  <c r="T223" i="35"/>
  <c r="U211" i="35"/>
  <c r="U177" i="35"/>
  <c r="T193" i="35"/>
  <c r="Z142" i="35"/>
  <c r="W184" i="35"/>
  <c r="AB133" i="35"/>
  <c r="AI133" i="35" s="1"/>
  <c r="AA133" i="35"/>
  <c r="Q557" i="35"/>
  <c r="Z46" i="35"/>
  <c r="V75" i="35"/>
  <c r="AA141" i="35"/>
  <c r="E608" i="35"/>
  <c r="N455" i="35"/>
  <c r="N404" i="35"/>
  <c r="N353" i="35"/>
  <c r="AA76" i="35"/>
  <c r="AA73" i="35"/>
  <c r="N98" i="35"/>
  <c r="Z141" i="35"/>
  <c r="Z65" i="35"/>
  <c r="V120" i="35"/>
  <c r="AC69" i="35"/>
  <c r="S112" i="35"/>
  <c r="R61" i="35"/>
  <c r="AA146" i="35"/>
  <c r="T345" i="35"/>
  <c r="V135" i="35"/>
  <c r="AA135" i="35" s="1"/>
  <c r="AC84" i="35"/>
  <c r="T119" i="35"/>
  <c r="Z68" i="35"/>
  <c r="AA634" i="35"/>
  <c r="AB634" i="35"/>
  <c r="P455" i="35"/>
  <c r="O455" i="35"/>
  <c r="W47" i="35"/>
  <c r="AA24" i="35"/>
  <c r="AB24" i="35"/>
  <c r="AE24" i="35" s="1"/>
  <c r="V197" i="35"/>
  <c r="AC146" i="35"/>
  <c r="T139" i="35"/>
  <c r="T97" i="35"/>
  <c r="Z88" i="35"/>
  <c r="W123" i="35"/>
  <c r="AA72" i="35"/>
  <c r="AB72" i="35"/>
  <c r="AL72" i="35" s="1"/>
  <c r="W113" i="35"/>
  <c r="AA62" i="35"/>
  <c r="AB62" i="35"/>
  <c r="AL62" i="35" s="1"/>
  <c r="AA46" i="35"/>
  <c r="AB46" i="35"/>
  <c r="AA36" i="35"/>
  <c r="AB36" i="35"/>
  <c r="AE36" i="35" s="1"/>
  <c r="S137" i="35"/>
  <c r="R86" i="35"/>
  <c r="AB78" i="35"/>
  <c r="AL78" i="35" s="1"/>
  <c r="AA78" i="35"/>
  <c r="W129" i="35"/>
  <c r="O149" i="35"/>
  <c r="P149" i="35"/>
  <c r="S116" i="35"/>
  <c r="R65" i="35"/>
  <c r="T298" i="35"/>
  <c r="V221" i="35"/>
  <c r="AC170" i="35"/>
  <c r="W198" i="35"/>
  <c r="AB147" i="35"/>
  <c r="AI147" i="35" s="1"/>
  <c r="W195" i="35"/>
  <c r="AB144" i="35"/>
  <c r="AI144" i="35" s="1"/>
  <c r="AA144" i="35"/>
  <c r="W185" i="35"/>
  <c r="AB134" i="35"/>
  <c r="AI134" i="35" s="1"/>
  <c r="AA134" i="35"/>
  <c r="T181" i="35"/>
  <c r="Z130" i="35"/>
  <c r="T169" i="35"/>
  <c r="S166" i="35"/>
  <c r="R115" i="35"/>
  <c r="AC113" i="35"/>
  <c r="V164" i="35"/>
  <c r="W194" i="35"/>
  <c r="AB143" i="35"/>
  <c r="AI143" i="35" s="1"/>
  <c r="AC137" i="35"/>
  <c r="V188" i="35"/>
  <c r="W181" i="35"/>
  <c r="AB130" i="35"/>
  <c r="AI130" i="35" s="1"/>
  <c r="AA130" i="35"/>
  <c r="T171" i="35"/>
  <c r="V160" i="35"/>
  <c r="AC109" i="35"/>
  <c r="T237" i="35"/>
  <c r="S220" i="35"/>
  <c r="R169" i="35"/>
  <c r="T195" i="35"/>
  <c r="Z144" i="35"/>
  <c r="T185" i="35"/>
  <c r="Z134" i="35"/>
  <c r="U138" i="35"/>
  <c r="U178" i="35"/>
  <c r="S148" i="35"/>
  <c r="R139" i="35"/>
  <c r="S190" i="35"/>
  <c r="T183" i="35"/>
  <c r="S234" i="35"/>
  <c r="R183" i="35"/>
  <c r="Z146" i="35"/>
  <c r="T197" i="35"/>
  <c r="S191" i="35"/>
  <c r="R140" i="35"/>
  <c r="R123" i="35"/>
  <c r="S174" i="35"/>
  <c r="Q657" i="35"/>
  <c r="E455" i="35"/>
  <c r="N506" i="35"/>
  <c r="N47" i="35"/>
  <c r="Z125" i="35"/>
  <c r="Z109" i="35"/>
  <c r="Z61" i="35"/>
  <c r="Z121" i="35"/>
  <c r="O47" i="35"/>
  <c r="AA69" i="35"/>
  <c r="O608" i="34"/>
  <c r="D251" i="30"/>
  <c r="D200" i="30"/>
  <c r="D404" i="30"/>
  <c r="D608" i="30"/>
  <c r="Q657" i="34"/>
  <c r="P557" i="34"/>
  <c r="D302" i="30"/>
  <c r="D506" i="30"/>
  <c r="U47" i="34"/>
  <c r="D149" i="30"/>
  <c r="D353" i="30"/>
  <c r="D557" i="30"/>
  <c r="N506" i="34"/>
  <c r="N302" i="34"/>
  <c r="O251" i="34"/>
  <c r="N608" i="34"/>
  <c r="N353" i="34"/>
  <c r="N149" i="34"/>
  <c r="O149" i="34"/>
  <c r="AH149" i="34" s="1"/>
  <c r="P149" i="34"/>
  <c r="N98" i="34"/>
  <c r="P302" i="34"/>
  <c r="O302" i="34"/>
  <c r="T178" i="34"/>
  <c r="AA124" i="34"/>
  <c r="AB124" i="34"/>
  <c r="W175" i="34"/>
  <c r="S137" i="34"/>
  <c r="R86" i="34"/>
  <c r="AA144" i="34"/>
  <c r="T172" i="34"/>
  <c r="Z121" i="34"/>
  <c r="T249" i="34"/>
  <c r="S222" i="34"/>
  <c r="R171" i="34"/>
  <c r="S113" i="34"/>
  <c r="R62" i="34"/>
  <c r="V223" i="34"/>
  <c r="AC172" i="34"/>
  <c r="S125" i="34"/>
  <c r="R74" i="34"/>
  <c r="S218" i="34"/>
  <c r="R167" i="34"/>
  <c r="S193" i="34"/>
  <c r="R142" i="34"/>
  <c r="T160" i="34"/>
  <c r="Z109" i="34"/>
  <c r="W111" i="34"/>
  <c r="AB60" i="34"/>
  <c r="AA60" i="34"/>
  <c r="V175" i="34"/>
  <c r="AC124" i="34"/>
  <c r="AC634" i="34"/>
  <c r="AA634" i="34"/>
  <c r="Z634" i="34"/>
  <c r="U139" i="34"/>
  <c r="U97" i="34"/>
  <c r="T170" i="34"/>
  <c r="Z119" i="34"/>
  <c r="T247" i="34"/>
  <c r="T239" i="34"/>
  <c r="T233" i="34"/>
  <c r="S123" i="34"/>
  <c r="R72" i="34"/>
  <c r="S216" i="34"/>
  <c r="R165" i="34"/>
  <c r="T140" i="34"/>
  <c r="Z89" i="34"/>
  <c r="S220" i="34"/>
  <c r="R169" i="34"/>
  <c r="V110" i="34"/>
  <c r="AA110" i="34" s="1"/>
  <c r="AC59" i="34"/>
  <c r="AA59" i="34"/>
  <c r="T47" i="34"/>
  <c r="Z24" i="34"/>
  <c r="T122" i="34"/>
  <c r="Z71" i="34"/>
  <c r="T235" i="34"/>
  <c r="T165" i="34"/>
  <c r="AB46" i="34"/>
  <c r="AA46" i="34"/>
  <c r="O657" i="34"/>
  <c r="P657" i="34"/>
  <c r="T110" i="34"/>
  <c r="Z59" i="34"/>
  <c r="V227" i="34"/>
  <c r="AC176" i="34"/>
  <c r="AB36" i="34"/>
  <c r="AA36" i="34"/>
  <c r="S226" i="34"/>
  <c r="R175" i="34"/>
  <c r="S117" i="34"/>
  <c r="R66" i="34"/>
  <c r="S190" i="34"/>
  <c r="R139" i="34"/>
  <c r="R134" i="34"/>
  <c r="S185" i="34"/>
  <c r="S121" i="34"/>
  <c r="R70" i="34"/>
  <c r="AA90" i="34"/>
  <c r="W141" i="34"/>
  <c r="AB90" i="34"/>
  <c r="W133" i="34"/>
  <c r="AA82" i="34"/>
  <c r="AB82" i="34"/>
  <c r="O98" i="34"/>
  <c r="P98" i="34"/>
  <c r="AB136" i="34"/>
  <c r="W187" i="34"/>
  <c r="AA136" i="34"/>
  <c r="AB132" i="34"/>
  <c r="AB128" i="34"/>
  <c r="W179" i="34"/>
  <c r="AA128" i="34"/>
  <c r="V213" i="34"/>
  <c r="AC162" i="34"/>
  <c r="AC135" i="34"/>
  <c r="V186" i="34"/>
  <c r="Z186" i="34" s="1"/>
  <c r="AA120" i="34"/>
  <c r="AB120" i="34"/>
  <c r="W171" i="34"/>
  <c r="AB62" i="34"/>
  <c r="W113" i="34"/>
  <c r="AA62" i="34"/>
  <c r="T174" i="34"/>
  <c r="Z123" i="34"/>
  <c r="AC131" i="34"/>
  <c r="V182" i="34"/>
  <c r="U127" i="34"/>
  <c r="U87" i="34"/>
  <c r="AB74" i="34"/>
  <c r="W125" i="34"/>
  <c r="AA74" i="34"/>
  <c r="AA116" i="34"/>
  <c r="AB116" i="34"/>
  <c r="W167" i="34"/>
  <c r="AB24" i="34"/>
  <c r="AA24" i="34"/>
  <c r="W47" i="34"/>
  <c r="R140" i="34"/>
  <c r="S191" i="34"/>
  <c r="S179" i="34"/>
  <c r="R128" i="34"/>
  <c r="V225" i="34"/>
  <c r="AC174" i="34"/>
  <c r="V217" i="34"/>
  <c r="AC166" i="34"/>
  <c r="V198" i="34"/>
  <c r="Z198" i="34" s="1"/>
  <c r="AC147" i="34"/>
  <c r="T190" i="34"/>
  <c r="Z139" i="34"/>
  <c r="V185" i="34"/>
  <c r="AC134" i="34"/>
  <c r="S111" i="34"/>
  <c r="R60" i="34"/>
  <c r="O47" i="34"/>
  <c r="Q506" i="34"/>
  <c r="O404" i="34"/>
  <c r="AH404" i="34" s="1"/>
  <c r="Q200" i="34"/>
  <c r="S47" i="34"/>
  <c r="O455" i="34"/>
  <c r="P455" i="34"/>
  <c r="V195" i="34"/>
  <c r="AC144" i="34"/>
  <c r="V187" i="34"/>
  <c r="AC136" i="34"/>
  <c r="T128" i="34"/>
  <c r="Z77" i="34"/>
  <c r="AB76" i="34"/>
  <c r="W127" i="34"/>
  <c r="AA76" i="34"/>
  <c r="W87" i="34"/>
  <c r="AB66" i="34"/>
  <c r="W117" i="34"/>
  <c r="AA66" i="34"/>
  <c r="S75" i="34"/>
  <c r="S109" i="34"/>
  <c r="R58" i="34"/>
  <c r="W137" i="34"/>
  <c r="AA86" i="34"/>
  <c r="AB86" i="34"/>
  <c r="W129" i="34"/>
  <c r="AA78" i="34"/>
  <c r="AB78" i="34"/>
  <c r="V114" i="34"/>
  <c r="AA114" i="34" s="1"/>
  <c r="AC63" i="34"/>
  <c r="W191" i="34"/>
  <c r="T164" i="34"/>
  <c r="Z113" i="34"/>
  <c r="V183" i="34"/>
  <c r="AC132" i="34"/>
  <c r="T166" i="34"/>
  <c r="Z115" i="34"/>
  <c r="V193" i="34"/>
  <c r="AC142" i="34"/>
  <c r="T136" i="34"/>
  <c r="Z85" i="34"/>
  <c r="V179" i="34"/>
  <c r="AC128" i="34"/>
  <c r="W75" i="34"/>
  <c r="AB58" i="34"/>
  <c r="AA58" i="34"/>
  <c r="W109" i="34"/>
  <c r="S187" i="34"/>
  <c r="R136" i="34"/>
  <c r="T168" i="34"/>
  <c r="Z117" i="34"/>
  <c r="T146" i="34"/>
  <c r="Z95" i="34"/>
  <c r="T163" i="34"/>
  <c r="P200" i="34"/>
  <c r="O200" i="34"/>
  <c r="T118" i="34"/>
  <c r="Z67" i="34"/>
  <c r="V211" i="34"/>
  <c r="AC160" i="34"/>
  <c r="AA96" i="34"/>
  <c r="W147" i="34"/>
  <c r="AB96" i="34"/>
  <c r="AC143" i="34"/>
  <c r="V194" i="34"/>
  <c r="V180" i="34"/>
  <c r="Z180" i="34" s="1"/>
  <c r="AC129" i="34"/>
  <c r="S127" i="34"/>
  <c r="S87" i="34"/>
  <c r="R76" i="34"/>
  <c r="S115" i="34"/>
  <c r="R64" i="34"/>
  <c r="V224" i="34"/>
  <c r="AC173" i="34"/>
  <c r="AA88" i="34"/>
  <c r="W139" i="34"/>
  <c r="W97" i="34"/>
  <c r="AB88" i="34"/>
  <c r="AA80" i="34"/>
  <c r="W131" i="34"/>
  <c r="AB80" i="34"/>
  <c r="Z69" i="34"/>
  <c r="T120" i="34"/>
  <c r="V112" i="34"/>
  <c r="Z112" i="34" s="1"/>
  <c r="AC61" i="34"/>
  <c r="Z65" i="34"/>
  <c r="T116" i="34"/>
  <c r="T243" i="34"/>
  <c r="W119" i="34"/>
  <c r="AB68" i="34"/>
  <c r="AA68" i="34"/>
  <c r="AB110" i="34"/>
  <c r="W161" i="34"/>
  <c r="AA146" i="34"/>
  <c r="AC171" i="34"/>
  <c r="V222" i="34"/>
  <c r="AC145" i="34"/>
  <c r="V196" i="34"/>
  <c r="Z196" i="34" s="1"/>
  <c r="T245" i="34"/>
  <c r="V188" i="34"/>
  <c r="AC137" i="34"/>
  <c r="T231" i="34"/>
  <c r="AB122" i="34"/>
  <c r="W173" i="34"/>
  <c r="AA122" i="34"/>
  <c r="W115" i="34"/>
  <c r="AB64" i="34"/>
  <c r="AA64" i="34"/>
  <c r="T175" i="34"/>
  <c r="Z124" i="34"/>
  <c r="R94" i="34"/>
  <c r="S145" i="34"/>
  <c r="T237" i="34"/>
  <c r="T132" i="34"/>
  <c r="Z81" i="34"/>
  <c r="AB112" i="34"/>
  <c r="W163" i="34"/>
  <c r="V169" i="34"/>
  <c r="AC118" i="34"/>
  <c r="O353" i="34"/>
  <c r="P353" i="34"/>
  <c r="O506" i="34"/>
  <c r="P506" i="34"/>
  <c r="S197" i="34"/>
  <c r="R146" i="34"/>
  <c r="AC168" i="34"/>
  <c r="T162" i="34"/>
  <c r="Z111" i="34"/>
  <c r="R96" i="34"/>
  <c r="S147" i="34"/>
  <c r="T142" i="34"/>
  <c r="Z91" i="34"/>
  <c r="V181" i="34"/>
  <c r="AC130" i="34"/>
  <c r="W123" i="34"/>
  <c r="AB72" i="34"/>
  <c r="AA72" i="34"/>
  <c r="AB114" i="34"/>
  <c r="W165" i="34"/>
  <c r="U75" i="34"/>
  <c r="U109" i="34"/>
  <c r="S194" i="34"/>
  <c r="R143" i="34"/>
  <c r="S184" i="34"/>
  <c r="R133" i="34"/>
  <c r="Z125" i="34"/>
  <c r="T176" i="34"/>
  <c r="V192" i="34"/>
  <c r="Z192" i="34" s="1"/>
  <c r="AC141" i="34"/>
  <c r="V184" i="34"/>
  <c r="Z184" i="34" s="1"/>
  <c r="AC133" i="34"/>
  <c r="AB118" i="34"/>
  <c r="W169" i="34"/>
  <c r="AA118" i="34"/>
  <c r="AA92" i="34"/>
  <c r="W143" i="34"/>
  <c r="AB92" i="34"/>
  <c r="AA84" i="34"/>
  <c r="W135" i="34"/>
  <c r="AB84" i="34"/>
  <c r="V47" i="34"/>
  <c r="AC47" i="34" s="1"/>
  <c r="AC24" i="34"/>
  <c r="R80" i="34"/>
  <c r="S131" i="34"/>
  <c r="V197" i="34"/>
  <c r="AC146" i="34"/>
  <c r="V191" i="34"/>
  <c r="AC140" i="34"/>
  <c r="V190" i="34"/>
  <c r="AC139" i="34"/>
  <c r="V148" i="34"/>
  <c r="AC148" i="34" s="1"/>
  <c r="T134" i="34"/>
  <c r="Z83" i="34"/>
  <c r="S119" i="34"/>
  <c r="R68" i="34"/>
  <c r="S263" i="34"/>
  <c r="R212" i="34"/>
  <c r="T144" i="34"/>
  <c r="Z93" i="34"/>
  <c r="T130" i="34"/>
  <c r="Z79" i="34"/>
  <c r="S224" i="34"/>
  <c r="R173" i="34"/>
  <c r="S181" i="34"/>
  <c r="R130" i="34"/>
  <c r="AA94" i="34"/>
  <c r="AB94" i="34"/>
  <c r="W145" i="34"/>
  <c r="AB70" i="34"/>
  <c r="W121" i="34"/>
  <c r="AA70" i="34"/>
  <c r="S214" i="34"/>
  <c r="R163" i="34"/>
  <c r="N404" i="34"/>
  <c r="T87" i="34"/>
  <c r="Z87" i="34" s="1"/>
  <c r="AA63" i="34"/>
  <c r="E557" i="34"/>
  <c r="N455" i="34"/>
  <c r="T75" i="34"/>
  <c r="Q98" i="34"/>
  <c r="S97" i="34"/>
  <c r="V75" i="34"/>
  <c r="Z36" i="34"/>
  <c r="N47" i="34"/>
  <c r="T97" i="34"/>
  <c r="Z97" i="34" s="1"/>
  <c r="X47" i="34"/>
  <c r="X98" i="34" s="1"/>
  <c r="X149" i="34" s="1"/>
  <c r="X200" i="34" s="1"/>
  <c r="X251" i="34" s="1"/>
  <c r="X302" i="34" s="1"/>
  <c r="X353" i="34" s="1"/>
  <c r="X404" i="34" s="1"/>
  <c r="X455" i="34" s="1"/>
  <c r="X506" i="34" s="1"/>
  <c r="X557" i="34" s="1"/>
  <c r="X608" i="34" s="1"/>
  <c r="Z61" i="34"/>
  <c r="L455" i="30"/>
  <c r="K302" i="30"/>
  <c r="J302" i="30"/>
  <c r="AG302" i="30" s="1"/>
  <c r="H302" i="30"/>
  <c r="G302" i="30"/>
  <c r="I302" i="30"/>
  <c r="L149" i="30"/>
  <c r="L353" i="30"/>
  <c r="L404" i="30"/>
  <c r="L302" i="30"/>
  <c r="L251" i="30"/>
  <c r="L200" i="30"/>
  <c r="L75" i="30"/>
  <c r="L97" i="30"/>
  <c r="L87" i="30"/>
  <c r="AC127" i="34" l="1"/>
  <c r="W197" i="34"/>
  <c r="AB140" i="34"/>
  <c r="S183" i="34"/>
  <c r="S234" i="34" s="1"/>
  <c r="AC164" i="34"/>
  <c r="W165" i="35"/>
  <c r="AH608" i="34"/>
  <c r="R135" i="34"/>
  <c r="AB142" i="34"/>
  <c r="AB146" i="35"/>
  <c r="AI146" i="35" s="1"/>
  <c r="S195" i="34"/>
  <c r="R195" i="34" s="1"/>
  <c r="AC167" i="34"/>
  <c r="AA173" i="35"/>
  <c r="AB134" i="34"/>
  <c r="AA114" i="35"/>
  <c r="AH557" i="34"/>
  <c r="AH353" i="34"/>
  <c r="AA132" i="35"/>
  <c r="AA132" i="34"/>
  <c r="AC174" i="35"/>
  <c r="AH200" i="34"/>
  <c r="AH506" i="34"/>
  <c r="AH251" i="34"/>
  <c r="AH302" i="34"/>
  <c r="Z132" i="35"/>
  <c r="AH455" i="34"/>
  <c r="R141" i="34"/>
  <c r="W195" i="34"/>
  <c r="W246" i="34" s="1"/>
  <c r="Z127" i="34"/>
  <c r="AH47" i="34"/>
  <c r="AH98" i="34"/>
  <c r="W193" i="34"/>
  <c r="AA193" i="34" s="1"/>
  <c r="AA134" i="34"/>
  <c r="S180" i="34"/>
  <c r="V178" i="34"/>
  <c r="V229" i="34" s="1"/>
  <c r="V221" i="34"/>
  <c r="AC221" i="34" s="1"/>
  <c r="W193" i="35"/>
  <c r="W244" i="35" s="1"/>
  <c r="W148" i="35"/>
  <c r="R127" i="35"/>
  <c r="T657" i="38"/>
  <c r="Z608" i="38"/>
  <c r="AB656" i="38"/>
  <c r="AC648" i="38"/>
  <c r="V656" i="38"/>
  <c r="AC656" i="38" s="1"/>
  <c r="Z648" i="38"/>
  <c r="R636" i="38"/>
  <c r="S646" i="38"/>
  <c r="S657" i="38" s="1"/>
  <c r="AA648" i="38"/>
  <c r="AB648" i="38"/>
  <c r="AB636" i="38"/>
  <c r="AA636" i="38"/>
  <c r="AB608" i="38"/>
  <c r="AA608" i="38"/>
  <c r="AB646" i="38"/>
  <c r="W657" i="38"/>
  <c r="AC636" i="38"/>
  <c r="V646" i="38"/>
  <c r="AB130" i="34"/>
  <c r="W181" i="34"/>
  <c r="AA181" i="34" s="1"/>
  <c r="AA118" i="35"/>
  <c r="R186" i="35"/>
  <c r="R179" i="35"/>
  <c r="AC166" i="35"/>
  <c r="V126" i="35"/>
  <c r="AC126" i="35" s="1"/>
  <c r="AC110" i="35"/>
  <c r="AA147" i="35"/>
  <c r="AB169" i="35"/>
  <c r="AI169" i="35" s="1"/>
  <c r="AC147" i="35"/>
  <c r="AB145" i="35"/>
  <c r="AI145" i="35" s="1"/>
  <c r="Z97" i="35"/>
  <c r="W187" i="35"/>
  <c r="W238" i="35" s="1"/>
  <c r="AC187" i="35"/>
  <c r="V161" i="35"/>
  <c r="AA161" i="35" s="1"/>
  <c r="AA143" i="35"/>
  <c r="Z143" i="35"/>
  <c r="V194" i="35"/>
  <c r="Z194" i="35" s="1"/>
  <c r="AA97" i="35"/>
  <c r="V198" i="35"/>
  <c r="AA198" i="35" s="1"/>
  <c r="V148" i="35"/>
  <c r="AC148" i="35" s="1"/>
  <c r="AB97" i="35"/>
  <c r="AA145" i="35"/>
  <c r="Z87" i="35"/>
  <c r="AA87" i="35"/>
  <c r="U149" i="35"/>
  <c r="AA110" i="35"/>
  <c r="V230" i="35"/>
  <c r="V281" i="35" s="1"/>
  <c r="T98" i="35"/>
  <c r="AA120" i="35"/>
  <c r="Z120" i="35"/>
  <c r="Z124" i="35"/>
  <c r="AB128" i="35"/>
  <c r="AI128" i="35" s="1"/>
  <c r="AA128" i="35"/>
  <c r="W179" i="35"/>
  <c r="AB136" i="35"/>
  <c r="AI136" i="35" s="1"/>
  <c r="AC118" i="35"/>
  <c r="V169" i="35"/>
  <c r="Z169" i="35" s="1"/>
  <c r="Z47" i="35"/>
  <c r="S241" i="35"/>
  <c r="R190" i="35"/>
  <c r="S199" i="35"/>
  <c r="T236" i="35"/>
  <c r="Z185" i="35"/>
  <c r="S271" i="35"/>
  <c r="R220" i="35"/>
  <c r="T220" i="35"/>
  <c r="AB195" i="35"/>
  <c r="AI195" i="35" s="1"/>
  <c r="W246" i="35"/>
  <c r="AA195" i="35"/>
  <c r="R137" i="35"/>
  <c r="S188" i="35"/>
  <c r="R178" i="35"/>
  <c r="S229" i="35"/>
  <c r="S163" i="35"/>
  <c r="R112" i="35"/>
  <c r="V98" i="35"/>
  <c r="AC98" i="35" s="1"/>
  <c r="AC75" i="35"/>
  <c r="W294" i="35"/>
  <c r="AB243" i="35"/>
  <c r="AI243" i="35" s="1"/>
  <c r="T212" i="35"/>
  <c r="R172" i="35"/>
  <c r="S223" i="35"/>
  <c r="AB191" i="35"/>
  <c r="AI191" i="35" s="1"/>
  <c r="W242" i="35"/>
  <c r="AA191" i="35"/>
  <c r="S231" i="35"/>
  <c r="R180" i="35"/>
  <c r="V219" i="35"/>
  <c r="AC168" i="35"/>
  <c r="Z168" i="35"/>
  <c r="V264" i="35"/>
  <c r="AC213" i="35"/>
  <c r="V297" i="35"/>
  <c r="AC246" i="35"/>
  <c r="V178" i="35"/>
  <c r="AC127" i="35"/>
  <c r="V138" i="35"/>
  <c r="AC138" i="35" s="1"/>
  <c r="AA127" i="35"/>
  <c r="Z127" i="35"/>
  <c r="W160" i="35"/>
  <c r="W126" i="35"/>
  <c r="AA109" i="35"/>
  <c r="AB109" i="35"/>
  <c r="AI109" i="35" s="1"/>
  <c r="Z111" i="35"/>
  <c r="T162" i="35"/>
  <c r="R168" i="35"/>
  <c r="S219" i="35"/>
  <c r="S267" i="35"/>
  <c r="R216" i="35"/>
  <c r="V231" i="35"/>
  <c r="AC180" i="35"/>
  <c r="T262" i="35"/>
  <c r="V275" i="35"/>
  <c r="AC224" i="35"/>
  <c r="V227" i="35"/>
  <c r="Z227" i="35" s="1"/>
  <c r="AC176" i="35"/>
  <c r="AC230" i="35"/>
  <c r="S212" i="35"/>
  <c r="R161" i="35"/>
  <c r="AA117" i="35"/>
  <c r="AB117" i="35"/>
  <c r="AI117" i="35" s="1"/>
  <c r="W168" i="35"/>
  <c r="T180" i="35"/>
  <c r="Z129" i="35"/>
  <c r="T234" i="35"/>
  <c r="Z183" i="35"/>
  <c r="T222" i="35"/>
  <c r="V239" i="35"/>
  <c r="AC188" i="35"/>
  <c r="V215" i="35"/>
  <c r="Z215" i="35" s="1"/>
  <c r="AC164" i="35"/>
  <c r="T349" i="35"/>
  <c r="T190" i="35"/>
  <c r="Z139" i="35"/>
  <c r="T148" i="35"/>
  <c r="AB47" i="35"/>
  <c r="AA47" i="35"/>
  <c r="T170" i="35"/>
  <c r="Z119" i="35"/>
  <c r="T396" i="35"/>
  <c r="S288" i="35"/>
  <c r="R237" i="35"/>
  <c r="T244" i="35"/>
  <c r="Z193" i="35"/>
  <c r="T274" i="35"/>
  <c r="T278" i="35"/>
  <c r="W217" i="35"/>
  <c r="AB166" i="35"/>
  <c r="AI166" i="35" s="1"/>
  <c r="AA166" i="35"/>
  <c r="T242" i="35"/>
  <c r="Z191" i="35"/>
  <c r="AC196" i="35"/>
  <c r="V247" i="35"/>
  <c r="Z196" i="35"/>
  <c r="T266" i="35"/>
  <c r="V283" i="35"/>
  <c r="AC232" i="35"/>
  <c r="AC183" i="35"/>
  <c r="V234" i="35"/>
  <c r="W172" i="35"/>
  <c r="AA121" i="35"/>
  <c r="AB121" i="35"/>
  <c r="AI121" i="35" s="1"/>
  <c r="V175" i="35"/>
  <c r="Z175" i="35" s="1"/>
  <c r="AC124" i="35"/>
  <c r="AA196" i="35"/>
  <c r="W247" i="35"/>
  <c r="AB196" i="35"/>
  <c r="AI196" i="35" s="1"/>
  <c r="AB171" i="35"/>
  <c r="AI171" i="35" s="1"/>
  <c r="W222" i="35"/>
  <c r="V235" i="35"/>
  <c r="AC184" i="35"/>
  <c r="W241" i="35"/>
  <c r="AA190" i="35"/>
  <c r="AB190" i="35"/>
  <c r="AI190" i="35" s="1"/>
  <c r="W284" i="35"/>
  <c r="AB233" i="35"/>
  <c r="AI233" i="35" s="1"/>
  <c r="T238" i="35"/>
  <c r="Z187" i="35"/>
  <c r="AB175" i="35"/>
  <c r="AI175" i="35" s="1"/>
  <c r="W226" i="35"/>
  <c r="S246" i="35"/>
  <c r="R195" i="35"/>
  <c r="V241" i="35"/>
  <c r="AC190" i="35"/>
  <c r="T331" i="35"/>
  <c r="AA75" i="35"/>
  <c r="W98" i="35"/>
  <c r="AB75" i="35"/>
  <c r="AL75" i="35" s="1"/>
  <c r="W170" i="35"/>
  <c r="AB119" i="35"/>
  <c r="AI119" i="35" s="1"/>
  <c r="AA119" i="35"/>
  <c r="Z128" i="35"/>
  <c r="T179" i="35"/>
  <c r="T138" i="35"/>
  <c r="T224" i="35"/>
  <c r="Z173" i="35"/>
  <c r="AB224" i="35"/>
  <c r="AI224" i="35" s="1"/>
  <c r="W275" i="35"/>
  <c r="AA224" i="35"/>
  <c r="R176" i="35"/>
  <c r="S227" i="35"/>
  <c r="S244" i="35"/>
  <c r="R193" i="35"/>
  <c r="AB234" i="35"/>
  <c r="AI234" i="35" s="1"/>
  <c r="W285" i="35"/>
  <c r="S213" i="35"/>
  <c r="R162" i="35"/>
  <c r="V289" i="35"/>
  <c r="AC238" i="35"/>
  <c r="S225" i="35"/>
  <c r="R174" i="35"/>
  <c r="T248" i="35"/>
  <c r="Z197" i="35"/>
  <c r="Z195" i="35"/>
  <c r="T246" i="35"/>
  <c r="T288" i="35"/>
  <c r="AB181" i="35"/>
  <c r="AI181" i="35" s="1"/>
  <c r="AA181" i="35"/>
  <c r="W232" i="35"/>
  <c r="W245" i="35"/>
  <c r="AB194" i="35"/>
  <c r="AI194" i="35" s="1"/>
  <c r="AB220" i="35"/>
  <c r="AI220" i="35" s="1"/>
  <c r="W271" i="35"/>
  <c r="S217" i="35"/>
  <c r="R166" i="35"/>
  <c r="T232" i="35"/>
  <c r="Z181" i="35"/>
  <c r="W249" i="35"/>
  <c r="AB198" i="35"/>
  <c r="AI198" i="35" s="1"/>
  <c r="V276" i="35"/>
  <c r="AC225" i="35"/>
  <c r="V171" i="35"/>
  <c r="AC120" i="35"/>
  <c r="T226" i="35"/>
  <c r="AC182" i="35"/>
  <c r="V233" i="35"/>
  <c r="AA233" i="35" s="1"/>
  <c r="W239" i="35"/>
  <c r="AA188" i="35"/>
  <c r="AB188" i="35"/>
  <c r="AI188" i="35" s="1"/>
  <c r="U292" i="35"/>
  <c r="U250" i="35"/>
  <c r="AB112" i="35"/>
  <c r="AI112" i="35" s="1"/>
  <c r="W163" i="35"/>
  <c r="AA112" i="35"/>
  <c r="T184" i="35"/>
  <c r="Z133" i="35"/>
  <c r="T166" i="35"/>
  <c r="Z115" i="35"/>
  <c r="S281" i="35"/>
  <c r="R230" i="35"/>
  <c r="AB148" i="35"/>
  <c r="S215" i="35"/>
  <c r="R164" i="35"/>
  <c r="T402" i="35"/>
  <c r="R181" i="35"/>
  <c r="S232" i="35"/>
  <c r="S184" i="35"/>
  <c r="R133" i="35"/>
  <c r="T188" i="35"/>
  <c r="Z137" i="35"/>
  <c r="T174" i="35"/>
  <c r="Z123" i="35"/>
  <c r="V243" i="35"/>
  <c r="AA243" i="35" s="1"/>
  <c r="AC192" i="35"/>
  <c r="Z192" i="35"/>
  <c r="AC172" i="35"/>
  <c r="V223" i="35"/>
  <c r="S248" i="35"/>
  <c r="R197" i="35"/>
  <c r="W280" i="35"/>
  <c r="AB229" i="35"/>
  <c r="AI229" i="35" s="1"/>
  <c r="S211" i="35"/>
  <c r="R160" i="35"/>
  <c r="S171" i="35"/>
  <c r="R120" i="35"/>
  <c r="AA125" i="35"/>
  <c r="W176" i="35"/>
  <c r="AB125" i="35"/>
  <c r="AI125" i="35" s="1"/>
  <c r="V216" i="35"/>
  <c r="AC165" i="35"/>
  <c r="Z116" i="35"/>
  <c r="Z75" i="35"/>
  <c r="S138" i="35"/>
  <c r="T126" i="35"/>
  <c r="Z176" i="35"/>
  <c r="Z164" i="35"/>
  <c r="AA183" i="35"/>
  <c r="V211" i="35"/>
  <c r="AC160" i="35"/>
  <c r="W180" i="35"/>
  <c r="AA129" i="35"/>
  <c r="AB129" i="35"/>
  <c r="AI129" i="35" s="1"/>
  <c r="W138" i="35"/>
  <c r="W174" i="35"/>
  <c r="AA123" i="35"/>
  <c r="AB123" i="35"/>
  <c r="AI123" i="35" s="1"/>
  <c r="V248" i="35"/>
  <c r="AC197" i="35"/>
  <c r="AB167" i="35"/>
  <c r="AI167" i="35" s="1"/>
  <c r="W218" i="35"/>
  <c r="T321" i="35"/>
  <c r="S249" i="35"/>
  <c r="R198" i="35"/>
  <c r="S175" i="35"/>
  <c r="R124" i="35"/>
  <c r="W162" i="35"/>
  <c r="AB111" i="35"/>
  <c r="AI111" i="35" s="1"/>
  <c r="AA111" i="35"/>
  <c r="T218" i="35"/>
  <c r="T216" i="35"/>
  <c r="Z165" i="35"/>
  <c r="S242" i="35"/>
  <c r="R191" i="35"/>
  <c r="S285" i="35"/>
  <c r="R234" i="35"/>
  <c r="U229" i="35"/>
  <c r="U189" i="35"/>
  <c r="U200" i="35" s="1"/>
  <c r="AB185" i="35"/>
  <c r="AI185" i="35" s="1"/>
  <c r="W236" i="35"/>
  <c r="AA185" i="35"/>
  <c r="V272" i="35"/>
  <c r="AC221" i="35"/>
  <c r="S167" i="35"/>
  <c r="R116" i="35"/>
  <c r="W164" i="35"/>
  <c r="AA113" i="35"/>
  <c r="AB113" i="35"/>
  <c r="AI113" i="35" s="1"/>
  <c r="W216" i="35"/>
  <c r="AA165" i="35"/>
  <c r="AB165" i="35"/>
  <c r="AI165" i="35" s="1"/>
  <c r="V186" i="35"/>
  <c r="AA186" i="35" s="1"/>
  <c r="AC135" i="35"/>
  <c r="Z135" i="35"/>
  <c r="W248" i="35"/>
  <c r="AB197" i="35"/>
  <c r="AI197" i="35" s="1"/>
  <c r="AA197" i="35"/>
  <c r="W235" i="35"/>
  <c r="AB184" i="35"/>
  <c r="AI184" i="35" s="1"/>
  <c r="AA184" i="35"/>
  <c r="U228" i="35"/>
  <c r="U262" i="35"/>
  <c r="T214" i="35"/>
  <c r="AB212" i="35"/>
  <c r="AI212" i="35" s="1"/>
  <c r="W263" i="35"/>
  <c r="S275" i="35"/>
  <c r="R224" i="35"/>
  <c r="V287" i="35"/>
  <c r="AC236" i="35"/>
  <c r="R391" i="35"/>
  <c r="S442" i="35"/>
  <c r="AC116" i="35"/>
  <c r="V167" i="35"/>
  <c r="V293" i="35"/>
  <c r="AC242" i="35"/>
  <c r="S298" i="35"/>
  <c r="R247" i="35"/>
  <c r="S245" i="35"/>
  <c r="R194" i="35"/>
  <c r="R185" i="35"/>
  <c r="S236" i="35"/>
  <c r="V268" i="35"/>
  <c r="AC217" i="35"/>
  <c r="T233" i="35"/>
  <c r="Z182" i="35"/>
  <c r="W237" i="35"/>
  <c r="AB186" i="35"/>
  <c r="AI186" i="35" s="1"/>
  <c r="S221" i="35"/>
  <c r="R170" i="35"/>
  <c r="V346" i="35"/>
  <c r="AC295" i="35"/>
  <c r="T398" i="35"/>
  <c r="S284" i="35"/>
  <c r="R233" i="35"/>
  <c r="S294" i="35"/>
  <c r="R243" i="35"/>
  <c r="V163" i="35"/>
  <c r="AC112" i="35"/>
  <c r="Z160" i="35"/>
  <c r="S126" i="35"/>
  <c r="AA112" i="34"/>
  <c r="T138" i="34"/>
  <c r="Z138" i="34" s="1"/>
  <c r="T126" i="34"/>
  <c r="V241" i="34"/>
  <c r="V199" i="34"/>
  <c r="AC199" i="34" s="1"/>
  <c r="AC190" i="34"/>
  <c r="AC197" i="34"/>
  <c r="V248" i="34"/>
  <c r="S198" i="34"/>
  <c r="R147" i="34"/>
  <c r="T296" i="34"/>
  <c r="T167" i="34"/>
  <c r="Z116" i="34"/>
  <c r="S243" i="34"/>
  <c r="R192" i="34"/>
  <c r="V245" i="34"/>
  <c r="Z245" i="34" s="1"/>
  <c r="AC194" i="34"/>
  <c r="AA87" i="34"/>
  <c r="AB87" i="34"/>
  <c r="AC225" i="34"/>
  <c r="V276" i="34"/>
  <c r="W218" i="34"/>
  <c r="AA167" i="34"/>
  <c r="AB167" i="34"/>
  <c r="V233" i="34"/>
  <c r="AC182" i="34"/>
  <c r="W234" i="34"/>
  <c r="AA183" i="34"/>
  <c r="AB183" i="34"/>
  <c r="S168" i="34"/>
  <c r="R117" i="34"/>
  <c r="T173" i="34"/>
  <c r="Z122" i="34"/>
  <c r="S188" i="34"/>
  <c r="R137" i="34"/>
  <c r="T195" i="34"/>
  <c r="Z144" i="34"/>
  <c r="W216" i="34"/>
  <c r="AB165" i="34"/>
  <c r="T193" i="34"/>
  <c r="Z142" i="34"/>
  <c r="S248" i="34"/>
  <c r="R197" i="34"/>
  <c r="AA115" i="34"/>
  <c r="AB115" i="34"/>
  <c r="W166" i="34"/>
  <c r="T294" i="34"/>
  <c r="V163" i="34"/>
  <c r="AC112" i="34"/>
  <c r="W182" i="34"/>
  <c r="AA131" i="34"/>
  <c r="AB131" i="34"/>
  <c r="W190" i="34"/>
  <c r="W148" i="34"/>
  <c r="AA139" i="34"/>
  <c r="AB139" i="34"/>
  <c r="V231" i="34"/>
  <c r="Z231" i="34" s="1"/>
  <c r="AC180" i="34"/>
  <c r="W198" i="34"/>
  <c r="AA147" i="34"/>
  <c r="AB147" i="34"/>
  <c r="T197" i="34"/>
  <c r="Z146" i="34"/>
  <c r="S231" i="34"/>
  <c r="R180" i="34"/>
  <c r="AC179" i="34"/>
  <c r="V230" i="34"/>
  <c r="AC193" i="34"/>
  <c r="V244" i="34"/>
  <c r="AC183" i="34"/>
  <c r="V234" i="34"/>
  <c r="AA191" i="34"/>
  <c r="W242" i="34"/>
  <c r="AB191" i="34"/>
  <c r="W188" i="34"/>
  <c r="AA137" i="34"/>
  <c r="AB137" i="34"/>
  <c r="S160" i="34"/>
  <c r="S126" i="34"/>
  <c r="R109" i="34"/>
  <c r="AC187" i="34"/>
  <c r="V238" i="34"/>
  <c r="AC185" i="34"/>
  <c r="V236" i="34"/>
  <c r="R191" i="34"/>
  <c r="S242" i="34"/>
  <c r="U178" i="34"/>
  <c r="U138" i="34"/>
  <c r="T225" i="34"/>
  <c r="Z174" i="34"/>
  <c r="W222" i="34"/>
  <c r="AA171" i="34"/>
  <c r="AB171" i="34"/>
  <c r="V272" i="34"/>
  <c r="W238" i="34"/>
  <c r="AA187" i="34"/>
  <c r="AB187" i="34"/>
  <c r="W244" i="34"/>
  <c r="S271" i="34"/>
  <c r="R220" i="34"/>
  <c r="R183" i="34"/>
  <c r="R123" i="34"/>
  <c r="S174" i="34"/>
  <c r="T290" i="34"/>
  <c r="T221" i="34"/>
  <c r="Z170" i="34"/>
  <c r="AC175" i="34"/>
  <c r="V226" i="34"/>
  <c r="S244" i="34"/>
  <c r="R193" i="34"/>
  <c r="S176" i="34"/>
  <c r="R125" i="34"/>
  <c r="AC223" i="34"/>
  <c r="V274" i="34"/>
  <c r="S273" i="34"/>
  <c r="R222" i="34"/>
  <c r="T223" i="34"/>
  <c r="Z172" i="34"/>
  <c r="W226" i="34"/>
  <c r="AA175" i="34"/>
  <c r="AB175" i="34"/>
  <c r="AC191" i="34"/>
  <c r="V242" i="34"/>
  <c r="W186" i="34"/>
  <c r="AA135" i="34"/>
  <c r="AB135" i="34"/>
  <c r="T227" i="34"/>
  <c r="Z176" i="34"/>
  <c r="W214" i="34"/>
  <c r="AB163" i="34"/>
  <c r="T183" i="34"/>
  <c r="Z132" i="34"/>
  <c r="V239" i="34"/>
  <c r="Z239" i="34" s="1"/>
  <c r="AC188" i="34"/>
  <c r="W248" i="34"/>
  <c r="AA197" i="34"/>
  <c r="AB197" i="34"/>
  <c r="AA97" i="34"/>
  <c r="AB97" i="34"/>
  <c r="V275" i="34"/>
  <c r="AC224" i="34"/>
  <c r="R115" i="34"/>
  <c r="S166" i="34"/>
  <c r="AC211" i="34"/>
  <c r="V262" i="34"/>
  <c r="W160" i="34"/>
  <c r="W126" i="34"/>
  <c r="AA109" i="34"/>
  <c r="AB109" i="34"/>
  <c r="W168" i="34"/>
  <c r="AA117" i="34"/>
  <c r="AB117" i="34"/>
  <c r="W178" i="34"/>
  <c r="W138" i="34"/>
  <c r="AA127" i="34"/>
  <c r="AB127" i="34"/>
  <c r="T241" i="34"/>
  <c r="Z190" i="34"/>
  <c r="AC217" i="34"/>
  <c r="V268" i="34"/>
  <c r="S230" i="34"/>
  <c r="R179" i="34"/>
  <c r="V237" i="34"/>
  <c r="Z237" i="34" s="1"/>
  <c r="AC186" i="34"/>
  <c r="W192" i="34"/>
  <c r="AA141" i="34"/>
  <c r="AB141" i="34"/>
  <c r="R185" i="34"/>
  <c r="S236" i="34"/>
  <c r="S241" i="34"/>
  <c r="R190" i="34"/>
  <c r="S277" i="34"/>
  <c r="R226" i="34"/>
  <c r="AC227" i="34"/>
  <c r="V278" i="34"/>
  <c r="T216" i="34"/>
  <c r="AA185" i="34"/>
  <c r="W236" i="34"/>
  <c r="AB185" i="34"/>
  <c r="AA111" i="34"/>
  <c r="AB111" i="34"/>
  <c r="W162" i="34"/>
  <c r="Z182" i="34"/>
  <c r="Z194" i="34"/>
  <c r="Z47" i="34"/>
  <c r="Z188" i="34"/>
  <c r="Z75" i="34"/>
  <c r="T98" i="34"/>
  <c r="W220" i="34"/>
  <c r="AA169" i="34"/>
  <c r="AB169" i="34"/>
  <c r="U126" i="34"/>
  <c r="U160" i="34"/>
  <c r="T288" i="34"/>
  <c r="Z175" i="34"/>
  <c r="T226" i="34"/>
  <c r="T282" i="34"/>
  <c r="T171" i="34"/>
  <c r="Z120" i="34"/>
  <c r="W180" i="34"/>
  <c r="AA129" i="34"/>
  <c r="AB129" i="34"/>
  <c r="V249" i="34"/>
  <c r="AC198" i="34"/>
  <c r="W176" i="34"/>
  <c r="AA125" i="34"/>
  <c r="AB125" i="34"/>
  <c r="W184" i="34"/>
  <c r="AA133" i="34"/>
  <c r="AB133" i="34"/>
  <c r="T161" i="34"/>
  <c r="Z110" i="34"/>
  <c r="T286" i="34"/>
  <c r="T229" i="34"/>
  <c r="Z178" i="34"/>
  <c r="W172" i="34"/>
  <c r="AA121" i="34"/>
  <c r="AB121" i="34"/>
  <c r="S275" i="34"/>
  <c r="R224" i="34"/>
  <c r="R119" i="34"/>
  <c r="S170" i="34"/>
  <c r="V235" i="34"/>
  <c r="AC184" i="34"/>
  <c r="S245" i="34"/>
  <c r="R194" i="34"/>
  <c r="AA123" i="34"/>
  <c r="AB123" i="34"/>
  <c r="W174" i="34"/>
  <c r="T213" i="34"/>
  <c r="Z162" i="34"/>
  <c r="V273" i="34"/>
  <c r="AC222" i="34"/>
  <c r="V269" i="34"/>
  <c r="AC218" i="34"/>
  <c r="V98" i="34"/>
  <c r="AC98" i="34" s="1"/>
  <c r="AC75" i="34"/>
  <c r="S265" i="34"/>
  <c r="R214" i="34"/>
  <c r="W196" i="34"/>
  <c r="AA145" i="34"/>
  <c r="AB145" i="34"/>
  <c r="R181" i="34"/>
  <c r="S232" i="34"/>
  <c r="T181" i="34"/>
  <c r="Z130" i="34"/>
  <c r="S314" i="34"/>
  <c r="R263" i="34"/>
  <c r="T185" i="34"/>
  <c r="Z134" i="34"/>
  <c r="S182" i="34"/>
  <c r="R131" i="34"/>
  <c r="W194" i="34"/>
  <c r="AA143" i="34"/>
  <c r="AB143" i="34"/>
  <c r="V243" i="34"/>
  <c r="Z243" i="34" s="1"/>
  <c r="AC192" i="34"/>
  <c r="S235" i="34"/>
  <c r="R184" i="34"/>
  <c r="AC181" i="34"/>
  <c r="V232" i="34"/>
  <c r="AC219" i="34"/>
  <c r="V270" i="34"/>
  <c r="AC169" i="34"/>
  <c r="V220" i="34"/>
  <c r="S196" i="34"/>
  <c r="R145" i="34"/>
  <c r="W224" i="34"/>
  <c r="AA173" i="34"/>
  <c r="AB173" i="34"/>
  <c r="V247" i="34"/>
  <c r="Z247" i="34" s="1"/>
  <c r="AC196" i="34"/>
  <c r="W212" i="34"/>
  <c r="AB161" i="34"/>
  <c r="AA119" i="34"/>
  <c r="AB119" i="34"/>
  <c r="W170" i="34"/>
  <c r="S178" i="34"/>
  <c r="S138" i="34"/>
  <c r="R127" i="34"/>
  <c r="T169" i="34"/>
  <c r="Z118" i="34"/>
  <c r="T214" i="34"/>
  <c r="T219" i="34"/>
  <c r="Z168" i="34"/>
  <c r="S238" i="34"/>
  <c r="R187" i="34"/>
  <c r="W98" i="34"/>
  <c r="AB75" i="34"/>
  <c r="AA75" i="34"/>
  <c r="T187" i="34"/>
  <c r="Z136" i="34"/>
  <c r="T217" i="34"/>
  <c r="Z166" i="34"/>
  <c r="T215" i="34"/>
  <c r="Z164" i="34"/>
  <c r="V165" i="34"/>
  <c r="AC114" i="34"/>
  <c r="S237" i="34"/>
  <c r="R186" i="34"/>
  <c r="T179" i="34"/>
  <c r="Z128" i="34"/>
  <c r="AC195" i="34"/>
  <c r="V246" i="34"/>
  <c r="R111" i="34"/>
  <c r="S162" i="34"/>
  <c r="AA47" i="34"/>
  <c r="AB47" i="34"/>
  <c r="W164" i="34"/>
  <c r="AA113" i="34"/>
  <c r="AB113" i="34"/>
  <c r="AC213" i="34"/>
  <c r="V264" i="34"/>
  <c r="W230" i="34"/>
  <c r="AA179" i="34"/>
  <c r="AB179" i="34"/>
  <c r="S172" i="34"/>
  <c r="R121" i="34"/>
  <c r="V161" i="34"/>
  <c r="AA161" i="34" s="1"/>
  <c r="AC110" i="34"/>
  <c r="V126" i="34"/>
  <c r="T191" i="34"/>
  <c r="Z140" i="34"/>
  <c r="S267" i="34"/>
  <c r="R216" i="34"/>
  <c r="T284" i="34"/>
  <c r="T298" i="34"/>
  <c r="U190" i="34"/>
  <c r="U148" i="34"/>
  <c r="T211" i="34"/>
  <c r="Z160" i="34"/>
  <c r="S269" i="34"/>
  <c r="R218" i="34"/>
  <c r="AC215" i="34"/>
  <c r="V266" i="34"/>
  <c r="S164" i="34"/>
  <c r="R113" i="34"/>
  <c r="T300" i="34"/>
  <c r="S98" i="34"/>
  <c r="U98" i="34"/>
  <c r="T148" i="34"/>
  <c r="Z148" i="34" s="1"/>
  <c r="S148" i="34"/>
  <c r="Z114" i="34"/>
  <c r="L98" i="30"/>
  <c r="G97" i="30"/>
  <c r="F84" i="30"/>
  <c r="X45" i="30"/>
  <c r="X96" i="30" s="1"/>
  <c r="X147" i="30" s="1"/>
  <c r="X198" i="30" s="1"/>
  <c r="X249" i="30" s="1"/>
  <c r="X300" i="30" s="1"/>
  <c r="X351" i="30" s="1"/>
  <c r="X402" i="30" s="1"/>
  <c r="X453" i="30" s="1"/>
  <c r="X504" i="30" s="1"/>
  <c r="X555" i="30" s="1"/>
  <c r="X606" i="30" s="1"/>
  <c r="X44" i="30"/>
  <c r="X95" i="30" s="1"/>
  <c r="X146" i="30" s="1"/>
  <c r="X197" i="30" s="1"/>
  <c r="X248" i="30" s="1"/>
  <c r="X299" i="30" s="1"/>
  <c r="X350" i="30" s="1"/>
  <c r="X401" i="30" s="1"/>
  <c r="X452" i="30" s="1"/>
  <c r="X503" i="30" s="1"/>
  <c r="X554" i="30" s="1"/>
  <c r="X605" i="30" s="1"/>
  <c r="X43" i="30"/>
  <c r="X94" i="30" s="1"/>
  <c r="X145" i="30" s="1"/>
  <c r="X196" i="30" s="1"/>
  <c r="X247" i="30" s="1"/>
  <c r="X298" i="30" s="1"/>
  <c r="X349" i="30" s="1"/>
  <c r="X400" i="30" s="1"/>
  <c r="X451" i="30" s="1"/>
  <c r="X502" i="30" s="1"/>
  <c r="X553" i="30" s="1"/>
  <c r="X604" i="30" s="1"/>
  <c r="X42" i="30"/>
  <c r="X93" i="30" s="1"/>
  <c r="X144" i="30" s="1"/>
  <c r="X195" i="30" s="1"/>
  <c r="X246" i="30" s="1"/>
  <c r="X297" i="30" s="1"/>
  <c r="X348" i="30" s="1"/>
  <c r="X399" i="30" s="1"/>
  <c r="X450" i="30" s="1"/>
  <c r="X501" i="30" s="1"/>
  <c r="X552" i="30" s="1"/>
  <c r="X603" i="30" s="1"/>
  <c r="X41" i="30"/>
  <c r="X92" i="30" s="1"/>
  <c r="X143" i="30" s="1"/>
  <c r="X194" i="30" s="1"/>
  <c r="X245" i="30" s="1"/>
  <c r="X296" i="30" s="1"/>
  <c r="X347" i="30" s="1"/>
  <c r="X398" i="30" s="1"/>
  <c r="X449" i="30" s="1"/>
  <c r="X500" i="30" s="1"/>
  <c r="X551" i="30" s="1"/>
  <c r="X602" i="30" s="1"/>
  <c r="X40" i="30"/>
  <c r="X91" i="30" s="1"/>
  <c r="X142" i="30" s="1"/>
  <c r="X193" i="30" s="1"/>
  <c r="X244" i="30" s="1"/>
  <c r="X295" i="30" s="1"/>
  <c r="X346" i="30" s="1"/>
  <c r="X397" i="30" s="1"/>
  <c r="X448" i="30" s="1"/>
  <c r="X499" i="30" s="1"/>
  <c r="X550" i="30" s="1"/>
  <c r="X601" i="30" s="1"/>
  <c r="X39" i="30"/>
  <c r="X90" i="30" s="1"/>
  <c r="X141" i="30" s="1"/>
  <c r="X192" i="30" s="1"/>
  <c r="X243" i="30" s="1"/>
  <c r="X294" i="30" s="1"/>
  <c r="X345" i="30" s="1"/>
  <c r="X396" i="30" s="1"/>
  <c r="X447" i="30" s="1"/>
  <c r="X498" i="30" s="1"/>
  <c r="X549" i="30" s="1"/>
  <c r="X600" i="30" s="1"/>
  <c r="X38" i="30"/>
  <c r="X89" i="30" s="1"/>
  <c r="X140" i="30" s="1"/>
  <c r="X191" i="30" s="1"/>
  <c r="X242" i="30" s="1"/>
  <c r="X293" i="30" s="1"/>
  <c r="X344" i="30" s="1"/>
  <c r="X395" i="30" s="1"/>
  <c r="X446" i="30" s="1"/>
  <c r="X497" i="30" s="1"/>
  <c r="X548" i="30" s="1"/>
  <c r="X599" i="30" s="1"/>
  <c r="X37" i="30"/>
  <c r="X88" i="30" s="1"/>
  <c r="X139" i="30" s="1"/>
  <c r="X190" i="30" s="1"/>
  <c r="X241" i="30" s="1"/>
  <c r="X292" i="30" s="1"/>
  <c r="X343" i="30" s="1"/>
  <c r="X394" i="30" s="1"/>
  <c r="X445" i="30" s="1"/>
  <c r="X496" i="30" s="1"/>
  <c r="X547" i="30" s="1"/>
  <c r="X598" i="30" s="1"/>
  <c r="X35" i="30"/>
  <c r="X86" i="30" s="1"/>
  <c r="X137" i="30" s="1"/>
  <c r="X188" i="30" s="1"/>
  <c r="X239" i="30" s="1"/>
  <c r="X290" i="30" s="1"/>
  <c r="X341" i="30" s="1"/>
  <c r="X392" i="30" s="1"/>
  <c r="X443" i="30" s="1"/>
  <c r="X494" i="30" s="1"/>
  <c r="X545" i="30" s="1"/>
  <c r="X596" i="30" s="1"/>
  <c r="X34" i="30"/>
  <c r="X85" i="30" s="1"/>
  <c r="X136" i="30" s="1"/>
  <c r="X187" i="30" s="1"/>
  <c r="X238" i="30" s="1"/>
  <c r="X289" i="30" s="1"/>
  <c r="X340" i="30" s="1"/>
  <c r="X391" i="30" s="1"/>
  <c r="X442" i="30" s="1"/>
  <c r="X493" i="30" s="1"/>
  <c r="X544" i="30" s="1"/>
  <c r="X595" i="30" s="1"/>
  <c r="X33" i="30"/>
  <c r="X84" i="30" s="1"/>
  <c r="X135" i="30" s="1"/>
  <c r="X186" i="30" s="1"/>
  <c r="X237" i="30" s="1"/>
  <c r="X288" i="30" s="1"/>
  <c r="X339" i="30" s="1"/>
  <c r="X390" i="30" s="1"/>
  <c r="X441" i="30" s="1"/>
  <c r="X492" i="30" s="1"/>
  <c r="X543" i="30" s="1"/>
  <c r="X594" i="30" s="1"/>
  <c r="X32" i="30"/>
  <c r="X83" i="30" s="1"/>
  <c r="X134" i="30" s="1"/>
  <c r="X185" i="30" s="1"/>
  <c r="X236" i="30" s="1"/>
  <c r="X287" i="30" s="1"/>
  <c r="X338" i="30" s="1"/>
  <c r="X389" i="30" s="1"/>
  <c r="X440" i="30" s="1"/>
  <c r="X491" i="30" s="1"/>
  <c r="X542" i="30" s="1"/>
  <c r="X593" i="30" s="1"/>
  <c r="X31" i="30"/>
  <c r="X82" i="30" s="1"/>
  <c r="X133" i="30" s="1"/>
  <c r="X184" i="30" s="1"/>
  <c r="X235" i="30" s="1"/>
  <c r="X286" i="30" s="1"/>
  <c r="X337" i="30" s="1"/>
  <c r="X388" i="30" s="1"/>
  <c r="X439" i="30" s="1"/>
  <c r="X490" i="30" s="1"/>
  <c r="X541" i="30" s="1"/>
  <c r="X592" i="30" s="1"/>
  <c r="X30" i="30"/>
  <c r="X81" i="30" s="1"/>
  <c r="X132" i="30" s="1"/>
  <c r="X183" i="30" s="1"/>
  <c r="X234" i="30" s="1"/>
  <c r="X285" i="30" s="1"/>
  <c r="X336" i="30" s="1"/>
  <c r="X387" i="30" s="1"/>
  <c r="X438" i="30" s="1"/>
  <c r="X489" i="30" s="1"/>
  <c r="X540" i="30" s="1"/>
  <c r="X591" i="30" s="1"/>
  <c r="X29" i="30"/>
  <c r="X80" i="30" s="1"/>
  <c r="X131" i="30" s="1"/>
  <c r="X182" i="30" s="1"/>
  <c r="X233" i="30" s="1"/>
  <c r="X284" i="30" s="1"/>
  <c r="X335" i="30" s="1"/>
  <c r="X386" i="30" s="1"/>
  <c r="X437" i="30" s="1"/>
  <c r="X488" i="30" s="1"/>
  <c r="X539" i="30" s="1"/>
  <c r="X590" i="30" s="1"/>
  <c r="X28" i="30"/>
  <c r="X79" i="30" s="1"/>
  <c r="X130" i="30" s="1"/>
  <c r="X181" i="30" s="1"/>
  <c r="X232" i="30" s="1"/>
  <c r="X283" i="30" s="1"/>
  <c r="X334" i="30" s="1"/>
  <c r="X385" i="30" s="1"/>
  <c r="X436" i="30" s="1"/>
  <c r="X487" i="30" s="1"/>
  <c r="X538" i="30" s="1"/>
  <c r="X589" i="30" s="1"/>
  <c r="X27" i="30"/>
  <c r="X78" i="30" s="1"/>
  <c r="X129" i="30" s="1"/>
  <c r="X180" i="30" s="1"/>
  <c r="X231" i="30" s="1"/>
  <c r="X282" i="30" s="1"/>
  <c r="X333" i="30" s="1"/>
  <c r="X384" i="30" s="1"/>
  <c r="X435" i="30" s="1"/>
  <c r="X486" i="30" s="1"/>
  <c r="X537" i="30" s="1"/>
  <c r="X588" i="30" s="1"/>
  <c r="X26" i="30"/>
  <c r="X77" i="30" s="1"/>
  <c r="X128" i="30" s="1"/>
  <c r="X179" i="30" s="1"/>
  <c r="X230" i="30" s="1"/>
  <c r="X281" i="30" s="1"/>
  <c r="X332" i="30" s="1"/>
  <c r="X383" i="30" s="1"/>
  <c r="X434" i="30" s="1"/>
  <c r="X485" i="30" s="1"/>
  <c r="X536" i="30" s="1"/>
  <c r="X587" i="30" s="1"/>
  <c r="X25" i="30"/>
  <c r="X23" i="30"/>
  <c r="X74" i="30" s="1"/>
  <c r="X125" i="30" s="1"/>
  <c r="X176" i="30" s="1"/>
  <c r="X227" i="30" s="1"/>
  <c r="X278" i="30" s="1"/>
  <c r="X329" i="30" s="1"/>
  <c r="X380" i="30" s="1"/>
  <c r="X431" i="30" s="1"/>
  <c r="X482" i="30" s="1"/>
  <c r="X533" i="30" s="1"/>
  <c r="X584" i="30" s="1"/>
  <c r="X22" i="30"/>
  <c r="X73" i="30" s="1"/>
  <c r="X124" i="30" s="1"/>
  <c r="X175" i="30" s="1"/>
  <c r="X226" i="30" s="1"/>
  <c r="X277" i="30" s="1"/>
  <c r="X328" i="30" s="1"/>
  <c r="X379" i="30" s="1"/>
  <c r="X430" i="30" s="1"/>
  <c r="X481" i="30" s="1"/>
  <c r="X532" i="30" s="1"/>
  <c r="X583" i="30" s="1"/>
  <c r="X21" i="30"/>
  <c r="X72" i="30" s="1"/>
  <c r="X123" i="30" s="1"/>
  <c r="X174" i="30" s="1"/>
  <c r="X225" i="30" s="1"/>
  <c r="X276" i="30" s="1"/>
  <c r="X327" i="30" s="1"/>
  <c r="X378" i="30" s="1"/>
  <c r="X429" i="30" s="1"/>
  <c r="X480" i="30" s="1"/>
  <c r="X531" i="30" s="1"/>
  <c r="X582" i="30" s="1"/>
  <c r="X20" i="30"/>
  <c r="X71" i="30" s="1"/>
  <c r="X122" i="30" s="1"/>
  <c r="X173" i="30" s="1"/>
  <c r="X224" i="30" s="1"/>
  <c r="X275" i="30" s="1"/>
  <c r="X326" i="30" s="1"/>
  <c r="X377" i="30" s="1"/>
  <c r="X428" i="30" s="1"/>
  <c r="X479" i="30" s="1"/>
  <c r="X530" i="30" s="1"/>
  <c r="X581" i="30" s="1"/>
  <c r="X19" i="30"/>
  <c r="X70" i="30" s="1"/>
  <c r="X121" i="30" s="1"/>
  <c r="X172" i="30" s="1"/>
  <c r="X223" i="30" s="1"/>
  <c r="X274" i="30" s="1"/>
  <c r="X325" i="30" s="1"/>
  <c r="X376" i="30" s="1"/>
  <c r="X427" i="30" s="1"/>
  <c r="X478" i="30" s="1"/>
  <c r="X529" i="30" s="1"/>
  <c r="X580" i="30" s="1"/>
  <c r="X18" i="30"/>
  <c r="X69" i="30" s="1"/>
  <c r="X120" i="30" s="1"/>
  <c r="X171" i="30" s="1"/>
  <c r="X222" i="30" s="1"/>
  <c r="X273" i="30" s="1"/>
  <c r="X324" i="30" s="1"/>
  <c r="X375" i="30" s="1"/>
  <c r="X426" i="30" s="1"/>
  <c r="X477" i="30" s="1"/>
  <c r="X528" i="30" s="1"/>
  <c r="X579" i="30" s="1"/>
  <c r="X17" i="30"/>
  <c r="X68" i="30" s="1"/>
  <c r="X119" i="30" s="1"/>
  <c r="X170" i="30" s="1"/>
  <c r="X221" i="30" s="1"/>
  <c r="X272" i="30" s="1"/>
  <c r="X323" i="30" s="1"/>
  <c r="X374" i="30" s="1"/>
  <c r="X425" i="30" s="1"/>
  <c r="X476" i="30" s="1"/>
  <c r="X527" i="30" s="1"/>
  <c r="X578" i="30" s="1"/>
  <c r="X16" i="30"/>
  <c r="X67" i="30" s="1"/>
  <c r="X118" i="30" s="1"/>
  <c r="X169" i="30" s="1"/>
  <c r="X220" i="30" s="1"/>
  <c r="X271" i="30" s="1"/>
  <c r="X322" i="30" s="1"/>
  <c r="X373" i="30" s="1"/>
  <c r="X424" i="30" s="1"/>
  <c r="X475" i="30" s="1"/>
  <c r="X526" i="30" s="1"/>
  <c r="X577" i="30" s="1"/>
  <c r="X15" i="30"/>
  <c r="X66" i="30" s="1"/>
  <c r="X117" i="30" s="1"/>
  <c r="X168" i="30" s="1"/>
  <c r="X219" i="30" s="1"/>
  <c r="X270" i="30" s="1"/>
  <c r="X321" i="30" s="1"/>
  <c r="X372" i="30" s="1"/>
  <c r="X423" i="30" s="1"/>
  <c r="X474" i="30" s="1"/>
  <c r="X525" i="30" s="1"/>
  <c r="X576" i="30" s="1"/>
  <c r="X14" i="30"/>
  <c r="X65" i="30" s="1"/>
  <c r="X116" i="30" s="1"/>
  <c r="X167" i="30" s="1"/>
  <c r="X218" i="30" s="1"/>
  <c r="X269" i="30" s="1"/>
  <c r="X320" i="30" s="1"/>
  <c r="X371" i="30" s="1"/>
  <c r="X422" i="30" s="1"/>
  <c r="X473" i="30" s="1"/>
  <c r="X524" i="30" s="1"/>
  <c r="X575" i="30" s="1"/>
  <c r="X13" i="30"/>
  <c r="X64" i="30" s="1"/>
  <c r="X115" i="30" s="1"/>
  <c r="X166" i="30" s="1"/>
  <c r="X217" i="30" s="1"/>
  <c r="X268" i="30" s="1"/>
  <c r="X319" i="30" s="1"/>
  <c r="X370" i="30" s="1"/>
  <c r="X421" i="30" s="1"/>
  <c r="X472" i="30" s="1"/>
  <c r="X523" i="30" s="1"/>
  <c r="X574" i="30" s="1"/>
  <c r="X12" i="30"/>
  <c r="X63" i="30" s="1"/>
  <c r="X114" i="30" s="1"/>
  <c r="X165" i="30" s="1"/>
  <c r="X216" i="30" s="1"/>
  <c r="X267" i="30" s="1"/>
  <c r="X318" i="30" s="1"/>
  <c r="X369" i="30" s="1"/>
  <c r="X420" i="30" s="1"/>
  <c r="X471" i="30" s="1"/>
  <c r="X522" i="30" s="1"/>
  <c r="X573" i="30" s="1"/>
  <c r="X11" i="30"/>
  <c r="X62" i="30" s="1"/>
  <c r="X113" i="30" s="1"/>
  <c r="X164" i="30" s="1"/>
  <c r="X215" i="30" s="1"/>
  <c r="X266" i="30" s="1"/>
  <c r="X317" i="30" s="1"/>
  <c r="X368" i="30" s="1"/>
  <c r="X419" i="30" s="1"/>
  <c r="X470" i="30" s="1"/>
  <c r="X521" i="30" s="1"/>
  <c r="X572" i="30" s="1"/>
  <c r="X10" i="30"/>
  <c r="X61" i="30" s="1"/>
  <c r="X112" i="30" s="1"/>
  <c r="X163" i="30" s="1"/>
  <c r="X214" i="30" s="1"/>
  <c r="X265" i="30" s="1"/>
  <c r="X316" i="30" s="1"/>
  <c r="X367" i="30" s="1"/>
  <c r="X418" i="30" s="1"/>
  <c r="X469" i="30" s="1"/>
  <c r="X520" i="30" s="1"/>
  <c r="X571" i="30" s="1"/>
  <c r="X9" i="30"/>
  <c r="X60" i="30" s="1"/>
  <c r="X111" i="30" s="1"/>
  <c r="X162" i="30" s="1"/>
  <c r="X213" i="30" s="1"/>
  <c r="X264" i="30" s="1"/>
  <c r="X315" i="30" s="1"/>
  <c r="X366" i="30" s="1"/>
  <c r="X417" i="30" s="1"/>
  <c r="X468" i="30" s="1"/>
  <c r="X519" i="30" s="1"/>
  <c r="X570" i="30" s="1"/>
  <c r="X8" i="30"/>
  <c r="X59" i="30" s="1"/>
  <c r="X110" i="30" s="1"/>
  <c r="X161" i="30" s="1"/>
  <c r="X212" i="30" s="1"/>
  <c r="X263" i="30" s="1"/>
  <c r="X314" i="30" s="1"/>
  <c r="X365" i="30" s="1"/>
  <c r="X416" i="30" s="1"/>
  <c r="X467" i="30" s="1"/>
  <c r="X518" i="30" s="1"/>
  <c r="X569" i="30" s="1"/>
  <c r="X7" i="30"/>
  <c r="X58" i="30" s="1"/>
  <c r="X109" i="30" s="1"/>
  <c r="X160" i="30" s="1"/>
  <c r="X211" i="30" s="1"/>
  <c r="X262" i="30" s="1"/>
  <c r="X313" i="30" s="1"/>
  <c r="X364" i="30" s="1"/>
  <c r="X415" i="30" s="1"/>
  <c r="X466" i="30" s="1"/>
  <c r="X517" i="30" s="1"/>
  <c r="X568" i="30" s="1"/>
  <c r="L24" i="30"/>
  <c r="L36" i="30"/>
  <c r="L46" i="30"/>
  <c r="C597" i="30"/>
  <c r="C585" i="30"/>
  <c r="C546" i="30"/>
  <c r="C534" i="30"/>
  <c r="C495" i="30"/>
  <c r="C483" i="30"/>
  <c r="C444" i="30"/>
  <c r="C432" i="30"/>
  <c r="C393" i="30"/>
  <c r="C381" i="30"/>
  <c r="C342" i="30"/>
  <c r="C330" i="30"/>
  <c r="C291" i="30"/>
  <c r="C279" i="30"/>
  <c r="C240" i="30"/>
  <c r="C228" i="30"/>
  <c r="C189" i="30"/>
  <c r="C177" i="30"/>
  <c r="C138" i="30"/>
  <c r="C126" i="30"/>
  <c r="C87" i="30"/>
  <c r="C75" i="30"/>
  <c r="AA195" i="34" l="1"/>
  <c r="AC178" i="34"/>
  <c r="S246" i="34"/>
  <c r="S297" i="34" s="1"/>
  <c r="AB181" i="34"/>
  <c r="W232" i="34"/>
  <c r="AB232" i="34" s="1"/>
  <c r="AI232" i="34" s="1"/>
  <c r="V189" i="34"/>
  <c r="AC189" i="34" s="1"/>
  <c r="AB195" i="34"/>
  <c r="AB193" i="34"/>
  <c r="W199" i="35"/>
  <c r="AB199" i="35" s="1"/>
  <c r="AC161" i="35"/>
  <c r="AB193" i="35"/>
  <c r="AI193" i="35" s="1"/>
  <c r="AA193" i="35"/>
  <c r="Z656" i="38"/>
  <c r="AC646" i="38"/>
  <c r="V657" i="38"/>
  <c r="AA657" i="38" s="1"/>
  <c r="Z646" i="38"/>
  <c r="AA646" i="38"/>
  <c r="AB657" i="38"/>
  <c r="AA656" i="38"/>
  <c r="S189" i="35"/>
  <c r="AB187" i="35"/>
  <c r="AI187" i="35" s="1"/>
  <c r="V212" i="35"/>
  <c r="AA212" i="35" s="1"/>
  <c r="Z161" i="35"/>
  <c r="AA194" i="35"/>
  <c r="AA148" i="35"/>
  <c r="V245" i="35"/>
  <c r="V296" i="35" s="1"/>
  <c r="AC194" i="35"/>
  <c r="Z198" i="35"/>
  <c r="Z148" i="35"/>
  <c r="AC198" i="35"/>
  <c r="V199" i="35"/>
  <c r="AC199" i="35" s="1"/>
  <c r="AA187" i="35"/>
  <c r="V249" i="35"/>
  <c r="Z249" i="35" s="1"/>
  <c r="S149" i="35"/>
  <c r="V177" i="35"/>
  <c r="AC177" i="35" s="1"/>
  <c r="Z98" i="35"/>
  <c r="W230" i="35"/>
  <c r="AA179" i="35"/>
  <c r="AB179" i="35"/>
  <c r="AI179" i="35" s="1"/>
  <c r="V220" i="35"/>
  <c r="AA169" i="35"/>
  <c r="AC169" i="35"/>
  <c r="Z163" i="35"/>
  <c r="V338" i="35"/>
  <c r="AC287" i="35"/>
  <c r="U279" i="35"/>
  <c r="U313" i="35"/>
  <c r="V323" i="35"/>
  <c r="AC272" i="35"/>
  <c r="R175" i="35"/>
  <c r="S226" i="35"/>
  <c r="T372" i="35"/>
  <c r="W225" i="35"/>
  <c r="AA174" i="35"/>
  <c r="AB174" i="35"/>
  <c r="AI174" i="35" s="1"/>
  <c r="W231" i="35"/>
  <c r="AA180" i="35"/>
  <c r="AB180" i="35"/>
  <c r="AI180" i="35" s="1"/>
  <c r="W189" i="35"/>
  <c r="AC223" i="35"/>
  <c r="V274" i="35"/>
  <c r="T239" i="35"/>
  <c r="Z188" i="35"/>
  <c r="S266" i="35"/>
  <c r="R215" i="35"/>
  <c r="S332" i="35"/>
  <c r="R281" i="35"/>
  <c r="W300" i="35"/>
  <c r="AA249" i="35"/>
  <c r="AB249" i="35"/>
  <c r="AI249" i="35" s="1"/>
  <c r="R217" i="35"/>
  <c r="S268" i="35"/>
  <c r="T297" i="35"/>
  <c r="Z246" i="35"/>
  <c r="V292" i="35"/>
  <c r="AC241" i="35"/>
  <c r="AB226" i="35"/>
  <c r="AI226" i="35" s="1"/>
  <c r="W277" i="35"/>
  <c r="V286" i="35"/>
  <c r="AC235" i="35"/>
  <c r="V226" i="35"/>
  <c r="AA226" i="35" s="1"/>
  <c r="AC175" i="35"/>
  <c r="T317" i="35"/>
  <c r="AA217" i="35"/>
  <c r="AB217" i="35"/>
  <c r="AI217" i="35" s="1"/>
  <c r="W268" i="35"/>
  <c r="T325" i="35"/>
  <c r="S339" i="35"/>
  <c r="R288" i="35"/>
  <c r="Z170" i="35"/>
  <c r="T221" i="35"/>
  <c r="T273" i="35"/>
  <c r="V332" i="35"/>
  <c r="AC281" i="35"/>
  <c r="V326" i="35"/>
  <c r="AC275" i="35"/>
  <c r="S270" i="35"/>
  <c r="R219" i="35"/>
  <c r="W177" i="35"/>
  <c r="AB160" i="35"/>
  <c r="AI160" i="35" s="1"/>
  <c r="AA160" i="35"/>
  <c r="W211" i="35"/>
  <c r="AC219" i="35"/>
  <c r="V270" i="35"/>
  <c r="Z219" i="35"/>
  <c r="AA242" i="35"/>
  <c r="AB242" i="35"/>
  <c r="AI242" i="35" s="1"/>
  <c r="W293" i="35"/>
  <c r="T263" i="35"/>
  <c r="Z212" i="35"/>
  <c r="S250" i="35"/>
  <c r="R241" i="35"/>
  <c r="S292" i="35"/>
  <c r="S345" i="35"/>
  <c r="R294" i="35"/>
  <c r="T449" i="35"/>
  <c r="R221" i="35"/>
  <c r="S272" i="35"/>
  <c r="R236" i="35"/>
  <c r="S287" i="35"/>
  <c r="V218" i="35"/>
  <c r="AA218" i="35" s="1"/>
  <c r="AC167" i="35"/>
  <c r="AB248" i="35"/>
  <c r="AI248" i="35" s="1"/>
  <c r="W299" i="35"/>
  <c r="AA248" i="35"/>
  <c r="U280" i="35"/>
  <c r="U240" i="35"/>
  <c r="U251" i="35" s="1"/>
  <c r="R242" i="35"/>
  <c r="S293" i="35"/>
  <c r="AC211" i="35"/>
  <c r="V262" i="35"/>
  <c r="Z262" i="35" s="1"/>
  <c r="AA176" i="35"/>
  <c r="AB176" i="35"/>
  <c r="AI176" i="35" s="1"/>
  <c r="W227" i="35"/>
  <c r="S299" i="35"/>
  <c r="R248" i="35"/>
  <c r="R232" i="35"/>
  <c r="S283" i="35"/>
  <c r="Z166" i="35"/>
  <c r="T217" i="35"/>
  <c r="W214" i="35"/>
  <c r="AA163" i="35"/>
  <c r="AB163" i="35"/>
  <c r="AI163" i="35" s="1"/>
  <c r="V222" i="35"/>
  <c r="Z222" i="35" s="1"/>
  <c r="AC171" i="35"/>
  <c r="AA232" i="35"/>
  <c r="AB232" i="35"/>
  <c r="AI232" i="35" s="1"/>
  <c r="W283" i="35"/>
  <c r="T339" i="35"/>
  <c r="T299" i="35"/>
  <c r="Z248" i="35"/>
  <c r="V340" i="35"/>
  <c r="AC289" i="35"/>
  <c r="W336" i="35"/>
  <c r="AB285" i="35"/>
  <c r="AI285" i="35" s="1"/>
  <c r="S278" i="35"/>
  <c r="R227" i="35"/>
  <c r="T230" i="35"/>
  <c r="Z179" i="35"/>
  <c r="T189" i="35"/>
  <c r="W221" i="35"/>
  <c r="AB170" i="35"/>
  <c r="AI170" i="35" s="1"/>
  <c r="AA170" i="35"/>
  <c r="Z238" i="35"/>
  <c r="T289" i="35"/>
  <c r="AB244" i="35"/>
  <c r="AI244" i="35" s="1"/>
  <c r="W295" i="35"/>
  <c r="AA244" i="35"/>
  <c r="V285" i="35"/>
  <c r="AA285" i="35" s="1"/>
  <c r="AC234" i="35"/>
  <c r="T400" i="35"/>
  <c r="V290" i="35"/>
  <c r="AC239" i="35"/>
  <c r="Z234" i="35"/>
  <c r="T285" i="35"/>
  <c r="T313" i="35"/>
  <c r="S318" i="35"/>
  <c r="R267" i="35"/>
  <c r="AB126" i="35"/>
  <c r="AI126" i="35" s="1"/>
  <c r="W149" i="35"/>
  <c r="AA126" i="35"/>
  <c r="AC297" i="35"/>
  <c r="V348" i="35"/>
  <c r="W345" i="35"/>
  <c r="AB294" i="35"/>
  <c r="AI294" i="35" s="1"/>
  <c r="S214" i="35"/>
  <c r="R163" i="35"/>
  <c r="S239" i="35"/>
  <c r="R188" i="35"/>
  <c r="S322" i="35"/>
  <c r="R271" i="35"/>
  <c r="V319" i="35"/>
  <c r="AC268" i="35"/>
  <c r="R245" i="35"/>
  <c r="S296" i="35"/>
  <c r="AC293" i="35"/>
  <c r="V344" i="35"/>
  <c r="S326" i="35"/>
  <c r="R275" i="35"/>
  <c r="T265" i="35"/>
  <c r="AC186" i="35"/>
  <c r="V237" i="35"/>
  <c r="AA237" i="35" s="1"/>
  <c r="Z186" i="35"/>
  <c r="S218" i="35"/>
  <c r="R167" i="35"/>
  <c r="AA236" i="35"/>
  <c r="W287" i="35"/>
  <c r="AB236" i="35"/>
  <c r="AI236" i="35" s="1"/>
  <c r="T269" i="35"/>
  <c r="W213" i="35"/>
  <c r="AB162" i="35"/>
  <c r="AI162" i="35" s="1"/>
  <c r="AA162" i="35"/>
  <c r="R249" i="35"/>
  <c r="S300" i="35"/>
  <c r="AB218" i="35"/>
  <c r="AI218" i="35" s="1"/>
  <c r="W269" i="35"/>
  <c r="V267" i="35"/>
  <c r="AC216" i="35"/>
  <c r="S222" i="35"/>
  <c r="R171" i="35"/>
  <c r="T225" i="35"/>
  <c r="Z174" i="35"/>
  <c r="S235" i="35"/>
  <c r="R184" i="35"/>
  <c r="T453" i="35"/>
  <c r="U343" i="35"/>
  <c r="U301" i="35"/>
  <c r="AC233" i="35"/>
  <c r="V284" i="35"/>
  <c r="T283" i="35"/>
  <c r="Z232" i="35"/>
  <c r="W322" i="35"/>
  <c r="AB271" i="35"/>
  <c r="AI271" i="35" s="1"/>
  <c r="AB245" i="35"/>
  <c r="AI245" i="35" s="1"/>
  <c r="W296" i="35"/>
  <c r="S295" i="35"/>
  <c r="R244" i="35"/>
  <c r="W326" i="35"/>
  <c r="AA275" i="35"/>
  <c r="AB275" i="35"/>
  <c r="AI275" i="35" s="1"/>
  <c r="R246" i="35"/>
  <c r="S297" i="35"/>
  <c r="AB284" i="35"/>
  <c r="AI284" i="35" s="1"/>
  <c r="W335" i="35"/>
  <c r="W250" i="35"/>
  <c r="AA241" i="35"/>
  <c r="AB241" i="35"/>
  <c r="AI241" i="35" s="1"/>
  <c r="W292" i="35"/>
  <c r="AB222" i="35"/>
  <c r="AI222" i="35" s="1"/>
  <c r="W273" i="35"/>
  <c r="AA172" i="35"/>
  <c r="W223" i="35"/>
  <c r="AB172" i="35"/>
  <c r="AI172" i="35" s="1"/>
  <c r="AC283" i="35"/>
  <c r="V334" i="35"/>
  <c r="AC247" i="35"/>
  <c r="V298" i="35"/>
  <c r="Z247" i="35"/>
  <c r="T329" i="35"/>
  <c r="T295" i="35"/>
  <c r="Z244" i="35"/>
  <c r="T447" i="35"/>
  <c r="AA168" i="35"/>
  <c r="AB168" i="35"/>
  <c r="AI168" i="35" s="1"/>
  <c r="W219" i="35"/>
  <c r="S263" i="35"/>
  <c r="R212" i="35"/>
  <c r="AC227" i="35"/>
  <c r="V278" i="35"/>
  <c r="Z278" i="35" s="1"/>
  <c r="Z162" i="35"/>
  <c r="T213" i="35"/>
  <c r="R231" i="35"/>
  <c r="S282" i="35"/>
  <c r="S274" i="35"/>
  <c r="R223" i="35"/>
  <c r="AB238" i="35"/>
  <c r="AI238" i="35" s="1"/>
  <c r="W289" i="35"/>
  <c r="AA238" i="35"/>
  <c r="AA246" i="35"/>
  <c r="AB246" i="35"/>
  <c r="AI246" i="35" s="1"/>
  <c r="W297" i="35"/>
  <c r="Z167" i="35"/>
  <c r="AA175" i="35"/>
  <c r="Z223" i="35"/>
  <c r="AA234" i="35"/>
  <c r="Z138" i="35"/>
  <c r="Z211" i="35"/>
  <c r="T284" i="35"/>
  <c r="Z233" i="35"/>
  <c r="S349" i="35"/>
  <c r="R298" i="35"/>
  <c r="W314" i="35"/>
  <c r="AB263" i="35"/>
  <c r="AI263" i="35" s="1"/>
  <c r="AA235" i="35"/>
  <c r="AB235" i="35"/>
  <c r="AI235" i="35" s="1"/>
  <c r="W286" i="35"/>
  <c r="AB164" i="35"/>
  <c r="AI164" i="35" s="1"/>
  <c r="W215" i="35"/>
  <c r="AA164" i="35"/>
  <c r="T149" i="35"/>
  <c r="Z126" i="35"/>
  <c r="S262" i="35"/>
  <c r="R211" i="35"/>
  <c r="AC243" i="35"/>
  <c r="V294" i="35"/>
  <c r="Z243" i="35"/>
  <c r="V214" i="35"/>
  <c r="Z214" i="35" s="1"/>
  <c r="AC163" i="35"/>
  <c r="S335" i="35"/>
  <c r="R284" i="35"/>
  <c r="V397" i="35"/>
  <c r="AC346" i="35"/>
  <c r="W288" i="35"/>
  <c r="AB237" i="35"/>
  <c r="AI237" i="35" s="1"/>
  <c r="S493" i="35"/>
  <c r="R442" i="35"/>
  <c r="AB216" i="35"/>
  <c r="AI216" i="35" s="1"/>
  <c r="W267" i="35"/>
  <c r="AA216" i="35"/>
  <c r="S336" i="35"/>
  <c r="R285" i="35"/>
  <c r="Z216" i="35"/>
  <c r="T267" i="35"/>
  <c r="V299" i="35"/>
  <c r="AC248" i="35"/>
  <c r="AB138" i="35"/>
  <c r="AI138" i="35" s="1"/>
  <c r="AA138" i="35"/>
  <c r="AB280" i="35"/>
  <c r="AI280" i="35" s="1"/>
  <c r="W331" i="35"/>
  <c r="T235" i="35"/>
  <c r="Z184" i="35"/>
  <c r="AA239" i="35"/>
  <c r="AB239" i="35"/>
  <c r="AI239" i="35" s="1"/>
  <c r="W290" i="35"/>
  <c r="T277" i="35"/>
  <c r="V327" i="35"/>
  <c r="AC276" i="35"/>
  <c r="R225" i="35"/>
  <c r="S276" i="35"/>
  <c r="R213" i="35"/>
  <c r="S264" i="35"/>
  <c r="Z224" i="35"/>
  <c r="T275" i="35"/>
  <c r="AB98" i="35"/>
  <c r="AA98" i="35"/>
  <c r="T382" i="35"/>
  <c r="W298" i="35"/>
  <c r="AA247" i="35"/>
  <c r="AB247" i="35"/>
  <c r="AI247" i="35" s="1"/>
  <c r="T293" i="35"/>
  <c r="Z242" i="35"/>
  <c r="T241" i="35"/>
  <c r="T199" i="35"/>
  <c r="Z190" i="35"/>
  <c r="AC215" i="35"/>
  <c r="V266" i="35"/>
  <c r="Z266" i="35" s="1"/>
  <c r="T231" i="35"/>
  <c r="Z180" i="35"/>
  <c r="V282" i="35"/>
  <c r="AC231" i="35"/>
  <c r="V189" i="35"/>
  <c r="AC189" i="35" s="1"/>
  <c r="AC178" i="35"/>
  <c r="V229" i="35"/>
  <c r="Z178" i="35"/>
  <c r="AA178" i="35"/>
  <c r="V315" i="35"/>
  <c r="AC264" i="35"/>
  <c r="S280" i="35"/>
  <c r="R229" i="35"/>
  <c r="T271" i="35"/>
  <c r="T287" i="35"/>
  <c r="Z236" i="35"/>
  <c r="V149" i="35"/>
  <c r="AC149" i="35" s="1"/>
  <c r="AA167" i="35"/>
  <c r="T177" i="35"/>
  <c r="S177" i="35"/>
  <c r="AA171" i="35"/>
  <c r="Z171" i="35"/>
  <c r="T199" i="34"/>
  <c r="Z199" i="34" s="1"/>
  <c r="T189" i="34"/>
  <c r="T149" i="34"/>
  <c r="S149" i="34"/>
  <c r="Z98" i="34"/>
  <c r="Z211" i="34"/>
  <c r="T262" i="34"/>
  <c r="S318" i="34"/>
  <c r="R267" i="34"/>
  <c r="V297" i="34"/>
  <c r="AC246" i="34"/>
  <c r="AA98" i="34"/>
  <c r="AB98" i="34"/>
  <c r="Z219" i="34"/>
  <c r="T270" i="34"/>
  <c r="AA170" i="34"/>
  <c r="AB170" i="34"/>
  <c r="W221" i="34"/>
  <c r="V320" i="34"/>
  <c r="AC269" i="34"/>
  <c r="S221" i="34"/>
  <c r="R170" i="34"/>
  <c r="T212" i="34"/>
  <c r="Z161" i="34"/>
  <c r="AC249" i="34"/>
  <c r="V300" i="34"/>
  <c r="Z300" i="34" s="1"/>
  <c r="T277" i="34"/>
  <c r="Z226" i="34"/>
  <c r="AB220" i="34"/>
  <c r="AI220" i="34" s="1"/>
  <c r="AA220" i="34"/>
  <c r="W271" i="34"/>
  <c r="AA232" i="34"/>
  <c r="V329" i="34"/>
  <c r="AC278" i="34"/>
  <c r="V319" i="34"/>
  <c r="AC268" i="34"/>
  <c r="Z227" i="34"/>
  <c r="T278" i="34"/>
  <c r="V293" i="34"/>
  <c r="AC242" i="34"/>
  <c r="AB226" i="34"/>
  <c r="AI226" i="34" s="1"/>
  <c r="W277" i="34"/>
  <c r="AA226" i="34"/>
  <c r="R273" i="34"/>
  <c r="S324" i="34"/>
  <c r="S227" i="34"/>
  <c r="R176" i="34"/>
  <c r="T341" i="34"/>
  <c r="S285" i="34"/>
  <c r="R234" i="34"/>
  <c r="W289" i="34"/>
  <c r="AB238" i="34"/>
  <c r="AI238" i="34" s="1"/>
  <c r="AA238" i="34"/>
  <c r="V287" i="34"/>
  <c r="AC236" i="34"/>
  <c r="V285" i="34"/>
  <c r="AC234" i="34"/>
  <c r="V281" i="34"/>
  <c r="AC230" i="34"/>
  <c r="AB198" i="34"/>
  <c r="W249" i="34"/>
  <c r="AA198" i="34"/>
  <c r="Z193" i="34"/>
  <c r="T244" i="34"/>
  <c r="V284" i="34"/>
  <c r="Z284" i="34" s="1"/>
  <c r="AC233" i="34"/>
  <c r="V327" i="34"/>
  <c r="AC276" i="34"/>
  <c r="T351" i="34"/>
  <c r="V149" i="34"/>
  <c r="AC149" i="34" s="1"/>
  <c r="AC126" i="34"/>
  <c r="S223" i="34"/>
  <c r="R172" i="34"/>
  <c r="V315" i="34"/>
  <c r="AC264" i="34"/>
  <c r="AB164" i="34"/>
  <c r="W215" i="34"/>
  <c r="AA164" i="34"/>
  <c r="Z179" i="34"/>
  <c r="T230" i="34"/>
  <c r="V216" i="34"/>
  <c r="AC165" i="34"/>
  <c r="Z217" i="34"/>
  <c r="T268" i="34"/>
  <c r="S189" i="34"/>
  <c r="S229" i="34"/>
  <c r="R178" i="34"/>
  <c r="V298" i="34"/>
  <c r="Z298" i="34" s="1"/>
  <c r="AC247" i="34"/>
  <c r="V321" i="34"/>
  <c r="AC270" i="34"/>
  <c r="S233" i="34"/>
  <c r="R182" i="34"/>
  <c r="S365" i="34"/>
  <c r="R314" i="34"/>
  <c r="AC235" i="34"/>
  <c r="V286" i="34"/>
  <c r="S326" i="34"/>
  <c r="R275" i="34"/>
  <c r="W297" i="34"/>
  <c r="AB246" i="34"/>
  <c r="AI246" i="34" s="1"/>
  <c r="AA246" i="34"/>
  <c r="AB184" i="34"/>
  <c r="W235" i="34"/>
  <c r="AA184" i="34"/>
  <c r="AB180" i="34"/>
  <c r="AA180" i="34"/>
  <c r="W231" i="34"/>
  <c r="T333" i="34"/>
  <c r="T339" i="34"/>
  <c r="T267" i="34"/>
  <c r="R277" i="34"/>
  <c r="S328" i="34"/>
  <c r="S287" i="34"/>
  <c r="R236" i="34"/>
  <c r="AB192" i="34"/>
  <c r="W243" i="34"/>
  <c r="AA192" i="34"/>
  <c r="S281" i="34"/>
  <c r="R230" i="34"/>
  <c r="T292" i="34"/>
  <c r="Z241" i="34"/>
  <c r="AB138" i="34"/>
  <c r="AA138" i="34"/>
  <c r="W219" i="34"/>
  <c r="AB168" i="34"/>
  <c r="AA168" i="34"/>
  <c r="W211" i="34"/>
  <c r="W177" i="34"/>
  <c r="AB160" i="34"/>
  <c r="AA160" i="34"/>
  <c r="R166" i="34"/>
  <c r="S217" i="34"/>
  <c r="AB248" i="34"/>
  <c r="AI248" i="34" s="1"/>
  <c r="W299" i="34"/>
  <c r="AA248" i="34"/>
  <c r="Z183" i="34"/>
  <c r="T234" i="34"/>
  <c r="AB186" i="34"/>
  <c r="AA186" i="34"/>
  <c r="W237" i="34"/>
  <c r="V277" i="34"/>
  <c r="AC226" i="34"/>
  <c r="Z225" i="34"/>
  <c r="T276" i="34"/>
  <c r="W293" i="34"/>
  <c r="AB242" i="34"/>
  <c r="AI242" i="34" s="1"/>
  <c r="AA242" i="34"/>
  <c r="AC229" i="34"/>
  <c r="V240" i="34"/>
  <c r="AC240" i="34" s="1"/>
  <c r="V280" i="34"/>
  <c r="R231" i="34"/>
  <c r="S282" i="34"/>
  <c r="AC163" i="34"/>
  <c r="V214" i="34"/>
  <c r="AA214" i="34" s="1"/>
  <c r="AB216" i="34"/>
  <c r="AI216" i="34" s="1"/>
  <c r="W267" i="34"/>
  <c r="S239" i="34"/>
  <c r="R188" i="34"/>
  <c r="S219" i="34"/>
  <c r="R168" i="34"/>
  <c r="AB218" i="34"/>
  <c r="AI218" i="34" s="1"/>
  <c r="W269" i="34"/>
  <c r="AA218" i="34"/>
  <c r="R243" i="34"/>
  <c r="S294" i="34"/>
  <c r="T347" i="34"/>
  <c r="AC266" i="34"/>
  <c r="V317" i="34"/>
  <c r="U241" i="34"/>
  <c r="U199" i="34"/>
  <c r="T335" i="34"/>
  <c r="Z191" i="34"/>
  <c r="T242" i="34"/>
  <c r="AB230" i="34"/>
  <c r="AI230" i="34" s="1"/>
  <c r="AA230" i="34"/>
  <c r="W281" i="34"/>
  <c r="S213" i="34"/>
  <c r="R162" i="34"/>
  <c r="S289" i="34"/>
  <c r="R238" i="34"/>
  <c r="T265" i="34"/>
  <c r="AB224" i="34"/>
  <c r="AI224" i="34" s="1"/>
  <c r="W275" i="34"/>
  <c r="AA224" i="34"/>
  <c r="V294" i="34"/>
  <c r="Z294" i="34" s="1"/>
  <c r="AC243" i="34"/>
  <c r="S283" i="34"/>
  <c r="R232" i="34"/>
  <c r="AB196" i="34"/>
  <c r="AA196" i="34"/>
  <c r="W247" i="34"/>
  <c r="V324" i="34"/>
  <c r="AC273" i="34"/>
  <c r="AB172" i="34"/>
  <c r="W223" i="34"/>
  <c r="AA172" i="34"/>
  <c r="T337" i="34"/>
  <c r="AB176" i="34"/>
  <c r="W227" i="34"/>
  <c r="AA176" i="34"/>
  <c r="S292" i="34"/>
  <c r="R241" i="34"/>
  <c r="AA126" i="34"/>
  <c r="AB126" i="34"/>
  <c r="W149" i="34"/>
  <c r="AC275" i="34"/>
  <c r="V326" i="34"/>
  <c r="AB214" i="34"/>
  <c r="AI214" i="34" s="1"/>
  <c r="W265" i="34"/>
  <c r="T274" i="34"/>
  <c r="Z223" i="34"/>
  <c r="S295" i="34"/>
  <c r="R244" i="34"/>
  <c r="Z221" i="34"/>
  <c r="T272" i="34"/>
  <c r="S322" i="34"/>
  <c r="R271" i="34"/>
  <c r="S293" i="34"/>
  <c r="R242" i="34"/>
  <c r="AC238" i="34"/>
  <c r="V289" i="34"/>
  <c r="S211" i="34"/>
  <c r="S177" i="34"/>
  <c r="R160" i="34"/>
  <c r="V295" i="34"/>
  <c r="AC244" i="34"/>
  <c r="AC231" i="34"/>
  <c r="V282" i="34"/>
  <c r="Z282" i="34" s="1"/>
  <c r="AB190" i="34"/>
  <c r="W241" i="34"/>
  <c r="W199" i="34"/>
  <c r="AA190" i="34"/>
  <c r="W217" i="34"/>
  <c r="AA166" i="34"/>
  <c r="AB166" i="34"/>
  <c r="S299" i="34"/>
  <c r="R248" i="34"/>
  <c r="AB234" i="34"/>
  <c r="AI234" i="34" s="1"/>
  <c r="W285" i="34"/>
  <c r="AA234" i="34"/>
  <c r="AC248" i="34"/>
  <c r="V299" i="34"/>
  <c r="AC241" i="34"/>
  <c r="V292" i="34"/>
  <c r="V250" i="34"/>
  <c r="AC250" i="34" s="1"/>
  <c r="T177" i="34"/>
  <c r="Z126" i="34"/>
  <c r="Z249" i="34"/>
  <c r="Z165" i="34"/>
  <c r="AA165" i="34"/>
  <c r="T349" i="34"/>
  <c r="T220" i="34"/>
  <c r="Z169" i="34"/>
  <c r="S247" i="34"/>
  <c r="R196" i="34"/>
  <c r="S286" i="34"/>
  <c r="R235" i="34"/>
  <c r="R265" i="34"/>
  <c r="S316" i="34"/>
  <c r="Z213" i="34"/>
  <c r="T264" i="34"/>
  <c r="U211" i="34"/>
  <c r="U177" i="34"/>
  <c r="AB178" i="34"/>
  <c r="AA178" i="34"/>
  <c r="W189" i="34"/>
  <c r="W229" i="34"/>
  <c r="S215" i="34"/>
  <c r="R164" i="34"/>
  <c r="R269" i="34"/>
  <c r="S320" i="34"/>
  <c r="AC161" i="34"/>
  <c r="V212" i="34"/>
  <c r="V177" i="34"/>
  <c r="R237" i="34"/>
  <c r="S288" i="34"/>
  <c r="T266" i="34"/>
  <c r="Z215" i="34"/>
  <c r="Z187" i="34"/>
  <c r="T238" i="34"/>
  <c r="AB212" i="34"/>
  <c r="AI212" i="34" s="1"/>
  <c r="W263" i="34"/>
  <c r="V271" i="34"/>
  <c r="AC220" i="34"/>
  <c r="V283" i="34"/>
  <c r="AC232" i="34"/>
  <c r="AB194" i="34"/>
  <c r="AA194" i="34"/>
  <c r="W245" i="34"/>
  <c r="Z185" i="34"/>
  <c r="T236" i="34"/>
  <c r="T232" i="34"/>
  <c r="Z181" i="34"/>
  <c r="W225" i="34"/>
  <c r="AA174" i="34"/>
  <c r="AB174" i="34"/>
  <c r="S296" i="34"/>
  <c r="R245" i="34"/>
  <c r="Z229" i="34"/>
  <c r="T280" i="34"/>
  <c r="T222" i="34"/>
  <c r="Z171" i="34"/>
  <c r="AA162" i="34"/>
  <c r="AB162" i="34"/>
  <c r="W213" i="34"/>
  <c r="W287" i="34"/>
  <c r="AB236" i="34"/>
  <c r="AI236" i="34" s="1"/>
  <c r="AA236" i="34"/>
  <c r="V288" i="34"/>
  <c r="Z288" i="34" s="1"/>
  <c r="AC237" i="34"/>
  <c r="V313" i="34"/>
  <c r="AC262" i="34"/>
  <c r="AC239" i="34"/>
  <c r="V290" i="34"/>
  <c r="AC274" i="34"/>
  <c r="V325" i="34"/>
  <c r="R174" i="34"/>
  <c r="S225" i="34"/>
  <c r="W295" i="34"/>
  <c r="AB244" i="34"/>
  <c r="AI244" i="34" s="1"/>
  <c r="AA244" i="34"/>
  <c r="V323" i="34"/>
  <c r="AC272" i="34"/>
  <c r="AB222" i="34"/>
  <c r="AI222" i="34" s="1"/>
  <c r="AA222" i="34"/>
  <c r="W273" i="34"/>
  <c r="U189" i="34"/>
  <c r="U229" i="34"/>
  <c r="AB188" i="34"/>
  <c r="AA188" i="34"/>
  <c r="W239" i="34"/>
  <c r="T248" i="34"/>
  <c r="Z197" i="34"/>
  <c r="AB148" i="34"/>
  <c r="AA148" i="34"/>
  <c r="AB182" i="34"/>
  <c r="W233" i="34"/>
  <c r="AA182" i="34"/>
  <c r="T345" i="34"/>
  <c r="Z195" i="34"/>
  <c r="T246" i="34"/>
  <c r="T224" i="34"/>
  <c r="Z173" i="34"/>
  <c r="AC245" i="34"/>
  <c r="V296" i="34"/>
  <c r="Z167" i="34"/>
  <c r="T218" i="34"/>
  <c r="S249" i="34"/>
  <c r="R198" i="34"/>
  <c r="Z233" i="34"/>
  <c r="Z163" i="34"/>
  <c r="Z235" i="34"/>
  <c r="U149" i="34"/>
  <c r="S199" i="34"/>
  <c r="AA163" i="34"/>
  <c r="X36" i="30"/>
  <c r="X87" i="30" s="1"/>
  <c r="X138" i="30" s="1"/>
  <c r="X189" i="30" s="1"/>
  <c r="X240" i="30" s="1"/>
  <c r="X291" i="30" s="1"/>
  <c r="X342" i="30" s="1"/>
  <c r="X393" i="30" s="1"/>
  <c r="X444" i="30" s="1"/>
  <c r="X495" i="30" s="1"/>
  <c r="X546" i="30" s="1"/>
  <c r="X597" i="30" s="1"/>
  <c r="X76" i="30"/>
  <c r="X127" i="30" s="1"/>
  <c r="X178" i="30" s="1"/>
  <c r="X229" i="30" s="1"/>
  <c r="X280" i="30" s="1"/>
  <c r="X331" i="30" s="1"/>
  <c r="X382" i="30" s="1"/>
  <c r="X433" i="30" s="1"/>
  <c r="X484" i="30" s="1"/>
  <c r="X535" i="30" s="1"/>
  <c r="X586" i="30" s="1"/>
  <c r="X46" i="30"/>
  <c r="X97" i="30" s="1"/>
  <c r="X148" i="30" s="1"/>
  <c r="X199" i="30" s="1"/>
  <c r="X250" i="30" s="1"/>
  <c r="X301" i="30" s="1"/>
  <c r="X352" i="30" s="1"/>
  <c r="X403" i="30" s="1"/>
  <c r="X454" i="30" s="1"/>
  <c r="X505" i="30" s="1"/>
  <c r="X556" i="30" s="1"/>
  <c r="X607" i="30" s="1"/>
  <c r="X24" i="30"/>
  <c r="X75" i="30" s="1"/>
  <c r="X126" i="30" s="1"/>
  <c r="X177" i="30" s="1"/>
  <c r="X228" i="30" s="1"/>
  <c r="X279" i="30" s="1"/>
  <c r="X330" i="30" s="1"/>
  <c r="X381" i="30" s="1"/>
  <c r="X432" i="30" s="1"/>
  <c r="X483" i="30" s="1"/>
  <c r="X534" i="30" s="1"/>
  <c r="X585" i="30" s="1"/>
  <c r="L47" i="30"/>
  <c r="R246" i="34" l="1"/>
  <c r="W283" i="34"/>
  <c r="Z189" i="34"/>
  <c r="V300" i="35"/>
  <c r="V351" i="35" s="1"/>
  <c r="AC657" i="38"/>
  <c r="Z657" i="38"/>
  <c r="Z218" i="35"/>
  <c r="V263" i="35"/>
  <c r="Z263" i="35" s="1"/>
  <c r="S200" i="35"/>
  <c r="AC245" i="35"/>
  <c r="AC212" i="35"/>
  <c r="AA245" i="35"/>
  <c r="Z226" i="35"/>
  <c r="Z245" i="35"/>
  <c r="Z199" i="35"/>
  <c r="V250" i="35"/>
  <c r="AC250" i="35" s="1"/>
  <c r="AA199" i="35"/>
  <c r="AC249" i="35"/>
  <c r="AA222" i="35"/>
  <c r="S228" i="35"/>
  <c r="V228" i="35"/>
  <c r="AC228" i="35" s="1"/>
  <c r="W281" i="35"/>
  <c r="AA230" i="35"/>
  <c r="AB230" i="35"/>
  <c r="AI230" i="35" s="1"/>
  <c r="V200" i="35"/>
  <c r="AC200" i="35" s="1"/>
  <c r="Z189" i="35"/>
  <c r="AC220" i="35"/>
  <c r="V271" i="35"/>
  <c r="Z271" i="35" s="1"/>
  <c r="AA220" i="35"/>
  <c r="Z220" i="35"/>
  <c r="T322" i="35"/>
  <c r="AC229" i="35"/>
  <c r="V280" i="35"/>
  <c r="V240" i="35"/>
  <c r="AC240" i="35" s="1"/>
  <c r="Z229" i="35"/>
  <c r="AA229" i="35"/>
  <c r="Z231" i="35"/>
  <c r="T282" i="35"/>
  <c r="T326" i="35"/>
  <c r="Z275" i="35"/>
  <c r="T318" i="35"/>
  <c r="Z267" i="35"/>
  <c r="S400" i="35"/>
  <c r="R349" i="35"/>
  <c r="S325" i="35"/>
  <c r="R274" i="35"/>
  <c r="T498" i="35"/>
  <c r="AB250" i="35"/>
  <c r="S348" i="35"/>
  <c r="R297" i="35"/>
  <c r="AB326" i="35"/>
  <c r="AI326" i="35" s="1"/>
  <c r="W377" i="35"/>
  <c r="AA326" i="35"/>
  <c r="AB322" i="35"/>
  <c r="AI322" i="35" s="1"/>
  <c r="W373" i="35"/>
  <c r="T504" i="35"/>
  <c r="V318" i="35"/>
  <c r="AC267" i="35"/>
  <c r="R300" i="35"/>
  <c r="S351" i="35"/>
  <c r="AA213" i="35"/>
  <c r="AB213" i="35"/>
  <c r="AI213" i="35" s="1"/>
  <c r="W264" i="35"/>
  <c r="W338" i="35"/>
  <c r="AA287" i="35"/>
  <c r="AB287" i="35"/>
  <c r="AI287" i="35" s="1"/>
  <c r="T316" i="35"/>
  <c r="V370" i="35"/>
  <c r="AC319" i="35"/>
  <c r="R239" i="35"/>
  <c r="S290" i="35"/>
  <c r="W346" i="35"/>
  <c r="AA295" i="35"/>
  <c r="AB295" i="35"/>
  <c r="AI295" i="35" s="1"/>
  <c r="Z289" i="35"/>
  <c r="T340" i="35"/>
  <c r="AA221" i="35"/>
  <c r="AB221" i="35"/>
  <c r="AI221" i="35" s="1"/>
  <c r="W272" i="35"/>
  <c r="AB336" i="35"/>
  <c r="AI336" i="35" s="1"/>
  <c r="W387" i="35"/>
  <c r="Z299" i="35"/>
  <c r="T350" i="35"/>
  <c r="S334" i="35"/>
  <c r="R283" i="35"/>
  <c r="W278" i="35"/>
  <c r="AA227" i="35"/>
  <c r="AB227" i="35"/>
  <c r="AI227" i="35" s="1"/>
  <c r="T500" i="35"/>
  <c r="AA293" i="35"/>
  <c r="W344" i="35"/>
  <c r="AB293" i="35"/>
  <c r="AI293" i="35" s="1"/>
  <c r="V321" i="35"/>
  <c r="AC270" i="35"/>
  <c r="Z270" i="35"/>
  <c r="W319" i="35"/>
  <c r="AA268" i="35"/>
  <c r="AB268" i="35"/>
  <c r="AI268" i="35" s="1"/>
  <c r="T368" i="35"/>
  <c r="V337" i="35"/>
  <c r="AC286" i="35"/>
  <c r="T348" i="35"/>
  <c r="Z297" i="35"/>
  <c r="AC274" i="35"/>
  <c r="V325" i="35"/>
  <c r="Z325" i="35" s="1"/>
  <c r="AA225" i="35"/>
  <c r="AB225" i="35"/>
  <c r="AI225" i="35" s="1"/>
  <c r="W276" i="35"/>
  <c r="S331" i="35"/>
  <c r="R280" i="35"/>
  <c r="T344" i="35"/>
  <c r="Z293" i="35"/>
  <c r="V378" i="35"/>
  <c r="AC327" i="35"/>
  <c r="V347" i="35"/>
  <c r="AC296" i="35"/>
  <c r="Z296" i="35"/>
  <c r="V350" i="35"/>
  <c r="AC299" i="35"/>
  <c r="R336" i="35"/>
  <c r="S387" i="35"/>
  <c r="W339" i="35"/>
  <c r="AB288" i="35"/>
  <c r="AI288" i="35" s="1"/>
  <c r="S386" i="35"/>
  <c r="R335" i="35"/>
  <c r="V345" i="35"/>
  <c r="AA345" i="35" s="1"/>
  <c r="AC294" i="35"/>
  <c r="Z294" i="35"/>
  <c r="S313" i="35"/>
  <c r="R262" i="35"/>
  <c r="W266" i="35"/>
  <c r="AA215" i="35"/>
  <c r="AB215" i="35"/>
  <c r="AI215" i="35" s="1"/>
  <c r="Z213" i="35"/>
  <c r="T264" i="35"/>
  <c r="T346" i="35"/>
  <c r="Z295" i="35"/>
  <c r="AC298" i="35"/>
  <c r="V349" i="35"/>
  <c r="Z298" i="35"/>
  <c r="AA296" i="35"/>
  <c r="AB296" i="35"/>
  <c r="AI296" i="35" s="1"/>
  <c r="W347" i="35"/>
  <c r="AC284" i="35"/>
  <c r="V335" i="35"/>
  <c r="AA335" i="35" s="1"/>
  <c r="R218" i="35"/>
  <c r="S269" i="35"/>
  <c r="V395" i="35"/>
  <c r="AC344" i="35"/>
  <c r="S369" i="35"/>
  <c r="R318" i="35"/>
  <c r="Z285" i="35"/>
  <c r="T336" i="35"/>
  <c r="T451" i="35"/>
  <c r="Z230" i="35"/>
  <c r="T281" i="35"/>
  <c r="T240" i="35"/>
  <c r="W334" i="35"/>
  <c r="AA283" i="35"/>
  <c r="AB283" i="35"/>
  <c r="AI283" i="35" s="1"/>
  <c r="V273" i="35"/>
  <c r="Z273" i="35" s="1"/>
  <c r="AC222" i="35"/>
  <c r="Z217" i="35"/>
  <c r="T268" i="35"/>
  <c r="S350" i="35"/>
  <c r="R299" i="35"/>
  <c r="AC262" i="35"/>
  <c r="V313" i="35"/>
  <c r="Z313" i="35" s="1"/>
  <c r="W350" i="35"/>
  <c r="AA299" i="35"/>
  <c r="AB299" i="35"/>
  <c r="AI299" i="35" s="1"/>
  <c r="R287" i="35"/>
  <c r="S338" i="35"/>
  <c r="S343" i="35"/>
  <c r="S301" i="35"/>
  <c r="R292" i="35"/>
  <c r="T314" i="35"/>
  <c r="R270" i="35"/>
  <c r="S321" i="35"/>
  <c r="V383" i="35"/>
  <c r="AC332" i="35"/>
  <c r="T376" i="35"/>
  <c r="R332" i="35"/>
  <c r="S383" i="35"/>
  <c r="T290" i="35"/>
  <c r="Z239" i="35"/>
  <c r="R226" i="35"/>
  <c r="S277" i="35"/>
  <c r="U330" i="35"/>
  <c r="U364" i="35"/>
  <c r="Z287" i="35"/>
  <c r="T338" i="35"/>
  <c r="V333" i="35"/>
  <c r="AC282" i="35"/>
  <c r="W349" i="35"/>
  <c r="AB298" i="35"/>
  <c r="AI298" i="35" s="1"/>
  <c r="AA298" i="35"/>
  <c r="S315" i="35"/>
  <c r="R264" i="35"/>
  <c r="AA290" i="35"/>
  <c r="W341" i="35"/>
  <c r="AB290" i="35"/>
  <c r="AI290" i="35" s="1"/>
  <c r="Z235" i="35"/>
  <c r="T286" i="35"/>
  <c r="AB314" i="35"/>
  <c r="AI314" i="35" s="1"/>
  <c r="W365" i="35"/>
  <c r="T335" i="35"/>
  <c r="Z284" i="35"/>
  <c r="W324" i="35"/>
  <c r="AB273" i="35"/>
  <c r="AI273" i="35" s="1"/>
  <c r="S346" i="35"/>
  <c r="R295" i="35"/>
  <c r="Z283" i="35"/>
  <c r="T334" i="35"/>
  <c r="U394" i="35"/>
  <c r="U352" i="35"/>
  <c r="R235" i="35"/>
  <c r="S286" i="35"/>
  <c r="R222" i="35"/>
  <c r="S273" i="35"/>
  <c r="T320" i="35"/>
  <c r="R326" i="35"/>
  <c r="S377" i="35"/>
  <c r="S373" i="35"/>
  <c r="R322" i="35"/>
  <c r="R214" i="35"/>
  <c r="S265" i="35"/>
  <c r="AC348" i="35"/>
  <c r="V399" i="35"/>
  <c r="T364" i="35"/>
  <c r="V341" i="35"/>
  <c r="AC290" i="35"/>
  <c r="V336" i="35"/>
  <c r="AA336" i="35" s="1"/>
  <c r="AC285" i="35"/>
  <c r="V391" i="35"/>
  <c r="AC340" i="35"/>
  <c r="T390" i="35"/>
  <c r="AA214" i="35"/>
  <c r="AB214" i="35"/>
  <c r="AI214" i="35" s="1"/>
  <c r="W265" i="35"/>
  <c r="S344" i="35"/>
  <c r="R293" i="35"/>
  <c r="V269" i="35"/>
  <c r="AA269" i="35" s="1"/>
  <c r="AC218" i="35"/>
  <c r="S396" i="35"/>
  <c r="R345" i="35"/>
  <c r="W262" i="35"/>
  <c r="AA211" i="35"/>
  <c r="W228" i="35"/>
  <c r="AB211" i="35"/>
  <c r="AI211" i="35" s="1"/>
  <c r="Z221" i="35"/>
  <c r="T272" i="35"/>
  <c r="V277" i="35"/>
  <c r="Z277" i="35" s="1"/>
  <c r="AC226" i="35"/>
  <c r="V343" i="35"/>
  <c r="AC292" i="35"/>
  <c r="AB189" i="35"/>
  <c r="AI189" i="35" s="1"/>
  <c r="AA189" i="35"/>
  <c r="T423" i="35"/>
  <c r="AC323" i="35"/>
  <c r="V374" i="35"/>
  <c r="V389" i="35"/>
  <c r="AC338" i="35"/>
  <c r="AA294" i="35"/>
  <c r="S240" i="35"/>
  <c r="AA284" i="35"/>
  <c r="Z274" i="35"/>
  <c r="T433" i="35"/>
  <c r="R276" i="35"/>
  <c r="S327" i="35"/>
  <c r="R493" i="35"/>
  <c r="S544" i="35"/>
  <c r="S314" i="35"/>
  <c r="R263" i="35"/>
  <c r="W274" i="35"/>
  <c r="AA223" i="35"/>
  <c r="AB223" i="35"/>
  <c r="AI223" i="35" s="1"/>
  <c r="Z225" i="35"/>
  <c r="T276" i="35"/>
  <c r="T200" i="35"/>
  <c r="Z177" i="35"/>
  <c r="V366" i="35"/>
  <c r="AC315" i="35"/>
  <c r="V317" i="35"/>
  <c r="AC266" i="35"/>
  <c r="T250" i="35"/>
  <c r="Z241" i="35"/>
  <c r="T292" i="35"/>
  <c r="T328" i="35"/>
  <c r="W382" i="35"/>
  <c r="AB331" i="35"/>
  <c r="AI331" i="35" s="1"/>
  <c r="W318" i="35"/>
  <c r="AA267" i="35"/>
  <c r="AB267" i="35"/>
  <c r="AI267" i="35" s="1"/>
  <c r="V448" i="35"/>
  <c r="AC397" i="35"/>
  <c r="V265" i="35"/>
  <c r="AC214" i="35"/>
  <c r="AA286" i="35"/>
  <c r="W337" i="35"/>
  <c r="AB286" i="35"/>
  <c r="AI286" i="35" s="1"/>
  <c r="W348" i="35"/>
  <c r="AA297" i="35"/>
  <c r="AB297" i="35"/>
  <c r="AI297" i="35" s="1"/>
  <c r="W340" i="35"/>
  <c r="AA289" i="35"/>
  <c r="AB289" i="35"/>
  <c r="AI289" i="35" s="1"/>
  <c r="R282" i="35"/>
  <c r="S333" i="35"/>
  <c r="AC278" i="35"/>
  <c r="V329" i="35"/>
  <c r="Z329" i="35" s="1"/>
  <c r="W270" i="35"/>
  <c r="AA219" i="35"/>
  <c r="AB219" i="35"/>
  <c r="AI219" i="35" s="1"/>
  <c r="T380" i="35"/>
  <c r="AC334" i="35"/>
  <c r="V385" i="35"/>
  <c r="W343" i="35"/>
  <c r="W301" i="35"/>
  <c r="AA292" i="35"/>
  <c r="AB292" i="35"/>
  <c r="AI292" i="35" s="1"/>
  <c r="W386" i="35"/>
  <c r="AB335" i="35"/>
  <c r="AI335" i="35" s="1"/>
  <c r="AB269" i="35"/>
  <c r="AI269" i="35" s="1"/>
  <c r="W320" i="35"/>
  <c r="AC237" i="35"/>
  <c r="V288" i="35"/>
  <c r="AA288" i="35" s="1"/>
  <c r="Z237" i="35"/>
  <c r="S347" i="35"/>
  <c r="R296" i="35"/>
  <c r="AB345" i="35"/>
  <c r="AI345" i="35" s="1"/>
  <c r="W396" i="35"/>
  <c r="AA149" i="35"/>
  <c r="AB149" i="35"/>
  <c r="S329" i="35"/>
  <c r="R278" i="35"/>
  <c r="U331" i="35"/>
  <c r="U291" i="35"/>
  <c r="U302" i="35" s="1"/>
  <c r="R272" i="35"/>
  <c r="S323" i="35"/>
  <c r="AB177" i="35"/>
  <c r="AI177" i="35" s="1"/>
  <c r="W200" i="35"/>
  <c r="AA177" i="35"/>
  <c r="V377" i="35"/>
  <c r="AC326" i="35"/>
  <c r="T324" i="35"/>
  <c r="S390" i="35"/>
  <c r="R339" i="35"/>
  <c r="W328" i="35"/>
  <c r="AB277" i="35"/>
  <c r="AI277" i="35" s="1"/>
  <c r="S319" i="35"/>
  <c r="R268" i="35"/>
  <c r="AB300" i="35"/>
  <c r="AI300" i="35" s="1"/>
  <c r="W351" i="35"/>
  <c r="R266" i="35"/>
  <c r="S317" i="35"/>
  <c r="AA231" i="35"/>
  <c r="AB231" i="35"/>
  <c r="AI231" i="35" s="1"/>
  <c r="W282" i="35"/>
  <c r="W240" i="35"/>
  <c r="T228" i="35"/>
  <c r="Z149" i="35"/>
  <c r="S200" i="34"/>
  <c r="V347" i="34"/>
  <c r="Z347" i="34" s="1"/>
  <c r="AC296" i="34"/>
  <c r="T297" i="34"/>
  <c r="Z246" i="34"/>
  <c r="AA273" i="34"/>
  <c r="W324" i="34"/>
  <c r="AB273" i="34"/>
  <c r="V374" i="34"/>
  <c r="AC323" i="34"/>
  <c r="V341" i="34"/>
  <c r="Z341" i="34" s="1"/>
  <c r="AC290" i="34"/>
  <c r="T283" i="34"/>
  <c r="Z232" i="34"/>
  <c r="T317" i="34"/>
  <c r="Z266" i="34"/>
  <c r="V263" i="34"/>
  <c r="AA263" i="34" s="1"/>
  <c r="AC212" i="34"/>
  <c r="V228" i="34"/>
  <c r="Z177" i="34"/>
  <c r="T200" i="34"/>
  <c r="AA199" i="34"/>
  <c r="AB199" i="34"/>
  <c r="S343" i="34"/>
  <c r="R292" i="34"/>
  <c r="T388" i="34"/>
  <c r="AC317" i="34"/>
  <c r="V368" i="34"/>
  <c r="R294" i="34"/>
  <c r="S345" i="34"/>
  <c r="S290" i="34"/>
  <c r="R239" i="34"/>
  <c r="V331" i="34"/>
  <c r="AC280" i="34"/>
  <c r="V291" i="34"/>
  <c r="AC291" i="34" s="1"/>
  <c r="R297" i="34"/>
  <c r="S348" i="34"/>
  <c r="V267" i="34"/>
  <c r="AA267" i="34" s="1"/>
  <c r="AC216" i="34"/>
  <c r="V332" i="34"/>
  <c r="AC281" i="34"/>
  <c r="V338" i="34"/>
  <c r="AC287" i="34"/>
  <c r="V344" i="34"/>
  <c r="AC293" i="34"/>
  <c r="V370" i="34"/>
  <c r="AC319" i="34"/>
  <c r="W334" i="34"/>
  <c r="AA283" i="34"/>
  <c r="AB283" i="34"/>
  <c r="R221" i="34"/>
  <c r="S272" i="34"/>
  <c r="T275" i="34"/>
  <c r="Z224" i="34"/>
  <c r="T396" i="34"/>
  <c r="W290" i="34"/>
  <c r="AA239" i="34"/>
  <c r="AB239" i="34"/>
  <c r="AI239" i="34" s="1"/>
  <c r="W346" i="34"/>
  <c r="AB295" i="34"/>
  <c r="AA295" i="34"/>
  <c r="AC313" i="34"/>
  <c r="V364" i="34"/>
  <c r="T331" i="34"/>
  <c r="Z280" i="34"/>
  <c r="S347" i="34"/>
  <c r="R296" i="34"/>
  <c r="W296" i="34"/>
  <c r="AA245" i="34"/>
  <c r="AB245" i="34"/>
  <c r="AI245" i="34" s="1"/>
  <c r="V334" i="34"/>
  <c r="AC283" i="34"/>
  <c r="AC177" i="34"/>
  <c r="V200" i="34"/>
  <c r="AC200" i="34" s="1"/>
  <c r="AA189" i="34"/>
  <c r="AB189" i="34"/>
  <c r="U228" i="34"/>
  <c r="U262" i="34"/>
  <c r="R247" i="34"/>
  <c r="S298" i="34"/>
  <c r="T400" i="34"/>
  <c r="V343" i="34"/>
  <c r="AC292" i="34"/>
  <c r="V301" i="34"/>
  <c r="AC301" i="34" s="1"/>
  <c r="S350" i="34"/>
  <c r="R299" i="34"/>
  <c r="V333" i="34"/>
  <c r="Z333" i="34" s="1"/>
  <c r="AC282" i="34"/>
  <c r="S373" i="34"/>
  <c r="R322" i="34"/>
  <c r="S346" i="34"/>
  <c r="R295" i="34"/>
  <c r="AA149" i="34"/>
  <c r="AB149" i="34"/>
  <c r="W274" i="34"/>
  <c r="AA223" i="34"/>
  <c r="AB223" i="34"/>
  <c r="AI223" i="34" s="1"/>
  <c r="AA247" i="34"/>
  <c r="W298" i="34"/>
  <c r="AB247" i="34"/>
  <c r="AI247" i="34" s="1"/>
  <c r="S334" i="34"/>
  <c r="R283" i="34"/>
  <c r="W326" i="34"/>
  <c r="AA275" i="34"/>
  <c r="AB275" i="34"/>
  <c r="W332" i="34"/>
  <c r="AA281" i="34"/>
  <c r="AB281" i="34"/>
  <c r="U292" i="34"/>
  <c r="U250" i="34"/>
  <c r="T398" i="34"/>
  <c r="AA269" i="34"/>
  <c r="W320" i="34"/>
  <c r="AB269" i="34"/>
  <c r="W262" i="34"/>
  <c r="W228" i="34"/>
  <c r="AA211" i="34"/>
  <c r="AB211" i="34"/>
  <c r="AI211" i="34" s="1"/>
  <c r="T343" i="34"/>
  <c r="Z292" i="34"/>
  <c r="AA243" i="34"/>
  <c r="W294" i="34"/>
  <c r="AB243" i="34"/>
  <c r="AI243" i="34" s="1"/>
  <c r="R328" i="34"/>
  <c r="S379" i="34"/>
  <c r="T384" i="34"/>
  <c r="S377" i="34"/>
  <c r="R326" i="34"/>
  <c r="R365" i="34"/>
  <c r="S416" i="34"/>
  <c r="AC321" i="34"/>
  <c r="V372" i="34"/>
  <c r="S280" i="34"/>
  <c r="S240" i="34"/>
  <c r="R229" i="34"/>
  <c r="V366" i="34"/>
  <c r="AC315" i="34"/>
  <c r="V378" i="34"/>
  <c r="AC327" i="34"/>
  <c r="W340" i="34"/>
  <c r="AB289" i="34"/>
  <c r="AA289" i="34"/>
  <c r="V351" i="34"/>
  <c r="Z351" i="34" s="1"/>
  <c r="AC300" i="34"/>
  <c r="AA221" i="34"/>
  <c r="W272" i="34"/>
  <c r="AB221" i="34"/>
  <c r="AI221" i="34" s="1"/>
  <c r="V348" i="34"/>
  <c r="AC297" i="34"/>
  <c r="T313" i="34"/>
  <c r="Z262" i="34"/>
  <c r="T269" i="34"/>
  <c r="Z218" i="34"/>
  <c r="T299" i="34"/>
  <c r="Z248" i="34"/>
  <c r="U280" i="34"/>
  <c r="U240" i="34"/>
  <c r="AC325" i="34"/>
  <c r="V376" i="34"/>
  <c r="V339" i="34"/>
  <c r="AC288" i="34"/>
  <c r="AA213" i="34"/>
  <c r="W264" i="34"/>
  <c r="AB213" i="34"/>
  <c r="AI213" i="34" s="1"/>
  <c r="T273" i="34"/>
  <c r="Z222" i="34"/>
  <c r="AA225" i="34"/>
  <c r="W276" i="34"/>
  <c r="AB225" i="34"/>
  <c r="AI225" i="34" s="1"/>
  <c r="W314" i="34"/>
  <c r="AB263" i="34"/>
  <c r="R320" i="34"/>
  <c r="S371" i="34"/>
  <c r="W280" i="34"/>
  <c r="W240" i="34"/>
  <c r="AA229" i="34"/>
  <c r="AB229" i="34"/>
  <c r="AI229" i="34" s="1"/>
  <c r="R316" i="34"/>
  <c r="S367" i="34"/>
  <c r="AA217" i="34"/>
  <c r="W268" i="34"/>
  <c r="AB217" i="34"/>
  <c r="AI217" i="34" s="1"/>
  <c r="AC295" i="34"/>
  <c r="V346" i="34"/>
  <c r="AC289" i="34"/>
  <c r="V340" i="34"/>
  <c r="AB265" i="34"/>
  <c r="W316" i="34"/>
  <c r="W278" i="34"/>
  <c r="AA227" i="34"/>
  <c r="AB227" i="34"/>
  <c r="AI227" i="34" s="1"/>
  <c r="AC324" i="34"/>
  <c r="V375" i="34"/>
  <c r="T316" i="34"/>
  <c r="R213" i="34"/>
  <c r="S264" i="34"/>
  <c r="Z242" i="34"/>
  <c r="T293" i="34"/>
  <c r="S270" i="34"/>
  <c r="R219" i="34"/>
  <c r="W318" i="34"/>
  <c r="AB267" i="34"/>
  <c r="S333" i="34"/>
  <c r="R282" i="34"/>
  <c r="Z276" i="34"/>
  <c r="T327" i="34"/>
  <c r="AA237" i="34"/>
  <c r="AB237" i="34"/>
  <c r="AI237" i="34" s="1"/>
  <c r="W288" i="34"/>
  <c r="R217" i="34"/>
  <c r="S268" i="34"/>
  <c r="AA177" i="34"/>
  <c r="W200" i="34"/>
  <c r="AB177" i="34"/>
  <c r="W270" i="34"/>
  <c r="AA219" i="34"/>
  <c r="AB219" i="34"/>
  <c r="AI219" i="34" s="1"/>
  <c r="R287" i="34"/>
  <c r="S338" i="34"/>
  <c r="T318" i="34"/>
  <c r="T390" i="34"/>
  <c r="T295" i="34"/>
  <c r="Z244" i="34"/>
  <c r="AC285" i="34"/>
  <c r="V336" i="34"/>
  <c r="T392" i="34"/>
  <c r="R324" i="34"/>
  <c r="S375" i="34"/>
  <c r="AC329" i="34"/>
  <c r="V380" i="34"/>
  <c r="W322" i="34"/>
  <c r="AA271" i="34"/>
  <c r="AB271" i="34"/>
  <c r="T328" i="34"/>
  <c r="Z277" i="34"/>
  <c r="T263" i="34"/>
  <c r="Z212" i="34"/>
  <c r="AC320" i="34"/>
  <c r="V371" i="34"/>
  <c r="T321" i="34"/>
  <c r="Z270" i="34"/>
  <c r="AA212" i="34"/>
  <c r="S250" i="34"/>
  <c r="Z290" i="34"/>
  <c r="U200" i="34"/>
  <c r="Z296" i="34"/>
  <c r="T228" i="34"/>
  <c r="R225" i="34"/>
  <c r="S276" i="34"/>
  <c r="T315" i="34"/>
  <c r="Z264" i="34"/>
  <c r="W336" i="34"/>
  <c r="AB285" i="34"/>
  <c r="AA285" i="34"/>
  <c r="T323" i="34"/>
  <c r="Z272" i="34"/>
  <c r="S340" i="34"/>
  <c r="R289" i="34"/>
  <c r="V265" i="34"/>
  <c r="Z265" i="34" s="1"/>
  <c r="AC214" i="34"/>
  <c r="W350" i="34"/>
  <c r="AB299" i="34"/>
  <c r="AA299" i="34"/>
  <c r="V337" i="34"/>
  <c r="Z337" i="34" s="1"/>
  <c r="AC286" i="34"/>
  <c r="W266" i="34"/>
  <c r="AA215" i="34"/>
  <c r="AB215" i="34"/>
  <c r="AI215" i="34" s="1"/>
  <c r="S300" i="34"/>
  <c r="R249" i="34"/>
  <c r="AA233" i="34"/>
  <c r="W284" i="34"/>
  <c r="AB233" i="34"/>
  <c r="AI233" i="34" s="1"/>
  <c r="AA287" i="34"/>
  <c r="AB287" i="34"/>
  <c r="W338" i="34"/>
  <c r="Z236" i="34"/>
  <c r="T287" i="34"/>
  <c r="AC271" i="34"/>
  <c r="V322" i="34"/>
  <c r="T289" i="34"/>
  <c r="Z238" i="34"/>
  <c r="R288" i="34"/>
  <c r="S339" i="34"/>
  <c r="S266" i="34"/>
  <c r="R215" i="34"/>
  <c r="S337" i="34"/>
  <c r="R286" i="34"/>
  <c r="T271" i="34"/>
  <c r="Z220" i="34"/>
  <c r="AC299" i="34"/>
  <c r="V350" i="34"/>
  <c r="W292" i="34"/>
  <c r="W250" i="34"/>
  <c r="AA241" i="34"/>
  <c r="AB241" i="34"/>
  <c r="AI241" i="34" s="1"/>
  <c r="S262" i="34"/>
  <c r="S228" i="34"/>
  <c r="R211" i="34"/>
  <c r="R293" i="34"/>
  <c r="S344" i="34"/>
  <c r="T325" i="34"/>
  <c r="Z274" i="34"/>
  <c r="V377" i="34"/>
  <c r="AC326" i="34"/>
  <c r="AC294" i="34"/>
  <c r="V345" i="34"/>
  <c r="Z345" i="34" s="1"/>
  <c r="T386" i="34"/>
  <c r="AA293" i="34"/>
  <c r="AB293" i="34"/>
  <c r="W344" i="34"/>
  <c r="V328" i="34"/>
  <c r="AC277" i="34"/>
  <c r="T285" i="34"/>
  <c r="Z234" i="34"/>
  <c r="S332" i="34"/>
  <c r="R281" i="34"/>
  <c r="AA231" i="34"/>
  <c r="W282" i="34"/>
  <c r="AB231" i="34"/>
  <c r="AI231" i="34" s="1"/>
  <c r="W286" i="34"/>
  <c r="AA235" i="34"/>
  <c r="AB235" i="34"/>
  <c r="AI235" i="34" s="1"/>
  <c r="AA297" i="34"/>
  <c r="AB297" i="34"/>
  <c r="W348" i="34"/>
  <c r="R233" i="34"/>
  <c r="S284" i="34"/>
  <c r="AC298" i="34"/>
  <c r="V349" i="34"/>
  <c r="Z349" i="34" s="1"/>
  <c r="Z268" i="34"/>
  <c r="T319" i="34"/>
  <c r="T281" i="34"/>
  <c r="Z230" i="34"/>
  <c r="S274" i="34"/>
  <c r="R223" i="34"/>
  <c r="T402" i="34"/>
  <c r="AC284" i="34"/>
  <c r="V335" i="34"/>
  <c r="W300" i="34"/>
  <c r="AA249" i="34"/>
  <c r="AB249" i="34"/>
  <c r="AI249" i="34" s="1"/>
  <c r="S336" i="34"/>
  <c r="R285" i="34"/>
  <c r="S278" i="34"/>
  <c r="R227" i="34"/>
  <c r="AA277" i="34"/>
  <c r="AB277" i="34"/>
  <c r="W328" i="34"/>
  <c r="T329" i="34"/>
  <c r="Z278" i="34"/>
  <c r="S369" i="34"/>
  <c r="R318" i="34"/>
  <c r="T240" i="34"/>
  <c r="Z240" i="34" s="1"/>
  <c r="Z149" i="34"/>
  <c r="Z286" i="34"/>
  <c r="Z214" i="34"/>
  <c r="AA216" i="34"/>
  <c r="T250" i="34"/>
  <c r="Z250" i="34" s="1"/>
  <c r="Z216" i="34"/>
  <c r="X47" i="30"/>
  <c r="X98" i="30" s="1"/>
  <c r="X149" i="30" s="1"/>
  <c r="X200" i="30" s="1"/>
  <c r="X251" i="30" s="1"/>
  <c r="X302" i="30" s="1"/>
  <c r="X353" i="30" s="1"/>
  <c r="X404" i="30" s="1"/>
  <c r="X455" i="30" s="1"/>
  <c r="X506" i="30" s="1"/>
  <c r="X557" i="30" s="1"/>
  <c r="X608" i="30" s="1"/>
  <c r="K656" i="30"/>
  <c r="J656" i="30"/>
  <c r="I656" i="30"/>
  <c r="H656" i="30"/>
  <c r="G656" i="30"/>
  <c r="D656" i="30"/>
  <c r="C656" i="30"/>
  <c r="Q655" i="30"/>
  <c r="P655" i="30"/>
  <c r="O655" i="30"/>
  <c r="N655" i="30"/>
  <c r="F655" i="30"/>
  <c r="E655" i="30"/>
  <c r="Q654" i="30"/>
  <c r="P654" i="30"/>
  <c r="O654" i="30"/>
  <c r="N654" i="30"/>
  <c r="F654" i="30"/>
  <c r="E654" i="30"/>
  <c r="Q653" i="30"/>
  <c r="P653" i="30"/>
  <c r="O653" i="30"/>
  <c r="N653" i="30"/>
  <c r="F653" i="30"/>
  <c r="E653" i="30"/>
  <c r="Q652" i="30"/>
  <c r="P652" i="30"/>
  <c r="O652" i="30"/>
  <c r="N652" i="30"/>
  <c r="F652" i="30"/>
  <c r="E652" i="30"/>
  <c r="Q651" i="30"/>
  <c r="P651" i="30"/>
  <c r="O651" i="30"/>
  <c r="N651" i="30"/>
  <c r="F651" i="30"/>
  <c r="E651" i="30"/>
  <c r="Q650" i="30"/>
  <c r="P650" i="30"/>
  <c r="O650" i="30"/>
  <c r="N650" i="30"/>
  <c r="F650" i="30"/>
  <c r="E650" i="30"/>
  <c r="Q649" i="30"/>
  <c r="P649" i="30"/>
  <c r="O649" i="30"/>
  <c r="N649" i="30"/>
  <c r="F649" i="30"/>
  <c r="E649" i="30"/>
  <c r="Q648" i="30"/>
  <c r="P648" i="30"/>
  <c r="O648" i="30"/>
  <c r="N648" i="30"/>
  <c r="F648" i="30"/>
  <c r="E648" i="30"/>
  <c r="Q647" i="30"/>
  <c r="P647" i="30"/>
  <c r="O647" i="30"/>
  <c r="N647" i="30"/>
  <c r="F647" i="30"/>
  <c r="E647" i="30"/>
  <c r="K646" i="30"/>
  <c r="J646" i="30"/>
  <c r="I646" i="30"/>
  <c r="H646" i="30"/>
  <c r="G646" i="30"/>
  <c r="D646" i="30"/>
  <c r="C646" i="30"/>
  <c r="Q645" i="30"/>
  <c r="P645" i="30"/>
  <c r="O645" i="30"/>
  <c r="N645" i="30"/>
  <c r="F645" i="30"/>
  <c r="E645" i="30"/>
  <c r="Q644" i="30"/>
  <c r="P644" i="30"/>
  <c r="O644" i="30"/>
  <c r="N644" i="30"/>
  <c r="F644" i="30"/>
  <c r="E644" i="30"/>
  <c r="Q643" i="30"/>
  <c r="P643" i="30"/>
  <c r="O643" i="30"/>
  <c r="N643" i="30"/>
  <c r="F643" i="30"/>
  <c r="E643" i="30"/>
  <c r="Q642" i="30"/>
  <c r="P642" i="30"/>
  <c r="O642" i="30"/>
  <c r="N642" i="30"/>
  <c r="F642" i="30"/>
  <c r="E642" i="30"/>
  <c r="Q641" i="30"/>
  <c r="P641" i="30"/>
  <c r="O641" i="30"/>
  <c r="N641" i="30"/>
  <c r="F641" i="30"/>
  <c r="E641" i="30"/>
  <c r="Q640" i="30"/>
  <c r="P640" i="30"/>
  <c r="O640" i="30"/>
  <c r="N640" i="30"/>
  <c r="F640" i="30"/>
  <c r="E640" i="30"/>
  <c r="Q639" i="30"/>
  <c r="P639" i="30"/>
  <c r="O639" i="30"/>
  <c r="N639" i="30"/>
  <c r="F639" i="30"/>
  <c r="E639" i="30"/>
  <c r="Q638" i="30"/>
  <c r="P638" i="30"/>
  <c r="O638" i="30"/>
  <c r="N638" i="30"/>
  <c r="F638" i="30"/>
  <c r="E638" i="30"/>
  <c r="Q637" i="30"/>
  <c r="P637" i="30"/>
  <c r="O637" i="30"/>
  <c r="N637" i="30"/>
  <c r="F637" i="30"/>
  <c r="E637" i="30"/>
  <c r="Q636" i="30"/>
  <c r="P636" i="30"/>
  <c r="O636" i="30"/>
  <c r="N636" i="30"/>
  <c r="F636" i="30"/>
  <c r="E636" i="30"/>
  <c r="Q635" i="30"/>
  <c r="P635" i="30"/>
  <c r="O635" i="30"/>
  <c r="N635" i="30"/>
  <c r="F635" i="30"/>
  <c r="E635" i="30"/>
  <c r="K634" i="30"/>
  <c r="J634" i="30"/>
  <c r="I634" i="30"/>
  <c r="H634" i="30"/>
  <c r="G634" i="30"/>
  <c r="D634" i="30"/>
  <c r="C634" i="30"/>
  <c r="Q633" i="30"/>
  <c r="P633" i="30"/>
  <c r="O633" i="30"/>
  <c r="N633" i="30"/>
  <c r="F633" i="30"/>
  <c r="E633" i="30"/>
  <c r="Q632" i="30"/>
  <c r="P632" i="30"/>
  <c r="O632" i="30"/>
  <c r="N632" i="30"/>
  <c r="F632" i="30"/>
  <c r="E632" i="30"/>
  <c r="Q631" i="30"/>
  <c r="P631" i="30"/>
  <c r="O631" i="30"/>
  <c r="N631" i="30"/>
  <c r="F631" i="30"/>
  <c r="E631" i="30"/>
  <c r="Q630" i="30"/>
  <c r="P630" i="30"/>
  <c r="O630" i="30"/>
  <c r="N630" i="30"/>
  <c r="F630" i="30"/>
  <c r="E630" i="30"/>
  <c r="Q629" i="30"/>
  <c r="P629" i="30"/>
  <c r="O629" i="30"/>
  <c r="N629" i="30"/>
  <c r="F629" i="30"/>
  <c r="E629" i="30"/>
  <c r="Q628" i="30"/>
  <c r="P628" i="30"/>
  <c r="O628" i="30"/>
  <c r="N628" i="30"/>
  <c r="F628" i="30"/>
  <c r="E628" i="30"/>
  <c r="Q627" i="30"/>
  <c r="P627" i="30"/>
  <c r="O627" i="30"/>
  <c r="N627" i="30"/>
  <c r="F627" i="30"/>
  <c r="E627" i="30"/>
  <c r="Q626" i="30"/>
  <c r="P626" i="30"/>
  <c r="O626" i="30"/>
  <c r="N626" i="30"/>
  <c r="F626" i="30"/>
  <c r="E626" i="30"/>
  <c r="Q625" i="30"/>
  <c r="P625" i="30"/>
  <c r="O625" i="30"/>
  <c r="N625" i="30"/>
  <c r="F625" i="30"/>
  <c r="E625" i="30"/>
  <c r="Q624" i="30"/>
  <c r="P624" i="30"/>
  <c r="O624" i="30"/>
  <c r="N624" i="30"/>
  <c r="F624" i="30"/>
  <c r="E624" i="30"/>
  <c r="Q623" i="30"/>
  <c r="P623" i="30"/>
  <c r="O623" i="30"/>
  <c r="N623" i="30"/>
  <c r="F623" i="30"/>
  <c r="E623" i="30"/>
  <c r="Q622" i="30"/>
  <c r="P622" i="30"/>
  <c r="O622" i="30"/>
  <c r="N622" i="30"/>
  <c r="F622" i="30"/>
  <c r="E622" i="30"/>
  <c r="Q621" i="30"/>
  <c r="P621" i="30"/>
  <c r="O621" i="30"/>
  <c r="N621" i="30"/>
  <c r="F621" i="30"/>
  <c r="E621" i="30"/>
  <c r="Q620" i="30"/>
  <c r="P620" i="30"/>
  <c r="O620" i="30"/>
  <c r="N620" i="30"/>
  <c r="F620" i="30"/>
  <c r="E620" i="30"/>
  <c r="Q619" i="30"/>
  <c r="P619" i="30"/>
  <c r="O619" i="30"/>
  <c r="N619" i="30"/>
  <c r="F619" i="30"/>
  <c r="E619" i="30"/>
  <c r="W618" i="30"/>
  <c r="AB618" i="30" s="1"/>
  <c r="V618" i="30"/>
  <c r="AC618" i="30" s="1"/>
  <c r="U618" i="30"/>
  <c r="T618" i="30"/>
  <c r="S618" i="30"/>
  <c r="R618" i="30" s="1"/>
  <c r="Q618" i="30"/>
  <c r="P618" i="30"/>
  <c r="O618" i="30"/>
  <c r="N618" i="30"/>
  <c r="F618" i="30"/>
  <c r="E618" i="30"/>
  <c r="W617" i="30"/>
  <c r="V617" i="30"/>
  <c r="U617" i="30"/>
  <c r="T617" i="30"/>
  <c r="S617" i="30"/>
  <c r="Q617" i="30"/>
  <c r="P617" i="30"/>
  <c r="O617" i="30"/>
  <c r="N617" i="30"/>
  <c r="F617" i="30"/>
  <c r="E617" i="30"/>
  <c r="K607" i="30"/>
  <c r="J607" i="30"/>
  <c r="AG607" i="30" s="1"/>
  <c r="I607" i="30"/>
  <c r="H607" i="30"/>
  <c r="G607" i="30"/>
  <c r="C607" i="30"/>
  <c r="C608" i="30" s="1"/>
  <c r="E608" i="30" s="1"/>
  <c r="Q606" i="30"/>
  <c r="P606" i="30"/>
  <c r="O606" i="30"/>
  <c r="AH606" i="30" s="1"/>
  <c r="N606" i="30"/>
  <c r="F606" i="30"/>
  <c r="E606" i="30"/>
  <c r="Q605" i="30"/>
  <c r="P605" i="30"/>
  <c r="O605" i="30"/>
  <c r="AH605" i="30" s="1"/>
  <c r="N605" i="30"/>
  <c r="F605" i="30"/>
  <c r="E605" i="30"/>
  <c r="Q604" i="30"/>
  <c r="P604" i="30"/>
  <c r="O604" i="30"/>
  <c r="AH604" i="30" s="1"/>
  <c r="N604" i="30"/>
  <c r="F604" i="30"/>
  <c r="E604" i="30"/>
  <c r="Q603" i="30"/>
  <c r="P603" i="30"/>
  <c r="O603" i="30"/>
  <c r="AH603" i="30" s="1"/>
  <c r="N603" i="30"/>
  <c r="F603" i="30"/>
  <c r="E603" i="30"/>
  <c r="Q602" i="30"/>
  <c r="P602" i="30"/>
  <c r="O602" i="30"/>
  <c r="AH602" i="30" s="1"/>
  <c r="N602" i="30"/>
  <c r="F602" i="30"/>
  <c r="E602" i="30"/>
  <c r="Q601" i="30"/>
  <c r="P601" i="30"/>
  <c r="O601" i="30"/>
  <c r="AH601" i="30" s="1"/>
  <c r="N601" i="30"/>
  <c r="F601" i="30"/>
  <c r="E601" i="30"/>
  <c r="Q600" i="30"/>
  <c r="P600" i="30"/>
  <c r="O600" i="30"/>
  <c r="AH600" i="30" s="1"/>
  <c r="N600" i="30"/>
  <c r="F600" i="30"/>
  <c r="E600" i="30"/>
  <c r="Q599" i="30"/>
  <c r="P599" i="30"/>
  <c r="O599" i="30"/>
  <c r="AH599" i="30" s="1"/>
  <c r="N599" i="30"/>
  <c r="F599" i="30"/>
  <c r="E599" i="30"/>
  <c r="Q598" i="30"/>
  <c r="P598" i="30"/>
  <c r="O598" i="30"/>
  <c r="AH598" i="30" s="1"/>
  <c r="N598" i="30"/>
  <c r="F598" i="30"/>
  <c r="E598" i="30"/>
  <c r="K597" i="30"/>
  <c r="J597" i="30"/>
  <c r="AG597" i="30" s="1"/>
  <c r="I597" i="30"/>
  <c r="H597" i="30"/>
  <c r="G597" i="30"/>
  <c r="Q596" i="30"/>
  <c r="P596" i="30"/>
  <c r="O596" i="30"/>
  <c r="AH596" i="30" s="1"/>
  <c r="N596" i="30"/>
  <c r="F596" i="30"/>
  <c r="E596" i="30"/>
  <c r="Q595" i="30"/>
  <c r="P595" i="30"/>
  <c r="O595" i="30"/>
  <c r="AH595" i="30" s="1"/>
  <c r="N595" i="30"/>
  <c r="F595" i="30"/>
  <c r="E595" i="30"/>
  <c r="Q594" i="30"/>
  <c r="P594" i="30"/>
  <c r="O594" i="30"/>
  <c r="AH594" i="30" s="1"/>
  <c r="N594" i="30"/>
  <c r="F594" i="30"/>
  <c r="E594" i="30"/>
  <c r="Q593" i="30"/>
  <c r="P593" i="30"/>
  <c r="O593" i="30"/>
  <c r="AH593" i="30" s="1"/>
  <c r="N593" i="30"/>
  <c r="F593" i="30"/>
  <c r="E593" i="30"/>
  <c r="Q592" i="30"/>
  <c r="P592" i="30"/>
  <c r="O592" i="30"/>
  <c r="AH592" i="30" s="1"/>
  <c r="N592" i="30"/>
  <c r="F592" i="30"/>
  <c r="E592" i="30"/>
  <c r="Q591" i="30"/>
  <c r="P591" i="30"/>
  <c r="O591" i="30"/>
  <c r="AH591" i="30" s="1"/>
  <c r="N591" i="30"/>
  <c r="F591" i="30"/>
  <c r="E591" i="30"/>
  <c r="Q590" i="30"/>
  <c r="P590" i="30"/>
  <c r="O590" i="30"/>
  <c r="AH590" i="30" s="1"/>
  <c r="N590" i="30"/>
  <c r="F590" i="30"/>
  <c r="E590" i="30"/>
  <c r="Q589" i="30"/>
  <c r="P589" i="30"/>
  <c r="O589" i="30"/>
  <c r="AH589" i="30" s="1"/>
  <c r="N589" i="30"/>
  <c r="F589" i="30"/>
  <c r="E589" i="30"/>
  <c r="Q588" i="30"/>
  <c r="P588" i="30"/>
  <c r="O588" i="30"/>
  <c r="AH588" i="30" s="1"/>
  <c r="N588" i="30"/>
  <c r="F588" i="30"/>
  <c r="E588" i="30"/>
  <c r="Q587" i="30"/>
  <c r="P587" i="30"/>
  <c r="O587" i="30"/>
  <c r="AH587" i="30" s="1"/>
  <c r="N587" i="30"/>
  <c r="F587" i="30"/>
  <c r="E587" i="30"/>
  <c r="Q586" i="30"/>
  <c r="P586" i="30"/>
  <c r="O586" i="30"/>
  <c r="AH586" i="30" s="1"/>
  <c r="N586" i="30"/>
  <c r="F586" i="30"/>
  <c r="E586" i="30"/>
  <c r="K585" i="30"/>
  <c r="J585" i="30"/>
  <c r="AG585" i="30" s="1"/>
  <c r="I585" i="30"/>
  <c r="H585" i="30"/>
  <c r="G585" i="30"/>
  <c r="Q584" i="30"/>
  <c r="P584" i="30"/>
  <c r="O584" i="30"/>
  <c r="AH584" i="30" s="1"/>
  <c r="N584" i="30"/>
  <c r="F584" i="30"/>
  <c r="E584" i="30"/>
  <c r="Q583" i="30"/>
  <c r="P583" i="30"/>
  <c r="O583" i="30"/>
  <c r="AH583" i="30" s="1"/>
  <c r="N583" i="30"/>
  <c r="F583" i="30"/>
  <c r="E583" i="30"/>
  <c r="Q582" i="30"/>
  <c r="P582" i="30"/>
  <c r="O582" i="30"/>
  <c r="AH582" i="30" s="1"/>
  <c r="N582" i="30"/>
  <c r="F582" i="30"/>
  <c r="E582" i="30"/>
  <c r="Q581" i="30"/>
  <c r="P581" i="30"/>
  <c r="O581" i="30"/>
  <c r="AH581" i="30" s="1"/>
  <c r="N581" i="30"/>
  <c r="F581" i="30"/>
  <c r="E581" i="30"/>
  <c r="Q580" i="30"/>
  <c r="P580" i="30"/>
  <c r="O580" i="30"/>
  <c r="AH580" i="30" s="1"/>
  <c r="N580" i="30"/>
  <c r="F580" i="30"/>
  <c r="E580" i="30"/>
  <c r="Q579" i="30"/>
  <c r="P579" i="30"/>
  <c r="O579" i="30"/>
  <c r="AH579" i="30" s="1"/>
  <c r="N579" i="30"/>
  <c r="F579" i="30"/>
  <c r="E579" i="30"/>
  <c r="Q578" i="30"/>
  <c r="P578" i="30"/>
  <c r="O578" i="30"/>
  <c r="AH578" i="30" s="1"/>
  <c r="N578" i="30"/>
  <c r="F578" i="30"/>
  <c r="E578" i="30"/>
  <c r="Q577" i="30"/>
  <c r="P577" i="30"/>
  <c r="O577" i="30"/>
  <c r="AH577" i="30" s="1"/>
  <c r="N577" i="30"/>
  <c r="F577" i="30"/>
  <c r="E577" i="30"/>
  <c r="Q576" i="30"/>
  <c r="P576" i="30"/>
  <c r="O576" i="30"/>
  <c r="AH576" i="30" s="1"/>
  <c r="N576" i="30"/>
  <c r="F576" i="30"/>
  <c r="E576" i="30"/>
  <c r="Q575" i="30"/>
  <c r="P575" i="30"/>
  <c r="O575" i="30"/>
  <c r="AH575" i="30" s="1"/>
  <c r="N575" i="30"/>
  <c r="F575" i="30"/>
  <c r="E575" i="30"/>
  <c r="Q574" i="30"/>
  <c r="P574" i="30"/>
  <c r="O574" i="30"/>
  <c r="AH574" i="30" s="1"/>
  <c r="N574" i="30"/>
  <c r="F574" i="30"/>
  <c r="E574" i="30"/>
  <c r="Q573" i="30"/>
  <c r="P573" i="30"/>
  <c r="O573" i="30"/>
  <c r="AH573" i="30" s="1"/>
  <c r="N573" i="30"/>
  <c r="F573" i="30"/>
  <c r="E573" i="30"/>
  <c r="Q572" i="30"/>
  <c r="P572" i="30"/>
  <c r="O572" i="30"/>
  <c r="AH572" i="30" s="1"/>
  <c r="N572" i="30"/>
  <c r="F572" i="30"/>
  <c r="E572" i="30"/>
  <c r="Q571" i="30"/>
  <c r="P571" i="30"/>
  <c r="O571" i="30"/>
  <c r="AH571" i="30" s="1"/>
  <c r="N571" i="30"/>
  <c r="F571" i="30"/>
  <c r="E571" i="30"/>
  <c r="Q570" i="30"/>
  <c r="P570" i="30"/>
  <c r="O570" i="30"/>
  <c r="AH570" i="30" s="1"/>
  <c r="N570" i="30"/>
  <c r="F570" i="30"/>
  <c r="E570" i="30"/>
  <c r="Q569" i="30"/>
  <c r="P569" i="30"/>
  <c r="O569" i="30"/>
  <c r="AH569" i="30" s="1"/>
  <c r="N569" i="30"/>
  <c r="F569" i="30"/>
  <c r="E569" i="30"/>
  <c r="Q568" i="30"/>
  <c r="P568" i="30"/>
  <c r="O568" i="30"/>
  <c r="AH568" i="30" s="1"/>
  <c r="N568" i="30"/>
  <c r="F568" i="30"/>
  <c r="E568" i="30"/>
  <c r="K556" i="30"/>
  <c r="J556" i="30"/>
  <c r="AG556" i="30" s="1"/>
  <c r="I556" i="30"/>
  <c r="H556" i="30"/>
  <c r="G556" i="30"/>
  <c r="C556" i="30"/>
  <c r="E556" i="30" s="1"/>
  <c r="Q555" i="30"/>
  <c r="P555" i="30"/>
  <c r="AF555" i="30" s="1"/>
  <c r="O555" i="30"/>
  <c r="AH555" i="30" s="1"/>
  <c r="N555" i="30"/>
  <c r="F555" i="30"/>
  <c r="E555" i="30"/>
  <c r="Q554" i="30"/>
  <c r="P554" i="30"/>
  <c r="AF554" i="30" s="1"/>
  <c r="O554" i="30"/>
  <c r="AH554" i="30" s="1"/>
  <c r="N554" i="30"/>
  <c r="F554" i="30"/>
  <c r="E554" i="30"/>
  <c r="Q553" i="30"/>
  <c r="P553" i="30"/>
  <c r="AF553" i="30" s="1"/>
  <c r="O553" i="30"/>
  <c r="AH553" i="30" s="1"/>
  <c r="N553" i="30"/>
  <c r="F553" i="30"/>
  <c r="E553" i="30"/>
  <c r="Q552" i="30"/>
  <c r="P552" i="30"/>
  <c r="AF552" i="30" s="1"/>
  <c r="O552" i="30"/>
  <c r="AH552" i="30" s="1"/>
  <c r="N552" i="30"/>
  <c r="F552" i="30"/>
  <c r="E552" i="30"/>
  <c r="Q551" i="30"/>
  <c r="P551" i="30"/>
  <c r="AF551" i="30" s="1"/>
  <c r="O551" i="30"/>
  <c r="AH551" i="30" s="1"/>
  <c r="N551" i="30"/>
  <c r="F551" i="30"/>
  <c r="E551" i="30"/>
  <c r="Q550" i="30"/>
  <c r="P550" i="30"/>
  <c r="AF550" i="30" s="1"/>
  <c r="O550" i="30"/>
  <c r="AH550" i="30" s="1"/>
  <c r="N550" i="30"/>
  <c r="F550" i="30"/>
  <c r="E550" i="30"/>
  <c r="Q549" i="30"/>
  <c r="P549" i="30"/>
  <c r="AF549" i="30" s="1"/>
  <c r="O549" i="30"/>
  <c r="AH549" i="30" s="1"/>
  <c r="N549" i="30"/>
  <c r="F549" i="30"/>
  <c r="E549" i="30"/>
  <c r="Q548" i="30"/>
  <c r="P548" i="30"/>
  <c r="AF548" i="30" s="1"/>
  <c r="O548" i="30"/>
  <c r="AH548" i="30" s="1"/>
  <c r="N548" i="30"/>
  <c r="F548" i="30"/>
  <c r="E548" i="30"/>
  <c r="Q547" i="30"/>
  <c r="P547" i="30"/>
  <c r="AF547" i="30" s="1"/>
  <c r="O547" i="30"/>
  <c r="AH547" i="30" s="1"/>
  <c r="N547" i="30"/>
  <c r="F547" i="30"/>
  <c r="E547" i="30"/>
  <c r="K546" i="30"/>
  <c r="J546" i="30"/>
  <c r="AG546" i="30" s="1"/>
  <c r="I546" i="30"/>
  <c r="H546" i="30"/>
  <c r="G546" i="30"/>
  <c r="E546" i="30"/>
  <c r="Q545" i="30"/>
  <c r="P545" i="30"/>
  <c r="AF545" i="30" s="1"/>
  <c r="O545" i="30"/>
  <c r="AH545" i="30" s="1"/>
  <c r="N545" i="30"/>
  <c r="F545" i="30"/>
  <c r="E545" i="30"/>
  <c r="Q544" i="30"/>
  <c r="P544" i="30"/>
  <c r="AF544" i="30" s="1"/>
  <c r="O544" i="30"/>
  <c r="AH544" i="30" s="1"/>
  <c r="N544" i="30"/>
  <c r="F544" i="30"/>
  <c r="E544" i="30"/>
  <c r="Q543" i="30"/>
  <c r="P543" i="30"/>
  <c r="AF543" i="30" s="1"/>
  <c r="O543" i="30"/>
  <c r="AH543" i="30" s="1"/>
  <c r="N543" i="30"/>
  <c r="F543" i="30"/>
  <c r="E543" i="30"/>
  <c r="Q542" i="30"/>
  <c r="P542" i="30"/>
  <c r="AF542" i="30" s="1"/>
  <c r="O542" i="30"/>
  <c r="AH542" i="30" s="1"/>
  <c r="N542" i="30"/>
  <c r="F542" i="30"/>
  <c r="E542" i="30"/>
  <c r="Q541" i="30"/>
  <c r="P541" i="30"/>
  <c r="AF541" i="30" s="1"/>
  <c r="O541" i="30"/>
  <c r="AH541" i="30" s="1"/>
  <c r="N541" i="30"/>
  <c r="F541" i="30"/>
  <c r="E541" i="30"/>
  <c r="Q540" i="30"/>
  <c r="P540" i="30"/>
  <c r="AF540" i="30" s="1"/>
  <c r="O540" i="30"/>
  <c r="AH540" i="30" s="1"/>
  <c r="N540" i="30"/>
  <c r="E540" i="30"/>
  <c r="Q539" i="30"/>
  <c r="P539" i="30"/>
  <c r="AF539" i="30" s="1"/>
  <c r="O539" i="30"/>
  <c r="AH539" i="30" s="1"/>
  <c r="N539" i="30"/>
  <c r="F539" i="30"/>
  <c r="E539" i="30"/>
  <c r="Q538" i="30"/>
  <c r="P538" i="30"/>
  <c r="AF538" i="30" s="1"/>
  <c r="O538" i="30"/>
  <c r="AH538" i="30" s="1"/>
  <c r="N538" i="30"/>
  <c r="F538" i="30"/>
  <c r="E538" i="30"/>
  <c r="Q537" i="30"/>
  <c r="P537" i="30"/>
  <c r="AF537" i="30" s="1"/>
  <c r="O537" i="30"/>
  <c r="AH537" i="30" s="1"/>
  <c r="N537" i="30"/>
  <c r="F537" i="30"/>
  <c r="E537" i="30"/>
  <c r="Q536" i="30"/>
  <c r="P536" i="30"/>
  <c r="AF536" i="30" s="1"/>
  <c r="O536" i="30"/>
  <c r="AH536" i="30" s="1"/>
  <c r="N536" i="30"/>
  <c r="F536" i="30"/>
  <c r="E536" i="30"/>
  <c r="Q535" i="30"/>
  <c r="P535" i="30"/>
  <c r="AF535" i="30" s="1"/>
  <c r="O535" i="30"/>
  <c r="AH535" i="30" s="1"/>
  <c r="N535" i="30"/>
  <c r="F535" i="30"/>
  <c r="E535" i="30"/>
  <c r="K534" i="30"/>
  <c r="J534" i="30"/>
  <c r="AG534" i="30" s="1"/>
  <c r="I534" i="30"/>
  <c r="H534" i="30"/>
  <c r="G534" i="30"/>
  <c r="Q533" i="30"/>
  <c r="P533" i="30"/>
  <c r="AF533" i="30" s="1"/>
  <c r="O533" i="30"/>
  <c r="AH533" i="30" s="1"/>
  <c r="N533" i="30"/>
  <c r="F533" i="30"/>
  <c r="E533" i="30"/>
  <c r="Q532" i="30"/>
  <c r="P532" i="30"/>
  <c r="AF532" i="30" s="1"/>
  <c r="O532" i="30"/>
  <c r="AH532" i="30" s="1"/>
  <c r="N532" i="30"/>
  <c r="F532" i="30"/>
  <c r="E532" i="30"/>
  <c r="Q531" i="30"/>
  <c r="P531" i="30"/>
  <c r="AF531" i="30" s="1"/>
  <c r="O531" i="30"/>
  <c r="AH531" i="30" s="1"/>
  <c r="N531" i="30"/>
  <c r="F531" i="30"/>
  <c r="E531" i="30"/>
  <c r="Q530" i="30"/>
  <c r="P530" i="30"/>
  <c r="AF530" i="30" s="1"/>
  <c r="O530" i="30"/>
  <c r="AH530" i="30" s="1"/>
  <c r="N530" i="30"/>
  <c r="F530" i="30"/>
  <c r="E530" i="30"/>
  <c r="Q529" i="30"/>
  <c r="P529" i="30"/>
  <c r="AF529" i="30" s="1"/>
  <c r="O529" i="30"/>
  <c r="AH529" i="30" s="1"/>
  <c r="N529" i="30"/>
  <c r="F529" i="30"/>
  <c r="E529" i="30"/>
  <c r="Q528" i="30"/>
  <c r="P528" i="30"/>
  <c r="AF528" i="30" s="1"/>
  <c r="O528" i="30"/>
  <c r="AH528" i="30" s="1"/>
  <c r="N528" i="30"/>
  <c r="F528" i="30"/>
  <c r="E528" i="30"/>
  <c r="Q527" i="30"/>
  <c r="P527" i="30"/>
  <c r="AF527" i="30" s="1"/>
  <c r="O527" i="30"/>
  <c r="AH527" i="30" s="1"/>
  <c r="N527" i="30"/>
  <c r="F527" i="30"/>
  <c r="E527" i="30"/>
  <c r="Q526" i="30"/>
  <c r="P526" i="30"/>
  <c r="AF526" i="30" s="1"/>
  <c r="O526" i="30"/>
  <c r="AH526" i="30" s="1"/>
  <c r="N526" i="30"/>
  <c r="F526" i="30"/>
  <c r="E526" i="30"/>
  <c r="Q525" i="30"/>
  <c r="P525" i="30"/>
  <c r="AF525" i="30" s="1"/>
  <c r="O525" i="30"/>
  <c r="AH525" i="30" s="1"/>
  <c r="N525" i="30"/>
  <c r="F525" i="30"/>
  <c r="E525" i="30"/>
  <c r="Q524" i="30"/>
  <c r="P524" i="30"/>
  <c r="AF524" i="30" s="1"/>
  <c r="O524" i="30"/>
  <c r="AH524" i="30" s="1"/>
  <c r="N524" i="30"/>
  <c r="F524" i="30"/>
  <c r="E524" i="30"/>
  <c r="Q523" i="30"/>
  <c r="P523" i="30"/>
  <c r="AF523" i="30" s="1"/>
  <c r="O523" i="30"/>
  <c r="AH523" i="30" s="1"/>
  <c r="N523" i="30"/>
  <c r="F523" i="30"/>
  <c r="E523" i="30"/>
  <c r="Q522" i="30"/>
  <c r="P522" i="30"/>
  <c r="AF522" i="30" s="1"/>
  <c r="O522" i="30"/>
  <c r="AH522" i="30" s="1"/>
  <c r="N522" i="30"/>
  <c r="F522" i="30"/>
  <c r="E522" i="30"/>
  <c r="Q521" i="30"/>
  <c r="P521" i="30"/>
  <c r="AF521" i="30" s="1"/>
  <c r="O521" i="30"/>
  <c r="AH521" i="30" s="1"/>
  <c r="N521" i="30"/>
  <c r="F521" i="30"/>
  <c r="E521" i="30"/>
  <c r="Q520" i="30"/>
  <c r="P520" i="30"/>
  <c r="AF520" i="30" s="1"/>
  <c r="O520" i="30"/>
  <c r="AH520" i="30" s="1"/>
  <c r="N520" i="30"/>
  <c r="F520" i="30"/>
  <c r="E520" i="30"/>
  <c r="Q519" i="30"/>
  <c r="P519" i="30"/>
  <c r="AF519" i="30" s="1"/>
  <c r="O519" i="30"/>
  <c r="AH519" i="30" s="1"/>
  <c r="N519" i="30"/>
  <c r="F519" i="30"/>
  <c r="E519" i="30"/>
  <c r="Q518" i="30"/>
  <c r="P518" i="30"/>
  <c r="AF518" i="30" s="1"/>
  <c r="O518" i="30"/>
  <c r="AH518" i="30" s="1"/>
  <c r="N518" i="30"/>
  <c r="F518" i="30"/>
  <c r="E518" i="30"/>
  <c r="Q517" i="30"/>
  <c r="P517" i="30"/>
  <c r="AF517" i="30" s="1"/>
  <c r="O517" i="30"/>
  <c r="AH517" i="30" s="1"/>
  <c r="N517" i="30"/>
  <c r="F517" i="30"/>
  <c r="E517" i="30"/>
  <c r="K505" i="30"/>
  <c r="J505" i="30"/>
  <c r="AG505" i="30" s="1"/>
  <c r="I505" i="30"/>
  <c r="H505" i="30"/>
  <c r="G505" i="30"/>
  <c r="C505" i="30"/>
  <c r="C506" i="30" s="1"/>
  <c r="Q504" i="30"/>
  <c r="P504" i="30"/>
  <c r="AF504" i="30" s="1"/>
  <c r="O504" i="30"/>
  <c r="AH504" i="30" s="1"/>
  <c r="N504" i="30"/>
  <c r="F504" i="30"/>
  <c r="E504" i="30"/>
  <c r="Q503" i="30"/>
  <c r="P503" i="30"/>
  <c r="AF503" i="30" s="1"/>
  <c r="O503" i="30"/>
  <c r="AH503" i="30" s="1"/>
  <c r="N503" i="30"/>
  <c r="F503" i="30"/>
  <c r="E503" i="30"/>
  <c r="Q502" i="30"/>
  <c r="P502" i="30"/>
  <c r="AF502" i="30" s="1"/>
  <c r="O502" i="30"/>
  <c r="AH502" i="30" s="1"/>
  <c r="N502" i="30"/>
  <c r="F502" i="30"/>
  <c r="E502" i="30"/>
  <c r="Q501" i="30"/>
  <c r="P501" i="30"/>
  <c r="AF501" i="30" s="1"/>
  <c r="O501" i="30"/>
  <c r="AH501" i="30" s="1"/>
  <c r="N501" i="30"/>
  <c r="F501" i="30"/>
  <c r="E501" i="30"/>
  <c r="Q500" i="30"/>
  <c r="P500" i="30"/>
  <c r="AF500" i="30" s="1"/>
  <c r="O500" i="30"/>
  <c r="AH500" i="30" s="1"/>
  <c r="N500" i="30"/>
  <c r="F500" i="30"/>
  <c r="E500" i="30"/>
  <c r="Q499" i="30"/>
  <c r="P499" i="30"/>
  <c r="AF499" i="30" s="1"/>
  <c r="O499" i="30"/>
  <c r="AH499" i="30" s="1"/>
  <c r="N499" i="30"/>
  <c r="F499" i="30"/>
  <c r="E499" i="30"/>
  <c r="Q498" i="30"/>
  <c r="P498" i="30"/>
  <c r="AF498" i="30" s="1"/>
  <c r="O498" i="30"/>
  <c r="AH498" i="30" s="1"/>
  <c r="N498" i="30"/>
  <c r="F498" i="30"/>
  <c r="E498" i="30"/>
  <c r="Q497" i="30"/>
  <c r="P497" i="30"/>
  <c r="AF497" i="30" s="1"/>
  <c r="O497" i="30"/>
  <c r="AH497" i="30" s="1"/>
  <c r="N497" i="30"/>
  <c r="F497" i="30"/>
  <c r="E497" i="30"/>
  <c r="Q496" i="30"/>
  <c r="P496" i="30"/>
  <c r="AF496" i="30" s="1"/>
  <c r="O496" i="30"/>
  <c r="AH496" i="30" s="1"/>
  <c r="N496" i="30"/>
  <c r="F496" i="30"/>
  <c r="E496" i="30"/>
  <c r="K495" i="30"/>
  <c r="J495" i="30"/>
  <c r="AG495" i="30" s="1"/>
  <c r="I495" i="30"/>
  <c r="H495" i="30"/>
  <c r="G495" i="30"/>
  <c r="Q494" i="30"/>
  <c r="P494" i="30"/>
  <c r="AF494" i="30" s="1"/>
  <c r="O494" i="30"/>
  <c r="AH494" i="30" s="1"/>
  <c r="N494" i="30"/>
  <c r="F494" i="30"/>
  <c r="E494" i="30"/>
  <c r="Q493" i="30"/>
  <c r="P493" i="30"/>
  <c r="AF493" i="30" s="1"/>
  <c r="O493" i="30"/>
  <c r="AH493" i="30" s="1"/>
  <c r="N493" i="30"/>
  <c r="F493" i="30"/>
  <c r="E493" i="30"/>
  <c r="Q492" i="30"/>
  <c r="P492" i="30"/>
  <c r="AF492" i="30" s="1"/>
  <c r="O492" i="30"/>
  <c r="AH492" i="30" s="1"/>
  <c r="N492" i="30"/>
  <c r="F492" i="30"/>
  <c r="E492" i="30"/>
  <c r="Q491" i="30"/>
  <c r="P491" i="30"/>
  <c r="AF491" i="30" s="1"/>
  <c r="O491" i="30"/>
  <c r="AH491" i="30" s="1"/>
  <c r="N491" i="30"/>
  <c r="F491" i="30"/>
  <c r="E491" i="30"/>
  <c r="Q490" i="30"/>
  <c r="P490" i="30"/>
  <c r="AF490" i="30" s="1"/>
  <c r="O490" i="30"/>
  <c r="AH490" i="30" s="1"/>
  <c r="N490" i="30"/>
  <c r="F490" i="30"/>
  <c r="E490" i="30"/>
  <c r="Q489" i="30"/>
  <c r="P489" i="30"/>
  <c r="AF489" i="30" s="1"/>
  <c r="O489" i="30"/>
  <c r="AH489" i="30" s="1"/>
  <c r="N489" i="30"/>
  <c r="F489" i="30"/>
  <c r="E489" i="30"/>
  <c r="Q488" i="30"/>
  <c r="P488" i="30"/>
  <c r="AF488" i="30" s="1"/>
  <c r="O488" i="30"/>
  <c r="AH488" i="30" s="1"/>
  <c r="N488" i="30"/>
  <c r="F488" i="30"/>
  <c r="E488" i="30"/>
  <c r="Q487" i="30"/>
  <c r="P487" i="30"/>
  <c r="AF487" i="30" s="1"/>
  <c r="O487" i="30"/>
  <c r="AH487" i="30" s="1"/>
  <c r="N487" i="30"/>
  <c r="F487" i="30"/>
  <c r="E487" i="30"/>
  <c r="Q486" i="30"/>
  <c r="P486" i="30"/>
  <c r="AF486" i="30" s="1"/>
  <c r="O486" i="30"/>
  <c r="AH486" i="30" s="1"/>
  <c r="N486" i="30"/>
  <c r="F486" i="30"/>
  <c r="E486" i="30"/>
  <c r="Q485" i="30"/>
  <c r="P485" i="30"/>
  <c r="AF485" i="30" s="1"/>
  <c r="O485" i="30"/>
  <c r="AH485" i="30" s="1"/>
  <c r="N485" i="30"/>
  <c r="F485" i="30"/>
  <c r="E485" i="30"/>
  <c r="Q484" i="30"/>
  <c r="P484" i="30"/>
  <c r="AF484" i="30" s="1"/>
  <c r="O484" i="30"/>
  <c r="AH484" i="30" s="1"/>
  <c r="N484" i="30"/>
  <c r="F484" i="30"/>
  <c r="E484" i="30"/>
  <c r="K483" i="30"/>
  <c r="J483" i="30"/>
  <c r="AG483" i="30" s="1"/>
  <c r="I483" i="30"/>
  <c r="H483" i="30"/>
  <c r="G483" i="30"/>
  <c r="Q482" i="30"/>
  <c r="P482" i="30"/>
  <c r="AF482" i="30" s="1"/>
  <c r="O482" i="30"/>
  <c r="AH482" i="30" s="1"/>
  <c r="N482" i="30"/>
  <c r="F482" i="30"/>
  <c r="E482" i="30"/>
  <c r="Q481" i="30"/>
  <c r="P481" i="30"/>
  <c r="AF481" i="30" s="1"/>
  <c r="O481" i="30"/>
  <c r="AH481" i="30" s="1"/>
  <c r="N481" i="30"/>
  <c r="F481" i="30"/>
  <c r="E481" i="30"/>
  <c r="Q480" i="30"/>
  <c r="P480" i="30"/>
  <c r="AF480" i="30" s="1"/>
  <c r="O480" i="30"/>
  <c r="AH480" i="30" s="1"/>
  <c r="N480" i="30"/>
  <c r="F480" i="30"/>
  <c r="E480" i="30"/>
  <c r="Q479" i="30"/>
  <c r="P479" i="30"/>
  <c r="AF479" i="30" s="1"/>
  <c r="O479" i="30"/>
  <c r="AH479" i="30" s="1"/>
  <c r="N479" i="30"/>
  <c r="F479" i="30"/>
  <c r="E479" i="30"/>
  <c r="Q478" i="30"/>
  <c r="P478" i="30"/>
  <c r="AF478" i="30" s="1"/>
  <c r="O478" i="30"/>
  <c r="AH478" i="30" s="1"/>
  <c r="N478" i="30"/>
  <c r="F478" i="30"/>
  <c r="E478" i="30"/>
  <c r="Q477" i="30"/>
  <c r="P477" i="30"/>
  <c r="AF477" i="30" s="1"/>
  <c r="O477" i="30"/>
  <c r="AH477" i="30" s="1"/>
  <c r="N477" i="30"/>
  <c r="F477" i="30"/>
  <c r="E477" i="30"/>
  <c r="Q476" i="30"/>
  <c r="P476" i="30"/>
  <c r="AF476" i="30" s="1"/>
  <c r="O476" i="30"/>
  <c r="AH476" i="30" s="1"/>
  <c r="N476" i="30"/>
  <c r="F476" i="30"/>
  <c r="E476" i="30"/>
  <c r="Q475" i="30"/>
  <c r="P475" i="30"/>
  <c r="AF475" i="30" s="1"/>
  <c r="O475" i="30"/>
  <c r="AH475" i="30" s="1"/>
  <c r="N475" i="30"/>
  <c r="F475" i="30"/>
  <c r="E475" i="30"/>
  <c r="Q474" i="30"/>
  <c r="P474" i="30"/>
  <c r="AF474" i="30" s="1"/>
  <c r="O474" i="30"/>
  <c r="AH474" i="30" s="1"/>
  <c r="N474" i="30"/>
  <c r="F474" i="30"/>
  <c r="E474" i="30"/>
  <c r="Q473" i="30"/>
  <c r="P473" i="30"/>
  <c r="AF473" i="30" s="1"/>
  <c r="O473" i="30"/>
  <c r="AH473" i="30" s="1"/>
  <c r="N473" i="30"/>
  <c r="F473" i="30"/>
  <c r="E473" i="30"/>
  <c r="Q472" i="30"/>
  <c r="P472" i="30"/>
  <c r="AF472" i="30" s="1"/>
  <c r="O472" i="30"/>
  <c r="AH472" i="30" s="1"/>
  <c r="N472" i="30"/>
  <c r="F472" i="30"/>
  <c r="E472" i="30"/>
  <c r="Q471" i="30"/>
  <c r="P471" i="30"/>
  <c r="AF471" i="30" s="1"/>
  <c r="O471" i="30"/>
  <c r="AH471" i="30" s="1"/>
  <c r="N471" i="30"/>
  <c r="F471" i="30"/>
  <c r="E471" i="30"/>
  <c r="Q470" i="30"/>
  <c r="P470" i="30"/>
  <c r="AF470" i="30" s="1"/>
  <c r="O470" i="30"/>
  <c r="AH470" i="30" s="1"/>
  <c r="N470" i="30"/>
  <c r="F470" i="30"/>
  <c r="E470" i="30"/>
  <c r="Q469" i="30"/>
  <c r="P469" i="30"/>
  <c r="AF469" i="30" s="1"/>
  <c r="O469" i="30"/>
  <c r="AH469" i="30" s="1"/>
  <c r="N469" i="30"/>
  <c r="F469" i="30"/>
  <c r="E469" i="30"/>
  <c r="Q468" i="30"/>
  <c r="P468" i="30"/>
  <c r="AF468" i="30" s="1"/>
  <c r="O468" i="30"/>
  <c r="AH468" i="30" s="1"/>
  <c r="N468" i="30"/>
  <c r="F468" i="30"/>
  <c r="E468" i="30"/>
  <c r="Q467" i="30"/>
  <c r="P467" i="30"/>
  <c r="AF467" i="30" s="1"/>
  <c r="O467" i="30"/>
  <c r="AH467" i="30" s="1"/>
  <c r="N467" i="30"/>
  <c r="F467" i="30"/>
  <c r="E467" i="30"/>
  <c r="Q466" i="30"/>
  <c r="P466" i="30"/>
  <c r="AF466" i="30" s="1"/>
  <c r="O466" i="30"/>
  <c r="AH466" i="30" s="1"/>
  <c r="N466" i="30"/>
  <c r="F466" i="30"/>
  <c r="E466" i="30"/>
  <c r="K454" i="30"/>
  <c r="J454" i="30"/>
  <c r="AG454" i="30" s="1"/>
  <c r="I454" i="30"/>
  <c r="H454" i="30"/>
  <c r="G454" i="30"/>
  <c r="C454" i="30"/>
  <c r="E454" i="30" s="1"/>
  <c r="Q453" i="30"/>
  <c r="P453" i="30"/>
  <c r="AF453" i="30" s="1"/>
  <c r="O453" i="30"/>
  <c r="AH453" i="30" s="1"/>
  <c r="N453" i="30"/>
  <c r="F453" i="30"/>
  <c r="E453" i="30"/>
  <c r="Q452" i="30"/>
  <c r="P452" i="30"/>
  <c r="AF452" i="30" s="1"/>
  <c r="O452" i="30"/>
  <c r="AH452" i="30" s="1"/>
  <c r="N452" i="30"/>
  <c r="F452" i="30"/>
  <c r="E452" i="30"/>
  <c r="Q451" i="30"/>
  <c r="P451" i="30"/>
  <c r="AF451" i="30" s="1"/>
  <c r="O451" i="30"/>
  <c r="AH451" i="30" s="1"/>
  <c r="N451" i="30"/>
  <c r="F451" i="30"/>
  <c r="E451" i="30"/>
  <c r="Q450" i="30"/>
  <c r="P450" i="30"/>
  <c r="AF450" i="30" s="1"/>
  <c r="O450" i="30"/>
  <c r="AH450" i="30" s="1"/>
  <c r="N450" i="30"/>
  <c r="F450" i="30"/>
  <c r="E450" i="30"/>
  <c r="Q449" i="30"/>
  <c r="P449" i="30"/>
  <c r="AF449" i="30" s="1"/>
  <c r="O449" i="30"/>
  <c r="AH449" i="30" s="1"/>
  <c r="N449" i="30"/>
  <c r="F449" i="30"/>
  <c r="E449" i="30"/>
  <c r="Q448" i="30"/>
  <c r="P448" i="30"/>
  <c r="AF448" i="30" s="1"/>
  <c r="O448" i="30"/>
  <c r="AH448" i="30" s="1"/>
  <c r="N448" i="30"/>
  <c r="F448" i="30"/>
  <c r="E448" i="30"/>
  <c r="Q447" i="30"/>
  <c r="P447" i="30"/>
  <c r="AF447" i="30" s="1"/>
  <c r="O447" i="30"/>
  <c r="AH447" i="30" s="1"/>
  <c r="N447" i="30"/>
  <c r="F447" i="30"/>
  <c r="E447" i="30"/>
  <c r="Q446" i="30"/>
  <c r="P446" i="30"/>
  <c r="AF446" i="30" s="1"/>
  <c r="O446" i="30"/>
  <c r="AH446" i="30" s="1"/>
  <c r="N446" i="30"/>
  <c r="F446" i="30"/>
  <c r="E446" i="30"/>
  <c r="Q445" i="30"/>
  <c r="P445" i="30"/>
  <c r="AF445" i="30" s="1"/>
  <c r="O445" i="30"/>
  <c r="AH445" i="30" s="1"/>
  <c r="N445" i="30"/>
  <c r="F445" i="30"/>
  <c r="E445" i="30"/>
  <c r="K444" i="30"/>
  <c r="J444" i="30"/>
  <c r="AG444" i="30" s="1"/>
  <c r="I444" i="30"/>
  <c r="H444" i="30"/>
  <c r="G444" i="30"/>
  <c r="E444" i="30"/>
  <c r="Q443" i="30"/>
  <c r="P443" i="30"/>
  <c r="AF443" i="30" s="1"/>
  <c r="O443" i="30"/>
  <c r="AH443" i="30" s="1"/>
  <c r="N443" i="30"/>
  <c r="F443" i="30"/>
  <c r="E443" i="30"/>
  <c r="Q442" i="30"/>
  <c r="P442" i="30"/>
  <c r="AF442" i="30" s="1"/>
  <c r="O442" i="30"/>
  <c r="AH442" i="30" s="1"/>
  <c r="N442" i="30"/>
  <c r="F442" i="30"/>
  <c r="E442" i="30"/>
  <c r="Q441" i="30"/>
  <c r="P441" i="30"/>
  <c r="AF441" i="30" s="1"/>
  <c r="O441" i="30"/>
  <c r="AH441" i="30" s="1"/>
  <c r="N441" i="30"/>
  <c r="F441" i="30"/>
  <c r="E441" i="30"/>
  <c r="Q440" i="30"/>
  <c r="P440" i="30"/>
  <c r="AF440" i="30" s="1"/>
  <c r="O440" i="30"/>
  <c r="AH440" i="30" s="1"/>
  <c r="N440" i="30"/>
  <c r="F440" i="30"/>
  <c r="E440" i="30"/>
  <c r="Q439" i="30"/>
  <c r="P439" i="30"/>
  <c r="AF439" i="30" s="1"/>
  <c r="O439" i="30"/>
  <c r="AH439" i="30" s="1"/>
  <c r="N439" i="30"/>
  <c r="F439" i="30"/>
  <c r="E439" i="30"/>
  <c r="Q438" i="30"/>
  <c r="P438" i="30"/>
  <c r="AF438" i="30" s="1"/>
  <c r="O438" i="30"/>
  <c r="AH438" i="30" s="1"/>
  <c r="N438" i="30"/>
  <c r="F438" i="30"/>
  <c r="E438" i="30"/>
  <c r="Q437" i="30"/>
  <c r="P437" i="30"/>
  <c r="AF437" i="30" s="1"/>
  <c r="O437" i="30"/>
  <c r="AH437" i="30" s="1"/>
  <c r="N437" i="30"/>
  <c r="F437" i="30"/>
  <c r="E437" i="30"/>
  <c r="Q436" i="30"/>
  <c r="P436" i="30"/>
  <c r="AF436" i="30" s="1"/>
  <c r="O436" i="30"/>
  <c r="AH436" i="30" s="1"/>
  <c r="N436" i="30"/>
  <c r="F436" i="30"/>
  <c r="E436" i="30"/>
  <c r="Q435" i="30"/>
  <c r="P435" i="30"/>
  <c r="AF435" i="30" s="1"/>
  <c r="O435" i="30"/>
  <c r="AH435" i="30" s="1"/>
  <c r="N435" i="30"/>
  <c r="F435" i="30"/>
  <c r="E435" i="30"/>
  <c r="Q434" i="30"/>
  <c r="P434" i="30"/>
  <c r="AF434" i="30" s="1"/>
  <c r="O434" i="30"/>
  <c r="AH434" i="30" s="1"/>
  <c r="N434" i="30"/>
  <c r="F434" i="30"/>
  <c r="E434" i="30"/>
  <c r="Q433" i="30"/>
  <c r="P433" i="30"/>
  <c r="AF433" i="30" s="1"/>
  <c r="O433" i="30"/>
  <c r="AH433" i="30" s="1"/>
  <c r="N433" i="30"/>
  <c r="F433" i="30"/>
  <c r="E433" i="30"/>
  <c r="K432" i="30"/>
  <c r="J432" i="30"/>
  <c r="AG432" i="30" s="1"/>
  <c r="I432" i="30"/>
  <c r="H432" i="30"/>
  <c r="G432" i="30"/>
  <c r="C455" i="30"/>
  <c r="Q431" i="30"/>
  <c r="P431" i="30"/>
  <c r="AF431" i="30" s="1"/>
  <c r="O431" i="30"/>
  <c r="AH431" i="30" s="1"/>
  <c r="N431" i="30"/>
  <c r="F431" i="30"/>
  <c r="E431" i="30"/>
  <c r="Q430" i="30"/>
  <c r="P430" i="30"/>
  <c r="AF430" i="30" s="1"/>
  <c r="O430" i="30"/>
  <c r="AH430" i="30" s="1"/>
  <c r="N430" i="30"/>
  <c r="F430" i="30"/>
  <c r="E430" i="30"/>
  <c r="Q429" i="30"/>
  <c r="P429" i="30"/>
  <c r="AF429" i="30" s="1"/>
  <c r="O429" i="30"/>
  <c r="AH429" i="30" s="1"/>
  <c r="N429" i="30"/>
  <c r="F429" i="30"/>
  <c r="E429" i="30"/>
  <c r="Q428" i="30"/>
  <c r="P428" i="30"/>
  <c r="AF428" i="30" s="1"/>
  <c r="O428" i="30"/>
  <c r="AH428" i="30" s="1"/>
  <c r="N428" i="30"/>
  <c r="F428" i="30"/>
  <c r="E428" i="30"/>
  <c r="Q427" i="30"/>
  <c r="P427" i="30"/>
  <c r="AF427" i="30" s="1"/>
  <c r="O427" i="30"/>
  <c r="AH427" i="30" s="1"/>
  <c r="N427" i="30"/>
  <c r="F427" i="30"/>
  <c r="E427" i="30"/>
  <c r="Q426" i="30"/>
  <c r="P426" i="30"/>
  <c r="AF426" i="30" s="1"/>
  <c r="O426" i="30"/>
  <c r="AH426" i="30" s="1"/>
  <c r="N426" i="30"/>
  <c r="F426" i="30"/>
  <c r="E426" i="30"/>
  <c r="Q425" i="30"/>
  <c r="P425" i="30"/>
  <c r="AF425" i="30" s="1"/>
  <c r="O425" i="30"/>
  <c r="AH425" i="30" s="1"/>
  <c r="N425" i="30"/>
  <c r="F425" i="30"/>
  <c r="E425" i="30"/>
  <c r="Q424" i="30"/>
  <c r="P424" i="30"/>
  <c r="AF424" i="30" s="1"/>
  <c r="O424" i="30"/>
  <c r="AH424" i="30" s="1"/>
  <c r="N424" i="30"/>
  <c r="F424" i="30"/>
  <c r="E424" i="30"/>
  <c r="Q423" i="30"/>
  <c r="P423" i="30"/>
  <c r="AF423" i="30" s="1"/>
  <c r="O423" i="30"/>
  <c r="AH423" i="30" s="1"/>
  <c r="N423" i="30"/>
  <c r="F423" i="30"/>
  <c r="E423" i="30"/>
  <c r="Q422" i="30"/>
  <c r="P422" i="30"/>
  <c r="AF422" i="30" s="1"/>
  <c r="O422" i="30"/>
  <c r="AH422" i="30" s="1"/>
  <c r="N422" i="30"/>
  <c r="F422" i="30"/>
  <c r="E422" i="30"/>
  <c r="Q421" i="30"/>
  <c r="P421" i="30"/>
  <c r="AF421" i="30" s="1"/>
  <c r="O421" i="30"/>
  <c r="AH421" i="30" s="1"/>
  <c r="N421" i="30"/>
  <c r="F421" i="30"/>
  <c r="E421" i="30"/>
  <c r="Q420" i="30"/>
  <c r="P420" i="30"/>
  <c r="AF420" i="30" s="1"/>
  <c r="O420" i="30"/>
  <c r="AH420" i="30" s="1"/>
  <c r="N420" i="30"/>
  <c r="F420" i="30"/>
  <c r="E420" i="30"/>
  <c r="Q419" i="30"/>
  <c r="P419" i="30"/>
  <c r="AF419" i="30" s="1"/>
  <c r="O419" i="30"/>
  <c r="AH419" i="30" s="1"/>
  <c r="N419" i="30"/>
  <c r="F419" i="30"/>
  <c r="E419" i="30"/>
  <c r="Q418" i="30"/>
  <c r="P418" i="30"/>
  <c r="AF418" i="30" s="1"/>
  <c r="O418" i="30"/>
  <c r="AH418" i="30" s="1"/>
  <c r="N418" i="30"/>
  <c r="F418" i="30"/>
  <c r="E418" i="30"/>
  <c r="Q417" i="30"/>
  <c r="P417" i="30"/>
  <c r="AF417" i="30" s="1"/>
  <c r="O417" i="30"/>
  <c r="AH417" i="30" s="1"/>
  <c r="N417" i="30"/>
  <c r="F417" i="30"/>
  <c r="E417" i="30"/>
  <c r="Q416" i="30"/>
  <c r="P416" i="30"/>
  <c r="AF416" i="30" s="1"/>
  <c r="O416" i="30"/>
  <c r="AH416" i="30" s="1"/>
  <c r="N416" i="30"/>
  <c r="F416" i="30"/>
  <c r="E416" i="30"/>
  <c r="Q415" i="30"/>
  <c r="P415" i="30"/>
  <c r="AF415" i="30" s="1"/>
  <c r="O415" i="30"/>
  <c r="AH415" i="30" s="1"/>
  <c r="N415" i="30"/>
  <c r="F415" i="30"/>
  <c r="E415" i="30"/>
  <c r="K403" i="30"/>
  <c r="J403" i="30"/>
  <c r="AG403" i="30" s="1"/>
  <c r="I403" i="30"/>
  <c r="H403" i="30"/>
  <c r="G403" i="30"/>
  <c r="C403" i="30"/>
  <c r="C404" i="30" s="1"/>
  <c r="Q402" i="30"/>
  <c r="P402" i="30"/>
  <c r="AF402" i="30" s="1"/>
  <c r="O402" i="30"/>
  <c r="AH402" i="30" s="1"/>
  <c r="N402" i="30"/>
  <c r="F402" i="30"/>
  <c r="E402" i="30"/>
  <c r="Q401" i="30"/>
  <c r="P401" i="30"/>
  <c r="AF401" i="30" s="1"/>
  <c r="O401" i="30"/>
  <c r="AH401" i="30" s="1"/>
  <c r="N401" i="30"/>
  <c r="F401" i="30"/>
  <c r="E401" i="30"/>
  <c r="Q400" i="30"/>
  <c r="P400" i="30"/>
  <c r="AF400" i="30" s="1"/>
  <c r="O400" i="30"/>
  <c r="AH400" i="30" s="1"/>
  <c r="N400" i="30"/>
  <c r="F400" i="30"/>
  <c r="E400" i="30"/>
  <c r="Q399" i="30"/>
  <c r="P399" i="30"/>
  <c r="AF399" i="30" s="1"/>
  <c r="O399" i="30"/>
  <c r="AH399" i="30" s="1"/>
  <c r="N399" i="30"/>
  <c r="F399" i="30"/>
  <c r="E399" i="30"/>
  <c r="Q398" i="30"/>
  <c r="P398" i="30"/>
  <c r="AF398" i="30" s="1"/>
  <c r="O398" i="30"/>
  <c r="AH398" i="30" s="1"/>
  <c r="N398" i="30"/>
  <c r="F398" i="30"/>
  <c r="E398" i="30"/>
  <c r="Q397" i="30"/>
  <c r="P397" i="30"/>
  <c r="AF397" i="30" s="1"/>
  <c r="O397" i="30"/>
  <c r="AH397" i="30" s="1"/>
  <c r="N397" i="30"/>
  <c r="F397" i="30"/>
  <c r="E397" i="30"/>
  <c r="Q396" i="30"/>
  <c r="P396" i="30"/>
  <c r="AF396" i="30" s="1"/>
  <c r="O396" i="30"/>
  <c r="AH396" i="30" s="1"/>
  <c r="N396" i="30"/>
  <c r="F396" i="30"/>
  <c r="E396" i="30"/>
  <c r="Q395" i="30"/>
  <c r="P395" i="30"/>
  <c r="AF395" i="30" s="1"/>
  <c r="O395" i="30"/>
  <c r="AH395" i="30" s="1"/>
  <c r="N395" i="30"/>
  <c r="F395" i="30"/>
  <c r="E395" i="30"/>
  <c r="Q394" i="30"/>
  <c r="P394" i="30"/>
  <c r="AF394" i="30" s="1"/>
  <c r="O394" i="30"/>
  <c r="AH394" i="30" s="1"/>
  <c r="N394" i="30"/>
  <c r="F394" i="30"/>
  <c r="E394" i="30"/>
  <c r="K393" i="30"/>
  <c r="J393" i="30"/>
  <c r="I393" i="30"/>
  <c r="H393" i="30"/>
  <c r="G393" i="30"/>
  <c r="Q392" i="30"/>
  <c r="P392" i="30"/>
  <c r="AF392" i="30" s="1"/>
  <c r="O392" i="30"/>
  <c r="AH392" i="30" s="1"/>
  <c r="N392" i="30"/>
  <c r="F392" i="30"/>
  <c r="E392" i="30"/>
  <c r="Q391" i="30"/>
  <c r="P391" i="30"/>
  <c r="AF391" i="30" s="1"/>
  <c r="O391" i="30"/>
  <c r="AH391" i="30" s="1"/>
  <c r="N391" i="30"/>
  <c r="F391" i="30"/>
  <c r="E391" i="30"/>
  <c r="Q390" i="30"/>
  <c r="P390" i="30"/>
  <c r="AF390" i="30" s="1"/>
  <c r="O390" i="30"/>
  <c r="AH390" i="30" s="1"/>
  <c r="N390" i="30"/>
  <c r="F390" i="30"/>
  <c r="E390" i="30"/>
  <c r="Q389" i="30"/>
  <c r="P389" i="30"/>
  <c r="AF389" i="30" s="1"/>
  <c r="O389" i="30"/>
  <c r="AH389" i="30" s="1"/>
  <c r="N389" i="30"/>
  <c r="F389" i="30"/>
  <c r="E389" i="30"/>
  <c r="Q388" i="30"/>
  <c r="P388" i="30"/>
  <c r="AF388" i="30" s="1"/>
  <c r="O388" i="30"/>
  <c r="AH388" i="30" s="1"/>
  <c r="N388" i="30"/>
  <c r="F388" i="30"/>
  <c r="E388" i="30"/>
  <c r="Q387" i="30"/>
  <c r="P387" i="30"/>
  <c r="AF387" i="30" s="1"/>
  <c r="O387" i="30"/>
  <c r="AH387" i="30" s="1"/>
  <c r="N387" i="30"/>
  <c r="F387" i="30"/>
  <c r="E387" i="30"/>
  <c r="Q386" i="30"/>
  <c r="P386" i="30"/>
  <c r="AF386" i="30" s="1"/>
  <c r="O386" i="30"/>
  <c r="AH386" i="30" s="1"/>
  <c r="N386" i="30"/>
  <c r="F386" i="30"/>
  <c r="E386" i="30"/>
  <c r="Q385" i="30"/>
  <c r="P385" i="30"/>
  <c r="AF385" i="30" s="1"/>
  <c r="O385" i="30"/>
  <c r="AH385" i="30" s="1"/>
  <c r="N385" i="30"/>
  <c r="F385" i="30"/>
  <c r="E385" i="30"/>
  <c r="Q384" i="30"/>
  <c r="P384" i="30"/>
  <c r="AF384" i="30" s="1"/>
  <c r="O384" i="30"/>
  <c r="AH384" i="30" s="1"/>
  <c r="N384" i="30"/>
  <c r="F384" i="30"/>
  <c r="E384" i="30"/>
  <c r="Q383" i="30"/>
  <c r="P383" i="30"/>
  <c r="AF383" i="30" s="1"/>
  <c r="O383" i="30"/>
  <c r="AH383" i="30" s="1"/>
  <c r="N383" i="30"/>
  <c r="F383" i="30"/>
  <c r="E383" i="30"/>
  <c r="Q382" i="30"/>
  <c r="P382" i="30"/>
  <c r="AF382" i="30" s="1"/>
  <c r="O382" i="30"/>
  <c r="AH382" i="30" s="1"/>
  <c r="N382" i="30"/>
  <c r="F382" i="30"/>
  <c r="E382" i="30"/>
  <c r="K381" i="30"/>
  <c r="J381" i="30"/>
  <c r="AG381" i="30" s="1"/>
  <c r="I381" i="30"/>
  <c r="H381" i="30"/>
  <c r="G381" i="30"/>
  <c r="Q380" i="30"/>
  <c r="P380" i="30"/>
  <c r="AF380" i="30" s="1"/>
  <c r="O380" i="30"/>
  <c r="AH380" i="30" s="1"/>
  <c r="N380" i="30"/>
  <c r="F380" i="30"/>
  <c r="E380" i="30"/>
  <c r="Q379" i="30"/>
  <c r="P379" i="30"/>
  <c r="AF379" i="30" s="1"/>
  <c r="O379" i="30"/>
  <c r="AH379" i="30" s="1"/>
  <c r="N379" i="30"/>
  <c r="F379" i="30"/>
  <c r="E379" i="30"/>
  <c r="Q378" i="30"/>
  <c r="P378" i="30"/>
  <c r="AF378" i="30" s="1"/>
  <c r="O378" i="30"/>
  <c r="AH378" i="30" s="1"/>
  <c r="N378" i="30"/>
  <c r="F378" i="30"/>
  <c r="E378" i="30"/>
  <c r="Q377" i="30"/>
  <c r="P377" i="30"/>
  <c r="AF377" i="30" s="1"/>
  <c r="O377" i="30"/>
  <c r="AH377" i="30" s="1"/>
  <c r="N377" i="30"/>
  <c r="F377" i="30"/>
  <c r="E377" i="30"/>
  <c r="Q376" i="30"/>
  <c r="P376" i="30"/>
  <c r="AF376" i="30" s="1"/>
  <c r="O376" i="30"/>
  <c r="AH376" i="30" s="1"/>
  <c r="N376" i="30"/>
  <c r="F376" i="30"/>
  <c r="E376" i="30"/>
  <c r="Q375" i="30"/>
  <c r="P375" i="30"/>
  <c r="AF375" i="30" s="1"/>
  <c r="O375" i="30"/>
  <c r="AH375" i="30" s="1"/>
  <c r="N375" i="30"/>
  <c r="F375" i="30"/>
  <c r="E375" i="30"/>
  <c r="Q374" i="30"/>
  <c r="P374" i="30"/>
  <c r="AF374" i="30" s="1"/>
  <c r="O374" i="30"/>
  <c r="AH374" i="30" s="1"/>
  <c r="N374" i="30"/>
  <c r="F374" i="30"/>
  <c r="E374" i="30"/>
  <c r="Q373" i="30"/>
  <c r="P373" i="30"/>
  <c r="AF373" i="30" s="1"/>
  <c r="O373" i="30"/>
  <c r="AH373" i="30" s="1"/>
  <c r="N373" i="30"/>
  <c r="F373" i="30"/>
  <c r="E373" i="30"/>
  <c r="Q372" i="30"/>
  <c r="P372" i="30"/>
  <c r="AF372" i="30" s="1"/>
  <c r="O372" i="30"/>
  <c r="AH372" i="30" s="1"/>
  <c r="N372" i="30"/>
  <c r="F372" i="30"/>
  <c r="E372" i="30"/>
  <c r="Q371" i="30"/>
  <c r="P371" i="30"/>
  <c r="AF371" i="30" s="1"/>
  <c r="O371" i="30"/>
  <c r="AH371" i="30" s="1"/>
  <c r="N371" i="30"/>
  <c r="F371" i="30"/>
  <c r="E371" i="30"/>
  <c r="Q370" i="30"/>
  <c r="P370" i="30"/>
  <c r="AF370" i="30" s="1"/>
  <c r="O370" i="30"/>
  <c r="AH370" i="30" s="1"/>
  <c r="N370" i="30"/>
  <c r="F370" i="30"/>
  <c r="E370" i="30"/>
  <c r="Q369" i="30"/>
  <c r="P369" i="30"/>
  <c r="AF369" i="30" s="1"/>
  <c r="O369" i="30"/>
  <c r="AH369" i="30" s="1"/>
  <c r="N369" i="30"/>
  <c r="F369" i="30"/>
  <c r="E369" i="30"/>
  <c r="Q368" i="30"/>
  <c r="P368" i="30"/>
  <c r="AF368" i="30" s="1"/>
  <c r="O368" i="30"/>
  <c r="AH368" i="30" s="1"/>
  <c r="N368" i="30"/>
  <c r="F368" i="30"/>
  <c r="E368" i="30"/>
  <c r="Q367" i="30"/>
  <c r="P367" i="30"/>
  <c r="AF367" i="30" s="1"/>
  <c r="O367" i="30"/>
  <c r="AH367" i="30" s="1"/>
  <c r="N367" i="30"/>
  <c r="F367" i="30"/>
  <c r="E367" i="30"/>
  <c r="Q366" i="30"/>
  <c r="P366" i="30"/>
  <c r="AF366" i="30" s="1"/>
  <c r="O366" i="30"/>
  <c r="AH366" i="30" s="1"/>
  <c r="N366" i="30"/>
  <c r="F366" i="30"/>
  <c r="E366" i="30"/>
  <c r="Q365" i="30"/>
  <c r="P365" i="30"/>
  <c r="AF365" i="30" s="1"/>
  <c r="O365" i="30"/>
  <c r="AH365" i="30" s="1"/>
  <c r="N365" i="30"/>
  <c r="F365" i="30"/>
  <c r="E365" i="30"/>
  <c r="Q364" i="30"/>
  <c r="P364" i="30"/>
  <c r="AF364" i="30" s="1"/>
  <c r="O364" i="30"/>
  <c r="AH364" i="30" s="1"/>
  <c r="N364" i="30"/>
  <c r="F364" i="30"/>
  <c r="E364" i="30"/>
  <c r="K352" i="30"/>
  <c r="J352" i="30"/>
  <c r="AG352" i="30" s="1"/>
  <c r="I352" i="30"/>
  <c r="H352" i="30"/>
  <c r="G352" i="30"/>
  <c r="C352" i="30"/>
  <c r="E352" i="30" s="1"/>
  <c r="Q351" i="30"/>
  <c r="P351" i="30"/>
  <c r="AF351" i="30" s="1"/>
  <c r="O351" i="30"/>
  <c r="AH351" i="30" s="1"/>
  <c r="N351" i="30"/>
  <c r="F351" i="30"/>
  <c r="E351" i="30"/>
  <c r="Q350" i="30"/>
  <c r="P350" i="30"/>
  <c r="AF350" i="30" s="1"/>
  <c r="O350" i="30"/>
  <c r="AH350" i="30" s="1"/>
  <c r="N350" i="30"/>
  <c r="F350" i="30"/>
  <c r="E350" i="30"/>
  <c r="Q349" i="30"/>
  <c r="P349" i="30"/>
  <c r="AF349" i="30" s="1"/>
  <c r="O349" i="30"/>
  <c r="AH349" i="30" s="1"/>
  <c r="N349" i="30"/>
  <c r="F349" i="30"/>
  <c r="E349" i="30"/>
  <c r="Q348" i="30"/>
  <c r="P348" i="30"/>
  <c r="AF348" i="30" s="1"/>
  <c r="O348" i="30"/>
  <c r="AH348" i="30" s="1"/>
  <c r="N348" i="30"/>
  <c r="F348" i="30"/>
  <c r="E348" i="30"/>
  <c r="Q347" i="30"/>
  <c r="P347" i="30"/>
  <c r="AF347" i="30" s="1"/>
  <c r="O347" i="30"/>
  <c r="AH347" i="30" s="1"/>
  <c r="N347" i="30"/>
  <c r="F347" i="30"/>
  <c r="E347" i="30"/>
  <c r="Q346" i="30"/>
  <c r="P346" i="30"/>
  <c r="AF346" i="30" s="1"/>
  <c r="O346" i="30"/>
  <c r="AH346" i="30" s="1"/>
  <c r="N346" i="30"/>
  <c r="F346" i="30"/>
  <c r="E346" i="30"/>
  <c r="Q345" i="30"/>
  <c r="P345" i="30"/>
  <c r="AF345" i="30" s="1"/>
  <c r="O345" i="30"/>
  <c r="AH345" i="30" s="1"/>
  <c r="N345" i="30"/>
  <c r="F345" i="30"/>
  <c r="E345" i="30"/>
  <c r="Q344" i="30"/>
  <c r="P344" i="30"/>
  <c r="AF344" i="30" s="1"/>
  <c r="O344" i="30"/>
  <c r="AH344" i="30" s="1"/>
  <c r="N344" i="30"/>
  <c r="F344" i="30"/>
  <c r="E344" i="30"/>
  <c r="Q343" i="30"/>
  <c r="P343" i="30"/>
  <c r="AF343" i="30" s="1"/>
  <c r="O343" i="30"/>
  <c r="AH343" i="30" s="1"/>
  <c r="N343" i="30"/>
  <c r="F343" i="30"/>
  <c r="E343" i="30"/>
  <c r="K342" i="30"/>
  <c r="J342" i="30"/>
  <c r="AG342" i="30" s="1"/>
  <c r="I342" i="30"/>
  <c r="H342" i="30"/>
  <c r="G342" i="30"/>
  <c r="E342" i="30"/>
  <c r="Q341" i="30"/>
  <c r="P341" i="30"/>
  <c r="AF341" i="30" s="1"/>
  <c r="O341" i="30"/>
  <c r="AH341" i="30" s="1"/>
  <c r="N341" i="30"/>
  <c r="F341" i="30"/>
  <c r="E341" i="30"/>
  <c r="Q340" i="30"/>
  <c r="P340" i="30"/>
  <c r="AF340" i="30" s="1"/>
  <c r="O340" i="30"/>
  <c r="AH340" i="30" s="1"/>
  <c r="N340" i="30"/>
  <c r="F340" i="30"/>
  <c r="E340" i="30"/>
  <c r="Q339" i="30"/>
  <c r="P339" i="30"/>
  <c r="AF339" i="30" s="1"/>
  <c r="O339" i="30"/>
  <c r="AH339" i="30" s="1"/>
  <c r="N339" i="30"/>
  <c r="F339" i="30"/>
  <c r="E339" i="30"/>
  <c r="Q338" i="30"/>
  <c r="P338" i="30"/>
  <c r="AF338" i="30" s="1"/>
  <c r="O338" i="30"/>
  <c r="AH338" i="30" s="1"/>
  <c r="N338" i="30"/>
  <c r="F338" i="30"/>
  <c r="E338" i="30"/>
  <c r="Q337" i="30"/>
  <c r="P337" i="30"/>
  <c r="AF337" i="30" s="1"/>
  <c r="O337" i="30"/>
  <c r="AH337" i="30" s="1"/>
  <c r="N337" i="30"/>
  <c r="F337" i="30"/>
  <c r="E337" i="30"/>
  <c r="Q336" i="30"/>
  <c r="P336" i="30"/>
  <c r="AF336" i="30" s="1"/>
  <c r="O336" i="30"/>
  <c r="AH336" i="30" s="1"/>
  <c r="N336" i="30"/>
  <c r="F336" i="30"/>
  <c r="E336" i="30"/>
  <c r="Q335" i="30"/>
  <c r="P335" i="30"/>
  <c r="AF335" i="30" s="1"/>
  <c r="O335" i="30"/>
  <c r="AH335" i="30" s="1"/>
  <c r="N335" i="30"/>
  <c r="F335" i="30"/>
  <c r="E335" i="30"/>
  <c r="Q334" i="30"/>
  <c r="P334" i="30"/>
  <c r="AF334" i="30" s="1"/>
  <c r="O334" i="30"/>
  <c r="AH334" i="30" s="1"/>
  <c r="N334" i="30"/>
  <c r="F334" i="30"/>
  <c r="E334" i="30"/>
  <c r="Q333" i="30"/>
  <c r="P333" i="30"/>
  <c r="AF333" i="30" s="1"/>
  <c r="O333" i="30"/>
  <c r="AH333" i="30" s="1"/>
  <c r="N333" i="30"/>
  <c r="F333" i="30"/>
  <c r="E333" i="30"/>
  <c r="Q332" i="30"/>
  <c r="P332" i="30"/>
  <c r="AF332" i="30" s="1"/>
  <c r="O332" i="30"/>
  <c r="AH332" i="30" s="1"/>
  <c r="N332" i="30"/>
  <c r="F332" i="30"/>
  <c r="E332" i="30"/>
  <c r="Q331" i="30"/>
  <c r="P331" i="30"/>
  <c r="AF331" i="30" s="1"/>
  <c r="O331" i="30"/>
  <c r="AH331" i="30" s="1"/>
  <c r="N331" i="30"/>
  <c r="F331" i="30"/>
  <c r="E331" i="30"/>
  <c r="K330" i="30"/>
  <c r="J330" i="30"/>
  <c r="AG330" i="30" s="1"/>
  <c r="I330" i="30"/>
  <c r="H330" i="30"/>
  <c r="G330" i="30"/>
  <c r="C353" i="30"/>
  <c r="Q329" i="30"/>
  <c r="P329" i="30"/>
  <c r="AF329" i="30" s="1"/>
  <c r="O329" i="30"/>
  <c r="AH329" i="30" s="1"/>
  <c r="N329" i="30"/>
  <c r="F329" i="30"/>
  <c r="E329" i="30"/>
  <c r="Q328" i="30"/>
  <c r="P328" i="30"/>
  <c r="AF328" i="30" s="1"/>
  <c r="O328" i="30"/>
  <c r="AH328" i="30" s="1"/>
  <c r="N328" i="30"/>
  <c r="F328" i="30"/>
  <c r="E328" i="30"/>
  <c r="Q327" i="30"/>
  <c r="P327" i="30"/>
  <c r="AF327" i="30" s="1"/>
  <c r="O327" i="30"/>
  <c r="AH327" i="30" s="1"/>
  <c r="N327" i="30"/>
  <c r="F327" i="30"/>
  <c r="E327" i="30"/>
  <c r="Q326" i="30"/>
  <c r="P326" i="30"/>
  <c r="AF326" i="30" s="1"/>
  <c r="O326" i="30"/>
  <c r="AH326" i="30" s="1"/>
  <c r="N326" i="30"/>
  <c r="F326" i="30"/>
  <c r="E326" i="30"/>
  <c r="Q325" i="30"/>
  <c r="P325" i="30"/>
  <c r="AF325" i="30" s="1"/>
  <c r="O325" i="30"/>
  <c r="AH325" i="30" s="1"/>
  <c r="N325" i="30"/>
  <c r="F325" i="30"/>
  <c r="E325" i="30"/>
  <c r="Q324" i="30"/>
  <c r="P324" i="30"/>
  <c r="AF324" i="30" s="1"/>
  <c r="O324" i="30"/>
  <c r="AH324" i="30" s="1"/>
  <c r="N324" i="30"/>
  <c r="F324" i="30"/>
  <c r="E324" i="30"/>
  <c r="Q323" i="30"/>
  <c r="P323" i="30"/>
  <c r="AF323" i="30" s="1"/>
  <c r="O323" i="30"/>
  <c r="AH323" i="30" s="1"/>
  <c r="N323" i="30"/>
  <c r="F323" i="30"/>
  <c r="E323" i="30"/>
  <c r="Q322" i="30"/>
  <c r="P322" i="30"/>
  <c r="AF322" i="30" s="1"/>
  <c r="O322" i="30"/>
  <c r="AH322" i="30" s="1"/>
  <c r="N322" i="30"/>
  <c r="F322" i="30"/>
  <c r="E322" i="30"/>
  <c r="Q321" i="30"/>
  <c r="P321" i="30"/>
  <c r="AF321" i="30" s="1"/>
  <c r="O321" i="30"/>
  <c r="AH321" i="30" s="1"/>
  <c r="N321" i="30"/>
  <c r="F321" i="30"/>
  <c r="E321" i="30"/>
  <c r="Q320" i="30"/>
  <c r="P320" i="30"/>
  <c r="AF320" i="30" s="1"/>
  <c r="O320" i="30"/>
  <c r="AH320" i="30" s="1"/>
  <c r="N320" i="30"/>
  <c r="F320" i="30"/>
  <c r="E320" i="30"/>
  <c r="Q319" i="30"/>
  <c r="P319" i="30"/>
  <c r="AF319" i="30" s="1"/>
  <c r="O319" i="30"/>
  <c r="AH319" i="30" s="1"/>
  <c r="N319" i="30"/>
  <c r="F319" i="30"/>
  <c r="E319" i="30"/>
  <c r="Q318" i="30"/>
  <c r="P318" i="30"/>
  <c r="AF318" i="30" s="1"/>
  <c r="O318" i="30"/>
  <c r="AH318" i="30" s="1"/>
  <c r="N318" i="30"/>
  <c r="E318" i="30"/>
  <c r="Q317" i="30"/>
  <c r="P317" i="30"/>
  <c r="AF317" i="30" s="1"/>
  <c r="O317" i="30"/>
  <c r="AH317" i="30" s="1"/>
  <c r="N317" i="30"/>
  <c r="F317" i="30"/>
  <c r="E317" i="30"/>
  <c r="Q316" i="30"/>
  <c r="P316" i="30"/>
  <c r="AF316" i="30" s="1"/>
  <c r="O316" i="30"/>
  <c r="AH316" i="30" s="1"/>
  <c r="N316" i="30"/>
  <c r="F316" i="30"/>
  <c r="E316" i="30"/>
  <c r="Q315" i="30"/>
  <c r="P315" i="30"/>
  <c r="AF315" i="30" s="1"/>
  <c r="O315" i="30"/>
  <c r="AH315" i="30" s="1"/>
  <c r="N315" i="30"/>
  <c r="F315" i="30"/>
  <c r="E315" i="30"/>
  <c r="Q314" i="30"/>
  <c r="P314" i="30"/>
  <c r="AF314" i="30" s="1"/>
  <c r="O314" i="30"/>
  <c r="AH314" i="30" s="1"/>
  <c r="N314" i="30"/>
  <c r="F314" i="30"/>
  <c r="E314" i="30"/>
  <c r="Q313" i="30"/>
  <c r="P313" i="30"/>
  <c r="AF313" i="30" s="1"/>
  <c r="O313" i="30"/>
  <c r="AH313" i="30" s="1"/>
  <c r="N313" i="30"/>
  <c r="F313" i="30"/>
  <c r="E313" i="30"/>
  <c r="N301" i="30"/>
  <c r="C301" i="30"/>
  <c r="Q300" i="30"/>
  <c r="P300" i="30"/>
  <c r="AF300" i="30" s="1"/>
  <c r="O300" i="30"/>
  <c r="AH300" i="30" s="1"/>
  <c r="N300" i="30"/>
  <c r="F300" i="30"/>
  <c r="E300" i="30"/>
  <c r="Q299" i="30"/>
  <c r="P299" i="30"/>
  <c r="AF299" i="30" s="1"/>
  <c r="O299" i="30"/>
  <c r="AH299" i="30" s="1"/>
  <c r="N299" i="30"/>
  <c r="F299" i="30"/>
  <c r="E299" i="30"/>
  <c r="Q298" i="30"/>
  <c r="P298" i="30"/>
  <c r="AF298" i="30" s="1"/>
  <c r="O298" i="30"/>
  <c r="AH298" i="30" s="1"/>
  <c r="N298" i="30"/>
  <c r="F298" i="30"/>
  <c r="E298" i="30"/>
  <c r="Q297" i="30"/>
  <c r="P297" i="30"/>
  <c r="AF297" i="30" s="1"/>
  <c r="O297" i="30"/>
  <c r="AH297" i="30" s="1"/>
  <c r="N297" i="30"/>
  <c r="F297" i="30"/>
  <c r="E297" i="30"/>
  <c r="Q296" i="30"/>
  <c r="P296" i="30"/>
  <c r="AF296" i="30" s="1"/>
  <c r="O296" i="30"/>
  <c r="AH296" i="30" s="1"/>
  <c r="N296" i="30"/>
  <c r="F296" i="30"/>
  <c r="E296" i="30"/>
  <c r="Q295" i="30"/>
  <c r="P295" i="30"/>
  <c r="AF295" i="30" s="1"/>
  <c r="O295" i="30"/>
  <c r="AH295" i="30" s="1"/>
  <c r="N295" i="30"/>
  <c r="F295" i="30"/>
  <c r="E295" i="30"/>
  <c r="Q294" i="30"/>
  <c r="P294" i="30"/>
  <c r="AF294" i="30" s="1"/>
  <c r="O294" i="30"/>
  <c r="AH294" i="30" s="1"/>
  <c r="N294" i="30"/>
  <c r="F294" i="30"/>
  <c r="E294" i="30"/>
  <c r="Q293" i="30"/>
  <c r="P293" i="30"/>
  <c r="AF293" i="30" s="1"/>
  <c r="O293" i="30"/>
  <c r="AH293" i="30" s="1"/>
  <c r="N293" i="30"/>
  <c r="F293" i="30"/>
  <c r="E293" i="30"/>
  <c r="Q292" i="30"/>
  <c r="P292" i="30"/>
  <c r="AF292" i="30" s="1"/>
  <c r="O292" i="30"/>
  <c r="AH292" i="30" s="1"/>
  <c r="N292" i="30"/>
  <c r="F292" i="30"/>
  <c r="E292" i="30"/>
  <c r="N291" i="30"/>
  <c r="Q291" i="30"/>
  <c r="Q290" i="30"/>
  <c r="P290" i="30"/>
  <c r="AF290" i="30" s="1"/>
  <c r="O290" i="30"/>
  <c r="AH290" i="30" s="1"/>
  <c r="N290" i="30"/>
  <c r="F290" i="30"/>
  <c r="E290" i="30"/>
  <c r="Q289" i="30"/>
  <c r="P289" i="30"/>
  <c r="AF289" i="30" s="1"/>
  <c r="O289" i="30"/>
  <c r="AH289" i="30" s="1"/>
  <c r="N289" i="30"/>
  <c r="F289" i="30"/>
  <c r="E289" i="30"/>
  <c r="Q288" i="30"/>
  <c r="P288" i="30"/>
  <c r="AF288" i="30" s="1"/>
  <c r="O288" i="30"/>
  <c r="AH288" i="30" s="1"/>
  <c r="N288" i="30"/>
  <c r="F288" i="30"/>
  <c r="E288" i="30"/>
  <c r="Q287" i="30"/>
  <c r="P287" i="30"/>
  <c r="AF287" i="30" s="1"/>
  <c r="O287" i="30"/>
  <c r="AH287" i="30" s="1"/>
  <c r="N287" i="30"/>
  <c r="F287" i="30"/>
  <c r="E287" i="30"/>
  <c r="Q286" i="30"/>
  <c r="P286" i="30"/>
  <c r="AF286" i="30" s="1"/>
  <c r="O286" i="30"/>
  <c r="AH286" i="30" s="1"/>
  <c r="N286" i="30"/>
  <c r="F286" i="30"/>
  <c r="E286" i="30"/>
  <c r="Q285" i="30"/>
  <c r="P285" i="30"/>
  <c r="AF285" i="30" s="1"/>
  <c r="O285" i="30"/>
  <c r="AH285" i="30" s="1"/>
  <c r="N285" i="30"/>
  <c r="F285" i="30"/>
  <c r="E285" i="30"/>
  <c r="Q284" i="30"/>
  <c r="P284" i="30"/>
  <c r="AF284" i="30" s="1"/>
  <c r="O284" i="30"/>
  <c r="AH284" i="30" s="1"/>
  <c r="N284" i="30"/>
  <c r="F284" i="30"/>
  <c r="E284" i="30"/>
  <c r="Q283" i="30"/>
  <c r="P283" i="30"/>
  <c r="AF283" i="30" s="1"/>
  <c r="O283" i="30"/>
  <c r="AH283" i="30" s="1"/>
  <c r="N283" i="30"/>
  <c r="F283" i="30"/>
  <c r="E283" i="30"/>
  <c r="Q282" i="30"/>
  <c r="P282" i="30"/>
  <c r="AF282" i="30" s="1"/>
  <c r="O282" i="30"/>
  <c r="AH282" i="30" s="1"/>
  <c r="N282" i="30"/>
  <c r="F282" i="30"/>
  <c r="E282" i="30"/>
  <c r="Q281" i="30"/>
  <c r="P281" i="30"/>
  <c r="AF281" i="30" s="1"/>
  <c r="O281" i="30"/>
  <c r="AH281" i="30" s="1"/>
  <c r="N281" i="30"/>
  <c r="F281" i="30"/>
  <c r="E281" i="30"/>
  <c r="Q280" i="30"/>
  <c r="P280" i="30"/>
  <c r="AF280" i="30" s="1"/>
  <c r="O280" i="30"/>
  <c r="AH280" i="30" s="1"/>
  <c r="N280" i="30"/>
  <c r="F280" i="30"/>
  <c r="E280" i="30"/>
  <c r="N302" i="30"/>
  <c r="C302" i="30"/>
  <c r="Q278" i="30"/>
  <c r="P278" i="30"/>
  <c r="AF278" i="30" s="1"/>
  <c r="O278" i="30"/>
  <c r="AH278" i="30" s="1"/>
  <c r="N278" i="30"/>
  <c r="F278" i="30"/>
  <c r="E278" i="30"/>
  <c r="Q277" i="30"/>
  <c r="P277" i="30"/>
  <c r="AF277" i="30" s="1"/>
  <c r="O277" i="30"/>
  <c r="AH277" i="30" s="1"/>
  <c r="N277" i="30"/>
  <c r="F277" i="30"/>
  <c r="E277" i="30"/>
  <c r="Q276" i="30"/>
  <c r="P276" i="30"/>
  <c r="AF276" i="30" s="1"/>
  <c r="O276" i="30"/>
  <c r="AH276" i="30" s="1"/>
  <c r="N276" i="30"/>
  <c r="F276" i="30"/>
  <c r="E276" i="30"/>
  <c r="Q275" i="30"/>
  <c r="P275" i="30"/>
  <c r="AF275" i="30" s="1"/>
  <c r="O275" i="30"/>
  <c r="AH275" i="30" s="1"/>
  <c r="N275" i="30"/>
  <c r="F275" i="30"/>
  <c r="E275" i="30"/>
  <c r="Q274" i="30"/>
  <c r="P274" i="30"/>
  <c r="AF274" i="30" s="1"/>
  <c r="O274" i="30"/>
  <c r="AH274" i="30" s="1"/>
  <c r="N274" i="30"/>
  <c r="F274" i="30"/>
  <c r="E274" i="30"/>
  <c r="Q273" i="30"/>
  <c r="P273" i="30"/>
  <c r="AF273" i="30" s="1"/>
  <c r="O273" i="30"/>
  <c r="AH273" i="30" s="1"/>
  <c r="N273" i="30"/>
  <c r="F273" i="30"/>
  <c r="E273" i="30"/>
  <c r="Q272" i="30"/>
  <c r="P272" i="30"/>
  <c r="AF272" i="30" s="1"/>
  <c r="O272" i="30"/>
  <c r="AH272" i="30" s="1"/>
  <c r="N272" i="30"/>
  <c r="F272" i="30"/>
  <c r="E272" i="30"/>
  <c r="Q271" i="30"/>
  <c r="P271" i="30"/>
  <c r="AF271" i="30" s="1"/>
  <c r="O271" i="30"/>
  <c r="AH271" i="30" s="1"/>
  <c r="N271" i="30"/>
  <c r="F271" i="30"/>
  <c r="E271" i="30"/>
  <c r="Q270" i="30"/>
  <c r="P270" i="30"/>
  <c r="AF270" i="30" s="1"/>
  <c r="O270" i="30"/>
  <c r="AH270" i="30" s="1"/>
  <c r="N270" i="30"/>
  <c r="F270" i="30"/>
  <c r="E270" i="30"/>
  <c r="Q269" i="30"/>
  <c r="P269" i="30"/>
  <c r="AF269" i="30" s="1"/>
  <c r="O269" i="30"/>
  <c r="AH269" i="30" s="1"/>
  <c r="N269" i="30"/>
  <c r="F269" i="30"/>
  <c r="E269" i="30"/>
  <c r="Q268" i="30"/>
  <c r="P268" i="30"/>
  <c r="AF268" i="30" s="1"/>
  <c r="O268" i="30"/>
  <c r="AH268" i="30" s="1"/>
  <c r="N268" i="30"/>
  <c r="F268" i="30"/>
  <c r="E268" i="30"/>
  <c r="Q267" i="30"/>
  <c r="P267" i="30"/>
  <c r="AF267" i="30" s="1"/>
  <c r="O267" i="30"/>
  <c r="AH267" i="30" s="1"/>
  <c r="N267" i="30"/>
  <c r="F267" i="30"/>
  <c r="E267" i="30"/>
  <c r="Q266" i="30"/>
  <c r="P266" i="30"/>
  <c r="AF266" i="30" s="1"/>
  <c r="O266" i="30"/>
  <c r="AH266" i="30" s="1"/>
  <c r="N266" i="30"/>
  <c r="F266" i="30"/>
  <c r="E266" i="30"/>
  <c r="Q265" i="30"/>
  <c r="P265" i="30"/>
  <c r="AF265" i="30" s="1"/>
  <c r="O265" i="30"/>
  <c r="AH265" i="30" s="1"/>
  <c r="N265" i="30"/>
  <c r="F265" i="30"/>
  <c r="E265" i="30"/>
  <c r="Q264" i="30"/>
  <c r="P264" i="30"/>
  <c r="AF264" i="30" s="1"/>
  <c r="O264" i="30"/>
  <c r="AH264" i="30" s="1"/>
  <c r="N264" i="30"/>
  <c r="F264" i="30"/>
  <c r="E264" i="30"/>
  <c r="Q263" i="30"/>
  <c r="P263" i="30"/>
  <c r="AF263" i="30" s="1"/>
  <c r="O263" i="30"/>
  <c r="AH263" i="30" s="1"/>
  <c r="N263" i="30"/>
  <c r="F263" i="30"/>
  <c r="E263" i="30"/>
  <c r="Q262" i="30"/>
  <c r="P262" i="30"/>
  <c r="AF262" i="30" s="1"/>
  <c r="O262" i="30"/>
  <c r="AH262" i="30" s="1"/>
  <c r="N262" i="30"/>
  <c r="F262" i="30"/>
  <c r="E262" i="30"/>
  <c r="K250" i="30"/>
  <c r="J250" i="30"/>
  <c r="AG250" i="30" s="1"/>
  <c r="I250" i="30"/>
  <c r="H250" i="30"/>
  <c r="G250" i="30"/>
  <c r="C250" i="30"/>
  <c r="Q249" i="30"/>
  <c r="P249" i="30"/>
  <c r="AF249" i="30" s="1"/>
  <c r="O249" i="30"/>
  <c r="AH249" i="30" s="1"/>
  <c r="N249" i="30"/>
  <c r="F249" i="30"/>
  <c r="E249" i="30"/>
  <c r="Q248" i="30"/>
  <c r="P248" i="30"/>
  <c r="AF248" i="30" s="1"/>
  <c r="O248" i="30"/>
  <c r="AH248" i="30" s="1"/>
  <c r="N248" i="30"/>
  <c r="F248" i="30"/>
  <c r="E248" i="30"/>
  <c r="Q247" i="30"/>
  <c r="P247" i="30"/>
  <c r="AF247" i="30" s="1"/>
  <c r="O247" i="30"/>
  <c r="AH247" i="30" s="1"/>
  <c r="N247" i="30"/>
  <c r="F247" i="30"/>
  <c r="E247" i="30"/>
  <c r="Q246" i="30"/>
  <c r="P246" i="30"/>
  <c r="AF246" i="30" s="1"/>
  <c r="O246" i="30"/>
  <c r="AH246" i="30" s="1"/>
  <c r="N246" i="30"/>
  <c r="F246" i="30"/>
  <c r="E246" i="30"/>
  <c r="Q245" i="30"/>
  <c r="P245" i="30"/>
  <c r="AF245" i="30" s="1"/>
  <c r="O245" i="30"/>
  <c r="AH245" i="30" s="1"/>
  <c r="N245" i="30"/>
  <c r="F245" i="30"/>
  <c r="E245" i="30"/>
  <c r="Q244" i="30"/>
  <c r="P244" i="30"/>
  <c r="AF244" i="30" s="1"/>
  <c r="O244" i="30"/>
  <c r="AH244" i="30" s="1"/>
  <c r="N244" i="30"/>
  <c r="F244" i="30"/>
  <c r="E244" i="30"/>
  <c r="Q243" i="30"/>
  <c r="P243" i="30"/>
  <c r="AF243" i="30" s="1"/>
  <c r="O243" i="30"/>
  <c r="AH243" i="30" s="1"/>
  <c r="N243" i="30"/>
  <c r="F243" i="30"/>
  <c r="E243" i="30"/>
  <c r="Q242" i="30"/>
  <c r="P242" i="30"/>
  <c r="AF242" i="30" s="1"/>
  <c r="O242" i="30"/>
  <c r="AH242" i="30" s="1"/>
  <c r="N242" i="30"/>
  <c r="F242" i="30"/>
  <c r="E242" i="30"/>
  <c r="Q241" i="30"/>
  <c r="P241" i="30"/>
  <c r="AF241" i="30" s="1"/>
  <c r="O241" i="30"/>
  <c r="AH241" i="30" s="1"/>
  <c r="N241" i="30"/>
  <c r="F241" i="30"/>
  <c r="E241" i="30"/>
  <c r="K240" i="30"/>
  <c r="J240" i="30"/>
  <c r="I240" i="30"/>
  <c r="H240" i="30"/>
  <c r="G240" i="30"/>
  <c r="Q239" i="30"/>
  <c r="P239" i="30"/>
  <c r="AF239" i="30" s="1"/>
  <c r="O239" i="30"/>
  <c r="AH239" i="30" s="1"/>
  <c r="N239" i="30"/>
  <c r="F239" i="30"/>
  <c r="E239" i="30"/>
  <c r="Q238" i="30"/>
  <c r="P238" i="30"/>
  <c r="AF238" i="30" s="1"/>
  <c r="O238" i="30"/>
  <c r="AH238" i="30" s="1"/>
  <c r="N238" i="30"/>
  <c r="F238" i="30"/>
  <c r="E238" i="30"/>
  <c r="Q237" i="30"/>
  <c r="P237" i="30"/>
  <c r="AF237" i="30" s="1"/>
  <c r="O237" i="30"/>
  <c r="AH237" i="30" s="1"/>
  <c r="N237" i="30"/>
  <c r="F237" i="30"/>
  <c r="E237" i="30"/>
  <c r="Q236" i="30"/>
  <c r="P236" i="30"/>
  <c r="AF236" i="30" s="1"/>
  <c r="O236" i="30"/>
  <c r="AH236" i="30" s="1"/>
  <c r="N236" i="30"/>
  <c r="F236" i="30"/>
  <c r="E236" i="30"/>
  <c r="Q235" i="30"/>
  <c r="P235" i="30"/>
  <c r="AF235" i="30" s="1"/>
  <c r="O235" i="30"/>
  <c r="AH235" i="30" s="1"/>
  <c r="N235" i="30"/>
  <c r="F235" i="30"/>
  <c r="E235" i="30"/>
  <c r="Q234" i="30"/>
  <c r="P234" i="30"/>
  <c r="AF234" i="30" s="1"/>
  <c r="O234" i="30"/>
  <c r="AH234" i="30" s="1"/>
  <c r="N234" i="30"/>
  <c r="F234" i="30"/>
  <c r="E234" i="30"/>
  <c r="Q233" i="30"/>
  <c r="P233" i="30"/>
  <c r="AF233" i="30" s="1"/>
  <c r="O233" i="30"/>
  <c r="AH233" i="30" s="1"/>
  <c r="N233" i="30"/>
  <c r="F233" i="30"/>
  <c r="E233" i="30"/>
  <c r="Q232" i="30"/>
  <c r="P232" i="30"/>
  <c r="AF232" i="30" s="1"/>
  <c r="O232" i="30"/>
  <c r="AH232" i="30" s="1"/>
  <c r="N232" i="30"/>
  <c r="F232" i="30"/>
  <c r="E232" i="30"/>
  <c r="Q231" i="30"/>
  <c r="P231" i="30"/>
  <c r="AF231" i="30" s="1"/>
  <c r="O231" i="30"/>
  <c r="AH231" i="30" s="1"/>
  <c r="N231" i="30"/>
  <c r="F231" i="30"/>
  <c r="E231" i="30"/>
  <c r="Q230" i="30"/>
  <c r="P230" i="30"/>
  <c r="AF230" i="30" s="1"/>
  <c r="O230" i="30"/>
  <c r="AH230" i="30" s="1"/>
  <c r="N230" i="30"/>
  <c r="F230" i="30"/>
  <c r="E230" i="30"/>
  <c r="Q229" i="30"/>
  <c r="P229" i="30"/>
  <c r="AF229" i="30" s="1"/>
  <c r="O229" i="30"/>
  <c r="AH229" i="30" s="1"/>
  <c r="N229" i="30"/>
  <c r="F229" i="30"/>
  <c r="E229" i="30"/>
  <c r="K228" i="30"/>
  <c r="J228" i="30"/>
  <c r="AG228" i="30" s="1"/>
  <c r="I228" i="30"/>
  <c r="H228" i="30"/>
  <c r="G228" i="30"/>
  <c r="Q227" i="30"/>
  <c r="P227" i="30"/>
  <c r="AF227" i="30" s="1"/>
  <c r="O227" i="30"/>
  <c r="AH227" i="30" s="1"/>
  <c r="N227" i="30"/>
  <c r="F227" i="30"/>
  <c r="E227" i="30"/>
  <c r="Q226" i="30"/>
  <c r="P226" i="30"/>
  <c r="AF226" i="30" s="1"/>
  <c r="O226" i="30"/>
  <c r="AH226" i="30" s="1"/>
  <c r="N226" i="30"/>
  <c r="F226" i="30"/>
  <c r="E226" i="30"/>
  <c r="Q225" i="30"/>
  <c r="P225" i="30"/>
  <c r="AF225" i="30" s="1"/>
  <c r="O225" i="30"/>
  <c r="AH225" i="30" s="1"/>
  <c r="N225" i="30"/>
  <c r="F225" i="30"/>
  <c r="E225" i="30"/>
  <c r="Q224" i="30"/>
  <c r="P224" i="30"/>
  <c r="AF224" i="30" s="1"/>
  <c r="O224" i="30"/>
  <c r="AH224" i="30" s="1"/>
  <c r="N224" i="30"/>
  <c r="F224" i="30"/>
  <c r="E224" i="30"/>
  <c r="Q223" i="30"/>
  <c r="P223" i="30"/>
  <c r="AF223" i="30" s="1"/>
  <c r="O223" i="30"/>
  <c r="AH223" i="30" s="1"/>
  <c r="N223" i="30"/>
  <c r="F223" i="30"/>
  <c r="E223" i="30"/>
  <c r="Q222" i="30"/>
  <c r="P222" i="30"/>
  <c r="AF222" i="30" s="1"/>
  <c r="O222" i="30"/>
  <c r="AH222" i="30" s="1"/>
  <c r="N222" i="30"/>
  <c r="F222" i="30"/>
  <c r="E222" i="30"/>
  <c r="Q221" i="30"/>
  <c r="P221" i="30"/>
  <c r="AF221" i="30" s="1"/>
  <c r="O221" i="30"/>
  <c r="AH221" i="30" s="1"/>
  <c r="N221" i="30"/>
  <c r="F221" i="30"/>
  <c r="E221" i="30"/>
  <c r="Q220" i="30"/>
  <c r="P220" i="30"/>
  <c r="AF220" i="30" s="1"/>
  <c r="O220" i="30"/>
  <c r="AH220" i="30" s="1"/>
  <c r="N220" i="30"/>
  <c r="F220" i="30"/>
  <c r="E220" i="30"/>
  <c r="Q219" i="30"/>
  <c r="P219" i="30"/>
  <c r="AF219" i="30" s="1"/>
  <c r="O219" i="30"/>
  <c r="AH219" i="30" s="1"/>
  <c r="N219" i="30"/>
  <c r="F219" i="30"/>
  <c r="E219" i="30"/>
  <c r="Q218" i="30"/>
  <c r="P218" i="30"/>
  <c r="AF218" i="30" s="1"/>
  <c r="O218" i="30"/>
  <c r="AH218" i="30" s="1"/>
  <c r="N218" i="30"/>
  <c r="F218" i="30"/>
  <c r="E218" i="30"/>
  <c r="Q217" i="30"/>
  <c r="P217" i="30"/>
  <c r="AF217" i="30" s="1"/>
  <c r="O217" i="30"/>
  <c r="AH217" i="30" s="1"/>
  <c r="N217" i="30"/>
  <c r="F217" i="30"/>
  <c r="E217" i="30"/>
  <c r="Q216" i="30"/>
  <c r="P216" i="30"/>
  <c r="AF216" i="30" s="1"/>
  <c r="O216" i="30"/>
  <c r="AH216" i="30" s="1"/>
  <c r="N216" i="30"/>
  <c r="F216" i="30"/>
  <c r="E216" i="30"/>
  <c r="Q215" i="30"/>
  <c r="P215" i="30"/>
  <c r="AF215" i="30" s="1"/>
  <c r="O215" i="30"/>
  <c r="AH215" i="30" s="1"/>
  <c r="N215" i="30"/>
  <c r="F215" i="30"/>
  <c r="E215" i="30"/>
  <c r="Q214" i="30"/>
  <c r="P214" i="30"/>
  <c r="AF214" i="30" s="1"/>
  <c r="O214" i="30"/>
  <c r="AH214" i="30" s="1"/>
  <c r="N214" i="30"/>
  <c r="F214" i="30"/>
  <c r="E214" i="30"/>
  <c r="Q213" i="30"/>
  <c r="P213" i="30"/>
  <c r="AF213" i="30" s="1"/>
  <c r="O213" i="30"/>
  <c r="AH213" i="30" s="1"/>
  <c r="N213" i="30"/>
  <c r="F213" i="30"/>
  <c r="E213" i="30"/>
  <c r="Q212" i="30"/>
  <c r="P212" i="30"/>
  <c r="AF212" i="30" s="1"/>
  <c r="O212" i="30"/>
  <c r="AH212" i="30" s="1"/>
  <c r="N212" i="30"/>
  <c r="F212" i="30"/>
  <c r="E212" i="30"/>
  <c r="Q211" i="30"/>
  <c r="P211" i="30"/>
  <c r="AF211" i="30" s="1"/>
  <c r="O211" i="30"/>
  <c r="AH211" i="30" s="1"/>
  <c r="N211" i="30"/>
  <c r="F211" i="30"/>
  <c r="E211" i="30"/>
  <c r="K199" i="30"/>
  <c r="J199" i="30"/>
  <c r="AG199" i="30" s="1"/>
  <c r="I199" i="30"/>
  <c r="H199" i="30"/>
  <c r="G199" i="30"/>
  <c r="C199" i="30"/>
  <c r="Q198" i="30"/>
  <c r="P198" i="30"/>
  <c r="AF198" i="30" s="1"/>
  <c r="O198" i="30"/>
  <c r="AH198" i="30" s="1"/>
  <c r="N198" i="30"/>
  <c r="F198" i="30"/>
  <c r="E198" i="30"/>
  <c r="Q197" i="30"/>
  <c r="P197" i="30"/>
  <c r="AF197" i="30" s="1"/>
  <c r="O197" i="30"/>
  <c r="AH197" i="30" s="1"/>
  <c r="N197" i="30"/>
  <c r="F197" i="30"/>
  <c r="E197" i="30"/>
  <c r="Q196" i="30"/>
  <c r="P196" i="30"/>
  <c r="AF196" i="30" s="1"/>
  <c r="O196" i="30"/>
  <c r="AH196" i="30" s="1"/>
  <c r="N196" i="30"/>
  <c r="F196" i="30"/>
  <c r="E196" i="30"/>
  <c r="Q195" i="30"/>
  <c r="P195" i="30"/>
  <c r="AF195" i="30" s="1"/>
  <c r="O195" i="30"/>
  <c r="AH195" i="30" s="1"/>
  <c r="N195" i="30"/>
  <c r="F195" i="30"/>
  <c r="E195" i="30"/>
  <c r="Q194" i="30"/>
  <c r="P194" i="30"/>
  <c r="AF194" i="30" s="1"/>
  <c r="O194" i="30"/>
  <c r="AH194" i="30" s="1"/>
  <c r="N194" i="30"/>
  <c r="F194" i="30"/>
  <c r="E194" i="30"/>
  <c r="Q193" i="30"/>
  <c r="P193" i="30"/>
  <c r="AF193" i="30" s="1"/>
  <c r="O193" i="30"/>
  <c r="AH193" i="30" s="1"/>
  <c r="N193" i="30"/>
  <c r="F193" i="30"/>
  <c r="E193" i="30"/>
  <c r="Q192" i="30"/>
  <c r="P192" i="30"/>
  <c r="AF192" i="30" s="1"/>
  <c r="O192" i="30"/>
  <c r="AH192" i="30" s="1"/>
  <c r="N192" i="30"/>
  <c r="F192" i="30"/>
  <c r="E192" i="30"/>
  <c r="Q191" i="30"/>
  <c r="P191" i="30"/>
  <c r="AF191" i="30" s="1"/>
  <c r="O191" i="30"/>
  <c r="AH191" i="30" s="1"/>
  <c r="N191" i="30"/>
  <c r="F191" i="30"/>
  <c r="E191" i="30"/>
  <c r="Q190" i="30"/>
  <c r="P190" i="30"/>
  <c r="AF190" i="30" s="1"/>
  <c r="O190" i="30"/>
  <c r="AH190" i="30" s="1"/>
  <c r="N190" i="30"/>
  <c r="F190" i="30"/>
  <c r="E190" i="30"/>
  <c r="K189" i="30"/>
  <c r="J189" i="30"/>
  <c r="I189" i="30"/>
  <c r="H189" i="30"/>
  <c r="G189" i="30"/>
  <c r="Q188" i="30"/>
  <c r="P188" i="30"/>
  <c r="AF188" i="30" s="1"/>
  <c r="O188" i="30"/>
  <c r="AH188" i="30" s="1"/>
  <c r="N188" i="30"/>
  <c r="F188" i="30"/>
  <c r="E188" i="30"/>
  <c r="Q187" i="30"/>
  <c r="P187" i="30"/>
  <c r="AF187" i="30" s="1"/>
  <c r="O187" i="30"/>
  <c r="AH187" i="30" s="1"/>
  <c r="N187" i="30"/>
  <c r="F187" i="30"/>
  <c r="E187" i="30"/>
  <c r="Q186" i="30"/>
  <c r="P186" i="30"/>
  <c r="AF186" i="30" s="1"/>
  <c r="O186" i="30"/>
  <c r="AH186" i="30" s="1"/>
  <c r="N186" i="30"/>
  <c r="F186" i="30"/>
  <c r="E186" i="30"/>
  <c r="Q185" i="30"/>
  <c r="P185" i="30"/>
  <c r="AF185" i="30" s="1"/>
  <c r="O185" i="30"/>
  <c r="AH185" i="30" s="1"/>
  <c r="N185" i="30"/>
  <c r="F185" i="30"/>
  <c r="E185" i="30"/>
  <c r="Q184" i="30"/>
  <c r="P184" i="30"/>
  <c r="AF184" i="30" s="1"/>
  <c r="O184" i="30"/>
  <c r="AH184" i="30" s="1"/>
  <c r="N184" i="30"/>
  <c r="F184" i="30"/>
  <c r="E184" i="30"/>
  <c r="Q183" i="30"/>
  <c r="P183" i="30"/>
  <c r="AF183" i="30" s="1"/>
  <c r="O183" i="30"/>
  <c r="AH183" i="30" s="1"/>
  <c r="N183" i="30"/>
  <c r="F183" i="30"/>
  <c r="E183" i="30"/>
  <c r="Q182" i="30"/>
  <c r="P182" i="30"/>
  <c r="AF182" i="30" s="1"/>
  <c r="O182" i="30"/>
  <c r="AH182" i="30" s="1"/>
  <c r="N182" i="30"/>
  <c r="F182" i="30"/>
  <c r="E182" i="30"/>
  <c r="Q181" i="30"/>
  <c r="P181" i="30"/>
  <c r="AF181" i="30" s="1"/>
  <c r="O181" i="30"/>
  <c r="AH181" i="30" s="1"/>
  <c r="N181" i="30"/>
  <c r="F181" i="30"/>
  <c r="E181" i="30"/>
  <c r="Q180" i="30"/>
  <c r="P180" i="30"/>
  <c r="AF180" i="30" s="1"/>
  <c r="O180" i="30"/>
  <c r="AH180" i="30" s="1"/>
  <c r="N180" i="30"/>
  <c r="F180" i="30"/>
  <c r="E180" i="30"/>
  <c r="Q179" i="30"/>
  <c r="P179" i="30"/>
  <c r="AF179" i="30" s="1"/>
  <c r="O179" i="30"/>
  <c r="AH179" i="30" s="1"/>
  <c r="N179" i="30"/>
  <c r="F179" i="30"/>
  <c r="E179" i="30"/>
  <c r="Q178" i="30"/>
  <c r="P178" i="30"/>
  <c r="AF178" i="30" s="1"/>
  <c r="O178" i="30"/>
  <c r="AH178" i="30" s="1"/>
  <c r="N178" i="30"/>
  <c r="F178" i="30"/>
  <c r="E178" i="30"/>
  <c r="K177" i="30"/>
  <c r="J177" i="30"/>
  <c r="AG177" i="30" s="1"/>
  <c r="I177" i="30"/>
  <c r="H177" i="30"/>
  <c r="G177" i="30"/>
  <c r="Q176" i="30"/>
  <c r="P176" i="30"/>
  <c r="AF176" i="30" s="1"/>
  <c r="O176" i="30"/>
  <c r="AH176" i="30" s="1"/>
  <c r="N176" i="30"/>
  <c r="F176" i="30"/>
  <c r="E176" i="30"/>
  <c r="Q175" i="30"/>
  <c r="P175" i="30"/>
  <c r="AF175" i="30" s="1"/>
  <c r="O175" i="30"/>
  <c r="AH175" i="30" s="1"/>
  <c r="N175" i="30"/>
  <c r="F175" i="30"/>
  <c r="E175" i="30"/>
  <c r="Q174" i="30"/>
  <c r="P174" i="30"/>
  <c r="AF174" i="30" s="1"/>
  <c r="O174" i="30"/>
  <c r="AH174" i="30" s="1"/>
  <c r="N174" i="30"/>
  <c r="F174" i="30"/>
  <c r="E174" i="30"/>
  <c r="Q173" i="30"/>
  <c r="P173" i="30"/>
  <c r="AF173" i="30" s="1"/>
  <c r="O173" i="30"/>
  <c r="AH173" i="30" s="1"/>
  <c r="N173" i="30"/>
  <c r="F173" i="30"/>
  <c r="E173" i="30"/>
  <c r="Q172" i="30"/>
  <c r="P172" i="30"/>
  <c r="AF172" i="30" s="1"/>
  <c r="O172" i="30"/>
  <c r="AH172" i="30" s="1"/>
  <c r="N172" i="30"/>
  <c r="F172" i="30"/>
  <c r="E172" i="30"/>
  <c r="Q171" i="30"/>
  <c r="P171" i="30"/>
  <c r="AF171" i="30" s="1"/>
  <c r="O171" i="30"/>
  <c r="AH171" i="30" s="1"/>
  <c r="N171" i="30"/>
  <c r="F171" i="30"/>
  <c r="E171" i="30"/>
  <c r="Q170" i="30"/>
  <c r="P170" i="30"/>
  <c r="AF170" i="30" s="1"/>
  <c r="O170" i="30"/>
  <c r="AH170" i="30" s="1"/>
  <c r="N170" i="30"/>
  <c r="F170" i="30"/>
  <c r="E170" i="30"/>
  <c r="Q169" i="30"/>
  <c r="P169" i="30"/>
  <c r="AF169" i="30" s="1"/>
  <c r="O169" i="30"/>
  <c r="AH169" i="30" s="1"/>
  <c r="N169" i="30"/>
  <c r="F169" i="30"/>
  <c r="E169" i="30"/>
  <c r="Q168" i="30"/>
  <c r="P168" i="30"/>
  <c r="AF168" i="30" s="1"/>
  <c r="O168" i="30"/>
  <c r="AH168" i="30" s="1"/>
  <c r="N168" i="30"/>
  <c r="F168" i="30"/>
  <c r="E168" i="30"/>
  <c r="Q167" i="30"/>
  <c r="P167" i="30"/>
  <c r="AF167" i="30" s="1"/>
  <c r="O167" i="30"/>
  <c r="AH167" i="30" s="1"/>
  <c r="N167" i="30"/>
  <c r="F167" i="30"/>
  <c r="E167" i="30"/>
  <c r="Q166" i="30"/>
  <c r="P166" i="30"/>
  <c r="AF166" i="30" s="1"/>
  <c r="O166" i="30"/>
  <c r="AH166" i="30" s="1"/>
  <c r="N166" i="30"/>
  <c r="F166" i="30"/>
  <c r="E166" i="30"/>
  <c r="Q165" i="30"/>
  <c r="P165" i="30"/>
  <c r="AF165" i="30" s="1"/>
  <c r="O165" i="30"/>
  <c r="AH165" i="30" s="1"/>
  <c r="N165" i="30"/>
  <c r="F165" i="30"/>
  <c r="E165" i="30"/>
  <c r="Q164" i="30"/>
  <c r="P164" i="30"/>
  <c r="AF164" i="30" s="1"/>
  <c r="O164" i="30"/>
  <c r="AH164" i="30" s="1"/>
  <c r="N164" i="30"/>
  <c r="F164" i="30"/>
  <c r="E164" i="30"/>
  <c r="Q163" i="30"/>
  <c r="P163" i="30"/>
  <c r="AF163" i="30" s="1"/>
  <c r="O163" i="30"/>
  <c r="AH163" i="30" s="1"/>
  <c r="N163" i="30"/>
  <c r="F163" i="30"/>
  <c r="E163" i="30"/>
  <c r="Q162" i="30"/>
  <c r="P162" i="30"/>
  <c r="AF162" i="30" s="1"/>
  <c r="O162" i="30"/>
  <c r="AH162" i="30" s="1"/>
  <c r="N162" i="30"/>
  <c r="F162" i="30"/>
  <c r="E162" i="30"/>
  <c r="Q161" i="30"/>
  <c r="P161" i="30"/>
  <c r="AF161" i="30" s="1"/>
  <c r="O161" i="30"/>
  <c r="AH161" i="30" s="1"/>
  <c r="N161" i="30"/>
  <c r="F161" i="30"/>
  <c r="E161" i="30"/>
  <c r="Q160" i="30"/>
  <c r="P160" i="30"/>
  <c r="AF160" i="30" s="1"/>
  <c r="O160" i="30"/>
  <c r="AH160" i="30" s="1"/>
  <c r="N160" i="30"/>
  <c r="F160" i="30"/>
  <c r="E160" i="30"/>
  <c r="K148" i="30"/>
  <c r="J148" i="30"/>
  <c r="AG148" i="30" s="1"/>
  <c r="I148" i="30"/>
  <c r="H148" i="30"/>
  <c r="G148" i="30"/>
  <c r="C148" i="30"/>
  <c r="Q147" i="30"/>
  <c r="P147" i="30"/>
  <c r="AF147" i="30" s="1"/>
  <c r="O147" i="30"/>
  <c r="AH147" i="30" s="1"/>
  <c r="N147" i="30"/>
  <c r="F147" i="30"/>
  <c r="E147" i="30"/>
  <c r="Q146" i="30"/>
  <c r="P146" i="30"/>
  <c r="AF146" i="30" s="1"/>
  <c r="O146" i="30"/>
  <c r="AH146" i="30" s="1"/>
  <c r="N146" i="30"/>
  <c r="F146" i="30"/>
  <c r="E146" i="30"/>
  <c r="Q145" i="30"/>
  <c r="P145" i="30"/>
  <c r="AF145" i="30" s="1"/>
  <c r="O145" i="30"/>
  <c r="AH145" i="30" s="1"/>
  <c r="N145" i="30"/>
  <c r="F145" i="30"/>
  <c r="E145" i="30"/>
  <c r="Q144" i="30"/>
  <c r="P144" i="30"/>
  <c r="AF144" i="30" s="1"/>
  <c r="O144" i="30"/>
  <c r="AH144" i="30" s="1"/>
  <c r="N144" i="30"/>
  <c r="F144" i="30"/>
  <c r="E144" i="30"/>
  <c r="Q143" i="30"/>
  <c r="P143" i="30"/>
  <c r="AF143" i="30" s="1"/>
  <c r="O143" i="30"/>
  <c r="AH143" i="30" s="1"/>
  <c r="N143" i="30"/>
  <c r="F143" i="30"/>
  <c r="E143" i="30"/>
  <c r="Q142" i="30"/>
  <c r="P142" i="30"/>
  <c r="AF142" i="30" s="1"/>
  <c r="O142" i="30"/>
  <c r="AH142" i="30" s="1"/>
  <c r="N142" i="30"/>
  <c r="F142" i="30"/>
  <c r="E142" i="30"/>
  <c r="Q141" i="30"/>
  <c r="P141" i="30"/>
  <c r="AF141" i="30" s="1"/>
  <c r="O141" i="30"/>
  <c r="AH141" i="30" s="1"/>
  <c r="N141" i="30"/>
  <c r="F141" i="30"/>
  <c r="E141" i="30"/>
  <c r="Q140" i="30"/>
  <c r="P140" i="30"/>
  <c r="AF140" i="30" s="1"/>
  <c r="O140" i="30"/>
  <c r="AH140" i="30" s="1"/>
  <c r="N140" i="30"/>
  <c r="F140" i="30"/>
  <c r="E140" i="30"/>
  <c r="Q139" i="30"/>
  <c r="P139" i="30"/>
  <c r="AF139" i="30" s="1"/>
  <c r="O139" i="30"/>
  <c r="AH139" i="30" s="1"/>
  <c r="N139" i="30"/>
  <c r="F139" i="30"/>
  <c r="E139" i="30"/>
  <c r="K138" i="30"/>
  <c r="J138" i="30"/>
  <c r="I138" i="30"/>
  <c r="H138" i="30"/>
  <c r="G138" i="30"/>
  <c r="Q137" i="30"/>
  <c r="P137" i="30"/>
  <c r="AF137" i="30" s="1"/>
  <c r="O137" i="30"/>
  <c r="AH137" i="30" s="1"/>
  <c r="N137" i="30"/>
  <c r="F137" i="30"/>
  <c r="E137" i="30"/>
  <c r="Q136" i="30"/>
  <c r="P136" i="30"/>
  <c r="AF136" i="30" s="1"/>
  <c r="O136" i="30"/>
  <c r="AH136" i="30" s="1"/>
  <c r="N136" i="30"/>
  <c r="F136" i="30"/>
  <c r="E136" i="30"/>
  <c r="Q135" i="30"/>
  <c r="P135" i="30"/>
  <c r="AF135" i="30" s="1"/>
  <c r="O135" i="30"/>
  <c r="AH135" i="30" s="1"/>
  <c r="N135" i="30"/>
  <c r="F135" i="30"/>
  <c r="E135" i="30"/>
  <c r="Q134" i="30"/>
  <c r="P134" i="30"/>
  <c r="AF134" i="30" s="1"/>
  <c r="O134" i="30"/>
  <c r="AH134" i="30" s="1"/>
  <c r="N134" i="30"/>
  <c r="F134" i="30"/>
  <c r="E134" i="30"/>
  <c r="Q133" i="30"/>
  <c r="P133" i="30"/>
  <c r="AF133" i="30" s="1"/>
  <c r="O133" i="30"/>
  <c r="AH133" i="30" s="1"/>
  <c r="N133" i="30"/>
  <c r="F133" i="30"/>
  <c r="E133" i="30"/>
  <c r="Q132" i="30"/>
  <c r="P132" i="30"/>
  <c r="AF132" i="30" s="1"/>
  <c r="O132" i="30"/>
  <c r="AH132" i="30" s="1"/>
  <c r="N132" i="30"/>
  <c r="F132" i="30"/>
  <c r="E132" i="30"/>
  <c r="Q131" i="30"/>
  <c r="P131" i="30"/>
  <c r="AF131" i="30" s="1"/>
  <c r="O131" i="30"/>
  <c r="AH131" i="30" s="1"/>
  <c r="N131" i="30"/>
  <c r="F131" i="30"/>
  <c r="E131" i="30"/>
  <c r="Q130" i="30"/>
  <c r="P130" i="30"/>
  <c r="AF130" i="30" s="1"/>
  <c r="O130" i="30"/>
  <c r="AH130" i="30" s="1"/>
  <c r="N130" i="30"/>
  <c r="F130" i="30"/>
  <c r="E130" i="30"/>
  <c r="Q129" i="30"/>
  <c r="P129" i="30"/>
  <c r="AF129" i="30" s="1"/>
  <c r="O129" i="30"/>
  <c r="AH129" i="30" s="1"/>
  <c r="N129" i="30"/>
  <c r="F129" i="30"/>
  <c r="E129" i="30"/>
  <c r="Q128" i="30"/>
  <c r="P128" i="30"/>
  <c r="AF128" i="30" s="1"/>
  <c r="O128" i="30"/>
  <c r="AH128" i="30" s="1"/>
  <c r="N128" i="30"/>
  <c r="F128" i="30"/>
  <c r="E128" i="30"/>
  <c r="Q127" i="30"/>
  <c r="P127" i="30"/>
  <c r="AF127" i="30" s="1"/>
  <c r="O127" i="30"/>
  <c r="AH127" i="30" s="1"/>
  <c r="N127" i="30"/>
  <c r="F127" i="30"/>
  <c r="E127" i="30"/>
  <c r="K126" i="30"/>
  <c r="J126" i="30"/>
  <c r="AG126" i="30" s="1"/>
  <c r="I126" i="30"/>
  <c r="H126" i="30"/>
  <c r="G126" i="30"/>
  <c r="Q125" i="30"/>
  <c r="P125" i="30"/>
  <c r="AF125" i="30" s="1"/>
  <c r="O125" i="30"/>
  <c r="AH125" i="30" s="1"/>
  <c r="N125" i="30"/>
  <c r="F125" i="30"/>
  <c r="E125" i="30"/>
  <c r="Q124" i="30"/>
  <c r="P124" i="30"/>
  <c r="AF124" i="30" s="1"/>
  <c r="O124" i="30"/>
  <c r="AH124" i="30" s="1"/>
  <c r="N124" i="30"/>
  <c r="F124" i="30"/>
  <c r="E124" i="30"/>
  <c r="Q123" i="30"/>
  <c r="P123" i="30"/>
  <c r="AF123" i="30" s="1"/>
  <c r="O123" i="30"/>
  <c r="AH123" i="30" s="1"/>
  <c r="N123" i="30"/>
  <c r="F123" i="30"/>
  <c r="E123" i="30"/>
  <c r="Q122" i="30"/>
  <c r="P122" i="30"/>
  <c r="AF122" i="30" s="1"/>
  <c r="O122" i="30"/>
  <c r="AH122" i="30" s="1"/>
  <c r="N122" i="30"/>
  <c r="F122" i="30"/>
  <c r="E122" i="30"/>
  <c r="Q121" i="30"/>
  <c r="P121" i="30"/>
  <c r="AF121" i="30" s="1"/>
  <c r="O121" i="30"/>
  <c r="AH121" i="30" s="1"/>
  <c r="N121" i="30"/>
  <c r="F121" i="30"/>
  <c r="E121" i="30"/>
  <c r="Q120" i="30"/>
  <c r="P120" i="30"/>
  <c r="AF120" i="30" s="1"/>
  <c r="O120" i="30"/>
  <c r="AH120" i="30" s="1"/>
  <c r="N120" i="30"/>
  <c r="F120" i="30"/>
  <c r="E120" i="30"/>
  <c r="Q119" i="30"/>
  <c r="P119" i="30"/>
  <c r="AF119" i="30" s="1"/>
  <c r="O119" i="30"/>
  <c r="AH119" i="30" s="1"/>
  <c r="N119" i="30"/>
  <c r="F119" i="30"/>
  <c r="E119" i="30"/>
  <c r="Q118" i="30"/>
  <c r="P118" i="30"/>
  <c r="AF118" i="30" s="1"/>
  <c r="O118" i="30"/>
  <c r="AH118" i="30" s="1"/>
  <c r="N118" i="30"/>
  <c r="F118" i="30"/>
  <c r="E118" i="30"/>
  <c r="Q117" i="30"/>
  <c r="P117" i="30"/>
  <c r="AF117" i="30" s="1"/>
  <c r="O117" i="30"/>
  <c r="AH117" i="30" s="1"/>
  <c r="N117" i="30"/>
  <c r="F117" i="30"/>
  <c r="E117" i="30"/>
  <c r="Q116" i="30"/>
  <c r="P116" i="30"/>
  <c r="AF116" i="30" s="1"/>
  <c r="O116" i="30"/>
  <c r="AH116" i="30" s="1"/>
  <c r="N116" i="30"/>
  <c r="F116" i="30"/>
  <c r="E116" i="30"/>
  <c r="Q115" i="30"/>
  <c r="P115" i="30"/>
  <c r="AF115" i="30" s="1"/>
  <c r="O115" i="30"/>
  <c r="AH115" i="30" s="1"/>
  <c r="N115" i="30"/>
  <c r="F115" i="30"/>
  <c r="E115" i="30"/>
  <c r="Q114" i="30"/>
  <c r="P114" i="30"/>
  <c r="AF114" i="30" s="1"/>
  <c r="O114" i="30"/>
  <c r="AH114" i="30" s="1"/>
  <c r="N114" i="30"/>
  <c r="F114" i="30"/>
  <c r="E114" i="30"/>
  <c r="Q113" i="30"/>
  <c r="P113" i="30"/>
  <c r="AF113" i="30" s="1"/>
  <c r="O113" i="30"/>
  <c r="AH113" i="30" s="1"/>
  <c r="N113" i="30"/>
  <c r="F113" i="30"/>
  <c r="E113" i="30"/>
  <c r="Q112" i="30"/>
  <c r="P112" i="30"/>
  <c r="AF112" i="30" s="1"/>
  <c r="O112" i="30"/>
  <c r="AH112" i="30" s="1"/>
  <c r="N112" i="30"/>
  <c r="F112" i="30"/>
  <c r="E112" i="30"/>
  <c r="Q111" i="30"/>
  <c r="P111" i="30"/>
  <c r="AF111" i="30" s="1"/>
  <c r="O111" i="30"/>
  <c r="AH111" i="30" s="1"/>
  <c r="N111" i="30"/>
  <c r="F111" i="30"/>
  <c r="E111" i="30"/>
  <c r="Q110" i="30"/>
  <c r="P110" i="30"/>
  <c r="AF110" i="30" s="1"/>
  <c r="O110" i="30"/>
  <c r="AH110" i="30" s="1"/>
  <c r="N110" i="30"/>
  <c r="F110" i="30"/>
  <c r="E110" i="30"/>
  <c r="Q109" i="30"/>
  <c r="P109" i="30"/>
  <c r="AF109" i="30" s="1"/>
  <c r="O109" i="30"/>
  <c r="AH109" i="30" s="1"/>
  <c r="N109" i="30"/>
  <c r="F109" i="30"/>
  <c r="E109" i="30"/>
  <c r="K97" i="30"/>
  <c r="J97" i="30"/>
  <c r="AG97" i="30" s="1"/>
  <c r="I97" i="30"/>
  <c r="H97" i="30"/>
  <c r="C97" i="30"/>
  <c r="C98" i="30" s="1"/>
  <c r="Q96" i="30"/>
  <c r="P96" i="30"/>
  <c r="AF96" i="30" s="1"/>
  <c r="O96" i="30"/>
  <c r="AH96" i="30" s="1"/>
  <c r="N96" i="30"/>
  <c r="F96" i="30"/>
  <c r="E96" i="30"/>
  <c r="Q95" i="30"/>
  <c r="P95" i="30"/>
  <c r="AF95" i="30" s="1"/>
  <c r="O95" i="30"/>
  <c r="AH95" i="30" s="1"/>
  <c r="N95" i="30"/>
  <c r="F95" i="30"/>
  <c r="E95" i="30"/>
  <c r="Q94" i="30"/>
  <c r="P94" i="30"/>
  <c r="AF94" i="30" s="1"/>
  <c r="O94" i="30"/>
  <c r="AH94" i="30" s="1"/>
  <c r="N94" i="30"/>
  <c r="F94" i="30"/>
  <c r="E94" i="30"/>
  <c r="Q93" i="30"/>
  <c r="P93" i="30"/>
  <c r="AF93" i="30" s="1"/>
  <c r="O93" i="30"/>
  <c r="AH93" i="30" s="1"/>
  <c r="N93" i="30"/>
  <c r="F93" i="30"/>
  <c r="E93" i="30"/>
  <c r="Q92" i="30"/>
  <c r="P92" i="30"/>
  <c r="AF92" i="30" s="1"/>
  <c r="O92" i="30"/>
  <c r="AH92" i="30" s="1"/>
  <c r="N92" i="30"/>
  <c r="F92" i="30"/>
  <c r="E92" i="30"/>
  <c r="Q91" i="30"/>
  <c r="P91" i="30"/>
  <c r="AF91" i="30" s="1"/>
  <c r="O91" i="30"/>
  <c r="AH91" i="30" s="1"/>
  <c r="N91" i="30"/>
  <c r="F91" i="30"/>
  <c r="E91" i="30"/>
  <c r="Q90" i="30"/>
  <c r="P90" i="30"/>
  <c r="AF90" i="30" s="1"/>
  <c r="O90" i="30"/>
  <c r="AH90" i="30" s="1"/>
  <c r="N90" i="30"/>
  <c r="F90" i="30"/>
  <c r="E90" i="30"/>
  <c r="Q89" i="30"/>
  <c r="P89" i="30"/>
  <c r="AF89" i="30" s="1"/>
  <c r="O89" i="30"/>
  <c r="AH89" i="30" s="1"/>
  <c r="N89" i="30"/>
  <c r="F89" i="30"/>
  <c r="E89" i="30"/>
  <c r="Q88" i="30"/>
  <c r="P88" i="30"/>
  <c r="AF88" i="30" s="1"/>
  <c r="O88" i="30"/>
  <c r="AH88" i="30" s="1"/>
  <c r="N88" i="30"/>
  <c r="F88" i="30"/>
  <c r="E88" i="30"/>
  <c r="K87" i="30"/>
  <c r="J87" i="30"/>
  <c r="I87" i="30"/>
  <c r="H87" i="30"/>
  <c r="G87" i="30"/>
  <c r="Q86" i="30"/>
  <c r="P86" i="30"/>
  <c r="AF86" i="30" s="1"/>
  <c r="O86" i="30"/>
  <c r="AH86" i="30" s="1"/>
  <c r="N86" i="30"/>
  <c r="F86" i="30"/>
  <c r="E86" i="30"/>
  <c r="Q85" i="30"/>
  <c r="P85" i="30"/>
  <c r="AF85" i="30" s="1"/>
  <c r="O85" i="30"/>
  <c r="AH85" i="30" s="1"/>
  <c r="N85" i="30"/>
  <c r="F85" i="30"/>
  <c r="E85" i="30"/>
  <c r="Q84" i="30"/>
  <c r="P84" i="30"/>
  <c r="AF84" i="30" s="1"/>
  <c r="O84" i="30"/>
  <c r="AH84" i="30" s="1"/>
  <c r="N84" i="30"/>
  <c r="E84" i="30"/>
  <c r="Q83" i="30"/>
  <c r="P83" i="30"/>
  <c r="AF83" i="30" s="1"/>
  <c r="O83" i="30"/>
  <c r="AH83" i="30" s="1"/>
  <c r="N83" i="30"/>
  <c r="F83" i="30"/>
  <c r="E83" i="30"/>
  <c r="Q82" i="30"/>
  <c r="P82" i="30"/>
  <c r="AF82" i="30" s="1"/>
  <c r="O82" i="30"/>
  <c r="AH82" i="30" s="1"/>
  <c r="N82" i="30"/>
  <c r="F82" i="30"/>
  <c r="E82" i="30"/>
  <c r="Q81" i="30"/>
  <c r="P81" i="30"/>
  <c r="AF81" i="30" s="1"/>
  <c r="O81" i="30"/>
  <c r="AH81" i="30" s="1"/>
  <c r="N81" i="30"/>
  <c r="F81" i="30"/>
  <c r="E81" i="30"/>
  <c r="Q80" i="30"/>
  <c r="P80" i="30"/>
  <c r="AF80" i="30" s="1"/>
  <c r="O80" i="30"/>
  <c r="AH80" i="30" s="1"/>
  <c r="N80" i="30"/>
  <c r="F80" i="30"/>
  <c r="E80" i="30"/>
  <c r="Q79" i="30"/>
  <c r="P79" i="30"/>
  <c r="AF79" i="30" s="1"/>
  <c r="O79" i="30"/>
  <c r="AH79" i="30" s="1"/>
  <c r="N79" i="30"/>
  <c r="F79" i="30"/>
  <c r="E79" i="30"/>
  <c r="Q78" i="30"/>
  <c r="P78" i="30"/>
  <c r="AF78" i="30" s="1"/>
  <c r="O78" i="30"/>
  <c r="AH78" i="30" s="1"/>
  <c r="N78" i="30"/>
  <c r="F78" i="30"/>
  <c r="E78" i="30"/>
  <c r="Q77" i="30"/>
  <c r="P77" i="30"/>
  <c r="AF77" i="30" s="1"/>
  <c r="O77" i="30"/>
  <c r="AH77" i="30" s="1"/>
  <c r="N77" i="30"/>
  <c r="F77" i="30"/>
  <c r="E77" i="30"/>
  <c r="Q76" i="30"/>
  <c r="P76" i="30"/>
  <c r="AF76" i="30" s="1"/>
  <c r="O76" i="30"/>
  <c r="AH76" i="30" s="1"/>
  <c r="N76" i="30"/>
  <c r="F76" i="30"/>
  <c r="E76" i="30"/>
  <c r="K75" i="30"/>
  <c r="J75" i="30"/>
  <c r="I75" i="30"/>
  <c r="H75" i="30"/>
  <c r="G75" i="30"/>
  <c r="Q74" i="30"/>
  <c r="P74" i="30"/>
  <c r="AF74" i="30" s="1"/>
  <c r="O74" i="30"/>
  <c r="AH74" i="30" s="1"/>
  <c r="N74" i="30"/>
  <c r="F74" i="30"/>
  <c r="E74" i="30"/>
  <c r="Q73" i="30"/>
  <c r="P73" i="30"/>
  <c r="AF73" i="30" s="1"/>
  <c r="O73" i="30"/>
  <c r="AH73" i="30" s="1"/>
  <c r="N73" i="30"/>
  <c r="F73" i="30"/>
  <c r="E73" i="30"/>
  <c r="Q72" i="30"/>
  <c r="P72" i="30"/>
  <c r="AF72" i="30" s="1"/>
  <c r="O72" i="30"/>
  <c r="AH72" i="30" s="1"/>
  <c r="N72" i="30"/>
  <c r="F72" i="30"/>
  <c r="E72" i="30"/>
  <c r="Q71" i="30"/>
  <c r="P71" i="30"/>
  <c r="AF71" i="30" s="1"/>
  <c r="O71" i="30"/>
  <c r="AH71" i="30" s="1"/>
  <c r="N71" i="30"/>
  <c r="F71" i="30"/>
  <c r="E71" i="30"/>
  <c r="Q70" i="30"/>
  <c r="P70" i="30"/>
  <c r="AF70" i="30" s="1"/>
  <c r="O70" i="30"/>
  <c r="AH70" i="30" s="1"/>
  <c r="N70" i="30"/>
  <c r="F70" i="30"/>
  <c r="E70" i="30"/>
  <c r="Q69" i="30"/>
  <c r="P69" i="30"/>
  <c r="AF69" i="30" s="1"/>
  <c r="O69" i="30"/>
  <c r="AH69" i="30" s="1"/>
  <c r="N69" i="30"/>
  <c r="F69" i="30"/>
  <c r="E69" i="30"/>
  <c r="Q68" i="30"/>
  <c r="P68" i="30"/>
  <c r="AF68" i="30" s="1"/>
  <c r="O68" i="30"/>
  <c r="AH68" i="30" s="1"/>
  <c r="N68" i="30"/>
  <c r="F68" i="30"/>
  <c r="E68" i="30"/>
  <c r="Q67" i="30"/>
  <c r="P67" i="30"/>
  <c r="AF67" i="30" s="1"/>
  <c r="O67" i="30"/>
  <c r="AH67" i="30" s="1"/>
  <c r="N67" i="30"/>
  <c r="F67" i="30"/>
  <c r="E67" i="30"/>
  <c r="Q66" i="30"/>
  <c r="P66" i="30"/>
  <c r="AF66" i="30" s="1"/>
  <c r="O66" i="30"/>
  <c r="AH66" i="30" s="1"/>
  <c r="N66" i="30"/>
  <c r="F66" i="30"/>
  <c r="E66" i="30"/>
  <c r="Q65" i="30"/>
  <c r="P65" i="30"/>
  <c r="AF65" i="30" s="1"/>
  <c r="O65" i="30"/>
  <c r="AH65" i="30" s="1"/>
  <c r="N65" i="30"/>
  <c r="F65" i="30"/>
  <c r="E65" i="30"/>
  <c r="Q64" i="30"/>
  <c r="P64" i="30"/>
  <c r="AF64" i="30" s="1"/>
  <c r="O64" i="30"/>
  <c r="AH64" i="30" s="1"/>
  <c r="N64" i="30"/>
  <c r="F64" i="30"/>
  <c r="E64" i="30"/>
  <c r="Q63" i="30"/>
  <c r="P63" i="30"/>
  <c r="AF63" i="30" s="1"/>
  <c r="O63" i="30"/>
  <c r="AH63" i="30" s="1"/>
  <c r="N63" i="30"/>
  <c r="F63" i="30"/>
  <c r="E63" i="30"/>
  <c r="Q62" i="30"/>
  <c r="P62" i="30"/>
  <c r="AF62" i="30" s="1"/>
  <c r="O62" i="30"/>
  <c r="AH62" i="30" s="1"/>
  <c r="N62" i="30"/>
  <c r="F62" i="30"/>
  <c r="E62" i="30"/>
  <c r="Q61" i="30"/>
  <c r="P61" i="30"/>
  <c r="AF61" i="30" s="1"/>
  <c r="O61" i="30"/>
  <c r="AH61" i="30" s="1"/>
  <c r="N61" i="30"/>
  <c r="F61" i="30"/>
  <c r="E61" i="30"/>
  <c r="Q60" i="30"/>
  <c r="P60" i="30"/>
  <c r="AF60" i="30" s="1"/>
  <c r="O60" i="30"/>
  <c r="AH60" i="30" s="1"/>
  <c r="N60" i="30"/>
  <c r="F60" i="30"/>
  <c r="E60" i="30"/>
  <c r="Q59" i="30"/>
  <c r="P59" i="30"/>
  <c r="AF59" i="30" s="1"/>
  <c r="O59" i="30"/>
  <c r="AH59" i="30" s="1"/>
  <c r="N59" i="30"/>
  <c r="F59" i="30"/>
  <c r="E59" i="30"/>
  <c r="Q58" i="30"/>
  <c r="P58" i="30"/>
  <c r="AF58" i="30" s="1"/>
  <c r="O58" i="30"/>
  <c r="AH58" i="30" s="1"/>
  <c r="N58" i="30"/>
  <c r="F58" i="30"/>
  <c r="E58" i="30"/>
  <c r="K46" i="30"/>
  <c r="J46" i="30"/>
  <c r="I46" i="30"/>
  <c r="H46" i="30"/>
  <c r="G46" i="30"/>
  <c r="D46" i="30"/>
  <c r="Q46" i="30" s="1"/>
  <c r="C46" i="30"/>
  <c r="W45" i="30"/>
  <c r="W96" i="30" s="1"/>
  <c r="V45" i="30"/>
  <c r="V96" i="30" s="1"/>
  <c r="U45" i="30"/>
  <c r="U96" i="30" s="1"/>
  <c r="U147" i="30" s="1"/>
  <c r="U198" i="30" s="1"/>
  <c r="U249" i="30" s="1"/>
  <c r="U300" i="30" s="1"/>
  <c r="U351" i="30" s="1"/>
  <c r="U402" i="30" s="1"/>
  <c r="U453" i="30" s="1"/>
  <c r="U504" i="30" s="1"/>
  <c r="U555" i="30" s="1"/>
  <c r="U606" i="30" s="1"/>
  <c r="T45" i="30"/>
  <c r="T96" i="30" s="1"/>
  <c r="S45" i="30"/>
  <c r="S96" i="30" s="1"/>
  <c r="Q45" i="30"/>
  <c r="P45" i="30"/>
  <c r="AF45" i="30" s="1"/>
  <c r="O45" i="30"/>
  <c r="AH45" i="30" s="1"/>
  <c r="N45" i="30"/>
  <c r="F45" i="30"/>
  <c r="E45" i="30"/>
  <c r="W44" i="30"/>
  <c r="W95" i="30" s="1"/>
  <c r="V44" i="30"/>
  <c r="V95" i="30" s="1"/>
  <c r="U44" i="30"/>
  <c r="U95" i="30" s="1"/>
  <c r="U146" i="30" s="1"/>
  <c r="U197" i="30" s="1"/>
  <c r="U248" i="30" s="1"/>
  <c r="U299" i="30" s="1"/>
  <c r="U350" i="30" s="1"/>
  <c r="U401" i="30" s="1"/>
  <c r="U452" i="30" s="1"/>
  <c r="U503" i="30" s="1"/>
  <c r="U554" i="30" s="1"/>
  <c r="U605" i="30" s="1"/>
  <c r="T44" i="30"/>
  <c r="T95" i="30" s="1"/>
  <c r="S44" i="30"/>
  <c r="S95" i="30" s="1"/>
  <c r="Q44" i="30"/>
  <c r="P44" i="30"/>
  <c r="AF44" i="30" s="1"/>
  <c r="O44" i="30"/>
  <c r="AH44" i="30" s="1"/>
  <c r="N44" i="30"/>
  <c r="F44" i="30"/>
  <c r="E44" i="30"/>
  <c r="W43" i="30"/>
  <c r="W94" i="30" s="1"/>
  <c r="V43" i="30"/>
  <c r="V94" i="30" s="1"/>
  <c r="U43" i="30"/>
  <c r="U94" i="30" s="1"/>
  <c r="U145" i="30" s="1"/>
  <c r="U196" i="30" s="1"/>
  <c r="U247" i="30" s="1"/>
  <c r="U298" i="30" s="1"/>
  <c r="U349" i="30" s="1"/>
  <c r="U400" i="30" s="1"/>
  <c r="U451" i="30" s="1"/>
  <c r="U502" i="30" s="1"/>
  <c r="U553" i="30" s="1"/>
  <c r="U604" i="30" s="1"/>
  <c r="U655" i="30" s="1"/>
  <c r="T43" i="30"/>
  <c r="T94" i="30" s="1"/>
  <c r="S43" i="30"/>
  <c r="S94" i="30" s="1"/>
  <c r="Q43" i="30"/>
  <c r="P43" i="30"/>
  <c r="AF43" i="30" s="1"/>
  <c r="O43" i="30"/>
  <c r="AH43" i="30" s="1"/>
  <c r="N43" i="30"/>
  <c r="F43" i="30"/>
  <c r="E43" i="30"/>
  <c r="W42" i="30"/>
  <c r="W93" i="30" s="1"/>
  <c r="V42" i="30"/>
  <c r="V93" i="30" s="1"/>
  <c r="U42" i="30"/>
  <c r="U93" i="30" s="1"/>
  <c r="U144" i="30" s="1"/>
  <c r="U195" i="30" s="1"/>
  <c r="U246" i="30" s="1"/>
  <c r="U297" i="30" s="1"/>
  <c r="U348" i="30" s="1"/>
  <c r="U399" i="30" s="1"/>
  <c r="U450" i="30" s="1"/>
  <c r="U501" i="30" s="1"/>
  <c r="U552" i="30" s="1"/>
  <c r="U603" i="30" s="1"/>
  <c r="U654" i="30" s="1"/>
  <c r="T42" i="30"/>
  <c r="T93" i="30" s="1"/>
  <c r="S42" i="30"/>
  <c r="S93" i="30" s="1"/>
  <c r="Q42" i="30"/>
  <c r="P42" i="30"/>
  <c r="AF42" i="30" s="1"/>
  <c r="O42" i="30"/>
  <c r="AH42" i="30" s="1"/>
  <c r="N42" i="30"/>
  <c r="F42" i="30"/>
  <c r="E42" i="30"/>
  <c r="W41" i="30"/>
  <c r="W92" i="30" s="1"/>
  <c r="V41" i="30"/>
  <c r="V92" i="30" s="1"/>
  <c r="U41" i="30"/>
  <c r="U92" i="30" s="1"/>
  <c r="U143" i="30" s="1"/>
  <c r="U194" i="30" s="1"/>
  <c r="U245" i="30" s="1"/>
  <c r="U296" i="30" s="1"/>
  <c r="U347" i="30" s="1"/>
  <c r="U398" i="30" s="1"/>
  <c r="U449" i="30" s="1"/>
  <c r="U500" i="30" s="1"/>
  <c r="U551" i="30" s="1"/>
  <c r="U602" i="30" s="1"/>
  <c r="U653" i="30" s="1"/>
  <c r="T41" i="30"/>
  <c r="T92" i="30" s="1"/>
  <c r="S41" i="30"/>
  <c r="S92" i="30" s="1"/>
  <c r="Q41" i="30"/>
  <c r="P41" i="30"/>
  <c r="AF41" i="30" s="1"/>
  <c r="O41" i="30"/>
  <c r="AH41" i="30" s="1"/>
  <c r="N41" i="30"/>
  <c r="F41" i="30"/>
  <c r="E41" i="30"/>
  <c r="W40" i="30"/>
  <c r="W91" i="30" s="1"/>
  <c r="V40" i="30"/>
  <c r="V91" i="30" s="1"/>
  <c r="U40" i="30"/>
  <c r="U91" i="30" s="1"/>
  <c r="U142" i="30" s="1"/>
  <c r="U193" i="30" s="1"/>
  <c r="U244" i="30" s="1"/>
  <c r="U295" i="30" s="1"/>
  <c r="U346" i="30" s="1"/>
  <c r="U397" i="30" s="1"/>
  <c r="U448" i="30" s="1"/>
  <c r="U499" i="30" s="1"/>
  <c r="U550" i="30" s="1"/>
  <c r="U601" i="30" s="1"/>
  <c r="U652" i="30" s="1"/>
  <c r="T40" i="30"/>
  <c r="T91" i="30" s="1"/>
  <c r="S40" i="30"/>
  <c r="S91" i="30" s="1"/>
  <c r="Q40" i="30"/>
  <c r="P40" i="30"/>
  <c r="AF40" i="30" s="1"/>
  <c r="O40" i="30"/>
  <c r="AH40" i="30" s="1"/>
  <c r="N40" i="30"/>
  <c r="F40" i="30"/>
  <c r="E40" i="30"/>
  <c r="W39" i="30"/>
  <c r="W90" i="30" s="1"/>
  <c r="V39" i="30"/>
  <c r="V90" i="30" s="1"/>
  <c r="U39" i="30"/>
  <c r="U90" i="30" s="1"/>
  <c r="U141" i="30" s="1"/>
  <c r="U192" i="30" s="1"/>
  <c r="U243" i="30" s="1"/>
  <c r="U294" i="30" s="1"/>
  <c r="U345" i="30" s="1"/>
  <c r="U396" i="30" s="1"/>
  <c r="U447" i="30" s="1"/>
  <c r="U498" i="30" s="1"/>
  <c r="U549" i="30" s="1"/>
  <c r="U600" i="30" s="1"/>
  <c r="U651" i="30" s="1"/>
  <c r="T39" i="30"/>
  <c r="T90" i="30" s="1"/>
  <c r="S39" i="30"/>
  <c r="S90" i="30" s="1"/>
  <c r="Q39" i="30"/>
  <c r="P39" i="30"/>
  <c r="AF39" i="30" s="1"/>
  <c r="O39" i="30"/>
  <c r="AH39" i="30" s="1"/>
  <c r="N39" i="30"/>
  <c r="F39" i="30"/>
  <c r="E39" i="30"/>
  <c r="W38" i="30"/>
  <c r="W89" i="30" s="1"/>
  <c r="V38" i="30"/>
  <c r="V89" i="30" s="1"/>
  <c r="U38" i="30"/>
  <c r="U89" i="30" s="1"/>
  <c r="U140" i="30" s="1"/>
  <c r="U191" i="30" s="1"/>
  <c r="U242" i="30" s="1"/>
  <c r="U293" i="30" s="1"/>
  <c r="U344" i="30" s="1"/>
  <c r="U395" i="30" s="1"/>
  <c r="U446" i="30" s="1"/>
  <c r="U497" i="30" s="1"/>
  <c r="U548" i="30" s="1"/>
  <c r="U599" i="30" s="1"/>
  <c r="U650" i="30" s="1"/>
  <c r="T38" i="30"/>
  <c r="T89" i="30" s="1"/>
  <c r="S38" i="30"/>
  <c r="S89" i="30" s="1"/>
  <c r="Q38" i="30"/>
  <c r="P38" i="30"/>
  <c r="AF38" i="30" s="1"/>
  <c r="O38" i="30"/>
  <c r="AH38" i="30" s="1"/>
  <c r="N38" i="30"/>
  <c r="F38" i="30"/>
  <c r="E38" i="30"/>
  <c r="W37" i="30"/>
  <c r="W88" i="30" s="1"/>
  <c r="V37" i="30"/>
  <c r="V88" i="30" s="1"/>
  <c r="U37" i="30"/>
  <c r="U88" i="30" s="1"/>
  <c r="T37" i="30"/>
  <c r="T88" i="30" s="1"/>
  <c r="S37" i="30"/>
  <c r="S88" i="30" s="1"/>
  <c r="Q37" i="30"/>
  <c r="P37" i="30"/>
  <c r="AF37" i="30" s="1"/>
  <c r="O37" i="30"/>
  <c r="AH37" i="30" s="1"/>
  <c r="N37" i="30"/>
  <c r="F37" i="30"/>
  <c r="E37" i="30"/>
  <c r="K36" i="30"/>
  <c r="J36" i="30"/>
  <c r="I36" i="30"/>
  <c r="H36" i="30"/>
  <c r="G36" i="30"/>
  <c r="D36" i="30"/>
  <c r="C36" i="30"/>
  <c r="W35" i="30"/>
  <c r="W86" i="30" s="1"/>
  <c r="V35" i="30"/>
  <c r="V86" i="30" s="1"/>
  <c r="U35" i="30"/>
  <c r="U86" i="30" s="1"/>
  <c r="U137" i="30" s="1"/>
  <c r="U188" i="30" s="1"/>
  <c r="U239" i="30" s="1"/>
  <c r="U290" i="30" s="1"/>
  <c r="U341" i="30" s="1"/>
  <c r="U392" i="30" s="1"/>
  <c r="U443" i="30" s="1"/>
  <c r="U494" i="30" s="1"/>
  <c r="U545" i="30" s="1"/>
  <c r="U596" i="30" s="1"/>
  <c r="U647" i="30" s="1"/>
  <c r="T35" i="30"/>
  <c r="T86" i="30" s="1"/>
  <c r="S35" i="30"/>
  <c r="S86" i="30" s="1"/>
  <c r="Q35" i="30"/>
  <c r="P35" i="30"/>
  <c r="AF35" i="30" s="1"/>
  <c r="O35" i="30"/>
  <c r="AH35" i="30" s="1"/>
  <c r="N35" i="30"/>
  <c r="F35" i="30"/>
  <c r="E35" i="30"/>
  <c r="W34" i="30"/>
  <c r="W85" i="30" s="1"/>
  <c r="V34" i="30"/>
  <c r="V85" i="30" s="1"/>
  <c r="U34" i="30"/>
  <c r="U85" i="30" s="1"/>
  <c r="U136" i="30" s="1"/>
  <c r="U187" i="30" s="1"/>
  <c r="U238" i="30" s="1"/>
  <c r="U289" i="30" s="1"/>
  <c r="U340" i="30" s="1"/>
  <c r="U391" i="30" s="1"/>
  <c r="U442" i="30" s="1"/>
  <c r="U493" i="30" s="1"/>
  <c r="U544" i="30" s="1"/>
  <c r="U595" i="30" s="1"/>
  <c r="T34" i="30"/>
  <c r="T85" i="30" s="1"/>
  <c r="S34" i="30"/>
  <c r="S85" i="30" s="1"/>
  <c r="Q34" i="30"/>
  <c r="P34" i="30"/>
  <c r="AF34" i="30" s="1"/>
  <c r="O34" i="30"/>
  <c r="AH34" i="30" s="1"/>
  <c r="N34" i="30"/>
  <c r="F34" i="30"/>
  <c r="E34" i="30"/>
  <c r="W33" i="30"/>
  <c r="W84" i="30" s="1"/>
  <c r="V33" i="30"/>
  <c r="V84" i="30" s="1"/>
  <c r="U33" i="30"/>
  <c r="U84" i="30" s="1"/>
  <c r="U135" i="30" s="1"/>
  <c r="U186" i="30" s="1"/>
  <c r="U237" i="30" s="1"/>
  <c r="U288" i="30" s="1"/>
  <c r="U339" i="30" s="1"/>
  <c r="U390" i="30" s="1"/>
  <c r="U441" i="30" s="1"/>
  <c r="U492" i="30" s="1"/>
  <c r="U543" i="30" s="1"/>
  <c r="U594" i="30" s="1"/>
  <c r="U645" i="30" s="1"/>
  <c r="T33" i="30"/>
  <c r="T84" i="30" s="1"/>
  <c r="S33" i="30"/>
  <c r="S84" i="30" s="1"/>
  <c r="Q33" i="30"/>
  <c r="P33" i="30"/>
  <c r="AF33" i="30" s="1"/>
  <c r="O33" i="30"/>
  <c r="AH33" i="30" s="1"/>
  <c r="N33" i="30"/>
  <c r="F33" i="30"/>
  <c r="E33" i="30"/>
  <c r="W32" i="30"/>
  <c r="W83" i="30" s="1"/>
  <c r="V32" i="30"/>
  <c r="V83" i="30" s="1"/>
  <c r="U32" i="30"/>
  <c r="U83" i="30" s="1"/>
  <c r="U134" i="30" s="1"/>
  <c r="U185" i="30" s="1"/>
  <c r="U236" i="30" s="1"/>
  <c r="U287" i="30" s="1"/>
  <c r="U338" i="30" s="1"/>
  <c r="U389" i="30" s="1"/>
  <c r="U440" i="30" s="1"/>
  <c r="U491" i="30" s="1"/>
  <c r="U542" i="30" s="1"/>
  <c r="U593" i="30" s="1"/>
  <c r="U644" i="30" s="1"/>
  <c r="T32" i="30"/>
  <c r="T83" i="30" s="1"/>
  <c r="S32" i="30"/>
  <c r="S83" i="30" s="1"/>
  <c r="Q32" i="30"/>
  <c r="P32" i="30"/>
  <c r="AF32" i="30" s="1"/>
  <c r="O32" i="30"/>
  <c r="AH32" i="30" s="1"/>
  <c r="N32" i="30"/>
  <c r="F32" i="30"/>
  <c r="E32" i="30"/>
  <c r="W31" i="30"/>
  <c r="W82" i="30" s="1"/>
  <c r="V31" i="30"/>
  <c r="V82" i="30" s="1"/>
  <c r="U31" i="30"/>
  <c r="U82" i="30" s="1"/>
  <c r="U133" i="30" s="1"/>
  <c r="U184" i="30" s="1"/>
  <c r="U235" i="30" s="1"/>
  <c r="U286" i="30" s="1"/>
  <c r="U337" i="30" s="1"/>
  <c r="U388" i="30" s="1"/>
  <c r="U439" i="30" s="1"/>
  <c r="U490" i="30" s="1"/>
  <c r="U541" i="30" s="1"/>
  <c r="U592" i="30" s="1"/>
  <c r="U643" i="30" s="1"/>
  <c r="T31" i="30"/>
  <c r="T82" i="30" s="1"/>
  <c r="S31" i="30"/>
  <c r="S82" i="30" s="1"/>
  <c r="Q31" i="30"/>
  <c r="P31" i="30"/>
  <c r="AF31" i="30" s="1"/>
  <c r="O31" i="30"/>
  <c r="AH31" i="30" s="1"/>
  <c r="N31" i="30"/>
  <c r="F31" i="30"/>
  <c r="E31" i="30"/>
  <c r="W30" i="30"/>
  <c r="W81" i="30" s="1"/>
  <c r="V30" i="30"/>
  <c r="V81" i="30" s="1"/>
  <c r="U30" i="30"/>
  <c r="U81" i="30" s="1"/>
  <c r="U132" i="30" s="1"/>
  <c r="U183" i="30" s="1"/>
  <c r="U234" i="30" s="1"/>
  <c r="U285" i="30" s="1"/>
  <c r="U336" i="30" s="1"/>
  <c r="U387" i="30" s="1"/>
  <c r="U438" i="30" s="1"/>
  <c r="U489" i="30" s="1"/>
  <c r="U540" i="30" s="1"/>
  <c r="U591" i="30" s="1"/>
  <c r="U642" i="30" s="1"/>
  <c r="T30" i="30"/>
  <c r="T81" i="30" s="1"/>
  <c r="S30" i="30"/>
  <c r="S81" i="30" s="1"/>
  <c r="Q30" i="30"/>
  <c r="P30" i="30"/>
  <c r="AF30" i="30" s="1"/>
  <c r="O30" i="30"/>
  <c r="AH30" i="30" s="1"/>
  <c r="N30" i="30"/>
  <c r="F30" i="30"/>
  <c r="E30" i="30"/>
  <c r="W29" i="30"/>
  <c r="W80" i="30" s="1"/>
  <c r="V29" i="30"/>
  <c r="V80" i="30" s="1"/>
  <c r="U29" i="30"/>
  <c r="U80" i="30" s="1"/>
  <c r="U131" i="30" s="1"/>
  <c r="U182" i="30" s="1"/>
  <c r="U233" i="30" s="1"/>
  <c r="U284" i="30" s="1"/>
  <c r="U335" i="30" s="1"/>
  <c r="U386" i="30" s="1"/>
  <c r="U437" i="30" s="1"/>
  <c r="U488" i="30" s="1"/>
  <c r="U539" i="30" s="1"/>
  <c r="U590" i="30" s="1"/>
  <c r="U641" i="30" s="1"/>
  <c r="T29" i="30"/>
  <c r="T80" i="30" s="1"/>
  <c r="S29" i="30"/>
  <c r="S80" i="30" s="1"/>
  <c r="Q29" i="30"/>
  <c r="P29" i="30"/>
  <c r="AF29" i="30" s="1"/>
  <c r="O29" i="30"/>
  <c r="AH29" i="30" s="1"/>
  <c r="N29" i="30"/>
  <c r="F29" i="30"/>
  <c r="E29" i="30"/>
  <c r="W28" i="30"/>
  <c r="W79" i="30" s="1"/>
  <c r="V28" i="30"/>
  <c r="V79" i="30" s="1"/>
  <c r="U28" i="30"/>
  <c r="U79" i="30" s="1"/>
  <c r="U130" i="30" s="1"/>
  <c r="U181" i="30" s="1"/>
  <c r="U232" i="30" s="1"/>
  <c r="U283" i="30" s="1"/>
  <c r="U334" i="30" s="1"/>
  <c r="U385" i="30" s="1"/>
  <c r="U436" i="30" s="1"/>
  <c r="U487" i="30" s="1"/>
  <c r="U538" i="30" s="1"/>
  <c r="U589" i="30" s="1"/>
  <c r="U640" i="30" s="1"/>
  <c r="T28" i="30"/>
  <c r="T79" i="30" s="1"/>
  <c r="S28" i="30"/>
  <c r="S79" i="30" s="1"/>
  <c r="Q28" i="30"/>
  <c r="P28" i="30"/>
  <c r="AF28" i="30" s="1"/>
  <c r="O28" i="30"/>
  <c r="AH28" i="30" s="1"/>
  <c r="N28" i="30"/>
  <c r="F28" i="30"/>
  <c r="E28" i="30"/>
  <c r="W27" i="30"/>
  <c r="W78" i="30" s="1"/>
  <c r="V27" i="30"/>
  <c r="V78" i="30" s="1"/>
  <c r="U27" i="30"/>
  <c r="U78" i="30" s="1"/>
  <c r="U129" i="30" s="1"/>
  <c r="U180" i="30" s="1"/>
  <c r="U231" i="30" s="1"/>
  <c r="U282" i="30" s="1"/>
  <c r="U333" i="30" s="1"/>
  <c r="U384" i="30" s="1"/>
  <c r="U435" i="30" s="1"/>
  <c r="U486" i="30" s="1"/>
  <c r="U537" i="30" s="1"/>
  <c r="U588" i="30" s="1"/>
  <c r="U639" i="30" s="1"/>
  <c r="T27" i="30"/>
  <c r="T78" i="30" s="1"/>
  <c r="S27" i="30"/>
  <c r="S78" i="30" s="1"/>
  <c r="Q27" i="30"/>
  <c r="P27" i="30"/>
  <c r="AF27" i="30" s="1"/>
  <c r="O27" i="30"/>
  <c r="AH27" i="30" s="1"/>
  <c r="N27" i="30"/>
  <c r="F27" i="30"/>
  <c r="E27" i="30"/>
  <c r="W26" i="30"/>
  <c r="W77" i="30" s="1"/>
  <c r="V26" i="30"/>
  <c r="V77" i="30" s="1"/>
  <c r="U26" i="30"/>
  <c r="U77" i="30" s="1"/>
  <c r="U128" i="30" s="1"/>
  <c r="U179" i="30" s="1"/>
  <c r="U230" i="30" s="1"/>
  <c r="U281" i="30" s="1"/>
  <c r="U332" i="30" s="1"/>
  <c r="U383" i="30" s="1"/>
  <c r="U434" i="30" s="1"/>
  <c r="U485" i="30" s="1"/>
  <c r="U536" i="30" s="1"/>
  <c r="U587" i="30" s="1"/>
  <c r="U638" i="30" s="1"/>
  <c r="T26" i="30"/>
  <c r="T77" i="30" s="1"/>
  <c r="S26" i="30"/>
  <c r="S77" i="30" s="1"/>
  <c r="Q26" i="30"/>
  <c r="P26" i="30"/>
  <c r="AF26" i="30" s="1"/>
  <c r="O26" i="30"/>
  <c r="AH26" i="30" s="1"/>
  <c r="N26" i="30"/>
  <c r="F26" i="30"/>
  <c r="E26" i="30"/>
  <c r="W25" i="30"/>
  <c r="W76" i="30" s="1"/>
  <c r="V25" i="30"/>
  <c r="V76" i="30" s="1"/>
  <c r="U25" i="30"/>
  <c r="U76" i="30" s="1"/>
  <c r="T25" i="30"/>
  <c r="T76" i="30" s="1"/>
  <c r="S25" i="30"/>
  <c r="S76" i="30" s="1"/>
  <c r="Q25" i="30"/>
  <c r="P25" i="30"/>
  <c r="AF25" i="30" s="1"/>
  <c r="O25" i="30"/>
  <c r="AH25" i="30" s="1"/>
  <c r="N25" i="30"/>
  <c r="F25" i="30"/>
  <c r="E25" i="30"/>
  <c r="K24" i="30"/>
  <c r="J24" i="30"/>
  <c r="I24" i="30"/>
  <c r="H24" i="30"/>
  <c r="G24" i="30"/>
  <c r="D24" i="30"/>
  <c r="Q24" i="30" s="1"/>
  <c r="C24" i="30"/>
  <c r="W23" i="30"/>
  <c r="W74" i="30" s="1"/>
  <c r="AB74" i="30" s="1"/>
  <c r="V23" i="30"/>
  <c r="V74" i="30" s="1"/>
  <c r="U23" i="30"/>
  <c r="U74" i="30" s="1"/>
  <c r="U125" i="30" s="1"/>
  <c r="U176" i="30" s="1"/>
  <c r="U227" i="30" s="1"/>
  <c r="U278" i="30" s="1"/>
  <c r="U329" i="30" s="1"/>
  <c r="U380" i="30" s="1"/>
  <c r="U431" i="30" s="1"/>
  <c r="U482" i="30" s="1"/>
  <c r="U533" i="30" s="1"/>
  <c r="U584" i="30" s="1"/>
  <c r="U635" i="30" s="1"/>
  <c r="T23" i="30"/>
  <c r="T74" i="30" s="1"/>
  <c r="S23" i="30"/>
  <c r="S74" i="30" s="1"/>
  <c r="S125" i="30" s="1"/>
  <c r="Q23" i="30"/>
  <c r="P23" i="30"/>
  <c r="AF23" i="30" s="1"/>
  <c r="O23" i="30"/>
  <c r="AH23" i="30" s="1"/>
  <c r="N23" i="30"/>
  <c r="F23" i="30"/>
  <c r="E23" i="30"/>
  <c r="W22" i="30"/>
  <c r="W73" i="30" s="1"/>
  <c r="V22" i="30"/>
  <c r="V73" i="30" s="1"/>
  <c r="V124" i="30" s="1"/>
  <c r="U22" i="30"/>
  <c r="U73" i="30" s="1"/>
  <c r="U124" i="30" s="1"/>
  <c r="U175" i="30" s="1"/>
  <c r="U226" i="30" s="1"/>
  <c r="U277" i="30" s="1"/>
  <c r="U328" i="30" s="1"/>
  <c r="U379" i="30" s="1"/>
  <c r="U430" i="30" s="1"/>
  <c r="U481" i="30" s="1"/>
  <c r="U532" i="30" s="1"/>
  <c r="U583" i="30" s="1"/>
  <c r="T22" i="30"/>
  <c r="T73" i="30" s="1"/>
  <c r="S22" i="30"/>
  <c r="S73" i="30" s="1"/>
  <c r="Q22" i="30"/>
  <c r="P22" i="30"/>
  <c r="AF22" i="30" s="1"/>
  <c r="O22" i="30"/>
  <c r="AH22" i="30" s="1"/>
  <c r="N22" i="30"/>
  <c r="F22" i="30"/>
  <c r="E22" i="30"/>
  <c r="W21" i="30"/>
  <c r="W72" i="30" s="1"/>
  <c r="V21" i="30"/>
  <c r="V72" i="30" s="1"/>
  <c r="U21" i="30"/>
  <c r="U72" i="30" s="1"/>
  <c r="U123" i="30" s="1"/>
  <c r="U174" i="30" s="1"/>
  <c r="U225" i="30" s="1"/>
  <c r="U276" i="30" s="1"/>
  <c r="U327" i="30" s="1"/>
  <c r="U378" i="30" s="1"/>
  <c r="U429" i="30" s="1"/>
  <c r="U480" i="30" s="1"/>
  <c r="U531" i="30" s="1"/>
  <c r="U582" i="30" s="1"/>
  <c r="U633" i="30" s="1"/>
  <c r="T21" i="30"/>
  <c r="T72" i="30" s="1"/>
  <c r="S21" i="30"/>
  <c r="S72" i="30" s="1"/>
  <c r="S123" i="30" s="1"/>
  <c r="Q21" i="30"/>
  <c r="P21" i="30"/>
  <c r="AF21" i="30" s="1"/>
  <c r="O21" i="30"/>
  <c r="AH21" i="30" s="1"/>
  <c r="N21" i="30"/>
  <c r="F21" i="30"/>
  <c r="E21" i="30"/>
  <c r="W20" i="30"/>
  <c r="V20" i="30"/>
  <c r="V71" i="30" s="1"/>
  <c r="V122" i="30" s="1"/>
  <c r="U20" i="30"/>
  <c r="U71" i="30" s="1"/>
  <c r="U122" i="30" s="1"/>
  <c r="U173" i="30" s="1"/>
  <c r="U224" i="30" s="1"/>
  <c r="U275" i="30" s="1"/>
  <c r="U326" i="30" s="1"/>
  <c r="U377" i="30" s="1"/>
  <c r="U428" i="30" s="1"/>
  <c r="U479" i="30" s="1"/>
  <c r="U530" i="30" s="1"/>
  <c r="U581" i="30" s="1"/>
  <c r="U632" i="30" s="1"/>
  <c r="T20" i="30"/>
  <c r="T71" i="30" s="1"/>
  <c r="S20" i="30"/>
  <c r="S71" i="30" s="1"/>
  <c r="Q20" i="30"/>
  <c r="P20" i="30"/>
  <c r="AF20" i="30" s="1"/>
  <c r="O20" i="30"/>
  <c r="AH20" i="30" s="1"/>
  <c r="N20" i="30"/>
  <c r="F20" i="30"/>
  <c r="E20" i="30"/>
  <c r="W19" i="30"/>
  <c r="W70" i="30" s="1"/>
  <c r="AB70" i="30" s="1"/>
  <c r="V19" i="30"/>
  <c r="V70" i="30" s="1"/>
  <c r="U19" i="30"/>
  <c r="U70" i="30" s="1"/>
  <c r="U121" i="30" s="1"/>
  <c r="U172" i="30" s="1"/>
  <c r="U223" i="30" s="1"/>
  <c r="U274" i="30" s="1"/>
  <c r="U325" i="30" s="1"/>
  <c r="U376" i="30" s="1"/>
  <c r="U427" i="30" s="1"/>
  <c r="U478" i="30" s="1"/>
  <c r="U529" i="30" s="1"/>
  <c r="U580" i="30" s="1"/>
  <c r="U631" i="30" s="1"/>
  <c r="T19" i="30"/>
  <c r="T70" i="30" s="1"/>
  <c r="S19" i="30"/>
  <c r="S70" i="30" s="1"/>
  <c r="S121" i="30" s="1"/>
  <c r="Q19" i="30"/>
  <c r="P19" i="30"/>
  <c r="AF19" i="30" s="1"/>
  <c r="O19" i="30"/>
  <c r="AH19" i="30" s="1"/>
  <c r="N19" i="30"/>
  <c r="F19" i="30"/>
  <c r="E19" i="30"/>
  <c r="W18" i="30"/>
  <c r="V18" i="30"/>
  <c r="V69" i="30" s="1"/>
  <c r="U18" i="30"/>
  <c r="U69" i="30" s="1"/>
  <c r="U120" i="30" s="1"/>
  <c r="U171" i="30" s="1"/>
  <c r="U222" i="30" s="1"/>
  <c r="U273" i="30" s="1"/>
  <c r="U324" i="30" s="1"/>
  <c r="U375" i="30" s="1"/>
  <c r="U426" i="30" s="1"/>
  <c r="U477" i="30" s="1"/>
  <c r="U528" i="30" s="1"/>
  <c r="U579" i="30" s="1"/>
  <c r="U630" i="30" s="1"/>
  <c r="T18" i="30"/>
  <c r="T69" i="30" s="1"/>
  <c r="S18" i="30"/>
  <c r="S69" i="30" s="1"/>
  <c r="Q18" i="30"/>
  <c r="P18" i="30"/>
  <c r="AF18" i="30" s="1"/>
  <c r="O18" i="30"/>
  <c r="AH18" i="30" s="1"/>
  <c r="N18" i="30"/>
  <c r="F18" i="30"/>
  <c r="E18" i="30"/>
  <c r="W17" i="30"/>
  <c r="W68" i="30" s="1"/>
  <c r="V17" i="30"/>
  <c r="V68" i="30" s="1"/>
  <c r="U17" i="30"/>
  <c r="U68" i="30" s="1"/>
  <c r="U119" i="30" s="1"/>
  <c r="U170" i="30" s="1"/>
  <c r="U221" i="30" s="1"/>
  <c r="U272" i="30" s="1"/>
  <c r="U323" i="30" s="1"/>
  <c r="U374" i="30" s="1"/>
  <c r="U425" i="30" s="1"/>
  <c r="U476" i="30" s="1"/>
  <c r="U527" i="30" s="1"/>
  <c r="U578" i="30" s="1"/>
  <c r="U629" i="30" s="1"/>
  <c r="T17" i="30"/>
  <c r="T68" i="30" s="1"/>
  <c r="S17" i="30"/>
  <c r="S68" i="30" s="1"/>
  <c r="Q17" i="30"/>
  <c r="P17" i="30"/>
  <c r="AF17" i="30" s="1"/>
  <c r="O17" i="30"/>
  <c r="AH17" i="30" s="1"/>
  <c r="N17" i="30"/>
  <c r="F17" i="30"/>
  <c r="E17" i="30"/>
  <c r="W16" i="30"/>
  <c r="W67" i="30" s="1"/>
  <c r="V16" i="30"/>
  <c r="V67" i="30" s="1"/>
  <c r="U16" i="30"/>
  <c r="U67" i="30" s="1"/>
  <c r="U118" i="30" s="1"/>
  <c r="U169" i="30" s="1"/>
  <c r="U220" i="30" s="1"/>
  <c r="U271" i="30" s="1"/>
  <c r="U322" i="30" s="1"/>
  <c r="U373" i="30" s="1"/>
  <c r="U424" i="30" s="1"/>
  <c r="U475" i="30" s="1"/>
  <c r="U526" i="30" s="1"/>
  <c r="U577" i="30" s="1"/>
  <c r="U628" i="30" s="1"/>
  <c r="T16" i="30"/>
  <c r="T67" i="30" s="1"/>
  <c r="S16" i="30"/>
  <c r="S67" i="30" s="1"/>
  <c r="Q16" i="30"/>
  <c r="P16" i="30"/>
  <c r="AF16" i="30" s="1"/>
  <c r="O16" i="30"/>
  <c r="AH16" i="30" s="1"/>
  <c r="N16" i="30"/>
  <c r="F16" i="30"/>
  <c r="E16" i="30"/>
  <c r="W15" i="30"/>
  <c r="W66" i="30" s="1"/>
  <c r="V15" i="30"/>
  <c r="V66" i="30" s="1"/>
  <c r="U15" i="30"/>
  <c r="U66" i="30" s="1"/>
  <c r="U117" i="30" s="1"/>
  <c r="U168" i="30" s="1"/>
  <c r="U219" i="30" s="1"/>
  <c r="U270" i="30" s="1"/>
  <c r="U321" i="30" s="1"/>
  <c r="U372" i="30" s="1"/>
  <c r="U423" i="30" s="1"/>
  <c r="U474" i="30" s="1"/>
  <c r="U525" i="30" s="1"/>
  <c r="U576" i="30" s="1"/>
  <c r="U627" i="30" s="1"/>
  <c r="T15" i="30"/>
  <c r="T66" i="30" s="1"/>
  <c r="S15" i="30"/>
  <c r="S66" i="30" s="1"/>
  <c r="Q15" i="30"/>
  <c r="P15" i="30"/>
  <c r="AF15" i="30" s="1"/>
  <c r="O15" i="30"/>
  <c r="AH15" i="30" s="1"/>
  <c r="N15" i="30"/>
  <c r="F15" i="30"/>
  <c r="E15" i="30"/>
  <c r="W14" i="30"/>
  <c r="V14" i="30"/>
  <c r="V65" i="30" s="1"/>
  <c r="U14" i="30"/>
  <c r="U65" i="30" s="1"/>
  <c r="U116" i="30" s="1"/>
  <c r="U167" i="30" s="1"/>
  <c r="U218" i="30" s="1"/>
  <c r="U269" i="30" s="1"/>
  <c r="U320" i="30" s="1"/>
  <c r="U371" i="30" s="1"/>
  <c r="U422" i="30" s="1"/>
  <c r="U473" i="30" s="1"/>
  <c r="U524" i="30" s="1"/>
  <c r="U575" i="30" s="1"/>
  <c r="U626" i="30" s="1"/>
  <c r="T14" i="30"/>
  <c r="T65" i="30" s="1"/>
  <c r="S14" i="30"/>
  <c r="S65" i="30" s="1"/>
  <c r="Q14" i="30"/>
  <c r="P14" i="30"/>
  <c r="AF14" i="30" s="1"/>
  <c r="O14" i="30"/>
  <c r="AH14" i="30" s="1"/>
  <c r="N14" i="30"/>
  <c r="F14" i="30"/>
  <c r="E14" i="30"/>
  <c r="W13" i="30"/>
  <c r="W64" i="30" s="1"/>
  <c r="V13" i="30"/>
  <c r="V64" i="30" s="1"/>
  <c r="U13" i="30"/>
  <c r="U64" i="30" s="1"/>
  <c r="U115" i="30" s="1"/>
  <c r="U166" i="30" s="1"/>
  <c r="U217" i="30" s="1"/>
  <c r="U268" i="30" s="1"/>
  <c r="U319" i="30" s="1"/>
  <c r="U370" i="30" s="1"/>
  <c r="U421" i="30" s="1"/>
  <c r="U472" i="30" s="1"/>
  <c r="U523" i="30" s="1"/>
  <c r="U574" i="30" s="1"/>
  <c r="U625" i="30" s="1"/>
  <c r="T13" i="30"/>
  <c r="T64" i="30" s="1"/>
  <c r="S13" i="30"/>
  <c r="S64" i="30" s="1"/>
  <c r="Q13" i="30"/>
  <c r="P13" i="30"/>
  <c r="AF13" i="30" s="1"/>
  <c r="O13" i="30"/>
  <c r="AH13" i="30" s="1"/>
  <c r="N13" i="30"/>
  <c r="F13" i="30"/>
  <c r="E13" i="30"/>
  <c r="W12" i="30"/>
  <c r="V12" i="30"/>
  <c r="V63" i="30" s="1"/>
  <c r="U12" i="30"/>
  <c r="U63" i="30" s="1"/>
  <c r="U114" i="30" s="1"/>
  <c r="U165" i="30" s="1"/>
  <c r="U216" i="30" s="1"/>
  <c r="U267" i="30" s="1"/>
  <c r="U318" i="30" s="1"/>
  <c r="U369" i="30" s="1"/>
  <c r="U420" i="30" s="1"/>
  <c r="U471" i="30" s="1"/>
  <c r="U522" i="30" s="1"/>
  <c r="U573" i="30" s="1"/>
  <c r="U624" i="30" s="1"/>
  <c r="T12" i="30"/>
  <c r="T63" i="30" s="1"/>
  <c r="S12" i="30"/>
  <c r="S63" i="30" s="1"/>
  <c r="Q12" i="30"/>
  <c r="P12" i="30"/>
  <c r="AF12" i="30" s="1"/>
  <c r="O12" i="30"/>
  <c r="AH12" i="30" s="1"/>
  <c r="N12" i="30"/>
  <c r="F12" i="30"/>
  <c r="E12" i="30"/>
  <c r="W11" i="30"/>
  <c r="W62" i="30" s="1"/>
  <c r="V11" i="30"/>
  <c r="V62" i="30" s="1"/>
  <c r="U11" i="30"/>
  <c r="U62" i="30" s="1"/>
  <c r="U113" i="30" s="1"/>
  <c r="U164" i="30" s="1"/>
  <c r="U215" i="30" s="1"/>
  <c r="U266" i="30" s="1"/>
  <c r="U317" i="30" s="1"/>
  <c r="U368" i="30" s="1"/>
  <c r="U419" i="30" s="1"/>
  <c r="U470" i="30" s="1"/>
  <c r="U521" i="30" s="1"/>
  <c r="U572" i="30" s="1"/>
  <c r="U623" i="30" s="1"/>
  <c r="T11" i="30"/>
  <c r="T62" i="30" s="1"/>
  <c r="S11" i="30"/>
  <c r="S62" i="30" s="1"/>
  <c r="Q11" i="30"/>
  <c r="P11" i="30"/>
  <c r="AF11" i="30" s="1"/>
  <c r="O11" i="30"/>
  <c r="AH11" i="30" s="1"/>
  <c r="N11" i="30"/>
  <c r="F11" i="30"/>
  <c r="E11" i="30"/>
  <c r="W10" i="30"/>
  <c r="W61" i="30" s="1"/>
  <c r="V10" i="30"/>
  <c r="V61" i="30" s="1"/>
  <c r="U10" i="30"/>
  <c r="U61" i="30" s="1"/>
  <c r="U112" i="30" s="1"/>
  <c r="U163" i="30" s="1"/>
  <c r="U214" i="30" s="1"/>
  <c r="U265" i="30" s="1"/>
  <c r="U316" i="30" s="1"/>
  <c r="U367" i="30" s="1"/>
  <c r="U418" i="30" s="1"/>
  <c r="U469" i="30" s="1"/>
  <c r="U520" i="30" s="1"/>
  <c r="U571" i="30" s="1"/>
  <c r="U622" i="30" s="1"/>
  <c r="T10" i="30"/>
  <c r="T61" i="30" s="1"/>
  <c r="S10" i="30"/>
  <c r="S61" i="30" s="1"/>
  <c r="Q10" i="30"/>
  <c r="P10" i="30"/>
  <c r="AF10" i="30" s="1"/>
  <c r="O10" i="30"/>
  <c r="AH10" i="30" s="1"/>
  <c r="N10" i="30"/>
  <c r="F10" i="30"/>
  <c r="E10" i="30"/>
  <c r="W9" i="30"/>
  <c r="W60" i="30" s="1"/>
  <c r="V9" i="30"/>
  <c r="V60" i="30" s="1"/>
  <c r="U9" i="30"/>
  <c r="U60" i="30" s="1"/>
  <c r="U111" i="30" s="1"/>
  <c r="U162" i="30" s="1"/>
  <c r="U213" i="30" s="1"/>
  <c r="U264" i="30" s="1"/>
  <c r="U315" i="30" s="1"/>
  <c r="U366" i="30" s="1"/>
  <c r="U417" i="30" s="1"/>
  <c r="U468" i="30" s="1"/>
  <c r="U519" i="30" s="1"/>
  <c r="U570" i="30" s="1"/>
  <c r="U621" i="30" s="1"/>
  <c r="T9" i="30"/>
  <c r="T60" i="30" s="1"/>
  <c r="S9" i="30"/>
  <c r="S60" i="30" s="1"/>
  <c r="Q9" i="30"/>
  <c r="P9" i="30"/>
  <c r="AF9" i="30" s="1"/>
  <c r="O9" i="30"/>
  <c r="AH9" i="30" s="1"/>
  <c r="N9" i="30"/>
  <c r="F9" i="30"/>
  <c r="E9" i="30"/>
  <c r="W8" i="30"/>
  <c r="V8" i="30"/>
  <c r="V59" i="30" s="1"/>
  <c r="U8" i="30"/>
  <c r="U59" i="30" s="1"/>
  <c r="U110" i="30" s="1"/>
  <c r="U161" i="30" s="1"/>
  <c r="U212" i="30" s="1"/>
  <c r="U263" i="30" s="1"/>
  <c r="U314" i="30" s="1"/>
  <c r="U365" i="30" s="1"/>
  <c r="U416" i="30" s="1"/>
  <c r="U467" i="30" s="1"/>
  <c r="U518" i="30" s="1"/>
  <c r="U569" i="30" s="1"/>
  <c r="U620" i="30" s="1"/>
  <c r="T8" i="30"/>
  <c r="T59" i="30" s="1"/>
  <c r="S8" i="30"/>
  <c r="S59" i="30" s="1"/>
  <c r="Q8" i="30"/>
  <c r="P8" i="30"/>
  <c r="AF8" i="30" s="1"/>
  <c r="O8" i="30"/>
  <c r="AH8" i="30" s="1"/>
  <c r="N8" i="30"/>
  <c r="F8" i="30"/>
  <c r="E8" i="30"/>
  <c r="W7" i="30"/>
  <c r="W58" i="30" s="1"/>
  <c r="V7" i="30"/>
  <c r="U7" i="30"/>
  <c r="U58" i="30" s="1"/>
  <c r="T7" i="30"/>
  <c r="S7" i="30"/>
  <c r="S58" i="30" s="1"/>
  <c r="Q7" i="30"/>
  <c r="P7" i="30"/>
  <c r="AF7" i="30" s="1"/>
  <c r="O7" i="30"/>
  <c r="AH7" i="30" s="1"/>
  <c r="N7" i="30"/>
  <c r="F7" i="30"/>
  <c r="E7" i="30"/>
  <c r="AC300" i="35" l="1"/>
  <c r="AA300" i="35"/>
  <c r="V301" i="35"/>
  <c r="AC301" i="35" s="1"/>
  <c r="Z300" i="35"/>
  <c r="Q87" i="30"/>
  <c r="AG87" i="30"/>
  <c r="AI568" i="30"/>
  <c r="AF568" i="30"/>
  <c r="AI570" i="30"/>
  <c r="AF570" i="30"/>
  <c r="AI572" i="30"/>
  <c r="AF572" i="30"/>
  <c r="AI574" i="30"/>
  <c r="AF574" i="30"/>
  <c r="AI576" i="30"/>
  <c r="AF576" i="30"/>
  <c r="AI578" i="30"/>
  <c r="AF578" i="30"/>
  <c r="AI580" i="30"/>
  <c r="AF580" i="30"/>
  <c r="AI582" i="30"/>
  <c r="AF582" i="30"/>
  <c r="AI584" i="30"/>
  <c r="AF584" i="30"/>
  <c r="AI599" i="30"/>
  <c r="AF599" i="30"/>
  <c r="AI601" i="30"/>
  <c r="AF601" i="30"/>
  <c r="AI603" i="30"/>
  <c r="AF603" i="30"/>
  <c r="AI605" i="30"/>
  <c r="AF605" i="30"/>
  <c r="AG24" i="30"/>
  <c r="AG36" i="30"/>
  <c r="Q138" i="30"/>
  <c r="AG138" i="30"/>
  <c r="Q240" i="30"/>
  <c r="AG240" i="30"/>
  <c r="AI587" i="30"/>
  <c r="AF587" i="30"/>
  <c r="AI589" i="30"/>
  <c r="AF589" i="30"/>
  <c r="AI591" i="30"/>
  <c r="AF591" i="30"/>
  <c r="AI593" i="30"/>
  <c r="AF593" i="30"/>
  <c r="AI595" i="30"/>
  <c r="AF595" i="30"/>
  <c r="Q75" i="30"/>
  <c r="AG75" i="30"/>
  <c r="Q393" i="30"/>
  <c r="AG393" i="30"/>
  <c r="AI569" i="30"/>
  <c r="AF569" i="30"/>
  <c r="AI571" i="30"/>
  <c r="AF571" i="30"/>
  <c r="AI573" i="30"/>
  <c r="AF573" i="30"/>
  <c r="AI575" i="30"/>
  <c r="AF575" i="30"/>
  <c r="AI577" i="30"/>
  <c r="AF577" i="30"/>
  <c r="AI579" i="30"/>
  <c r="AF579" i="30"/>
  <c r="AI581" i="30"/>
  <c r="AF581" i="30"/>
  <c r="AI583" i="30"/>
  <c r="AF583" i="30"/>
  <c r="AI598" i="30"/>
  <c r="AF598" i="30"/>
  <c r="AI600" i="30"/>
  <c r="AF600" i="30"/>
  <c r="AI602" i="30"/>
  <c r="AF602" i="30"/>
  <c r="AI604" i="30"/>
  <c r="AF604" i="30"/>
  <c r="AI606" i="30"/>
  <c r="AF606" i="30"/>
  <c r="AG46" i="30"/>
  <c r="Q189" i="30"/>
  <c r="AG189" i="30"/>
  <c r="AI586" i="30"/>
  <c r="AF586" i="30"/>
  <c r="AI588" i="30"/>
  <c r="AF588" i="30"/>
  <c r="AI590" i="30"/>
  <c r="AF590" i="30"/>
  <c r="AI592" i="30"/>
  <c r="AF592" i="30"/>
  <c r="AI594" i="30"/>
  <c r="AF594" i="30"/>
  <c r="AI596" i="30"/>
  <c r="AF596" i="30"/>
  <c r="C47" i="30"/>
  <c r="K149" i="30"/>
  <c r="H47" i="30"/>
  <c r="Z618" i="30"/>
  <c r="AC263" i="35"/>
  <c r="AA263" i="35"/>
  <c r="S634" i="30"/>
  <c r="W634" i="30"/>
  <c r="AB634" i="30" s="1"/>
  <c r="G657" i="30"/>
  <c r="K657" i="30"/>
  <c r="V314" i="35"/>
  <c r="V365" i="35" s="1"/>
  <c r="AA365" i="35" s="1"/>
  <c r="N126" i="30"/>
  <c r="N138" i="30"/>
  <c r="V634" i="30"/>
  <c r="AC634" i="30" s="1"/>
  <c r="AA250" i="35"/>
  <c r="Z250" i="35"/>
  <c r="AA273" i="35"/>
  <c r="S251" i="35"/>
  <c r="W332" i="35"/>
  <c r="AB281" i="35"/>
  <c r="AI281" i="35" s="1"/>
  <c r="AA281" i="35"/>
  <c r="Z200" i="35"/>
  <c r="AA271" i="35"/>
  <c r="AC271" i="35"/>
  <c r="V322" i="35"/>
  <c r="Z322" i="35" s="1"/>
  <c r="Z269" i="35"/>
  <c r="R347" i="35"/>
  <c r="S398" i="35"/>
  <c r="AB301" i="35"/>
  <c r="AB270" i="35"/>
  <c r="AI270" i="35" s="1"/>
  <c r="W321" i="35"/>
  <c r="AA270" i="35"/>
  <c r="AB382" i="35"/>
  <c r="AI382" i="35" s="1"/>
  <c r="W433" i="35"/>
  <c r="AB274" i="35"/>
  <c r="AI274" i="35" s="1"/>
  <c r="W325" i="35"/>
  <c r="AA274" i="35"/>
  <c r="AC341" i="35"/>
  <c r="V392" i="35"/>
  <c r="R286" i="35"/>
  <c r="S337" i="35"/>
  <c r="T386" i="35"/>
  <c r="Z335" i="35"/>
  <c r="S328" i="35"/>
  <c r="R277" i="35"/>
  <c r="S352" i="35"/>
  <c r="R343" i="35"/>
  <c r="S394" i="35"/>
  <c r="AA347" i="35"/>
  <c r="AB347" i="35"/>
  <c r="AI347" i="35" s="1"/>
  <c r="W398" i="35"/>
  <c r="Z264" i="35"/>
  <c r="T315" i="35"/>
  <c r="T279" i="35"/>
  <c r="R387" i="35"/>
  <c r="S438" i="35"/>
  <c r="V372" i="35"/>
  <c r="AC321" i="35"/>
  <c r="Z321" i="35"/>
  <c r="W438" i="35"/>
  <c r="AB387" i="35"/>
  <c r="AI387" i="35" s="1"/>
  <c r="W333" i="35"/>
  <c r="AA282" i="35"/>
  <c r="AB282" i="35"/>
  <c r="AI282" i="35" s="1"/>
  <c r="W291" i="35"/>
  <c r="AB340" i="35"/>
  <c r="AI340" i="35" s="1"/>
  <c r="AA340" i="35"/>
  <c r="W391" i="35"/>
  <c r="AC265" i="35"/>
  <c r="V316" i="35"/>
  <c r="T301" i="35"/>
  <c r="Z301" i="35" s="1"/>
  <c r="Z292" i="35"/>
  <c r="T343" i="35"/>
  <c r="V368" i="35"/>
  <c r="AC317" i="35"/>
  <c r="R327" i="35"/>
  <c r="S378" i="35"/>
  <c r="AC374" i="35"/>
  <c r="V425" i="35"/>
  <c r="V352" i="35"/>
  <c r="AC352" i="35" s="1"/>
  <c r="V394" i="35"/>
  <c r="AC343" i="35"/>
  <c r="W313" i="35"/>
  <c r="AB262" i="35"/>
  <c r="AI262" i="35" s="1"/>
  <c r="AA262" i="35"/>
  <c r="W279" i="35"/>
  <c r="T415" i="35"/>
  <c r="U403" i="35"/>
  <c r="U445" i="35"/>
  <c r="V446" i="35"/>
  <c r="AC395" i="35"/>
  <c r="W390" i="35"/>
  <c r="AB339" i="35"/>
  <c r="AI339" i="35" s="1"/>
  <c r="V376" i="35"/>
  <c r="Z376" i="35" s="1"/>
  <c r="AC325" i="35"/>
  <c r="T367" i="35"/>
  <c r="AA264" i="35"/>
  <c r="AB264" i="35"/>
  <c r="AI264" i="35" s="1"/>
  <c r="W315" i="35"/>
  <c r="T555" i="35"/>
  <c r="S399" i="35"/>
  <c r="R348" i="35"/>
  <c r="T549" i="35"/>
  <c r="R400" i="35"/>
  <c r="S451" i="35"/>
  <c r="T377" i="35"/>
  <c r="Z326" i="35"/>
  <c r="AB240" i="35"/>
  <c r="AI240" i="35" s="1"/>
  <c r="AA240" i="35"/>
  <c r="S368" i="35"/>
  <c r="R317" i="35"/>
  <c r="T375" i="35"/>
  <c r="S380" i="35"/>
  <c r="R329" i="35"/>
  <c r="AC288" i="35"/>
  <c r="V339" i="35"/>
  <c r="AA339" i="35" s="1"/>
  <c r="Z288" i="35"/>
  <c r="V436" i="35"/>
  <c r="AC385" i="35"/>
  <c r="W399" i="35"/>
  <c r="AA348" i="35"/>
  <c r="AB348" i="35"/>
  <c r="AI348" i="35" s="1"/>
  <c r="S365" i="35"/>
  <c r="R314" i="35"/>
  <c r="V440" i="35"/>
  <c r="AC389" i="35"/>
  <c r="Z272" i="35"/>
  <c r="T323" i="35"/>
  <c r="W316" i="35"/>
  <c r="AA265" i="35"/>
  <c r="AB265" i="35"/>
  <c r="AI265" i="35" s="1"/>
  <c r="V387" i="35"/>
  <c r="AC336" i="35"/>
  <c r="R265" i="35"/>
  <c r="S316" i="35"/>
  <c r="R377" i="35"/>
  <c r="S428" i="35"/>
  <c r="S324" i="35"/>
  <c r="R273" i="35"/>
  <c r="W375" i="35"/>
  <c r="AB324" i="35"/>
  <c r="AI324" i="35" s="1"/>
  <c r="R315" i="35"/>
  <c r="S366" i="35"/>
  <c r="U415" i="35"/>
  <c r="U381" i="35"/>
  <c r="T427" i="35"/>
  <c r="S372" i="35"/>
  <c r="R321" i="35"/>
  <c r="V364" i="35"/>
  <c r="AC313" i="35"/>
  <c r="R350" i="35"/>
  <c r="S401" i="35"/>
  <c r="Z268" i="35"/>
  <c r="T319" i="35"/>
  <c r="T332" i="35"/>
  <c r="Z281" i="35"/>
  <c r="T291" i="35"/>
  <c r="T387" i="35"/>
  <c r="Z336" i="35"/>
  <c r="V386" i="35"/>
  <c r="AA386" i="35" s="1"/>
  <c r="AC335" i="35"/>
  <c r="V396" i="35"/>
  <c r="AA396" i="35" s="1"/>
  <c r="AC345" i="35"/>
  <c r="Z345" i="35"/>
  <c r="AC347" i="35"/>
  <c r="V398" i="35"/>
  <c r="Z347" i="35"/>
  <c r="T395" i="35"/>
  <c r="Z344" i="35"/>
  <c r="S382" i="35"/>
  <c r="R331" i="35"/>
  <c r="T399" i="35"/>
  <c r="Z348" i="35"/>
  <c r="T419" i="35"/>
  <c r="W395" i="35"/>
  <c r="AA344" i="35"/>
  <c r="AB344" i="35"/>
  <c r="AI344" i="35" s="1"/>
  <c r="W329" i="35"/>
  <c r="AB278" i="35"/>
  <c r="AI278" i="35" s="1"/>
  <c r="AA278" i="35"/>
  <c r="W323" i="35"/>
  <c r="AA272" i="35"/>
  <c r="AB272" i="35"/>
  <c r="AI272" i="35" s="1"/>
  <c r="S341" i="35"/>
  <c r="R290" i="35"/>
  <c r="W389" i="35"/>
  <c r="AB338" i="35"/>
  <c r="AI338" i="35" s="1"/>
  <c r="AA338" i="35"/>
  <c r="R351" i="35"/>
  <c r="S402" i="35"/>
  <c r="AA277" i="35"/>
  <c r="V251" i="35"/>
  <c r="AC251" i="35" s="1"/>
  <c r="Z265" i="35"/>
  <c r="R319" i="35"/>
  <c r="S370" i="35"/>
  <c r="U342" i="35"/>
  <c r="U353" i="35" s="1"/>
  <c r="U382" i="35"/>
  <c r="W371" i="35"/>
  <c r="AB320" i="35"/>
  <c r="AI320" i="35" s="1"/>
  <c r="AA337" i="35"/>
  <c r="AB337" i="35"/>
  <c r="AI337" i="35" s="1"/>
  <c r="W388" i="35"/>
  <c r="AB318" i="35"/>
  <c r="AI318" i="35" s="1"/>
  <c r="W369" i="35"/>
  <c r="AA318" i="35"/>
  <c r="T327" i="35"/>
  <c r="Z276" i="35"/>
  <c r="V442" i="35"/>
  <c r="AC391" i="35"/>
  <c r="V450" i="35"/>
  <c r="AC399" i="35"/>
  <c r="T385" i="35"/>
  <c r="Z334" i="35"/>
  <c r="T337" i="35"/>
  <c r="Z286" i="35"/>
  <c r="T389" i="35"/>
  <c r="Z338" i="35"/>
  <c r="R383" i="35"/>
  <c r="S434" i="35"/>
  <c r="T365" i="35"/>
  <c r="W385" i="35"/>
  <c r="AB334" i="35"/>
  <c r="AI334" i="35" s="1"/>
  <c r="AA334" i="35"/>
  <c r="S320" i="35"/>
  <c r="R269" i="35"/>
  <c r="V400" i="35"/>
  <c r="AC349" i="35"/>
  <c r="Z349" i="35"/>
  <c r="AB266" i="35"/>
  <c r="AI266" i="35" s="1"/>
  <c r="W317" i="35"/>
  <c r="AA266" i="35"/>
  <c r="R386" i="35"/>
  <c r="S437" i="35"/>
  <c r="AC378" i="35"/>
  <c r="V429" i="35"/>
  <c r="AA276" i="35"/>
  <c r="AB276" i="35"/>
  <c r="AI276" i="35" s="1"/>
  <c r="W327" i="35"/>
  <c r="V388" i="35"/>
  <c r="AC337" i="35"/>
  <c r="S385" i="35"/>
  <c r="R334" i="35"/>
  <c r="AA377" i="35"/>
  <c r="W428" i="35"/>
  <c r="AB377" i="35"/>
  <c r="AI377" i="35" s="1"/>
  <c r="Z282" i="35"/>
  <c r="T333" i="35"/>
  <c r="T373" i="35"/>
  <c r="W379" i="35"/>
  <c r="AB328" i="35"/>
  <c r="AI328" i="35" s="1"/>
  <c r="AA200" i="35"/>
  <c r="AB200" i="35"/>
  <c r="R333" i="35"/>
  <c r="S384" i="35"/>
  <c r="R544" i="35"/>
  <c r="S595" i="35"/>
  <c r="R595" i="35" s="1"/>
  <c r="AC269" i="35"/>
  <c r="V320" i="35"/>
  <c r="Z320" i="35" s="1"/>
  <c r="R346" i="35"/>
  <c r="S397" i="35"/>
  <c r="AA341" i="35"/>
  <c r="W392" i="35"/>
  <c r="AB341" i="35"/>
  <c r="AI341" i="35" s="1"/>
  <c r="AC333" i="35"/>
  <c r="V384" i="35"/>
  <c r="Z290" i="35"/>
  <c r="T341" i="35"/>
  <c r="Z346" i="35"/>
  <c r="T397" i="35"/>
  <c r="S364" i="35"/>
  <c r="R313" i="35"/>
  <c r="V401" i="35"/>
  <c r="AC350" i="35"/>
  <c r="T251" i="35"/>
  <c r="Z228" i="35"/>
  <c r="AA351" i="35"/>
  <c r="W402" i="35"/>
  <c r="AB351" i="35"/>
  <c r="AI351" i="35" s="1"/>
  <c r="R390" i="35"/>
  <c r="S441" i="35"/>
  <c r="AC377" i="35"/>
  <c r="V428" i="35"/>
  <c r="R323" i="35"/>
  <c r="S374" i="35"/>
  <c r="AB396" i="35"/>
  <c r="AI396" i="35" s="1"/>
  <c r="W447" i="35"/>
  <c r="AB386" i="35"/>
  <c r="AI386" i="35" s="1"/>
  <c r="W437" i="35"/>
  <c r="W352" i="35"/>
  <c r="AA343" i="35"/>
  <c r="W394" i="35"/>
  <c r="AB343" i="35"/>
  <c r="AI343" i="35" s="1"/>
  <c r="T431" i="35"/>
  <c r="V380" i="35"/>
  <c r="AC329" i="35"/>
  <c r="AC448" i="35"/>
  <c r="V499" i="35"/>
  <c r="T379" i="35"/>
  <c r="AC366" i="35"/>
  <c r="V417" i="35"/>
  <c r="T484" i="35"/>
  <c r="T474" i="35"/>
  <c r="V328" i="35"/>
  <c r="AA328" i="35" s="1"/>
  <c r="AC277" i="35"/>
  <c r="AA228" i="35"/>
  <c r="W251" i="35"/>
  <c r="AB228" i="35"/>
  <c r="AI228" i="35" s="1"/>
  <c r="R396" i="35"/>
  <c r="S447" i="35"/>
  <c r="S395" i="35"/>
  <c r="R344" i="35"/>
  <c r="T441" i="35"/>
  <c r="R373" i="35"/>
  <c r="S424" i="35"/>
  <c r="T371" i="35"/>
  <c r="AB365" i="35"/>
  <c r="AI365" i="35" s="1"/>
  <c r="W416" i="35"/>
  <c r="AB349" i="35"/>
  <c r="AI349" i="35" s="1"/>
  <c r="W400" i="35"/>
  <c r="AA349" i="35"/>
  <c r="V434" i="35"/>
  <c r="AC383" i="35"/>
  <c r="S389" i="35"/>
  <c r="R338" i="35"/>
  <c r="AA350" i="35"/>
  <c r="AB350" i="35"/>
  <c r="AI350" i="35" s="1"/>
  <c r="W401" i="35"/>
  <c r="V402" i="35"/>
  <c r="AC351" i="35"/>
  <c r="Z351" i="35"/>
  <c r="AC273" i="35"/>
  <c r="V324" i="35"/>
  <c r="AA324" i="35" s="1"/>
  <c r="T502" i="35"/>
  <c r="R369" i="35"/>
  <c r="S420" i="35"/>
  <c r="AA319" i="35"/>
  <c r="W370" i="35"/>
  <c r="AB319" i="35"/>
  <c r="AI319" i="35" s="1"/>
  <c r="T551" i="35"/>
  <c r="Z350" i="35"/>
  <c r="T401" i="35"/>
  <c r="Z340" i="35"/>
  <c r="T391" i="35"/>
  <c r="AA346" i="35"/>
  <c r="AB346" i="35"/>
  <c r="AI346" i="35" s="1"/>
  <c r="W397" i="35"/>
  <c r="AC370" i="35"/>
  <c r="V421" i="35"/>
  <c r="V369" i="35"/>
  <c r="AC318" i="35"/>
  <c r="AB373" i="35"/>
  <c r="AI373" i="35" s="1"/>
  <c r="W424" i="35"/>
  <c r="S376" i="35"/>
  <c r="R325" i="35"/>
  <c r="Z318" i="35"/>
  <c r="T369" i="35"/>
  <c r="V291" i="35"/>
  <c r="AC291" i="35" s="1"/>
  <c r="V331" i="35"/>
  <c r="AC280" i="35"/>
  <c r="Z280" i="35"/>
  <c r="AA280" i="35"/>
  <c r="V279" i="35"/>
  <c r="S291" i="35"/>
  <c r="Z240" i="35"/>
  <c r="S279" i="35"/>
  <c r="Z317" i="35"/>
  <c r="J98" i="30"/>
  <c r="AG98" i="30" s="1"/>
  <c r="C557" i="30"/>
  <c r="E557" i="30" s="1"/>
  <c r="J47" i="30"/>
  <c r="N46" i="30"/>
  <c r="N87" i="30"/>
  <c r="U634" i="30"/>
  <c r="C657" i="30"/>
  <c r="I657" i="30"/>
  <c r="N646" i="30"/>
  <c r="G47" i="30"/>
  <c r="N505" i="30"/>
  <c r="D657" i="30"/>
  <c r="J657" i="30"/>
  <c r="N656" i="30"/>
  <c r="P36" i="30"/>
  <c r="N97" i="30"/>
  <c r="E646" i="30"/>
  <c r="Z617" i="30"/>
  <c r="N634" i="30"/>
  <c r="N36" i="30"/>
  <c r="N250" i="30"/>
  <c r="Z267" i="34"/>
  <c r="S251" i="34"/>
  <c r="U251" i="34"/>
  <c r="T279" i="34"/>
  <c r="AA265" i="34"/>
  <c r="AC335" i="34"/>
  <c r="V386" i="34"/>
  <c r="Z386" i="34" s="1"/>
  <c r="T370" i="34"/>
  <c r="Z319" i="34"/>
  <c r="S383" i="34"/>
  <c r="R332" i="34"/>
  <c r="AC328" i="34"/>
  <c r="V379" i="34"/>
  <c r="AB292" i="34"/>
  <c r="W343" i="34"/>
  <c r="W301" i="34"/>
  <c r="AA292" i="34"/>
  <c r="S317" i="34"/>
  <c r="R266" i="34"/>
  <c r="T340" i="34"/>
  <c r="Z289" i="34"/>
  <c r="AB350" i="34"/>
  <c r="W401" i="34"/>
  <c r="AA350" i="34"/>
  <c r="T443" i="34"/>
  <c r="AB318" i="34"/>
  <c r="W369" i="34"/>
  <c r="AB240" i="34"/>
  <c r="AI240" i="34" s="1"/>
  <c r="AA240" i="34"/>
  <c r="U331" i="34"/>
  <c r="U291" i="34"/>
  <c r="AA294" i="34"/>
  <c r="W345" i="34"/>
  <c r="AB294" i="34"/>
  <c r="T451" i="34"/>
  <c r="S323" i="34"/>
  <c r="R272" i="34"/>
  <c r="AC344" i="34"/>
  <c r="V395" i="34"/>
  <c r="T453" i="34"/>
  <c r="AB286" i="34"/>
  <c r="W337" i="34"/>
  <c r="AA286" i="34"/>
  <c r="T338" i="34"/>
  <c r="Z287" i="34"/>
  <c r="T366" i="34"/>
  <c r="Z315" i="34"/>
  <c r="AB200" i="34"/>
  <c r="AA200" i="34"/>
  <c r="T344" i="34"/>
  <c r="Z293" i="34"/>
  <c r="V397" i="34"/>
  <c r="AC346" i="34"/>
  <c r="W323" i="34"/>
  <c r="AB272" i="34"/>
  <c r="AA272" i="34"/>
  <c r="AC378" i="34"/>
  <c r="V429" i="34"/>
  <c r="S467" i="34"/>
  <c r="R416" i="34"/>
  <c r="T394" i="34"/>
  <c r="Z343" i="34"/>
  <c r="R334" i="34"/>
  <c r="S385" i="34"/>
  <c r="S401" i="34"/>
  <c r="R350" i="34"/>
  <c r="R347" i="34"/>
  <c r="S398" i="34"/>
  <c r="T326" i="34"/>
  <c r="Z275" i="34"/>
  <c r="R348" i="34"/>
  <c r="S399" i="34"/>
  <c r="V251" i="34"/>
  <c r="AC251" i="34" s="1"/>
  <c r="AC228" i="34"/>
  <c r="V392" i="34"/>
  <c r="AC341" i="34"/>
  <c r="AA328" i="34"/>
  <c r="W379" i="34"/>
  <c r="AB328" i="34"/>
  <c r="S329" i="34"/>
  <c r="R278" i="34"/>
  <c r="AC349" i="34"/>
  <c r="V400" i="34"/>
  <c r="AA348" i="34"/>
  <c r="W399" i="34"/>
  <c r="AB348" i="34"/>
  <c r="T336" i="34"/>
  <c r="Z285" i="34"/>
  <c r="AC345" i="34"/>
  <c r="V396" i="34"/>
  <c r="Z396" i="34" s="1"/>
  <c r="R337" i="34"/>
  <c r="S388" i="34"/>
  <c r="V316" i="34"/>
  <c r="Z316" i="34" s="1"/>
  <c r="AC265" i="34"/>
  <c r="T374" i="34"/>
  <c r="Z323" i="34"/>
  <c r="T251" i="34"/>
  <c r="Z228" i="34"/>
  <c r="AC371" i="34"/>
  <c r="V422" i="34"/>
  <c r="AB322" i="34"/>
  <c r="W373" i="34"/>
  <c r="AA322" i="34"/>
  <c r="T441" i="34"/>
  <c r="T378" i="34"/>
  <c r="Z327" i="34"/>
  <c r="S321" i="34"/>
  <c r="R270" i="34"/>
  <c r="AA316" i="34"/>
  <c r="W367" i="34"/>
  <c r="AB316" i="34"/>
  <c r="W319" i="34"/>
  <c r="AB268" i="34"/>
  <c r="AA268" i="34"/>
  <c r="S422" i="34"/>
  <c r="R371" i="34"/>
  <c r="AB314" i="34"/>
  <c r="W365" i="34"/>
  <c r="T350" i="34"/>
  <c r="Z299" i="34"/>
  <c r="V402" i="34"/>
  <c r="AC351" i="34"/>
  <c r="R377" i="34"/>
  <c r="S428" i="34"/>
  <c r="AA320" i="34"/>
  <c r="W371" i="34"/>
  <c r="AB320" i="34"/>
  <c r="AB332" i="34"/>
  <c r="W383" i="34"/>
  <c r="AA332" i="34"/>
  <c r="V394" i="34"/>
  <c r="V352" i="34"/>
  <c r="AC352" i="34" s="1"/>
  <c r="AC343" i="34"/>
  <c r="AC334" i="34"/>
  <c r="V385" i="34"/>
  <c r="T382" i="34"/>
  <c r="Z331" i="34"/>
  <c r="AC370" i="34"/>
  <c r="V421" i="34"/>
  <c r="AC338" i="34"/>
  <c r="V389" i="34"/>
  <c r="AC267" i="34"/>
  <c r="V318" i="34"/>
  <c r="AA318" i="34" s="1"/>
  <c r="S396" i="34"/>
  <c r="R345" i="34"/>
  <c r="R343" i="34"/>
  <c r="S394" i="34"/>
  <c r="T348" i="34"/>
  <c r="Z297" i="34"/>
  <c r="S387" i="34"/>
  <c r="R336" i="34"/>
  <c r="R284" i="34"/>
  <c r="S335" i="34"/>
  <c r="R344" i="34"/>
  <c r="S395" i="34"/>
  <c r="S313" i="34"/>
  <c r="S279" i="34"/>
  <c r="R262" i="34"/>
  <c r="T322" i="34"/>
  <c r="Z271" i="34"/>
  <c r="S351" i="34"/>
  <c r="R300" i="34"/>
  <c r="S391" i="34"/>
  <c r="R340" i="34"/>
  <c r="S327" i="34"/>
  <c r="R276" i="34"/>
  <c r="T346" i="34"/>
  <c r="Z295" i="34"/>
  <c r="T369" i="34"/>
  <c r="T367" i="34"/>
  <c r="S418" i="34"/>
  <c r="R367" i="34"/>
  <c r="W327" i="34"/>
  <c r="AB276" i="34"/>
  <c r="AA276" i="34"/>
  <c r="AC339" i="34"/>
  <c r="V390" i="34"/>
  <c r="T320" i="34"/>
  <c r="Z269" i="34"/>
  <c r="S291" i="34"/>
  <c r="R280" i="34"/>
  <c r="S331" i="34"/>
  <c r="T435" i="34"/>
  <c r="W313" i="34"/>
  <c r="AB262" i="34"/>
  <c r="AA262" i="34"/>
  <c r="W279" i="34"/>
  <c r="AB346" i="34"/>
  <c r="W397" i="34"/>
  <c r="AA346" i="34"/>
  <c r="AA334" i="34"/>
  <c r="AB334" i="34"/>
  <c r="W385" i="34"/>
  <c r="V383" i="34"/>
  <c r="AC332" i="34"/>
  <c r="V419" i="34"/>
  <c r="AC368" i="34"/>
  <c r="V398" i="34"/>
  <c r="Z398" i="34" s="1"/>
  <c r="AC347" i="34"/>
  <c r="R369" i="34"/>
  <c r="S420" i="34"/>
  <c r="AB300" i="34"/>
  <c r="W351" i="34"/>
  <c r="AA300" i="34"/>
  <c r="T332" i="34"/>
  <c r="Z281" i="34"/>
  <c r="T376" i="34"/>
  <c r="Z325" i="34"/>
  <c r="AB250" i="34"/>
  <c r="AI250" i="34" s="1"/>
  <c r="AA250" i="34"/>
  <c r="AB266" i="34"/>
  <c r="W317" i="34"/>
  <c r="AA266" i="34"/>
  <c r="T379" i="34"/>
  <c r="Z328" i="34"/>
  <c r="V431" i="34"/>
  <c r="AC380" i="34"/>
  <c r="AA288" i="34"/>
  <c r="W339" i="34"/>
  <c r="AB288" i="34"/>
  <c r="T324" i="34"/>
  <c r="Z273" i="34"/>
  <c r="T364" i="34"/>
  <c r="Z313" i="34"/>
  <c r="AB228" i="34"/>
  <c r="AI228" i="34" s="1"/>
  <c r="W251" i="34"/>
  <c r="AA228" i="34"/>
  <c r="U301" i="34"/>
  <c r="U343" i="34"/>
  <c r="R373" i="34"/>
  <c r="S424" i="34"/>
  <c r="U313" i="34"/>
  <c r="U279" i="34"/>
  <c r="V415" i="34"/>
  <c r="AC364" i="34"/>
  <c r="AB290" i="34"/>
  <c r="W341" i="34"/>
  <c r="AA290" i="34"/>
  <c r="AC331" i="34"/>
  <c r="V342" i="34"/>
  <c r="AC342" i="34" s="1"/>
  <c r="V382" i="34"/>
  <c r="T439" i="34"/>
  <c r="T368" i="34"/>
  <c r="Z317" i="34"/>
  <c r="AA324" i="34"/>
  <c r="W375" i="34"/>
  <c r="AB324" i="34"/>
  <c r="T380" i="34"/>
  <c r="Z329" i="34"/>
  <c r="S325" i="34"/>
  <c r="R274" i="34"/>
  <c r="W333" i="34"/>
  <c r="AB282" i="34"/>
  <c r="AA282" i="34"/>
  <c r="AA344" i="34"/>
  <c r="W395" i="34"/>
  <c r="AB344" i="34"/>
  <c r="T437" i="34"/>
  <c r="V428" i="34"/>
  <c r="AC377" i="34"/>
  <c r="V401" i="34"/>
  <c r="AC350" i="34"/>
  <c r="S390" i="34"/>
  <c r="R339" i="34"/>
  <c r="V373" i="34"/>
  <c r="AC322" i="34"/>
  <c r="AA338" i="34"/>
  <c r="W389" i="34"/>
  <c r="AB338" i="34"/>
  <c r="AA284" i="34"/>
  <c r="AB284" i="34"/>
  <c r="W335" i="34"/>
  <c r="V388" i="34"/>
  <c r="Z388" i="34" s="1"/>
  <c r="AC337" i="34"/>
  <c r="AB336" i="34"/>
  <c r="W387" i="34"/>
  <c r="AA336" i="34"/>
  <c r="T372" i="34"/>
  <c r="Z321" i="34"/>
  <c r="T314" i="34"/>
  <c r="Z263" i="34"/>
  <c r="S426" i="34"/>
  <c r="R375" i="34"/>
  <c r="V387" i="34"/>
  <c r="AC336" i="34"/>
  <c r="R338" i="34"/>
  <c r="S389" i="34"/>
  <c r="W321" i="34"/>
  <c r="AB270" i="34"/>
  <c r="AA270" i="34"/>
  <c r="S319" i="34"/>
  <c r="R268" i="34"/>
  <c r="R333" i="34"/>
  <c r="S384" i="34"/>
  <c r="S315" i="34"/>
  <c r="R264" i="34"/>
  <c r="AC375" i="34"/>
  <c r="V426" i="34"/>
  <c r="W329" i="34"/>
  <c r="AB278" i="34"/>
  <c r="AA278" i="34"/>
  <c r="V391" i="34"/>
  <c r="AC340" i="34"/>
  <c r="AB280" i="34"/>
  <c r="W291" i="34"/>
  <c r="AA280" i="34"/>
  <c r="W331" i="34"/>
  <c r="W315" i="34"/>
  <c r="AB264" i="34"/>
  <c r="AA264" i="34"/>
  <c r="V427" i="34"/>
  <c r="AC376" i="34"/>
  <c r="AC348" i="34"/>
  <c r="V399" i="34"/>
  <c r="AB340" i="34"/>
  <c r="W391" i="34"/>
  <c r="AA340" i="34"/>
  <c r="AC366" i="34"/>
  <c r="V417" i="34"/>
  <c r="V423" i="34"/>
  <c r="AC372" i="34"/>
  <c r="S430" i="34"/>
  <c r="R379" i="34"/>
  <c r="T449" i="34"/>
  <c r="AB326" i="34"/>
  <c r="W377" i="34"/>
  <c r="AA326" i="34"/>
  <c r="AA298" i="34"/>
  <c r="W349" i="34"/>
  <c r="AB298" i="34"/>
  <c r="AB274" i="34"/>
  <c r="W325" i="34"/>
  <c r="AA274" i="34"/>
  <c r="S397" i="34"/>
  <c r="R346" i="34"/>
  <c r="V384" i="34"/>
  <c r="AC333" i="34"/>
  <c r="R298" i="34"/>
  <c r="S349" i="34"/>
  <c r="AB296" i="34"/>
  <c r="W347" i="34"/>
  <c r="AA296" i="34"/>
  <c r="T447" i="34"/>
  <c r="S341" i="34"/>
  <c r="R290" i="34"/>
  <c r="AC263" i="34"/>
  <c r="V314" i="34"/>
  <c r="V279" i="34"/>
  <c r="Z283" i="34"/>
  <c r="T334" i="34"/>
  <c r="AC374" i="34"/>
  <c r="V425" i="34"/>
  <c r="Z335" i="34"/>
  <c r="T301" i="34"/>
  <c r="Z301" i="34" s="1"/>
  <c r="Z339" i="34"/>
  <c r="T291" i="34"/>
  <c r="Z291" i="34" s="1"/>
  <c r="S301" i="34"/>
  <c r="Z200" i="34"/>
  <c r="H608" i="30"/>
  <c r="N607" i="30"/>
  <c r="G608" i="30"/>
  <c r="K608" i="30"/>
  <c r="P608" i="30" s="1"/>
  <c r="J608" i="30"/>
  <c r="O597" i="30"/>
  <c r="AH597" i="30" s="1"/>
  <c r="P597" i="30"/>
  <c r="N597" i="30"/>
  <c r="I608" i="30"/>
  <c r="N556" i="30"/>
  <c r="N546" i="30"/>
  <c r="J557" i="30"/>
  <c r="H557" i="30"/>
  <c r="O546" i="30"/>
  <c r="AH546" i="30" s="1"/>
  <c r="G557" i="30"/>
  <c r="K557" i="30"/>
  <c r="I557" i="30"/>
  <c r="P505" i="30"/>
  <c r="N495" i="30"/>
  <c r="I506" i="30"/>
  <c r="G506" i="30"/>
  <c r="J506" i="30"/>
  <c r="O483" i="30"/>
  <c r="AH483" i="30" s="1"/>
  <c r="H506" i="30"/>
  <c r="N444" i="30"/>
  <c r="G455" i="30"/>
  <c r="K353" i="30"/>
  <c r="P353" i="30" s="1"/>
  <c r="P250" i="30"/>
  <c r="P126" i="30"/>
  <c r="P148" i="30"/>
  <c r="T24" i="30"/>
  <c r="I404" i="30"/>
  <c r="N381" i="30"/>
  <c r="K404" i="30"/>
  <c r="P404" i="30" s="1"/>
  <c r="N403" i="30"/>
  <c r="J404" i="30"/>
  <c r="AG404" i="30" s="1"/>
  <c r="G404" i="30"/>
  <c r="O393" i="30"/>
  <c r="P403" i="30"/>
  <c r="N393" i="30"/>
  <c r="N352" i="30"/>
  <c r="N342" i="30"/>
  <c r="G353" i="30"/>
  <c r="N330" i="30"/>
  <c r="J353" i="30"/>
  <c r="AG353" i="30" s="1"/>
  <c r="I353" i="30"/>
  <c r="O342" i="30"/>
  <c r="AH342" i="30" s="1"/>
  <c r="H455" i="30"/>
  <c r="N454" i="30"/>
  <c r="J455" i="30"/>
  <c r="I455" i="30"/>
  <c r="O432" i="30"/>
  <c r="AH432" i="30" s="1"/>
  <c r="K251" i="30"/>
  <c r="N240" i="30"/>
  <c r="N228" i="30"/>
  <c r="P228" i="30"/>
  <c r="J251" i="30"/>
  <c r="I251" i="30"/>
  <c r="G251" i="30"/>
  <c r="I200" i="30"/>
  <c r="N199" i="30"/>
  <c r="J200" i="30"/>
  <c r="N189" i="30"/>
  <c r="K200" i="30"/>
  <c r="P199" i="30"/>
  <c r="G200" i="30"/>
  <c r="O189" i="30"/>
  <c r="P177" i="30"/>
  <c r="N177" i="30"/>
  <c r="N148" i="30"/>
  <c r="J149" i="30"/>
  <c r="AG149" i="30" s="1"/>
  <c r="I149" i="30"/>
  <c r="G149" i="30"/>
  <c r="O138" i="30"/>
  <c r="P97" i="30"/>
  <c r="H98" i="30"/>
  <c r="G98" i="30"/>
  <c r="I98" i="30"/>
  <c r="O87" i="30"/>
  <c r="O75" i="30"/>
  <c r="AB33" i="30"/>
  <c r="R33" i="30"/>
  <c r="AB35" i="30"/>
  <c r="R35" i="30"/>
  <c r="AB31" i="30"/>
  <c r="R31" i="30"/>
  <c r="AB29" i="30"/>
  <c r="R29" i="30"/>
  <c r="AB27" i="30"/>
  <c r="R27" i="30"/>
  <c r="AB25" i="30"/>
  <c r="I47" i="30"/>
  <c r="R25" i="30"/>
  <c r="AA14" i="30"/>
  <c r="AA12" i="30"/>
  <c r="V24" i="30"/>
  <c r="AC24" i="30" s="1"/>
  <c r="E607" i="30"/>
  <c r="E455" i="30"/>
  <c r="AC7" i="30"/>
  <c r="AC8" i="30"/>
  <c r="AA8" i="30"/>
  <c r="AC10" i="30"/>
  <c r="AC11" i="30"/>
  <c r="AC12" i="30"/>
  <c r="AC13" i="30"/>
  <c r="AC14" i="30"/>
  <c r="AC15" i="30"/>
  <c r="AC16" i="30"/>
  <c r="AC17" i="30"/>
  <c r="AC18" i="30"/>
  <c r="AC19" i="30"/>
  <c r="AC20" i="30"/>
  <c r="AC21" i="30"/>
  <c r="AC22" i="30"/>
  <c r="AC23" i="30"/>
  <c r="Q36" i="30"/>
  <c r="O46" i="30"/>
  <c r="O97" i="30"/>
  <c r="AH97" i="30" s="1"/>
  <c r="Q148" i="30"/>
  <c r="O199" i="30"/>
  <c r="AH199" i="30" s="1"/>
  <c r="O240" i="30"/>
  <c r="Q250" i="30"/>
  <c r="E301" i="30"/>
  <c r="E353" i="30"/>
  <c r="Q352" i="30"/>
  <c r="O403" i="30"/>
  <c r="AH403" i="30" s="1"/>
  <c r="P444" i="30"/>
  <c r="Q454" i="30"/>
  <c r="E495" i="30"/>
  <c r="O505" i="30"/>
  <c r="AH505" i="30" s="1"/>
  <c r="Q556" i="30"/>
  <c r="Q597" i="30"/>
  <c r="P607" i="30"/>
  <c r="O646" i="30"/>
  <c r="E656" i="30"/>
  <c r="Q656" i="30"/>
  <c r="AC9" i="30"/>
  <c r="AA10" i="30"/>
  <c r="AA18" i="30"/>
  <c r="AA20" i="30"/>
  <c r="O24" i="30"/>
  <c r="R26" i="30"/>
  <c r="AB26" i="30"/>
  <c r="R28" i="30"/>
  <c r="AB28" i="30"/>
  <c r="R30" i="30"/>
  <c r="AB30" i="30"/>
  <c r="R32" i="30"/>
  <c r="AB32" i="30"/>
  <c r="R34" i="30"/>
  <c r="AB34" i="30"/>
  <c r="O36" i="30"/>
  <c r="AC37" i="30"/>
  <c r="AC38" i="30"/>
  <c r="AC39" i="30"/>
  <c r="AC40" i="30"/>
  <c r="AC41" i="30"/>
  <c r="AC42" i="30"/>
  <c r="AC43" i="30"/>
  <c r="AC44" i="30"/>
  <c r="AC45" i="30"/>
  <c r="Q97" i="30"/>
  <c r="O148" i="30"/>
  <c r="AH148" i="30" s="1"/>
  <c r="Q199" i="30"/>
  <c r="O250" i="30"/>
  <c r="AH250" i="30" s="1"/>
  <c r="Q302" i="30"/>
  <c r="O291" i="30"/>
  <c r="AH291" i="30" s="1"/>
  <c r="Q301" i="30"/>
  <c r="Q342" i="30"/>
  <c r="P352" i="30"/>
  <c r="Q403" i="30"/>
  <c r="O454" i="30"/>
  <c r="AH454" i="30" s="1"/>
  <c r="P495" i="30"/>
  <c r="Q505" i="30"/>
  <c r="Q546" i="30"/>
  <c r="P556" i="30"/>
  <c r="Q607" i="30"/>
  <c r="Q646" i="30"/>
  <c r="P656" i="30"/>
  <c r="S109" i="30"/>
  <c r="S75" i="30"/>
  <c r="R58" i="30"/>
  <c r="U109" i="30"/>
  <c r="U75" i="30"/>
  <c r="W109" i="30"/>
  <c r="AB58" i="30"/>
  <c r="S110" i="30"/>
  <c r="R59" i="30"/>
  <c r="S112" i="30"/>
  <c r="R61" i="30"/>
  <c r="T110" i="30"/>
  <c r="Z59" i="30"/>
  <c r="V110" i="30"/>
  <c r="AC59" i="30"/>
  <c r="T111" i="30"/>
  <c r="Z60" i="30"/>
  <c r="V111" i="30"/>
  <c r="AC60" i="30"/>
  <c r="T112" i="30"/>
  <c r="Z61" i="30"/>
  <c r="V112" i="30"/>
  <c r="AC61" i="30"/>
  <c r="S113" i="30"/>
  <c r="R62" i="30"/>
  <c r="W113" i="30"/>
  <c r="AA62" i="30"/>
  <c r="AB62" i="30"/>
  <c r="S114" i="30"/>
  <c r="R63" i="30"/>
  <c r="S115" i="30"/>
  <c r="R64" i="30"/>
  <c r="W115" i="30"/>
  <c r="AA64" i="30"/>
  <c r="AB64" i="30"/>
  <c r="S116" i="30"/>
  <c r="R65" i="30"/>
  <c r="S117" i="30"/>
  <c r="R66" i="30"/>
  <c r="W117" i="30"/>
  <c r="AA66" i="30"/>
  <c r="AB66" i="30"/>
  <c r="S118" i="30"/>
  <c r="R67" i="30"/>
  <c r="W118" i="30"/>
  <c r="AB67" i="30"/>
  <c r="AA67" i="30"/>
  <c r="S119" i="30"/>
  <c r="R68" i="30"/>
  <c r="W119" i="30"/>
  <c r="AA68" i="30"/>
  <c r="AB68" i="30"/>
  <c r="S120" i="30"/>
  <c r="R69" i="30"/>
  <c r="S122" i="30"/>
  <c r="R71" i="30"/>
  <c r="S124" i="30"/>
  <c r="R73" i="30"/>
  <c r="W124" i="30"/>
  <c r="AB73" i="30"/>
  <c r="AA73" i="30"/>
  <c r="S111" i="30"/>
  <c r="R60" i="30"/>
  <c r="W111" i="30"/>
  <c r="AA60" i="30"/>
  <c r="AB60" i="30"/>
  <c r="W112" i="30"/>
  <c r="AB61" i="30"/>
  <c r="AA61" i="30"/>
  <c r="T113" i="30"/>
  <c r="Z62" i="30"/>
  <c r="V113" i="30"/>
  <c r="AC62" i="30"/>
  <c r="T114" i="30"/>
  <c r="Z63" i="30"/>
  <c r="V114" i="30"/>
  <c r="AC63" i="30"/>
  <c r="T115" i="30"/>
  <c r="Z64" i="30"/>
  <c r="V115" i="30"/>
  <c r="AC64" i="30"/>
  <c r="T116" i="30"/>
  <c r="Z65" i="30"/>
  <c r="V116" i="30"/>
  <c r="AC65" i="30"/>
  <c r="T117" i="30"/>
  <c r="Z66" i="30"/>
  <c r="V117" i="30"/>
  <c r="AC66" i="30"/>
  <c r="T118" i="30"/>
  <c r="Z67" i="30"/>
  <c r="V118" i="30"/>
  <c r="AC67" i="30"/>
  <c r="T119" i="30"/>
  <c r="Z68" i="30"/>
  <c r="V119" i="30"/>
  <c r="AC68" i="30"/>
  <c r="T120" i="30"/>
  <c r="Z69" i="30"/>
  <c r="V120" i="30"/>
  <c r="AC69" i="30"/>
  <c r="T121" i="30"/>
  <c r="Z70" i="30"/>
  <c r="V121" i="30"/>
  <c r="AC70" i="30"/>
  <c r="T123" i="30"/>
  <c r="Z72" i="30"/>
  <c r="V123" i="30"/>
  <c r="AC72" i="30"/>
  <c r="T125" i="30"/>
  <c r="Z74" i="30"/>
  <c r="V125" i="30"/>
  <c r="AC74" i="30"/>
  <c r="T122" i="30"/>
  <c r="Z71" i="30"/>
  <c r="V173" i="30"/>
  <c r="AC122" i="30"/>
  <c r="T124" i="30"/>
  <c r="Z73" i="30"/>
  <c r="V175" i="30"/>
  <c r="AC124" i="30"/>
  <c r="S127" i="30"/>
  <c r="S87" i="30"/>
  <c r="R76" i="30"/>
  <c r="U127" i="30"/>
  <c r="U87" i="30"/>
  <c r="W127" i="30"/>
  <c r="AA76" i="30"/>
  <c r="W87" i="30"/>
  <c r="AB76" i="30"/>
  <c r="S128" i="30"/>
  <c r="R77" i="30"/>
  <c r="W128" i="30"/>
  <c r="AA77" i="30"/>
  <c r="AB77" i="30"/>
  <c r="S129" i="30"/>
  <c r="R78" i="30"/>
  <c r="W129" i="30"/>
  <c r="AB78" i="30"/>
  <c r="AA78" i="30"/>
  <c r="S130" i="30"/>
  <c r="R79" i="30"/>
  <c r="W130" i="30"/>
  <c r="AA79" i="30"/>
  <c r="AB79" i="30"/>
  <c r="S131" i="30"/>
  <c r="R80" i="30"/>
  <c r="W131" i="30"/>
  <c r="AB80" i="30"/>
  <c r="AA80" i="30"/>
  <c r="S132" i="30"/>
  <c r="R81" i="30"/>
  <c r="W132" i="30"/>
  <c r="AA81" i="30"/>
  <c r="AB81" i="30"/>
  <c r="S133" i="30"/>
  <c r="R82" i="30"/>
  <c r="W133" i="30"/>
  <c r="AB82" i="30"/>
  <c r="AA82" i="30"/>
  <c r="S134" i="30"/>
  <c r="R83" i="30"/>
  <c r="W134" i="30"/>
  <c r="AA83" i="30"/>
  <c r="AB83" i="30"/>
  <c r="S135" i="30"/>
  <c r="R84" i="30"/>
  <c r="W135" i="30"/>
  <c r="AB84" i="30"/>
  <c r="AA84" i="30"/>
  <c r="S136" i="30"/>
  <c r="R85" i="30"/>
  <c r="W136" i="30"/>
  <c r="AA85" i="30"/>
  <c r="AB85" i="30"/>
  <c r="S137" i="30"/>
  <c r="R86" i="30"/>
  <c r="W137" i="30"/>
  <c r="AB86" i="30"/>
  <c r="AA86" i="30"/>
  <c r="T139" i="30"/>
  <c r="T97" i="30"/>
  <c r="Z88" i="30"/>
  <c r="V139" i="30"/>
  <c r="AC88" i="30"/>
  <c r="V97" i="30"/>
  <c r="AC97" i="30" s="1"/>
  <c r="T140" i="30"/>
  <c r="Z89" i="30"/>
  <c r="V140" i="30"/>
  <c r="AC89" i="30"/>
  <c r="T141" i="30"/>
  <c r="Z90" i="30"/>
  <c r="V141" i="30"/>
  <c r="AC90" i="30"/>
  <c r="T142" i="30"/>
  <c r="Z91" i="30"/>
  <c r="V142" i="30"/>
  <c r="AC91" i="30"/>
  <c r="T143" i="30"/>
  <c r="Z92" i="30"/>
  <c r="V143" i="30"/>
  <c r="AC92" i="30"/>
  <c r="T144" i="30"/>
  <c r="Z93" i="30"/>
  <c r="V144" i="30"/>
  <c r="AC93" i="30"/>
  <c r="T145" i="30"/>
  <c r="Z94" i="30"/>
  <c r="V145" i="30"/>
  <c r="AC94" i="30"/>
  <c r="T146" i="30"/>
  <c r="Z95" i="30"/>
  <c r="V146" i="30"/>
  <c r="AC95" i="30"/>
  <c r="T147" i="30"/>
  <c r="Z96" i="30"/>
  <c r="V147" i="30"/>
  <c r="AC96" i="30"/>
  <c r="AA7" i="30"/>
  <c r="AA9" i="30"/>
  <c r="AA13" i="30"/>
  <c r="AA16" i="30"/>
  <c r="R7" i="30"/>
  <c r="Z7" i="30"/>
  <c r="AB7" i="30"/>
  <c r="R8" i="30"/>
  <c r="Z8" i="30"/>
  <c r="AB8" i="30"/>
  <c r="R9" i="30"/>
  <c r="Z9" i="30"/>
  <c r="AB9" i="30"/>
  <c r="R10" i="30"/>
  <c r="Z10" i="30"/>
  <c r="AB10" i="30"/>
  <c r="R11" i="30"/>
  <c r="Z11" i="30"/>
  <c r="AB11" i="30"/>
  <c r="R12" i="30"/>
  <c r="Z12" i="30"/>
  <c r="AB12" i="30"/>
  <c r="R13" i="30"/>
  <c r="Z13" i="30"/>
  <c r="AB13" i="30"/>
  <c r="R14" i="30"/>
  <c r="Z14" i="30"/>
  <c r="AB14" i="30"/>
  <c r="R15" i="30"/>
  <c r="Z15" i="30"/>
  <c r="AB15" i="30"/>
  <c r="R16" i="30"/>
  <c r="Z16" i="30"/>
  <c r="AB16" i="30"/>
  <c r="R17" i="30"/>
  <c r="Z17" i="30"/>
  <c r="AB17" i="30"/>
  <c r="R18" i="30"/>
  <c r="Z18" i="30"/>
  <c r="AB18" i="30"/>
  <c r="R19" i="30"/>
  <c r="Z19" i="30"/>
  <c r="AB19" i="30"/>
  <c r="R20" i="30"/>
  <c r="Z20" i="30"/>
  <c r="AB20" i="30"/>
  <c r="R21" i="30"/>
  <c r="Z21" i="30"/>
  <c r="AB21" i="30"/>
  <c r="R22" i="30"/>
  <c r="Z22" i="30"/>
  <c r="AB22" i="30"/>
  <c r="R23" i="30"/>
  <c r="Z23" i="30"/>
  <c r="AB23" i="30"/>
  <c r="E24" i="30"/>
  <c r="N24" i="30"/>
  <c r="P24" i="30"/>
  <c r="S24" i="30"/>
  <c r="U24" i="30"/>
  <c r="W24" i="30"/>
  <c r="AA25" i="30"/>
  <c r="AC25" i="30"/>
  <c r="AA26" i="30"/>
  <c r="AC26" i="30"/>
  <c r="AA27" i="30"/>
  <c r="AC27" i="30"/>
  <c r="AA28" i="30"/>
  <c r="AC28" i="30"/>
  <c r="AA29" i="30"/>
  <c r="AC29" i="30"/>
  <c r="AA30" i="30"/>
  <c r="AC30" i="30"/>
  <c r="AA31" i="30"/>
  <c r="AC31" i="30"/>
  <c r="AA32" i="30"/>
  <c r="AC32" i="30"/>
  <c r="AA33" i="30"/>
  <c r="AC33" i="30"/>
  <c r="AA34" i="30"/>
  <c r="AC34" i="30"/>
  <c r="AA35" i="30"/>
  <c r="AC35" i="30"/>
  <c r="T36" i="30"/>
  <c r="V36" i="30"/>
  <c r="AC36" i="30" s="1"/>
  <c r="R37" i="30"/>
  <c r="Z37" i="30"/>
  <c r="AB37" i="30"/>
  <c r="R38" i="30"/>
  <c r="Z38" i="30"/>
  <c r="AB38" i="30"/>
  <c r="R39" i="30"/>
  <c r="Z39" i="30"/>
  <c r="AB39" i="30"/>
  <c r="R40" i="30"/>
  <c r="Z40" i="30"/>
  <c r="AB40" i="30"/>
  <c r="R41" i="30"/>
  <c r="Z41" i="30"/>
  <c r="AB41" i="30"/>
  <c r="R42" i="30"/>
  <c r="Z42" i="30"/>
  <c r="AB42" i="30"/>
  <c r="R43" i="30"/>
  <c r="Z43" i="30"/>
  <c r="AB43" i="30"/>
  <c r="R44" i="30"/>
  <c r="Z44" i="30"/>
  <c r="AB44" i="30"/>
  <c r="R45" i="30"/>
  <c r="Z45" i="30"/>
  <c r="AB45" i="30"/>
  <c r="E46" i="30"/>
  <c r="P46" i="30"/>
  <c r="S46" i="30"/>
  <c r="U46" i="30"/>
  <c r="W46" i="30"/>
  <c r="D47" i="30"/>
  <c r="K47" i="30"/>
  <c r="T58" i="30"/>
  <c r="V58" i="30"/>
  <c r="W59" i="30"/>
  <c r="W63" i="30"/>
  <c r="W65" i="30"/>
  <c r="W69" i="30"/>
  <c r="R70" i="30"/>
  <c r="W71" i="30"/>
  <c r="AC71" i="30"/>
  <c r="R74" i="30"/>
  <c r="R121" i="30"/>
  <c r="S172" i="30"/>
  <c r="W121" i="30"/>
  <c r="AA70" i="30"/>
  <c r="R123" i="30"/>
  <c r="S174" i="30"/>
  <c r="W123" i="30"/>
  <c r="AA72" i="30"/>
  <c r="R125" i="30"/>
  <c r="S176" i="30"/>
  <c r="W125" i="30"/>
  <c r="AA74" i="30"/>
  <c r="T87" i="30"/>
  <c r="T127" i="30"/>
  <c r="Z76" i="30"/>
  <c r="V87" i="30"/>
  <c r="AC87" i="30" s="1"/>
  <c r="AC76" i="30"/>
  <c r="V127" i="30"/>
  <c r="T128" i="30"/>
  <c r="Z77" i="30"/>
  <c r="AC77" i="30"/>
  <c r="V128" i="30"/>
  <c r="Z78" i="30"/>
  <c r="T129" i="30"/>
  <c r="V129" i="30"/>
  <c r="AC78" i="30"/>
  <c r="T130" i="30"/>
  <c r="Z79" i="30"/>
  <c r="AC79" i="30"/>
  <c r="V130" i="30"/>
  <c r="Z80" i="30"/>
  <c r="T131" i="30"/>
  <c r="V131" i="30"/>
  <c r="AC80" i="30"/>
  <c r="T132" i="30"/>
  <c r="Z81" i="30"/>
  <c r="AC81" i="30"/>
  <c r="V132" i="30"/>
  <c r="Z82" i="30"/>
  <c r="T133" i="30"/>
  <c r="V133" i="30"/>
  <c r="AC82" i="30"/>
  <c r="T134" i="30"/>
  <c r="Z83" i="30"/>
  <c r="AC83" i="30"/>
  <c r="V134" i="30"/>
  <c r="Z84" i="30"/>
  <c r="T135" i="30"/>
  <c r="V135" i="30"/>
  <c r="AC84" i="30"/>
  <c r="T136" i="30"/>
  <c r="Z85" i="30"/>
  <c r="AC85" i="30"/>
  <c r="V136" i="30"/>
  <c r="Z86" i="30"/>
  <c r="T137" i="30"/>
  <c r="V137" i="30"/>
  <c r="AC86" i="30"/>
  <c r="S97" i="30"/>
  <c r="S139" i="30"/>
  <c r="R88" i="30"/>
  <c r="U97" i="30"/>
  <c r="U139" i="30"/>
  <c r="W97" i="30"/>
  <c r="AA88" i="30"/>
  <c r="W139" i="30"/>
  <c r="AB88" i="30"/>
  <c r="R89" i="30"/>
  <c r="S140" i="30"/>
  <c r="AB89" i="30"/>
  <c r="W140" i="30"/>
  <c r="AA89" i="30"/>
  <c r="S141" i="30"/>
  <c r="R90" i="30"/>
  <c r="AA90" i="30"/>
  <c r="W141" i="30"/>
  <c r="AB90" i="30"/>
  <c r="R91" i="30"/>
  <c r="S142" i="30"/>
  <c r="AB91" i="30"/>
  <c r="W142" i="30"/>
  <c r="AA91" i="30"/>
  <c r="S143" i="30"/>
  <c r="R92" i="30"/>
  <c r="AA92" i="30"/>
  <c r="W143" i="30"/>
  <c r="AB92" i="30"/>
  <c r="R93" i="30"/>
  <c r="S144" i="30"/>
  <c r="AB93" i="30"/>
  <c r="W144" i="30"/>
  <c r="AA93" i="30"/>
  <c r="S145" i="30"/>
  <c r="R94" i="30"/>
  <c r="AA94" i="30"/>
  <c r="W145" i="30"/>
  <c r="AB94" i="30"/>
  <c r="R95" i="30"/>
  <c r="S146" i="30"/>
  <c r="AB95" i="30"/>
  <c r="W146" i="30"/>
  <c r="AA95" i="30"/>
  <c r="S147" i="30"/>
  <c r="R96" i="30"/>
  <c r="AA96" i="30"/>
  <c r="W147" i="30"/>
  <c r="AB96" i="30"/>
  <c r="AA11" i="30"/>
  <c r="AA15" i="30"/>
  <c r="AA17" i="30"/>
  <c r="AA19" i="30"/>
  <c r="AA21" i="30"/>
  <c r="AA22" i="30"/>
  <c r="AA23" i="30"/>
  <c r="Z25" i="30"/>
  <c r="Z26" i="30"/>
  <c r="Z27" i="30"/>
  <c r="Z28" i="30"/>
  <c r="Z29" i="30"/>
  <c r="Z30" i="30"/>
  <c r="Z31" i="30"/>
  <c r="Z32" i="30"/>
  <c r="Z33" i="30"/>
  <c r="Z34" i="30"/>
  <c r="Z35" i="30"/>
  <c r="E36" i="30"/>
  <c r="S36" i="30"/>
  <c r="U36" i="30"/>
  <c r="W36" i="30"/>
  <c r="AA37" i="30"/>
  <c r="AA38" i="30"/>
  <c r="AA39" i="30"/>
  <c r="AA40" i="30"/>
  <c r="AA41" i="30"/>
  <c r="AA42" i="30"/>
  <c r="AA43" i="30"/>
  <c r="AA44" i="30"/>
  <c r="AA45" i="30"/>
  <c r="T46" i="30"/>
  <c r="V46" i="30"/>
  <c r="AC46" i="30" s="1"/>
  <c r="R72" i="30"/>
  <c r="AB72" i="30"/>
  <c r="AC73" i="30"/>
  <c r="O302" i="30"/>
  <c r="AH302" i="30" s="1"/>
  <c r="P302" i="30"/>
  <c r="E75" i="30"/>
  <c r="N75" i="30"/>
  <c r="P75" i="30"/>
  <c r="E87" i="30"/>
  <c r="P87" i="30"/>
  <c r="E98" i="30"/>
  <c r="K98" i="30"/>
  <c r="O126" i="30"/>
  <c r="AH126" i="30" s="1"/>
  <c r="Q126" i="30"/>
  <c r="E138" i="30"/>
  <c r="P138" i="30"/>
  <c r="C149" i="30"/>
  <c r="H149" i="30"/>
  <c r="O177" i="30"/>
  <c r="AH177" i="30" s="1"/>
  <c r="Q177" i="30"/>
  <c r="E189" i="30"/>
  <c r="P189" i="30"/>
  <c r="C200" i="30"/>
  <c r="E200" i="30" s="1"/>
  <c r="H200" i="30"/>
  <c r="O228" i="30"/>
  <c r="AH228" i="30" s="1"/>
  <c r="Q228" i="30"/>
  <c r="E240" i="30"/>
  <c r="P240" i="30"/>
  <c r="C251" i="30"/>
  <c r="H251" i="30"/>
  <c r="E302" i="30"/>
  <c r="O279" i="30"/>
  <c r="AH279" i="30" s="1"/>
  <c r="Q279" i="30"/>
  <c r="E291" i="30"/>
  <c r="P291" i="30"/>
  <c r="P301" i="30"/>
  <c r="E404" i="30"/>
  <c r="Q404" i="30"/>
  <c r="E97" i="30"/>
  <c r="E126" i="30"/>
  <c r="E148" i="30"/>
  <c r="E177" i="30"/>
  <c r="E199" i="30"/>
  <c r="E228" i="30"/>
  <c r="E250" i="30"/>
  <c r="E279" i="30"/>
  <c r="N279" i="30"/>
  <c r="P279" i="30"/>
  <c r="O301" i="30"/>
  <c r="AH301" i="30" s="1"/>
  <c r="O330" i="30"/>
  <c r="AH330" i="30" s="1"/>
  <c r="Q330" i="30"/>
  <c r="P342" i="30"/>
  <c r="O352" i="30"/>
  <c r="AH352" i="30" s="1"/>
  <c r="H353" i="30"/>
  <c r="O381" i="30"/>
  <c r="AH381" i="30" s="1"/>
  <c r="Q381" i="30"/>
  <c r="E393" i="30"/>
  <c r="P393" i="30"/>
  <c r="H404" i="30"/>
  <c r="E506" i="30"/>
  <c r="E330" i="30"/>
  <c r="P330" i="30"/>
  <c r="E381" i="30"/>
  <c r="P381" i="30"/>
  <c r="E403" i="30"/>
  <c r="E432" i="30"/>
  <c r="N432" i="30"/>
  <c r="P432" i="30"/>
  <c r="O444" i="30"/>
  <c r="AH444" i="30" s="1"/>
  <c r="Q444" i="30"/>
  <c r="P454" i="30"/>
  <c r="K455" i="30"/>
  <c r="E483" i="30"/>
  <c r="N483" i="30"/>
  <c r="P483" i="30"/>
  <c r="O495" i="30"/>
  <c r="AH495" i="30" s="1"/>
  <c r="Q495" i="30"/>
  <c r="E505" i="30"/>
  <c r="K506" i="30"/>
  <c r="E534" i="30"/>
  <c r="N534" i="30"/>
  <c r="P534" i="30"/>
  <c r="Q432" i="30"/>
  <c r="Q483" i="30"/>
  <c r="O534" i="30"/>
  <c r="AH534" i="30" s="1"/>
  <c r="Q534" i="30"/>
  <c r="P546" i="30"/>
  <c r="O556" i="30"/>
  <c r="AH556" i="30" s="1"/>
  <c r="O585" i="30"/>
  <c r="AH585" i="30" s="1"/>
  <c r="Q585" i="30"/>
  <c r="E597" i="30"/>
  <c r="E585" i="30"/>
  <c r="N585" i="30"/>
  <c r="P585" i="30"/>
  <c r="O607" i="30"/>
  <c r="AH607" i="30" s="1"/>
  <c r="AA617" i="30"/>
  <c r="AC617" i="30"/>
  <c r="AA618" i="30"/>
  <c r="O634" i="30"/>
  <c r="Q634" i="30"/>
  <c r="T634" i="30"/>
  <c r="P646" i="30"/>
  <c r="O656" i="30"/>
  <c r="H657" i="30"/>
  <c r="R617" i="30"/>
  <c r="AB617" i="30"/>
  <c r="E634" i="30"/>
  <c r="P634" i="30"/>
  <c r="E47" i="30" l="1"/>
  <c r="AA301" i="35"/>
  <c r="AI585" i="30"/>
  <c r="Q251" i="30"/>
  <c r="AG251" i="30"/>
  <c r="Q608" i="30"/>
  <c r="AG608" i="30"/>
  <c r="AH138" i="30"/>
  <c r="Q557" i="30"/>
  <c r="AG557" i="30"/>
  <c r="N47" i="30"/>
  <c r="AG47" i="30"/>
  <c r="AH46" i="30"/>
  <c r="AH240" i="30"/>
  <c r="AI597" i="30"/>
  <c r="AH189" i="30"/>
  <c r="AH393" i="30"/>
  <c r="AH75" i="30"/>
  <c r="AH36" i="30"/>
  <c r="AH87" i="30"/>
  <c r="Q200" i="30"/>
  <c r="AG200" i="30"/>
  <c r="Q455" i="30"/>
  <c r="AG455" i="30"/>
  <c r="Q506" i="30"/>
  <c r="AG506" i="30"/>
  <c r="AH24" i="30"/>
  <c r="O557" i="30"/>
  <c r="P149" i="30"/>
  <c r="O149" i="30"/>
  <c r="AH149" i="30" s="1"/>
  <c r="AA634" i="30"/>
  <c r="Z314" i="35"/>
  <c r="O657" i="30"/>
  <c r="P657" i="30"/>
  <c r="AA314" i="35"/>
  <c r="AC314" i="35"/>
  <c r="N657" i="30"/>
  <c r="P557" i="30"/>
  <c r="N98" i="30"/>
  <c r="E657" i="30"/>
  <c r="W383" i="35"/>
  <c r="AB332" i="35"/>
  <c r="AI332" i="35" s="1"/>
  <c r="AA332" i="35"/>
  <c r="Z291" i="35"/>
  <c r="AA322" i="35"/>
  <c r="AC322" i="35"/>
  <c r="V373" i="35"/>
  <c r="Z373" i="35" s="1"/>
  <c r="S330" i="35"/>
  <c r="V472" i="35"/>
  <c r="AC421" i="35"/>
  <c r="W421" i="35"/>
  <c r="AB370" i="35"/>
  <c r="AI370" i="35" s="1"/>
  <c r="AA370" i="35"/>
  <c r="T492" i="35"/>
  <c r="AC417" i="35"/>
  <c r="V468" i="35"/>
  <c r="T482" i="35"/>
  <c r="S425" i="35"/>
  <c r="R374" i="35"/>
  <c r="S492" i="35"/>
  <c r="R441" i="35"/>
  <c r="V452" i="35"/>
  <c r="AC401" i="35"/>
  <c r="T448" i="35"/>
  <c r="Z397" i="35"/>
  <c r="AC384" i="35"/>
  <c r="V435" i="35"/>
  <c r="T384" i="35"/>
  <c r="Z333" i="35"/>
  <c r="AC388" i="35"/>
  <c r="V439" i="35"/>
  <c r="T416" i="35"/>
  <c r="Z365" i="35"/>
  <c r="Z389" i="35"/>
  <c r="T440" i="35"/>
  <c r="Z385" i="35"/>
  <c r="T436" i="35"/>
  <c r="V493" i="35"/>
  <c r="AC442" i="35"/>
  <c r="AA369" i="35"/>
  <c r="AB369" i="35"/>
  <c r="AI369" i="35" s="1"/>
  <c r="W420" i="35"/>
  <c r="U433" i="35"/>
  <c r="U393" i="35"/>
  <c r="U404" i="35" s="1"/>
  <c r="AB395" i="35"/>
  <c r="AI395" i="35" s="1"/>
  <c r="W446" i="35"/>
  <c r="AA395" i="35"/>
  <c r="T450" i="35"/>
  <c r="Z399" i="35"/>
  <c r="S417" i="35"/>
  <c r="R366" i="35"/>
  <c r="AB375" i="35"/>
  <c r="AI375" i="35" s="1"/>
  <c r="W426" i="35"/>
  <c r="AC387" i="35"/>
  <c r="V438" i="35"/>
  <c r="AA438" i="35" s="1"/>
  <c r="T374" i="35"/>
  <c r="Z323" i="35"/>
  <c r="AC436" i="35"/>
  <c r="V487" i="35"/>
  <c r="V427" i="35"/>
  <c r="Z427" i="35" s="1"/>
  <c r="AC376" i="35"/>
  <c r="T466" i="35"/>
  <c r="AC394" i="35"/>
  <c r="V403" i="35"/>
  <c r="AC403" i="35" s="1"/>
  <c r="V445" i="35"/>
  <c r="S429" i="35"/>
  <c r="R378" i="35"/>
  <c r="T394" i="35"/>
  <c r="T352" i="35"/>
  <c r="Z352" i="35" s="1"/>
  <c r="Z343" i="35"/>
  <c r="AA291" i="35"/>
  <c r="AB291" i="35"/>
  <c r="AI291" i="35" s="1"/>
  <c r="R438" i="35"/>
  <c r="S489" i="35"/>
  <c r="S445" i="35"/>
  <c r="S403" i="35"/>
  <c r="R394" i="35"/>
  <c r="S379" i="35"/>
  <c r="R328" i="35"/>
  <c r="W376" i="35"/>
  <c r="AA325" i="35"/>
  <c r="AB325" i="35"/>
  <c r="AI325" i="35" s="1"/>
  <c r="T420" i="35"/>
  <c r="Z369" i="35"/>
  <c r="AB424" i="35"/>
  <c r="W475" i="35"/>
  <c r="V420" i="35"/>
  <c r="AC369" i="35"/>
  <c r="T452" i="35"/>
  <c r="Z401" i="35"/>
  <c r="AA401" i="35"/>
  <c r="AB401" i="35"/>
  <c r="AI401" i="35" s="1"/>
  <c r="W452" i="35"/>
  <c r="S440" i="35"/>
  <c r="R389" i="35"/>
  <c r="AA400" i="35"/>
  <c r="AB400" i="35"/>
  <c r="AI400" i="35" s="1"/>
  <c r="W451" i="35"/>
  <c r="S446" i="35"/>
  <c r="R395" i="35"/>
  <c r="AA251" i="35"/>
  <c r="AB251" i="35"/>
  <c r="T525" i="35"/>
  <c r="T430" i="35"/>
  <c r="V431" i="35"/>
  <c r="AC380" i="35"/>
  <c r="W445" i="35"/>
  <c r="W403" i="35"/>
  <c r="AA394" i="35"/>
  <c r="AB394" i="35"/>
  <c r="AI394" i="35" s="1"/>
  <c r="W453" i="35"/>
  <c r="AA402" i="35"/>
  <c r="AB402" i="35"/>
  <c r="AI402" i="35" s="1"/>
  <c r="R364" i="35"/>
  <c r="S415" i="35"/>
  <c r="W443" i="35"/>
  <c r="AA392" i="35"/>
  <c r="AB392" i="35"/>
  <c r="AI392" i="35" s="1"/>
  <c r="V371" i="35"/>
  <c r="AA371" i="35" s="1"/>
  <c r="AC320" i="35"/>
  <c r="S435" i="35"/>
  <c r="R384" i="35"/>
  <c r="T424" i="35"/>
  <c r="W479" i="35"/>
  <c r="AA428" i="35"/>
  <c r="AB428" i="35"/>
  <c r="S371" i="35"/>
  <c r="R320" i="35"/>
  <c r="R341" i="35"/>
  <c r="S392" i="35"/>
  <c r="R382" i="35"/>
  <c r="S433" i="35"/>
  <c r="AC398" i="35"/>
  <c r="V449" i="35"/>
  <c r="Z398" i="35"/>
  <c r="V447" i="35"/>
  <c r="AA447" i="35" s="1"/>
  <c r="AC396" i="35"/>
  <c r="Z396" i="35"/>
  <c r="T438" i="35"/>
  <c r="Z387" i="35"/>
  <c r="T370" i="35"/>
  <c r="Z319" i="35"/>
  <c r="R372" i="35"/>
  <c r="S423" i="35"/>
  <c r="U466" i="35"/>
  <c r="U432" i="35"/>
  <c r="S479" i="35"/>
  <c r="R428" i="35"/>
  <c r="W367" i="35"/>
  <c r="AA316" i="35"/>
  <c r="AB316" i="35"/>
  <c r="AI316" i="35" s="1"/>
  <c r="AC440" i="35"/>
  <c r="V491" i="35"/>
  <c r="R365" i="35"/>
  <c r="S416" i="35"/>
  <c r="T426" i="35"/>
  <c r="S450" i="35"/>
  <c r="R399" i="35"/>
  <c r="AB390" i="35"/>
  <c r="AI390" i="35" s="1"/>
  <c r="W441" i="35"/>
  <c r="W302" i="35"/>
  <c r="AA279" i="35"/>
  <c r="AB279" i="35"/>
  <c r="AI279" i="35" s="1"/>
  <c r="V419" i="35"/>
  <c r="AC368" i="35"/>
  <c r="V367" i="35"/>
  <c r="Z367" i="35" s="1"/>
  <c r="AC316" i="35"/>
  <c r="AA333" i="35"/>
  <c r="W384" i="35"/>
  <c r="AB333" i="35"/>
  <c r="AI333" i="35" s="1"/>
  <c r="W342" i="35"/>
  <c r="T366" i="35"/>
  <c r="Z315" i="35"/>
  <c r="R337" i="35"/>
  <c r="S388" i="35"/>
  <c r="W484" i="35"/>
  <c r="AB433" i="35"/>
  <c r="W372" i="35"/>
  <c r="AA321" i="35"/>
  <c r="AB321" i="35"/>
  <c r="AI321" i="35" s="1"/>
  <c r="S449" i="35"/>
  <c r="R398" i="35"/>
  <c r="R376" i="35"/>
  <c r="S427" i="35"/>
  <c r="AA397" i="35"/>
  <c r="AB397" i="35"/>
  <c r="AI397" i="35" s="1"/>
  <c r="W448" i="35"/>
  <c r="T602" i="35"/>
  <c r="R420" i="35"/>
  <c r="S471" i="35"/>
  <c r="AC324" i="35"/>
  <c r="V375" i="35"/>
  <c r="AA375" i="35" s="1"/>
  <c r="AC402" i="35"/>
  <c r="V453" i="35"/>
  <c r="Z402" i="35"/>
  <c r="S475" i="35"/>
  <c r="R424" i="35"/>
  <c r="V379" i="35"/>
  <c r="AC328" i="35"/>
  <c r="W488" i="35"/>
  <c r="AB437" i="35"/>
  <c r="V479" i="35"/>
  <c r="AC428" i="35"/>
  <c r="T392" i="35"/>
  <c r="Z341" i="35"/>
  <c r="S436" i="35"/>
  <c r="R385" i="35"/>
  <c r="S488" i="35"/>
  <c r="R437" i="35"/>
  <c r="AB385" i="35"/>
  <c r="AI385" i="35" s="1"/>
  <c r="W436" i="35"/>
  <c r="AA385" i="35"/>
  <c r="T388" i="35"/>
  <c r="Z337" i="35"/>
  <c r="V501" i="35"/>
  <c r="AC450" i="35"/>
  <c r="T378" i="35"/>
  <c r="Z327" i="35"/>
  <c r="W439" i="35"/>
  <c r="AB388" i="35"/>
  <c r="AI388" i="35" s="1"/>
  <c r="AA388" i="35"/>
  <c r="S421" i="35"/>
  <c r="R370" i="35"/>
  <c r="AA323" i="35"/>
  <c r="AB323" i="35"/>
  <c r="AI323" i="35" s="1"/>
  <c r="W374" i="35"/>
  <c r="T470" i="35"/>
  <c r="Z332" i="35"/>
  <c r="T383" i="35"/>
  <c r="T342" i="35"/>
  <c r="S375" i="35"/>
  <c r="R324" i="35"/>
  <c r="AB399" i="35"/>
  <c r="AI399" i="35" s="1"/>
  <c r="W450" i="35"/>
  <c r="AA399" i="35"/>
  <c r="V390" i="35"/>
  <c r="AC339" i="35"/>
  <c r="Z339" i="35"/>
  <c r="S502" i="35"/>
  <c r="R451" i="35"/>
  <c r="AA315" i="35"/>
  <c r="AB315" i="35"/>
  <c r="AI315" i="35" s="1"/>
  <c r="W366" i="35"/>
  <c r="T418" i="35"/>
  <c r="U496" i="35"/>
  <c r="U454" i="35"/>
  <c r="W364" i="35"/>
  <c r="W330" i="35"/>
  <c r="AA313" i="35"/>
  <c r="AB313" i="35"/>
  <c r="AI313" i="35" s="1"/>
  <c r="V476" i="35"/>
  <c r="AC425" i="35"/>
  <c r="Z279" i="35"/>
  <c r="T302" i="35"/>
  <c r="T437" i="35"/>
  <c r="Z386" i="35"/>
  <c r="T330" i="35"/>
  <c r="V330" i="35"/>
  <c r="S302" i="35"/>
  <c r="Z328" i="35"/>
  <c r="Z251" i="35"/>
  <c r="AA320" i="35"/>
  <c r="S342" i="35"/>
  <c r="Z324" i="35"/>
  <c r="AA387" i="35"/>
  <c r="S498" i="35"/>
  <c r="R447" i="35"/>
  <c r="V550" i="35"/>
  <c r="AC499" i="35"/>
  <c r="AC429" i="35"/>
  <c r="V480" i="35"/>
  <c r="AB371" i="35"/>
  <c r="AI371" i="35" s="1"/>
  <c r="W422" i="35"/>
  <c r="V302" i="35"/>
  <c r="AC302" i="35" s="1"/>
  <c r="AC279" i="35"/>
  <c r="V382" i="35"/>
  <c r="AC331" i="35"/>
  <c r="V342" i="35"/>
  <c r="AC342" i="35" s="1"/>
  <c r="Z331" i="35"/>
  <c r="AA331" i="35"/>
  <c r="T442" i="35"/>
  <c r="Z391" i="35"/>
  <c r="T553" i="35"/>
  <c r="V485" i="35"/>
  <c r="AC434" i="35"/>
  <c r="W467" i="35"/>
  <c r="AB416" i="35"/>
  <c r="T422" i="35"/>
  <c r="T535" i="35"/>
  <c r="AA352" i="35"/>
  <c r="AB352" i="35"/>
  <c r="W498" i="35"/>
  <c r="AB447" i="35"/>
  <c r="R397" i="35"/>
  <c r="S448" i="35"/>
  <c r="AB379" i="35"/>
  <c r="AI379" i="35" s="1"/>
  <c r="W430" i="35"/>
  <c r="AA327" i="35"/>
  <c r="W378" i="35"/>
  <c r="AB327" i="35"/>
  <c r="AI327" i="35" s="1"/>
  <c r="W368" i="35"/>
  <c r="AB317" i="35"/>
  <c r="AI317" i="35" s="1"/>
  <c r="AA317" i="35"/>
  <c r="V451" i="35"/>
  <c r="AC400" i="35"/>
  <c r="Z400" i="35"/>
  <c r="S485" i="35"/>
  <c r="R434" i="35"/>
  <c r="S453" i="35"/>
  <c r="R402" i="35"/>
  <c r="AB389" i="35"/>
  <c r="AI389" i="35" s="1"/>
  <c r="W440" i="35"/>
  <c r="AA389" i="35"/>
  <c r="W380" i="35"/>
  <c r="AA329" i="35"/>
  <c r="AB329" i="35"/>
  <c r="AI329" i="35" s="1"/>
  <c r="Z395" i="35"/>
  <c r="T446" i="35"/>
  <c r="V437" i="35"/>
  <c r="AC386" i="35"/>
  <c r="R401" i="35"/>
  <c r="S452" i="35"/>
  <c r="V415" i="35"/>
  <c r="AC364" i="35"/>
  <c r="T478" i="35"/>
  <c r="S367" i="35"/>
  <c r="R316" i="35"/>
  <c r="V416" i="35"/>
  <c r="AA416" i="35" s="1"/>
  <c r="AC365" i="35"/>
  <c r="R380" i="35"/>
  <c r="S431" i="35"/>
  <c r="R368" i="35"/>
  <c r="S419" i="35"/>
  <c r="T428" i="35"/>
  <c r="Z377" i="35"/>
  <c r="T600" i="35"/>
  <c r="T606" i="35"/>
  <c r="V497" i="35"/>
  <c r="AC446" i="35"/>
  <c r="AA391" i="35"/>
  <c r="W442" i="35"/>
  <c r="AB391" i="35"/>
  <c r="AI391" i="35" s="1"/>
  <c r="AB438" i="35"/>
  <c r="W489" i="35"/>
  <c r="V423" i="35"/>
  <c r="AC372" i="35"/>
  <c r="Z372" i="35"/>
  <c r="W449" i="35"/>
  <c r="AA398" i="35"/>
  <c r="AB398" i="35"/>
  <c r="AI398" i="35" s="1"/>
  <c r="AC392" i="35"/>
  <c r="V443" i="35"/>
  <c r="Z380" i="35"/>
  <c r="Z368" i="35"/>
  <c r="Z316" i="35"/>
  <c r="Z364" i="35"/>
  <c r="Q657" i="30"/>
  <c r="Z24" i="30"/>
  <c r="Z251" i="34"/>
  <c r="Z279" i="34"/>
  <c r="Z318" i="34"/>
  <c r="T385" i="34"/>
  <c r="Z334" i="34"/>
  <c r="T498" i="34"/>
  <c r="S400" i="34"/>
  <c r="R349" i="34"/>
  <c r="T500" i="34"/>
  <c r="V474" i="34"/>
  <c r="AC423" i="34"/>
  <c r="W442" i="34"/>
  <c r="AA391" i="34"/>
  <c r="AB391" i="34"/>
  <c r="AA315" i="34"/>
  <c r="AB315" i="34"/>
  <c r="W366" i="34"/>
  <c r="W372" i="34"/>
  <c r="AB321" i="34"/>
  <c r="AA321" i="34"/>
  <c r="V438" i="34"/>
  <c r="AC387" i="34"/>
  <c r="Z314" i="34"/>
  <c r="T365" i="34"/>
  <c r="W438" i="34"/>
  <c r="AA387" i="34"/>
  <c r="AB387" i="34"/>
  <c r="W386" i="34"/>
  <c r="AA335" i="34"/>
  <c r="AB335" i="34"/>
  <c r="AB389" i="34"/>
  <c r="W440" i="34"/>
  <c r="AA389" i="34"/>
  <c r="S475" i="34"/>
  <c r="R424" i="34"/>
  <c r="V482" i="34"/>
  <c r="AC431" i="34"/>
  <c r="W368" i="34"/>
  <c r="AB317" i="34"/>
  <c r="AA317" i="34"/>
  <c r="V470" i="34"/>
  <c r="AC419" i="34"/>
  <c r="W364" i="34"/>
  <c r="W330" i="34"/>
  <c r="AB313" i="34"/>
  <c r="AA313" i="34"/>
  <c r="V441" i="34"/>
  <c r="AC390" i="34"/>
  <c r="AA327" i="34"/>
  <c r="AB327" i="34"/>
  <c r="W378" i="34"/>
  <c r="T418" i="34"/>
  <c r="Z346" i="34"/>
  <c r="T397" i="34"/>
  <c r="S442" i="34"/>
  <c r="R391" i="34"/>
  <c r="Z322" i="34"/>
  <c r="T373" i="34"/>
  <c r="S446" i="34"/>
  <c r="R395" i="34"/>
  <c r="S445" i="34"/>
  <c r="R394" i="34"/>
  <c r="S447" i="34"/>
  <c r="R396" i="34"/>
  <c r="W434" i="34"/>
  <c r="AA383" i="34"/>
  <c r="AB383" i="34"/>
  <c r="V453" i="34"/>
  <c r="Z453" i="34" s="1"/>
  <c r="AC402" i="34"/>
  <c r="AB365" i="34"/>
  <c r="W416" i="34"/>
  <c r="W418" i="34"/>
  <c r="AB367" i="34"/>
  <c r="T425" i="34"/>
  <c r="Z374" i="34"/>
  <c r="T387" i="34"/>
  <c r="Z336" i="34"/>
  <c r="AC400" i="34"/>
  <c r="V451" i="34"/>
  <c r="Z451" i="34" s="1"/>
  <c r="V443" i="34"/>
  <c r="Z443" i="34" s="1"/>
  <c r="AC392" i="34"/>
  <c r="V448" i="34"/>
  <c r="AC397" i="34"/>
  <c r="T389" i="34"/>
  <c r="Z338" i="34"/>
  <c r="T504" i="34"/>
  <c r="U342" i="34"/>
  <c r="U382" i="34"/>
  <c r="AB369" i="34"/>
  <c r="W420" i="34"/>
  <c r="AB301" i="34"/>
  <c r="AA301" i="34"/>
  <c r="T421" i="34"/>
  <c r="Z370" i="34"/>
  <c r="V365" i="34"/>
  <c r="AA365" i="34" s="1"/>
  <c r="AC314" i="34"/>
  <c r="V330" i="34"/>
  <c r="V435" i="34"/>
  <c r="Z435" i="34" s="1"/>
  <c r="AC384" i="34"/>
  <c r="W376" i="34"/>
  <c r="AB325" i="34"/>
  <c r="AA325" i="34"/>
  <c r="AB291" i="34"/>
  <c r="AA291" i="34"/>
  <c r="V439" i="34"/>
  <c r="AC388" i="34"/>
  <c r="V424" i="34"/>
  <c r="AC373" i="34"/>
  <c r="AC401" i="34"/>
  <c r="V452" i="34"/>
  <c r="T488" i="34"/>
  <c r="S376" i="34"/>
  <c r="R325" i="34"/>
  <c r="W426" i="34"/>
  <c r="AB375" i="34"/>
  <c r="AA375" i="34"/>
  <c r="T490" i="34"/>
  <c r="U330" i="34"/>
  <c r="U364" i="34"/>
  <c r="T375" i="34"/>
  <c r="Z324" i="34"/>
  <c r="T383" i="34"/>
  <c r="Z332" i="34"/>
  <c r="S471" i="34"/>
  <c r="R420" i="34"/>
  <c r="W436" i="34"/>
  <c r="AB385" i="34"/>
  <c r="AA385" i="34"/>
  <c r="W448" i="34"/>
  <c r="AA397" i="34"/>
  <c r="AB397" i="34"/>
  <c r="S382" i="34"/>
  <c r="S342" i="34"/>
  <c r="R331" i="34"/>
  <c r="T371" i="34"/>
  <c r="Z320" i="34"/>
  <c r="S364" i="34"/>
  <c r="S330" i="34"/>
  <c r="R313" i="34"/>
  <c r="T399" i="34"/>
  <c r="Z348" i="34"/>
  <c r="AC389" i="34"/>
  <c r="V440" i="34"/>
  <c r="W422" i="34"/>
  <c r="AB371" i="34"/>
  <c r="AA371" i="34"/>
  <c r="S473" i="34"/>
  <c r="R422" i="34"/>
  <c r="S372" i="34"/>
  <c r="R321" i="34"/>
  <c r="T492" i="34"/>
  <c r="AC422" i="34"/>
  <c r="V473" i="34"/>
  <c r="S439" i="34"/>
  <c r="R388" i="34"/>
  <c r="S380" i="34"/>
  <c r="R329" i="34"/>
  <c r="S450" i="34"/>
  <c r="R399" i="34"/>
  <c r="R398" i="34"/>
  <c r="S449" i="34"/>
  <c r="S436" i="34"/>
  <c r="R385" i="34"/>
  <c r="T502" i="34"/>
  <c r="AC379" i="34"/>
  <c r="V430" i="34"/>
  <c r="AC425" i="34"/>
  <c r="V476" i="34"/>
  <c r="V302" i="34"/>
  <c r="AC302" i="34" s="1"/>
  <c r="AC279" i="34"/>
  <c r="R341" i="34"/>
  <c r="S392" i="34"/>
  <c r="AA347" i="34"/>
  <c r="AB347" i="34"/>
  <c r="W398" i="34"/>
  <c r="W400" i="34"/>
  <c r="AB349" i="34"/>
  <c r="AA349" i="34"/>
  <c r="S481" i="34"/>
  <c r="R430" i="34"/>
  <c r="AC399" i="34"/>
  <c r="V450" i="34"/>
  <c r="AC391" i="34"/>
  <c r="V442" i="34"/>
  <c r="V477" i="34"/>
  <c r="AC426" i="34"/>
  <c r="R384" i="34"/>
  <c r="S435" i="34"/>
  <c r="S477" i="34"/>
  <c r="R426" i="34"/>
  <c r="T423" i="34"/>
  <c r="Z372" i="34"/>
  <c r="T419" i="34"/>
  <c r="Z368" i="34"/>
  <c r="U394" i="34"/>
  <c r="U352" i="34"/>
  <c r="T430" i="34"/>
  <c r="Z379" i="34"/>
  <c r="V449" i="34"/>
  <c r="AC398" i="34"/>
  <c r="V434" i="34"/>
  <c r="AC383" i="34"/>
  <c r="T486" i="34"/>
  <c r="S469" i="34"/>
  <c r="R418" i="34"/>
  <c r="T420" i="34"/>
  <c r="R327" i="34"/>
  <c r="S378" i="34"/>
  <c r="R351" i="34"/>
  <c r="S402" i="34"/>
  <c r="S386" i="34"/>
  <c r="R335" i="34"/>
  <c r="V436" i="34"/>
  <c r="AC385" i="34"/>
  <c r="V445" i="34"/>
  <c r="V403" i="34"/>
  <c r="AC403" i="34" s="1"/>
  <c r="AC394" i="34"/>
  <c r="T401" i="34"/>
  <c r="Z350" i="34"/>
  <c r="AA319" i="34"/>
  <c r="AB319" i="34"/>
  <c r="W370" i="34"/>
  <c r="AC316" i="34"/>
  <c r="V367" i="34"/>
  <c r="Z367" i="34" s="1"/>
  <c r="AB399" i="34"/>
  <c r="W450" i="34"/>
  <c r="AA399" i="34"/>
  <c r="T377" i="34"/>
  <c r="Z326" i="34"/>
  <c r="S452" i="34"/>
  <c r="R401" i="34"/>
  <c r="Z394" i="34"/>
  <c r="T445" i="34"/>
  <c r="V480" i="34"/>
  <c r="AC429" i="34"/>
  <c r="AA323" i="34"/>
  <c r="AB323" i="34"/>
  <c r="W374" i="34"/>
  <c r="T395" i="34"/>
  <c r="Z344" i="34"/>
  <c r="T417" i="34"/>
  <c r="Z366" i="34"/>
  <c r="AA337" i="34"/>
  <c r="AB337" i="34"/>
  <c r="W388" i="34"/>
  <c r="V446" i="34"/>
  <c r="AC395" i="34"/>
  <c r="T494" i="34"/>
  <c r="S368" i="34"/>
  <c r="R317" i="34"/>
  <c r="S434" i="34"/>
  <c r="R383" i="34"/>
  <c r="T342" i="34"/>
  <c r="Z342" i="34" s="1"/>
  <c r="T302" i="34"/>
  <c r="T330" i="34"/>
  <c r="AA314" i="34"/>
  <c r="T352" i="34"/>
  <c r="Z352" i="34" s="1"/>
  <c r="Z392" i="34"/>
  <c r="U302" i="34"/>
  <c r="S302" i="34"/>
  <c r="S352" i="34"/>
  <c r="Z390" i="34"/>
  <c r="Z400" i="34"/>
  <c r="T391" i="34"/>
  <c r="Z340" i="34"/>
  <c r="S448" i="34"/>
  <c r="R397" i="34"/>
  <c r="AA377" i="34"/>
  <c r="AB377" i="34"/>
  <c r="W428" i="34"/>
  <c r="AC417" i="34"/>
  <c r="V468" i="34"/>
  <c r="V478" i="34"/>
  <c r="AC427" i="34"/>
  <c r="W382" i="34"/>
  <c r="W342" i="34"/>
  <c r="AA331" i="34"/>
  <c r="AB331" i="34"/>
  <c r="W380" i="34"/>
  <c r="AB329" i="34"/>
  <c r="AA329" i="34"/>
  <c r="R315" i="34"/>
  <c r="S366" i="34"/>
  <c r="R319" i="34"/>
  <c r="S370" i="34"/>
  <c r="S440" i="34"/>
  <c r="R389" i="34"/>
  <c r="S441" i="34"/>
  <c r="R390" i="34"/>
  <c r="V479" i="34"/>
  <c r="AC428" i="34"/>
  <c r="W446" i="34"/>
  <c r="AB395" i="34"/>
  <c r="AA395" i="34"/>
  <c r="AA333" i="34"/>
  <c r="AB333" i="34"/>
  <c r="W384" i="34"/>
  <c r="T431" i="34"/>
  <c r="Z380" i="34"/>
  <c r="V393" i="34"/>
  <c r="AC393" i="34" s="1"/>
  <c r="AC382" i="34"/>
  <c r="V433" i="34"/>
  <c r="AA341" i="34"/>
  <c r="AB341" i="34"/>
  <c r="W392" i="34"/>
  <c r="AC415" i="34"/>
  <c r="V466" i="34"/>
  <c r="AA251" i="34"/>
  <c r="AB251" i="34"/>
  <c r="AI251" i="34" s="1"/>
  <c r="T415" i="34"/>
  <c r="Z364" i="34"/>
  <c r="W390" i="34"/>
  <c r="AA339" i="34"/>
  <c r="AB339" i="34"/>
  <c r="T427" i="34"/>
  <c r="Z376" i="34"/>
  <c r="AA351" i="34"/>
  <c r="AB351" i="34"/>
  <c r="W402" i="34"/>
  <c r="AA279" i="34"/>
  <c r="AB279" i="34"/>
  <c r="W302" i="34"/>
  <c r="S438" i="34"/>
  <c r="R387" i="34"/>
  <c r="V369" i="34"/>
  <c r="AA369" i="34" s="1"/>
  <c r="AC318" i="34"/>
  <c r="V472" i="34"/>
  <c r="AC421" i="34"/>
  <c r="T433" i="34"/>
  <c r="Z382" i="34"/>
  <c r="R428" i="34"/>
  <c r="S479" i="34"/>
  <c r="T429" i="34"/>
  <c r="Z378" i="34"/>
  <c r="AA373" i="34"/>
  <c r="AB373" i="34"/>
  <c r="W424" i="34"/>
  <c r="V447" i="34"/>
  <c r="AC396" i="34"/>
  <c r="W430" i="34"/>
  <c r="AB379" i="34"/>
  <c r="AA379" i="34"/>
  <c r="R467" i="34"/>
  <c r="S518" i="34"/>
  <c r="R323" i="34"/>
  <c r="S374" i="34"/>
  <c r="W396" i="34"/>
  <c r="AB345" i="34"/>
  <c r="AA345" i="34"/>
  <c r="W452" i="34"/>
  <c r="AA401" i="34"/>
  <c r="AB401" i="34"/>
  <c r="W352" i="34"/>
  <c r="AA343" i="34"/>
  <c r="AB343" i="34"/>
  <c r="W394" i="34"/>
  <c r="AC386" i="34"/>
  <c r="V437" i="34"/>
  <c r="Z384" i="34"/>
  <c r="Z402" i="34"/>
  <c r="N608" i="30"/>
  <c r="O608" i="30"/>
  <c r="N557" i="30"/>
  <c r="N506" i="30"/>
  <c r="N353" i="30"/>
  <c r="O353" i="30"/>
  <c r="AH353" i="30" s="1"/>
  <c r="N149" i="30"/>
  <c r="N404" i="30"/>
  <c r="O404" i="30"/>
  <c r="AH404" i="30" s="1"/>
  <c r="Q353" i="30"/>
  <c r="N455" i="30"/>
  <c r="P251" i="30"/>
  <c r="N251" i="30"/>
  <c r="O251" i="30"/>
  <c r="O200" i="30"/>
  <c r="N200" i="30"/>
  <c r="Q149" i="30"/>
  <c r="Z87" i="30"/>
  <c r="W75" i="30"/>
  <c r="W98" i="30" s="1"/>
  <c r="Z36" i="30"/>
  <c r="Z634" i="30"/>
  <c r="P506" i="30"/>
  <c r="O506" i="30"/>
  <c r="P98" i="30"/>
  <c r="O98" i="30"/>
  <c r="AH98" i="30" s="1"/>
  <c r="AA36" i="30"/>
  <c r="AB36" i="30"/>
  <c r="AB147" i="30"/>
  <c r="W198" i="30"/>
  <c r="AA147" i="30"/>
  <c r="AB145" i="30"/>
  <c r="W196" i="30"/>
  <c r="AA145" i="30"/>
  <c r="AB143" i="30"/>
  <c r="W194" i="30"/>
  <c r="AA143" i="30"/>
  <c r="AB141" i="30"/>
  <c r="W192" i="30"/>
  <c r="AA141" i="30"/>
  <c r="W148" i="30"/>
  <c r="AB139" i="30"/>
  <c r="W190" i="30"/>
  <c r="AA139" i="30"/>
  <c r="AA97" i="30"/>
  <c r="AB97" i="30"/>
  <c r="S148" i="30"/>
  <c r="R139" i="30"/>
  <c r="S190" i="30"/>
  <c r="T188" i="30"/>
  <c r="Z137" i="30"/>
  <c r="AC136" i="30"/>
  <c r="V187" i="30"/>
  <c r="T186" i="30"/>
  <c r="Z135" i="30"/>
  <c r="AC134" i="30"/>
  <c r="V185" i="30"/>
  <c r="T184" i="30"/>
  <c r="Z133" i="30"/>
  <c r="AC132" i="30"/>
  <c r="V183" i="30"/>
  <c r="T182" i="30"/>
  <c r="Z131" i="30"/>
  <c r="AC130" i="30"/>
  <c r="V181" i="30"/>
  <c r="T180" i="30"/>
  <c r="Z129" i="30"/>
  <c r="AC128" i="30"/>
  <c r="V179" i="30"/>
  <c r="V138" i="30"/>
  <c r="AC138" i="30" s="1"/>
  <c r="AC127" i="30"/>
  <c r="V178" i="30"/>
  <c r="T138" i="30"/>
  <c r="T178" i="30"/>
  <c r="Z127" i="30"/>
  <c r="R176" i="30"/>
  <c r="S227" i="30"/>
  <c r="R174" i="30"/>
  <c r="S225" i="30"/>
  <c r="R172" i="30"/>
  <c r="S223" i="30"/>
  <c r="W122" i="30"/>
  <c r="AB71" i="30"/>
  <c r="AA71" i="30"/>
  <c r="W120" i="30"/>
  <c r="AB69" i="30"/>
  <c r="AA69" i="30"/>
  <c r="W114" i="30"/>
  <c r="AB63" i="30"/>
  <c r="AA63" i="30"/>
  <c r="V109" i="30"/>
  <c r="AA109" i="30" s="1"/>
  <c r="V75" i="30"/>
  <c r="AC58" i="30"/>
  <c r="P47" i="30"/>
  <c r="O47" i="30"/>
  <c r="AB46" i="30"/>
  <c r="AA46" i="30"/>
  <c r="V190" i="30"/>
  <c r="V148" i="30"/>
  <c r="AC148" i="30" s="1"/>
  <c r="AC139" i="30"/>
  <c r="W188" i="30"/>
  <c r="AA137" i="30"/>
  <c r="AB137" i="30"/>
  <c r="S188" i="30"/>
  <c r="R137" i="30"/>
  <c r="W186" i="30"/>
  <c r="AA135" i="30"/>
  <c r="AB135" i="30"/>
  <c r="S186" i="30"/>
  <c r="R135" i="30"/>
  <c r="W184" i="30"/>
  <c r="AA133" i="30"/>
  <c r="AB133" i="30"/>
  <c r="S184" i="30"/>
  <c r="R133" i="30"/>
  <c r="W182" i="30"/>
  <c r="AA131" i="30"/>
  <c r="AB131" i="30"/>
  <c r="S182" i="30"/>
  <c r="R131" i="30"/>
  <c r="W180" i="30"/>
  <c r="AA129" i="30"/>
  <c r="AB129" i="30"/>
  <c r="S180" i="30"/>
  <c r="R129" i="30"/>
  <c r="S178" i="30"/>
  <c r="S138" i="30"/>
  <c r="R127" i="30"/>
  <c r="V226" i="30"/>
  <c r="AC175" i="30"/>
  <c r="T175" i="30"/>
  <c r="Z124" i="30"/>
  <c r="V224" i="30"/>
  <c r="AC173" i="30"/>
  <c r="T173" i="30"/>
  <c r="Z122" i="30"/>
  <c r="AB112" i="30"/>
  <c r="W163" i="30"/>
  <c r="AA112" i="30"/>
  <c r="AB124" i="30"/>
  <c r="W175" i="30"/>
  <c r="AA124" i="30"/>
  <c r="R124" i="30"/>
  <c r="S175" i="30"/>
  <c r="R122" i="30"/>
  <c r="S173" i="30"/>
  <c r="R120" i="30"/>
  <c r="S171" i="30"/>
  <c r="AB118" i="30"/>
  <c r="W169" i="30"/>
  <c r="AA118" i="30"/>
  <c r="R118" i="30"/>
  <c r="S169" i="30"/>
  <c r="AB115" i="30"/>
  <c r="W166" i="30"/>
  <c r="AA115" i="30"/>
  <c r="R115" i="30"/>
  <c r="S166" i="30"/>
  <c r="R114" i="30"/>
  <c r="S165" i="30"/>
  <c r="S126" i="30"/>
  <c r="R109" i="30"/>
  <c r="S160" i="30"/>
  <c r="E251" i="30"/>
  <c r="E149" i="30"/>
  <c r="Z46" i="30"/>
  <c r="U47" i="30"/>
  <c r="Z97" i="30"/>
  <c r="T47" i="30"/>
  <c r="U98" i="30"/>
  <c r="P455" i="30"/>
  <c r="O455" i="30"/>
  <c r="R147" i="30"/>
  <c r="S198" i="30"/>
  <c r="AB146" i="30"/>
  <c r="W197" i="30"/>
  <c r="AA146" i="30"/>
  <c r="R146" i="30"/>
  <c r="S197" i="30"/>
  <c r="R145" i="30"/>
  <c r="S196" i="30"/>
  <c r="AB144" i="30"/>
  <c r="W195" i="30"/>
  <c r="AA144" i="30"/>
  <c r="R144" i="30"/>
  <c r="S195" i="30"/>
  <c r="R143" i="30"/>
  <c r="S194" i="30"/>
  <c r="AB142" i="30"/>
  <c r="W193" i="30"/>
  <c r="AA142" i="30"/>
  <c r="R142" i="30"/>
  <c r="S193" i="30"/>
  <c r="R141" i="30"/>
  <c r="S192" i="30"/>
  <c r="AB140" i="30"/>
  <c r="W191" i="30"/>
  <c r="AA140" i="30"/>
  <c r="R140" i="30"/>
  <c r="S191" i="30"/>
  <c r="U148" i="30"/>
  <c r="U190" i="30"/>
  <c r="AC137" i="30"/>
  <c r="V188" i="30"/>
  <c r="T187" i="30"/>
  <c r="Z136" i="30"/>
  <c r="AC135" i="30"/>
  <c r="V186" i="30"/>
  <c r="T185" i="30"/>
  <c r="Z134" i="30"/>
  <c r="AC133" i="30"/>
  <c r="V184" i="30"/>
  <c r="T183" i="30"/>
  <c r="Z132" i="30"/>
  <c r="AC131" i="30"/>
  <c r="V182" i="30"/>
  <c r="T181" i="30"/>
  <c r="Z130" i="30"/>
  <c r="AC129" i="30"/>
  <c r="V180" i="30"/>
  <c r="T179" i="30"/>
  <c r="Z128" i="30"/>
  <c r="AB125" i="30"/>
  <c r="W176" i="30"/>
  <c r="AA125" i="30"/>
  <c r="AB123" i="30"/>
  <c r="W174" i="30"/>
  <c r="AA123" i="30"/>
  <c r="AB121" i="30"/>
  <c r="W172" i="30"/>
  <c r="AA121" i="30"/>
  <c r="W116" i="30"/>
  <c r="AB65" i="30"/>
  <c r="AA65" i="30"/>
  <c r="W110" i="30"/>
  <c r="AB59" i="30"/>
  <c r="AA59" i="30"/>
  <c r="T109" i="30"/>
  <c r="T75" i="30"/>
  <c r="Z58" i="30"/>
  <c r="W47" i="30"/>
  <c r="AB24" i="30"/>
  <c r="AA24" i="30"/>
  <c r="V198" i="30"/>
  <c r="AC147" i="30"/>
  <c r="T198" i="30"/>
  <c r="Z147" i="30"/>
  <c r="V197" i="30"/>
  <c r="AC146" i="30"/>
  <c r="T197" i="30"/>
  <c r="Z146" i="30"/>
  <c r="V196" i="30"/>
  <c r="AC145" i="30"/>
  <c r="T196" i="30"/>
  <c r="Z145" i="30"/>
  <c r="V195" i="30"/>
  <c r="AC144" i="30"/>
  <c r="T195" i="30"/>
  <c r="Z144" i="30"/>
  <c r="V194" i="30"/>
  <c r="AC143" i="30"/>
  <c r="T194" i="30"/>
  <c r="Z143" i="30"/>
  <c r="V193" i="30"/>
  <c r="AC142" i="30"/>
  <c r="T193" i="30"/>
  <c r="Z142" i="30"/>
  <c r="V192" i="30"/>
  <c r="AC141" i="30"/>
  <c r="T192" i="30"/>
  <c r="Z141" i="30"/>
  <c r="V191" i="30"/>
  <c r="AC140" i="30"/>
  <c r="T191" i="30"/>
  <c r="Z140" i="30"/>
  <c r="T190" i="30"/>
  <c r="Z139" i="30"/>
  <c r="T148" i="30"/>
  <c r="W187" i="30"/>
  <c r="AA136" i="30"/>
  <c r="AB136" i="30"/>
  <c r="S187" i="30"/>
  <c r="R136" i="30"/>
  <c r="W185" i="30"/>
  <c r="AA134" i="30"/>
  <c r="AB134" i="30"/>
  <c r="S185" i="30"/>
  <c r="R134" i="30"/>
  <c r="W183" i="30"/>
  <c r="AA132" i="30"/>
  <c r="AB132" i="30"/>
  <c r="S183" i="30"/>
  <c r="R132" i="30"/>
  <c r="W181" i="30"/>
  <c r="AA130" i="30"/>
  <c r="AB130" i="30"/>
  <c r="S181" i="30"/>
  <c r="R130" i="30"/>
  <c r="W179" i="30"/>
  <c r="AA128" i="30"/>
  <c r="AB128" i="30"/>
  <c r="S179" i="30"/>
  <c r="R128" i="30"/>
  <c r="AB87" i="30"/>
  <c r="AA87" i="30"/>
  <c r="W178" i="30"/>
  <c r="AA127" i="30"/>
  <c r="W138" i="30"/>
  <c r="AB127" i="30"/>
  <c r="U178" i="30"/>
  <c r="U138" i="30"/>
  <c r="V176" i="30"/>
  <c r="AC125" i="30"/>
  <c r="T176" i="30"/>
  <c r="Z125" i="30"/>
  <c r="V174" i="30"/>
  <c r="AC123" i="30"/>
  <c r="T174" i="30"/>
  <c r="Z123" i="30"/>
  <c r="V172" i="30"/>
  <c r="AC121" i="30"/>
  <c r="T172" i="30"/>
  <c r="Z121" i="30"/>
  <c r="V171" i="30"/>
  <c r="AC120" i="30"/>
  <c r="T171" i="30"/>
  <c r="Z120" i="30"/>
  <c r="V170" i="30"/>
  <c r="AC119" i="30"/>
  <c r="T170" i="30"/>
  <c r="Z119" i="30"/>
  <c r="V169" i="30"/>
  <c r="AC118" i="30"/>
  <c r="T169" i="30"/>
  <c r="Z118" i="30"/>
  <c r="V168" i="30"/>
  <c r="AC117" i="30"/>
  <c r="T168" i="30"/>
  <c r="Z117" i="30"/>
  <c r="V167" i="30"/>
  <c r="AC116" i="30"/>
  <c r="T167" i="30"/>
  <c r="Z116" i="30"/>
  <c r="V166" i="30"/>
  <c r="AC115" i="30"/>
  <c r="T166" i="30"/>
  <c r="Z115" i="30"/>
  <c r="V165" i="30"/>
  <c r="AC114" i="30"/>
  <c r="T165" i="30"/>
  <c r="Z114" i="30"/>
  <c r="V164" i="30"/>
  <c r="AC113" i="30"/>
  <c r="T164" i="30"/>
  <c r="Z113" i="30"/>
  <c r="AB111" i="30"/>
  <c r="W162" i="30"/>
  <c r="AA111" i="30"/>
  <c r="R111" i="30"/>
  <c r="S162" i="30"/>
  <c r="AB119" i="30"/>
  <c r="W170" i="30"/>
  <c r="AA119" i="30"/>
  <c r="R119" i="30"/>
  <c r="S170" i="30"/>
  <c r="AB117" i="30"/>
  <c r="W168" i="30"/>
  <c r="AA117" i="30"/>
  <c r="R117" i="30"/>
  <c r="S168" i="30"/>
  <c r="R116" i="30"/>
  <c r="S167" i="30"/>
  <c r="AB113" i="30"/>
  <c r="W164" i="30"/>
  <c r="AA113" i="30"/>
  <c r="R113" i="30"/>
  <c r="S164" i="30"/>
  <c r="V163" i="30"/>
  <c r="AC112" i="30"/>
  <c r="T163" i="30"/>
  <c r="Z112" i="30"/>
  <c r="V162" i="30"/>
  <c r="AC111" i="30"/>
  <c r="T162" i="30"/>
  <c r="Z111" i="30"/>
  <c r="V161" i="30"/>
  <c r="AC110" i="30"/>
  <c r="T161" i="30"/>
  <c r="Z110" i="30"/>
  <c r="R112" i="30"/>
  <c r="S163" i="30"/>
  <c r="R110" i="30"/>
  <c r="S161" i="30"/>
  <c r="AB109" i="30"/>
  <c r="W160" i="30"/>
  <c r="U126" i="30"/>
  <c r="U160" i="30"/>
  <c r="Q98" i="30"/>
  <c r="P200" i="30"/>
  <c r="S47" i="30"/>
  <c r="Q47" i="30"/>
  <c r="V47" i="30"/>
  <c r="AC47" i="30" s="1"/>
  <c r="AA58" i="30"/>
  <c r="S98" i="30"/>
  <c r="AH47" i="30" l="1"/>
  <c r="AH506" i="30"/>
  <c r="AH200" i="30"/>
  <c r="AH251" i="30"/>
  <c r="AH557" i="30"/>
  <c r="AH608" i="30"/>
  <c r="AH455" i="30"/>
  <c r="S353" i="35"/>
  <c r="Z375" i="35"/>
  <c r="W434" i="35"/>
  <c r="AB383" i="35"/>
  <c r="AI383" i="35" s="1"/>
  <c r="AA383" i="35"/>
  <c r="AC373" i="35"/>
  <c r="V424" i="35"/>
  <c r="Z424" i="35" s="1"/>
  <c r="AA373" i="35"/>
  <c r="T381" i="35"/>
  <c r="V381" i="35"/>
  <c r="AC381" i="35" s="1"/>
  <c r="AC497" i="35"/>
  <c r="V548" i="35"/>
  <c r="T529" i="35"/>
  <c r="T497" i="35"/>
  <c r="Z446" i="35"/>
  <c r="S499" i="35"/>
  <c r="R448" i="35"/>
  <c r="T493" i="35"/>
  <c r="Z442" i="35"/>
  <c r="Z437" i="35"/>
  <c r="T488" i="35"/>
  <c r="W381" i="35"/>
  <c r="AA364" i="35"/>
  <c r="AB364" i="35"/>
  <c r="AI364" i="35" s="1"/>
  <c r="W415" i="35"/>
  <c r="T429" i="35"/>
  <c r="Z378" i="35"/>
  <c r="V430" i="35"/>
  <c r="AA430" i="35" s="1"/>
  <c r="AC379" i="35"/>
  <c r="S522" i="35"/>
  <c r="R471" i="35"/>
  <c r="V542" i="35"/>
  <c r="AC491" i="35"/>
  <c r="T421" i="35"/>
  <c r="Z370" i="35"/>
  <c r="V422" i="35"/>
  <c r="AA422" i="35" s="1"/>
  <c r="AC371" i="35"/>
  <c r="AA403" i="35"/>
  <c r="AB403" i="35"/>
  <c r="T481" i="35"/>
  <c r="AA451" i="35"/>
  <c r="AB451" i="35"/>
  <c r="W502" i="35"/>
  <c r="T471" i="35"/>
  <c r="Z420" i="35"/>
  <c r="R445" i="35"/>
  <c r="S496" i="35"/>
  <c r="S454" i="35"/>
  <c r="S468" i="35"/>
  <c r="R417" i="35"/>
  <c r="AA446" i="35"/>
  <c r="W497" i="35"/>
  <c r="AB446" i="35"/>
  <c r="V544" i="35"/>
  <c r="AC493" i="35"/>
  <c r="V503" i="35"/>
  <c r="AC452" i="35"/>
  <c r="S476" i="35"/>
  <c r="R425" i="35"/>
  <c r="T651" i="35"/>
  <c r="S470" i="35"/>
  <c r="R419" i="35"/>
  <c r="V466" i="35"/>
  <c r="Z466" i="35" s="1"/>
  <c r="AC415" i="35"/>
  <c r="V488" i="35"/>
  <c r="AA488" i="35" s="1"/>
  <c r="AC437" i="35"/>
  <c r="R485" i="35"/>
  <c r="S536" i="35"/>
  <c r="W429" i="35"/>
  <c r="AB378" i="35"/>
  <c r="AI378" i="35" s="1"/>
  <c r="AA378" i="35"/>
  <c r="W549" i="35"/>
  <c r="AB498" i="35"/>
  <c r="V531" i="35"/>
  <c r="AC480" i="35"/>
  <c r="T353" i="35"/>
  <c r="Z330" i="35"/>
  <c r="W353" i="35"/>
  <c r="AA330" i="35"/>
  <c r="AB330" i="35"/>
  <c r="AI330" i="35" s="1"/>
  <c r="T434" i="35"/>
  <c r="Z383" i="35"/>
  <c r="T393" i="35"/>
  <c r="W425" i="35"/>
  <c r="AA374" i="35"/>
  <c r="AB374" i="35"/>
  <c r="AI374" i="35" s="1"/>
  <c r="S472" i="35"/>
  <c r="R421" i="35"/>
  <c r="S487" i="35"/>
  <c r="R436" i="35"/>
  <c r="V530" i="35"/>
  <c r="AC479" i="35"/>
  <c r="T653" i="35"/>
  <c r="S478" i="35"/>
  <c r="R427" i="35"/>
  <c r="V470" i="35"/>
  <c r="Z470" i="35" s="1"/>
  <c r="AC419" i="35"/>
  <c r="W492" i="35"/>
  <c r="AB441" i="35"/>
  <c r="R450" i="35"/>
  <c r="S501" i="35"/>
  <c r="V500" i="35"/>
  <c r="AC449" i="35"/>
  <c r="Z449" i="35"/>
  <c r="S422" i="35"/>
  <c r="R371" i="35"/>
  <c r="AB443" i="35"/>
  <c r="W494" i="35"/>
  <c r="AA443" i="35"/>
  <c r="AC431" i="35"/>
  <c r="V482" i="35"/>
  <c r="Z482" i="35" s="1"/>
  <c r="T576" i="35"/>
  <c r="S497" i="35"/>
  <c r="R446" i="35"/>
  <c r="V471" i="35"/>
  <c r="AC420" i="35"/>
  <c r="AA376" i="35"/>
  <c r="AB376" i="35"/>
  <c r="AI376" i="35" s="1"/>
  <c r="W427" i="35"/>
  <c r="T445" i="35"/>
  <c r="Z394" i="35"/>
  <c r="T403" i="35"/>
  <c r="Z403" i="35" s="1"/>
  <c r="U444" i="35"/>
  <c r="U455" i="35" s="1"/>
  <c r="U484" i="35"/>
  <c r="T491" i="35"/>
  <c r="Z440" i="35"/>
  <c r="V490" i="35"/>
  <c r="AC439" i="35"/>
  <c r="AC435" i="35"/>
  <c r="V486" i="35"/>
  <c r="V519" i="35"/>
  <c r="AC468" i="35"/>
  <c r="AC472" i="35"/>
  <c r="V523" i="35"/>
  <c r="Z428" i="35"/>
  <c r="T479" i="35"/>
  <c r="S418" i="35"/>
  <c r="R367" i="35"/>
  <c r="W491" i="35"/>
  <c r="AA440" i="35"/>
  <c r="AB440" i="35"/>
  <c r="V502" i="35"/>
  <c r="AC451" i="35"/>
  <c r="Z451" i="35"/>
  <c r="AB430" i="35"/>
  <c r="W481" i="35"/>
  <c r="T473" i="35"/>
  <c r="AB467" i="35"/>
  <c r="W518" i="35"/>
  <c r="V601" i="35"/>
  <c r="AC550" i="35"/>
  <c r="V353" i="35"/>
  <c r="AC353" i="35" s="1"/>
  <c r="AC330" i="35"/>
  <c r="U547" i="35"/>
  <c r="U505" i="35"/>
  <c r="W501" i="35"/>
  <c r="AA450" i="35"/>
  <c r="AB450" i="35"/>
  <c r="AB439" i="35"/>
  <c r="W490" i="35"/>
  <c r="AA439" i="35"/>
  <c r="AC501" i="35"/>
  <c r="V552" i="35"/>
  <c r="AA436" i="35"/>
  <c r="AB436" i="35"/>
  <c r="W487" i="35"/>
  <c r="W539" i="35"/>
  <c r="AB488" i="35"/>
  <c r="R475" i="35"/>
  <c r="S526" i="35"/>
  <c r="V426" i="35"/>
  <c r="AC375" i="35"/>
  <c r="S500" i="35"/>
  <c r="R449" i="35"/>
  <c r="S439" i="35"/>
  <c r="R388" i="35"/>
  <c r="W435" i="35"/>
  <c r="AA384" i="35"/>
  <c r="AB384" i="35"/>
  <c r="AI384" i="35" s="1"/>
  <c r="W393" i="35"/>
  <c r="AB302" i="35"/>
  <c r="AA302" i="35"/>
  <c r="S467" i="35"/>
  <c r="R416" i="35"/>
  <c r="S530" i="35"/>
  <c r="R479" i="35"/>
  <c r="T489" i="35"/>
  <c r="Z438" i="35"/>
  <c r="S484" i="35"/>
  <c r="R433" i="35"/>
  <c r="AA479" i="35"/>
  <c r="W530" i="35"/>
  <c r="AB479" i="35"/>
  <c r="S486" i="35"/>
  <c r="R435" i="35"/>
  <c r="V496" i="35"/>
  <c r="AC445" i="35"/>
  <c r="V454" i="35"/>
  <c r="AC454" i="35" s="1"/>
  <c r="T517" i="35"/>
  <c r="AC487" i="35"/>
  <c r="V538" i="35"/>
  <c r="V489" i="35"/>
  <c r="AA489" i="35" s="1"/>
  <c r="AC438" i="35"/>
  <c r="T501" i="35"/>
  <c r="Z450" i="35"/>
  <c r="Z416" i="35"/>
  <c r="T467" i="35"/>
  <c r="T435" i="35"/>
  <c r="Z384" i="35"/>
  <c r="Z448" i="35"/>
  <c r="T499" i="35"/>
  <c r="S543" i="35"/>
  <c r="R492" i="35"/>
  <c r="Z371" i="35"/>
  <c r="Z415" i="35"/>
  <c r="Z342" i="35"/>
  <c r="Z419" i="35"/>
  <c r="S381" i="35"/>
  <c r="Z431" i="35"/>
  <c r="V474" i="35"/>
  <c r="AC423" i="35"/>
  <c r="Z423" i="35"/>
  <c r="V467" i="35"/>
  <c r="AA467" i="35" s="1"/>
  <c r="AC416" i="35"/>
  <c r="S503" i="35"/>
  <c r="R452" i="35"/>
  <c r="AA380" i="35"/>
  <c r="AB380" i="35"/>
  <c r="AI380" i="35" s="1"/>
  <c r="W431" i="35"/>
  <c r="V536" i="35"/>
  <c r="AC485" i="35"/>
  <c r="S549" i="35"/>
  <c r="R498" i="35"/>
  <c r="V527" i="35"/>
  <c r="AC476" i="35"/>
  <c r="T469" i="35"/>
  <c r="V441" i="35"/>
  <c r="AA441" i="35" s="1"/>
  <c r="AC390" i="35"/>
  <c r="Z390" i="35"/>
  <c r="T439" i="35"/>
  <c r="Z388" i="35"/>
  <c r="V504" i="35"/>
  <c r="AC453" i="35"/>
  <c r="Z453" i="35"/>
  <c r="W499" i="35"/>
  <c r="AB448" i="35"/>
  <c r="AA448" i="35"/>
  <c r="AB342" i="35"/>
  <c r="AI342" i="35" s="1"/>
  <c r="AA342" i="35"/>
  <c r="AB367" i="35"/>
  <c r="AI367" i="35" s="1"/>
  <c r="W418" i="35"/>
  <c r="AA367" i="35"/>
  <c r="U483" i="35"/>
  <c r="U517" i="35"/>
  <c r="S443" i="35"/>
  <c r="S444" i="35" s="1"/>
  <c r="R392" i="35"/>
  <c r="T475" i="35"/>
  <c r="S466" i="35"/>
  <c r="R415" i="35"/>
  <c r="R440" i="35"/>
  <c r="S491" i="35"/>
  <c r="W526" i="35"/>
  <c r="AB475" i="35"/>
  <c r="AA420" i="35"/>
  <c r="AB420" i="35"/>
  <c r="W471" i="35"/>
  <c r="V494" i="35"/>
  <c r="AC443" i="35"/>
  <c r="AB449" i="35"/>
  <c r="W500" i="35"/>
  <c r="AA449" i="35"/>
  <c r="AB489" i="35"/>
  <c r="W540" i="35"/>
  <c r="AA442" i="35"/>
  <c r="W493" i="35"/>
  <c r="AB442" i="35"/>
  <c r="S482" i="35"/>
  <c r="R431" i="35"/>
  <c r="R453" i="35"/>
  <c r="S504" i="35"/>
  <c r="AA368" i="35"/>
  <c r="AB368" i="35"/>
  <c r="AI368" i="35" s="1"/>
  <c r="W419" i="35"/>
  <c r="T586" i="35"/>
  <c r="T604" i="35"/>
  <c r="V433" i="35"/>
  <c r="V393" i="35"/>
  <c r="AC393" i="35" s="1"/>
  <c r="AC382" i="35"/>
  <c r="Z382" i="35"/>
  <c r="AA382" i="35"/>
  <c r="W473" i="35"/>
  <c r="AB422" i="35"/>
  <c r="W417" i="35"/>
  <c r="AA366" i="35"/>
  <c r="AB366" i="35"/>
  <c r="AI366" i="35" s="1"/>
  <c r="S553" i="35"/>
  <c r="R502" i="35"/>
  <c r="S426" i="35"/>
  <c r="R375" i="35"/>
  <c r="T521" i="35"/>
  <c r="S539" i="35"/>
  <c r="R488" i="35"/>
  <c r="T443" i="35"/>
  <c r="Z392" i="35"/>
  <c r="AA372" i="35"/>
  <c r="AB372" i="35"/>
  <c r="AI372" i="35" s="1"/>
  <c r="W423" i="35"/>
  <c r="W535" i="35"/>
  <c r="AB484" i="35"/>
  <c r="T417" i="35"/>
  <c r="Z366" i="35"/>
  <c r="V418" i="35"/>
  <c r="Z418" i="35" s="1"/>
  <c r="AC367" i="35"/>
  <c r="T477" i="35"/>
  <c r="S474" i="35"/>
  <c r="R423" i="35"/>
  <c r="V498" i="35"/>
  <c r="AA498" i="35" s="1"/>
  <c r="AC447" i="35"/>
  <c r="Z447" i="35"/>
  <c r="AB453" i="35"/>
  <c r="W504" i="35"/>
  <c r="AA453" i="35"/>
  <c r="W496" i="35"/>
  <c r="AB445" i="35"/>
  <c r="AA445" i="35"/>
  <c r="W454" i="35"/>
  <c r="W503" i="35"/>
  <c r="AA452" i="35"/>
  <c r="AB452" i="35"/>
  <c r="T503" i="35"/>
  <c r="Z452" i="35"/>
  <c r="S430" i="35"/>
  <c r="R379" i="35"/>
  <c r="S540" i="35"/>
  <c r="R489" i="35"/>
  <c r="S480" i="35"/>
  <c r="R429" i="35"/>
  <c r="AC427" i="35"/>
  <c r="V478" i="35"/>
  <c r="Z478" i="35" s="1"/>
  <c r="T425" i="35"/>
  <c r="Z374" i="35"/>
  <c r="W477" i="35"/>
  <c r="AB426" i="35"/>
  <c r="T487" i="35"/>
  <c r="Z436" i="35"/>
  <c r="T533" i="35"/>
  <c r="T543" i="35"/>
  <c r="AB421" i="35"/>
  <c r="W472" i="35"/>
  <c r="AA421" i="35"/>
  <c r="AA379" i="35"/>
  <c r="Z302" i="35"/>
  <c r="AA437" i="35"/>
  <c r="AA390" i="35"/>
  <c r="S393" i="35"/>
  <c r="Z379" i="35"/>
  <c r="W126" i="30"/>
  <c r="W149" i="30" s="1"/>
  <c r="T393" i="34"/>
  <c r="Z393" i="34" s="1"/>
  <c r="S403" i="34"/>
  <c r="S353" i="34"/>
  <c r="Z369" i="34"/>
  <c r="AA367" i="34"/>
  <c r="AA302" i="34"/>
  <c r="AB302" i="34"/>
  <c r="V517" i="34"/>
  <c r="AC466" i="34"/>
  <c r="W497" i="34"/>
  <c r="AA446" i="34"/>
  <c r="AB446" i="34"/>
  <c r="S492" i="34"/>
  <c r="R441" i="34"/>
  <c r="AB342" i="34"/>
  <c r="AA342" i="34"/>
  <c r="V519" i="34"/>
  <c r="AC468" i="34"/>
  <c r="AA388" i="34"/>
  <c r="W439" i="34"/>
  <c r="AB388" i="34"/>
  <c r="T468" i="34"/>
  <c r="Z417" i="34"/>
  <c r="T496" i="34"/>
  <c r="Z445" i="34"/>
  <c r="S503" i="34"/>
  <c r="R452" i="34"/>
  <c r="W501" i="34"/>
  <c r="AB450" i="34"/>
  <c r="AA450" i="34"/>
  <c r="AA370" i="34"/>
  <c r="W421" i="34"/>
  <c r="AB370" i="34"/>
  <c r="T452" i="34"/>
  <c r="Z401" i="34"/>
  <c r="S453" i="34"/>
  <c r="R402" i="34"/>
  <c r="T537" i="34"/>
  <c r="R435" i="34"/>
  <c r="S486" i="34"/>
  <c r="V493" i="34"/>
  <c r="AC442" i="34"/>
  <c r="AB400" i="34"/>
  <c r="W451" i="34"/>
  <c r="AA400" i="34"/>
  <c r="S443" i="34"/>
  <c r="R392" i="34"/>
  <c r="V527" i="34"/>
  <c r="AC476" i="34"/>
  <c r="R449" i="34"/>
  <c r="S500" i="34"/>
  <c r="AC473" i="34"/>
  <c r="V524" i="34"/>
  <c r="AB436" i="34"/>
  <c r="W487" i="34"/>
  <c r="AA436" i="34"/>
  <c r="T434" i="34"/>
  <c r="Z383" i="34"/>
  <c r="T539" i="34"/>
  <c r="AB376" i="34"/>
  <c r="W427" i="34"/>
  <c r="AA376" i="34"/>
  <c r="V499" i="34"/>
  <c r="AC448" i="34"/>
  <c r="T476" i="34"/>
  <c r="Z425" i="34"/>
  <c r="W467" i="34"/>
  <c r="AB416" i="34"/>
  <c r="V504" i="34"/>
  <c r="Z504" i="34" s="1"/>
  <c r="AC453" i="34"/>
  <c r="R445" i="34"/>
  <c r="S496" i="34"/>
  <c r="AB368" i="34"/>
  <c r="W419" i="34"/>
  <c r="AA368" i="34"/>
  <c r="R475" i="34"/>
  <c r="S526" i="34"/>
  <c r="AB372" i="34"/>
  <c r="W423" i="34"/>
  <c r="AA372" i="34"/>
  <c r="V525" i="34"/>
  <c r="AC474" i="34"/>
  <c r="Z385" i="34"/>
  <c r="T436" i="34"/>
  <c r="V488" i="34"/>
  <c r="AC437" i="34"/>
  <c r="AB452" i="34"/>
  <c r="W503" i="34"/>
  <c r="AA452" i="34"/>
  <c r="R374" i="34"/>
  <c r="S425" i="34"/>
  <c r="AC447" i="34"/>
  <c r="V498" i="34"/>
  <c r="V523" i="34"/>
  <c r="AC472" i="34"/>
  <c r="S489" i="34"/>
  <c r="R438" i="34"/>
  <c r="AA402" i="34"/>
  <c r="AB402" i="34"/>
  <c r="W453" i="34"/>
  <c r="T478" i="34"/>
  <c r="Z427" i="34"/>
  <c r="W443" i="34"/>
  <c r="AA392" i="34"/>
  <c r="AB392" i="34"/>
  <c r="AA384" i="34"/>
  <c r="W435" i="34"/>
  <c r="AB384" i="34"/>
  <c r="R370" i="34"/>
  <c r="S421" i="34"/>
  <c r="V529" i="34"/>
  <c r="AC478" i="34"/>
  <c r="S419" i="34"/>
  <c r="R368" i="34"/>
  <c r="AC446" i="34"/>
  <c r="V497" i="34"/>
  <c r="AA374" i="34"/>
  <c r="W425" i="34"/>
  <c r="AB374" i="34"/>
  <c r="V531" i="34"/>
  <c r="AC480" i="34"/>
  <c r="V496" i="34"/>
  <c r="V454" i="34"/>
  <c r="AC454" i="34" s="1"/>
  <c r="AC445" i="34"/>
  <c r="S437" i="34"/>
  <c r="R386" i="34"/>
  <c r="S520" i="34"/>
  <c r="R469" i="34"/>
  <c r="V485" i="34"/>
  <c r="AC434" i="34"/>
  <c r="T470" i="34"/>
  <c r="Z419" i="34"/>
  <c r="S528" i="34"/>
  <c r="R477" i="34"/>
  <c r="AC477" i="34"/>
  <c r="V528" i="34"/>
  <c r="S487" i="34"/>
  <c r="R436" i="34"/>
  <c r="R450" i="34"/>
  <c r="S501" i="34"/>
  <c r="R439" i="34"/>
  <c r="S490" i="34"/>
  <c r="T543" i="34"/>
  <c r="S524" i="34"/>
  <c r="R473" i="34"/>
  <c r="V491" i="34"/>
  <c r="AC440" i="34"/>
  <c r="T422" i="34"/>
  <c r="Z371" i="34"/>
  <c r="U381" i="34"/>
  <c r="U415" i="34"/>
  <c r="S427" i="34"/>
  <c r="R376" i="34"/>
  <c r="V490" i="34"/>
  <c r="Z490" i="34" s="1"/>
  <c r="AC439" i="34"/>
  <c r="V353" i="34"/>
  <c r="AC353" i="34" s="1"/>
  <c r="AC330" i="34"/>
  <c r="Z421" i="34"/>
  <c r="T472" i="34"/>
  <c r="T555" i="34"/>
  <c r="AC451" i="34"/>
  <c r="V502" i="34"/>
  <c r="AB418" i="34"/>
  <c r="W469" i="34"/>
  <c r="AB434" i="34"/>
  <c r="W485" i="34"/>
  <c r="AA434" i="34"/>
  <c r="T424" i="34"/>
  <c r="Z373" i="34"/>
  <c r="T448" i="34"/>
  <c r="Z397" i="34"/>
  <c r="AA378" i="34"/>
  <c r="W429" i="34"/>
  <c r="AB378" i="34"/>
  <c r="AC441" i="34"/>
  <c r="V492" i="34"/>
  <c r="Z492" i="34" s="1"/>
  <c r="AB364" i="34"/>
  <c r="W415" i="34"/>
  <c r="W381" i="34"/>
  <c r="AA364" i="34"/>
  <c r="AB396" i="34"/>
  <c r="W447" i="34"/>
  <c r="AA396" i="34"/>
  <c r="AB390" i="34"/>
  <c r="W441" i="34"/>
  <c r="AA390" i="34"/>
  <c r="AC433" i="34"/>
  <c r="V484" i="34"/>
  <c r="V444" i="34"/>
  <c r="AC444" i="34" s="1"/>
  <c r="T482" i="34"/>
  <c r="Z431" i="34"/>
  <c r="V530" i="34"/>
  <c r="AC479" i="34"/>
  <c r="S491" i="34"/>
  <c r="R440" i="34"/>
  <c r="W479" i="34"/>
  <c r="AA428" i="34"/>
  <c r="AB428" i="34"/>
  <c r="S499" i="34"/>
  <c r="R448" i="34"/>
  <c r="T446" i="34"/>
  <c r="Z395" i="34"/>
  <c r="T428" i="34"/>
  <c r="Z377" i="34"/>
  <c r="AC367" i="34"/>
  <c r="V418" i="34"/>
  <c r="AA418" i="34" s="1"/>
  <c r="R378" i="34"/>
  <c r="S429" i="34"/>
  <c r="V501" i="34"/>
  <c r="AC450" i="34"/>
  <c r="V481" i="34"/>
  <c r="AC430" i="34"/>
  <c r="W473" i="34"/>
  <c r="AB422" i="34"/>
  <c r="AA422" i="34"/>
  <c r="T450" i="34"/>
  <c r="Z399" i="34"/>
  <c r="S433" i="34"/>
  <c r="S393" i="34"/>
  <c r="R382" i="34"/>
  <c r="R471" i="34"/>
  <c r="S522" i="34"/>
  <c r="T426" i="34"/>
  <c r="Z375" i="34"/>
  <c r="T541" i="34"/>
  <c r="V503" i="34"/>
  <c r="AC452" i="34"/>
  <c r="V486" i="34"/>
  <c r="AC435" i="34"/>
  <c r="AB420" i="34"/>
  <c r="W471" i="34"/>
  <c r="T440" i="34"/>
  <c r="Z389" i="34"/>
  <c r="V494" i="34"/>
  <c r="Z494" i="34" s="1"/>
  <c r="AC443" i="34"/>
  <c r="T438" i="34"/>
  <c r="Z387" i="34"/>
  <c r="S497" i="34"/>
  <c r="R446" i="34"/>
  <c r="S493" i="34"/>
  <c r="R442" i="34"/>
  <c r="T469" i="34"/>
  <c r="AA330" i="34"/>
  <c r="W353" i="34"/>
  <c r="AB330" i="34"/>
  <c r="V533" i="34"/>
  <c r="AC482" i="34"/>
  <c r="W491" i="34"/>
  <c r="AA440" i="34"/>
  <c r="AB440" i="34"/>
  <c r="W437" i="34"/>
  <c r="AB386" i="34"/>
  <c r="AA386" i="34"/>
  <c r="T416" i="34"/>
  <c r="Z365" i="34"/>
  <c r="AB442" i="34"/>
  <c r="AA442" i="34"/>
  <c r="W493" i="34"/>
  <c r="T551" i="34"/>
  <c r="T549" i="34"/>
  <c r="Z498" i="34"/>
  <c r="U353" i="34"/>
  <c r="Z302" i="34"/>
  <c r="Z441" i="34"/>
  <c r="AB352" i="34"/>
  <c r="AA352" i="34"/>
  <c r="AA424" i="34"/>
  <c r="W475" i="34"/>
  <c r="AB424" i="34"/>
  <c r="Z429" i="34"/>
  <c r="T480" i="34"/>
  <c r="T466" i="34"/>
  <c r="Z415" i="34"/>
  <c r="T442" i="34"/>
  <c r="Z391" i="34"/>
  <c r="S451" i="34"/>
  <c r="S454" i="34" s="1"/>
  <c r="R400" i="34"/>
  <c r="T481" i="34"/>
  <c r="Z430" i="34"/>
  <c r="W445" i="34"/>
  <c r="W403" i="34"/>
  <c r="AA394" i="34"/>
  <c r="AB394" i="34"/>
  <c r="S569" i="34"/>
  <c r="R518" i="34"/>
  <c r="AB430" i="34"/>
  <c r="W481" i="34"/>
  <c r="AA430" i="34"/>
  <c r="R479" i="34"/>
  <c r="S530" i="34"/>
  <c r="Z433" i="34"/>
  <c r="T484" i="34"/>
  <c r="V420" i="34"/>
  <c r="AA420" i="34" s="1"/>
  <c r="AC369" i="34"/>
  <c r="R366" i="34"/>
  <c r="S417" i="34"/>
  <c r="AB380" i="34"/>
  <c r="W431" i="34"/>
  <c r="AA380" i="34"/>
  <c r="AB382" i="34"/>
  <c r="W393" i="34"/>
  <c r="W433" i="34"/>
  <c r="AA382" i="34"/>
  <c r="T353" i="34"/>
  <c r="Z353" i="34" s="1"/>
  <c r="Z330" i="34"/>
  <c r="R434" i="34"/>
  <c r="S485" i="34"/>
  <c r="T545" i="34"/>
  <c r="V487" i="34"/>
  <c r="AC436" i="34"/>
  <c r="T471" i="34"/>
  <c r="V500" i="34"/>
  <c r="Z500" i="34" s="1"/>
  <c r="AC449" i="34"/>
  <c r="U445" i="34"/>
  <c r="U403" i="34"/>
  <c r="Z423" i="34"/>
  <c r="T474" i="34"/>
  <c r="S532" i="34"/>
  <c r="R481" i="34"/>
  <c r="W449" i="34"/>
  <c r="AA398" i="34"/>
  <c r="AB398" i="34"/>
  <c r="T553" i="34"/>
  <c r="S431" i="34"/>
  <c r="R380" i="34"/>
  <c r="S423" i="34"/>
  <c r="R372" i="34"/>
  <c r="S415" i="34"/>
  <c r="S381" i="34"/>
  <c r="R364" i="34"/>
  <c r="AB448" i="34"/>
  <c r="W499" i="34"/>
  <c r="AA448" i="34"/>
  <c r="AB426" i="34"/>
  <c r="W477" i="34"/>
  <c r="AA426" i="34"/>
  <c r="V475" i="34"/>
  <c r="AC424" i="34"/>
  <c r="V416" i="34"/>
  <c r="AA416" i="34" s="1"/>
  <c r="AC365" i="34"/>
  <c r="V381" i="34"/>
  <c r="U433" i="34"/>
  <c r="U393" i="34"/>
  <c r="S498" i="34"/>
  <c r="R447" i="34"/>
  <c r="V521" i="34"/>
  <c r="AC470" i="34"/>
  <c r="AB438" i="34"/>
  <c r="W489" i="34"/>
  <c r="AA438" i="34"/>
  <c r="V489" i="34"/>
  <c r="AC438" i="34"/>
  <c r="AA366" i="34"/>
  <c r="W417" i="34"/>
  <c r="AB366" i="34"/>
  <c r="T381" i="34"/>
  <c r="T403" i="34"/>
  <c r="Z403" i="34" s="1"/>
  <c r="Z439" i="34"/>
  <c r="Z437" i="34"/>
  <c r="Z449" i="34"/>
  <c r="Z447" i="34"/>
  <c r="AB75" i="30"/>
  <c r="Z148" i="30"/>
  <c r="S149" i="30"/>
  <c r="U149" i="30"/>
  <c r="Z138" i="30"/>
  <c r="AB160" i="30"/>
  <c r="W211" i="30"/>
  <c r="T212" i="30"/>
  <c r="Z161" i="30"/>
  <c r="V212" i="30"/>
  <c r="AC161" i="30"/>
  <c r="T213" i="30"/>
  <c r="Z162" i="30"/>
  <c r="V213" i="30"/>
  <c r="AC162" i="30"/>
  <c r="T214" i="30"/>
  <c r="Z163" i="30"/>
  <c r="V214" i="30"/>
  <c r="AC163" i="30"/>
  <c r="AB164" i="30"/>
  <c r="W215" i="30"/>
  <c r="AA164" i="30"/>
  <c r="R167" i="30"/>
  <c r="S218" i="30"/>
  <c r="R168" i="30"/>
  <c r="S219" i="30"/>
  <c r="AB170" i="30"/>
  <c r="W221" i="30"/>
  <c r="AA170" i="30"/>
  <c r="R162" i="30"/>
  <c r="S213" i="30"/>
  <c r="T215" i="30"/>
  <c r="Z164" i="30"/>
  <c r="V215" i="30"/>
  <c r="AC164" i="30"/>
  <c r="T216" i="30"/>
  <c r="Z165" i="30"/>
  <c r="V216" i="30"/>
  <c r="AC165" i="30"/>
  <c r="T217" i="30"/>
  <c r="Z166" i="30"/>
  <c r="V217" i="30"/>
  <c r="AC166" i="30"/>
  <c r="T218" i="30"/>
  <c r="Z167" i="30"/>
  <c r="V218" i="30"/>
  <c r="AC167" i="30"/>
  <c r="T219" i="30"/>
  <c r="Z168" i="30"/>
  <c r="V219" i="30"/>
  <c r="AC168" i="30"/>
  <c r="T220" i="30"/>
  <c r="Z169" i="30"/>
  <c r="V220" i="30"/>
  <c r="AC169" i="30"/>
  <c r="T221" i="30"/>
  <c r="Z170" i="30"/>
  <c r="V221" i="30"/>
  <c r="AC170" i="30"/>
  <c r="T222" i="30"/>
  <c r="Z171" i="30"/>
  <c r="V222" i="30"/>
  <c r="AC171" i="30"/>
  <c r="T223" i="30"/>
  <c r="Z172" i="30"/>
  <c r="V223" i="30"/>
  <c r="AC172" i="30"/>
  <c r="T225" i="30"/>
  <c r="Z174" i="30"/>
  <c r="V225" i="30"/>
  <c r="AC174" i="30"/>
  <c r="T227" i="30"/>
  <c r="Z176" i="30"/>
  <c r="V227" i="30"/>
  <c r="AC176" i="30"/>
  <c r="U229" i="30"/>
  <c r="U189" i="30"/>
  <c r="AB138" i="30"/>
  <c r="AA138" i="30"/>
  <c r="W229" i="30"/>
  <c r="AA178" i="30"/>
  <c r="W189" i="30"/>
  <c r="AB178" i="30"/>
  <c r="S230" i="30"/>
  <c r="R179" i="30"/>
  <c r="W232" i="30"/>
  <c r="AA181" i="30"/>
  <c r="AB181" i="30"/>
  <c r="S234" i="30"/>
  <c r="R183" i="30"/>
  <c r="W236" i="30"/>
  <c r="AA185" i="30"/>
  <c r="AB185" i="30"/>
  <c r="S238" i="30"/>
  <c r="R187" i="30"/>
  <c r="T241" i="30"/>
  <c r="Z190" i="30"/>
  <c r="T199" i="30"/>
  <c r="T242" i="30"/>
  <c r="Z191" i="30"/>
  <c r="V242" i="30"/>
  <c r="AC191" i="30"/>
  <c r="T243" i="30"/>
  <c r="Z192" i="30"/>
  <c r="V243" i="30"/>
  <c r="AC192" i="30"/>
  <c r="T244" i="30"/>
  <c r="Z193" i="30"/>
  <c r="V244" i="30"/>
  <c r="AC193" i="30"/>
  <c r="T245" i="30"/>
  <c r="Z194" i="30"/>
  <c r="V245" i="30"/>
  <c r="AC194" i="30"/>
  <c r="T246" i="30"/>
  <c r="Z195" i="30"/>
  <c r="V246" i="30"/>
  <c r="AC195" i="30"/>
  <c r="T247" i="30"/>
  <c r="Z196" i="30"/>
  <c r="V247" i="30"/>
  <c r="AC196" i="30"/>
  <c r="T248" i="30"/>
  <c r="Z197" i="30"/>
  <c r="V248" i="30"/>
  <c r="AC197" i="30"/>
  <c r="T249" i="30"/>
  <c r="Z198" i="30"/>
  <c r="V249" i="30"/>
  <c r="AC198" i="30"/>
  <c r="T160" i="30"/>
  <c r="Z109" i="30"/>
  <c r="T126" i="30"/>
  <c r="AB116" i="30"/>
  <c r="W167" i="30"/>
  <c r="AA116" i="30"/>
  <c r="AB172" i="30"/>
  <c r="W223" i="30"/>
  <c r="AA172" i="30"/>
  <c r="AB176" i="30"/>
  <c r="W227" i="30"/>
  <c r="AA176" i="30"/>
  <c r="AC180" i="30"/>
  <c r="V231" i="30"/>
  <c r="AC182" i="30"/>
  <c r="V233" i="30"/>
  <c r="AC184" i="30"/>
  <c r="V235" i="30"/>
  <c r="AC186" i="30"/>
  <c r="V237" i="30"/>
  <c r="AC188" i="30"/>
  <c r="V239" i="30"/>
  <c r="U199" i="30"/>
  <c r="U241" i="30"/>
  <c r="R191" i="30"/>
  <c r="S242" i="30"/>
  <c r="AB193" i="30"/>
  <c r="W244" i="30"/>
  <c r="AA193" i="30"/>
  <c r="R194" i="30"/>
  <c r="S245" i="30"/>
  <c r="R195" i="30"/>
  <c r="S246" i="30"/>
  <c r="AB197" i="30"/>
  <c r="W248" i="30"/>
  <c r="AA197" i="30"/>
  <c r="R198" i="30"/>
  <c r="S249" i="30"/>
  <c r="R165" i="30"/>
  <c r="S216" i="30"/>
  <c r="R166" i="30"/>
  <c r="S217" i="30"/>
  <c r="AB169" i="30"/>
  <c r="W220" i="30"/>
  <c r="AA169" i="30"/>
  <c r="R171" i="30"/>
  <c r="S222" i="30"/>
  <c r="R173" i="30"/>
  <c r="S224" i="30"/>
  <c r="R175" i="30"/>
  <c r="S226" i="30"/>
  <c r="AB163" i="30"/>
  <c r="W214" i="30"/>
  <c r="AA163" i="30"/>
  <c r="S229" i="30"/>
  <c r="S189" i="30"/>
  <c r="R178" i="30"/>
  <c r="S231" i="30"/>
  <c r="R180" i="30"/>
  <c r="W233" i="30"/>
  <c r="AA182" i="30"/>
  <c r="AB182" i="30"/>
  <c r="S235" i="30"/>
  <c r="R184" i="30"/>
  <c r="W237" i="30"/>
  <c r="AA186" i="30"/>
  <c r="AB186" i="30"/>
  <c r="S239" i="30"/>
  <c r="R188" i="30"/>
  <c r="V241" i="30"/>
  <c r="V199" i="30"/>
  <c r="AC199" i="30" s="1"/>
  <c r="AC190" i="30"/>
  <c r="V98" i="30"/>
  <c r="AC98" i="30" s="1"/>
  <c r="AC75" i="30"/>
  <c r="AB114" i="30"/>
  <c r="W165" i="30"/>
  <c r="AA114" i="30"/>
  <c r="AB122" i="30"/>
  <c r="W173" i="30"/>
  <c r="AA122" i="30"/>
  <c r="T189" i="30"/>
  <c r="T229" i="30"/>
  <c r="Z178" i="30"/>
  <c r="V189" i="30"/>
  <c r="AC189" i="30" s="1"/>
  <c r="AC178" i="30"/>
  <c r="V229" i="30"/>
  <c r="T231" i="30"/>
  <c r="Z180" i="30"/>
  <c r="T233" i="30"/>
  <c r="Z182" i="30"/>
  <c r="T235" i="30"/>
  <c r="Z184" i="30"/>
  <c r="T237" i="30"/>
  <c r="Z186" i="30"/>
  <c r="T239" i="30"/>
  <c r="Z188" i="30"/>
  <c r="AB194" i="30"/>
  <c r="W245" i="30"/>
  <c r="AA194" i="30"/>
  <c r="AB198" i="30"/>
  <c r="W249" i="30"/>
  <c r="AA198" i="30"/>
  <c r="AB98" i="30"/>
  <c r="AA75" i="30"/>
  <c r="U177" i="30"/>
  <c r="U211" i="30"/>
  <c r="R161" i="30"/>
  <c r="S212" i="30"/>
  <c r="R163" i="30"/>
  <c r="S214" i="30"/>
  <c r="R164" i="30"/>
  <c r="S215" i="30"/>
  <c r="AB168" i="30"/>
  <c r="W219" i="30"/>
  <c r="AA168" i="30"/>
  <c r="R170" i="30"/>
  <c r="S221" i="30"/>
  <c r="AB162" i="30"/>
  <c r="W213" i="30"/>
  <c r="AA162" i="30"/>
  <c r="W230" i="30"/>
  <c r="AA179" i="30"/>
  <c r="AB179" i="30"/>
  <c r="S232" i="30"/>
  <c r="R181" i="30"/>
  <c r="W234" i="30"/>
  <c r="AA183" i="30"/>
  <c r="AB183" i="30"/>
  <c r="S236" i="30"/>
  <c r="R185" i="30"/>
  <c r="W238" i="30"/>
  <c r="AA187" i="30"/>
  <c r="AB187" i="30"/>
  <c r="AA47" i="30"/>
  <c r="AB47" i="30"/>
  <c r="Z75" i="30"/>
  <c r="T98" i="30"/>
  <c r="AB110" i="30"/>
  <c r="W161" i="30"/>
  <c r="AA110" i="30"/>
  <c r="AB174" i="30"/>
  <c r="W225" i="30"/>
  <c r="AA174" i="30"/>
  <c r="T230" i="30"/>
  <c r="Z179" i="30"/>
  <c r="T232" i="30"/>
  <c r="Z181" i="30"/>
  <c r="T234" i="30"/>
  <c r="Z183" i="30"/>
  <c r="T236" i="30"/>
  <c r="Z185" i="30"/>
  <c r="T238" i="30"/>
  <c r="Z187" i="30"/>
  <c r="AB191" i="30"/>
  <c r="W242" i="30"/>
  <c r="AA191" i="30"/>
  <c r="R192" i="30"/>
  <c r="S243" i="30"/>
  <c r="R193" i="30"/>
  <c r="S244" i="30"/>
  <c r="AB195" i="30"/>
  <c r="W246" i="30"/>
  <c r="AA195" i="30"/>
  <c r="R196" i="30"/>
  <c r="S247" i="30"/>
  <c r="R197" i="30"/>
  <c r="S248" i="30"/>
  <c r="S177" i="30"/>
  <c r="R160" i="30"/>
  <c r="S211" i="30"/>
  <c r="AB166" i="30"/>
  <c r="W217" i="30"/>
  <c r="AA166" i="30"/>
  <c r="R169" i="30"/>
  <c r="S220" i="30"/>
  <c r="AB175" i="30"/>
  <c r="W226" i="30"/>
  <c r="AA175" i="30"/>
  <c r="T224" i="30"/>
  <c r="Z173" i="30"/>
  <c r="V275" i="30"/>
  <c r="AC224" i="30"/>
  <c r="T226" i="30"/>
  <c r="Z175" i="30"/>
  <c r="V277" i="30"/>
  <c r="AC226" i="30"/>
  <c r="W231" i="30"/>
  <c r="AA180" i="30"/>
  <c r="AB180" i="30"/>
  <c r="S233" i="30"/>
  <c r="R182" i="30"/>
  <c r="W235" i="30"/>
  <c r="AA184" i="30"/>
  <c r="AB184" i="30"/>
  <c r="S237" i="30"/>
  <c r="R186" i="30"/>
  <c r="W239" i="30"/>
  <c r="AA188" i="30"/>
  <c r="AB188" i="30"/>
  <c r="V160" i="30"/>
  <c r="V126" i="30"/>
  <c r="AC109" i="30"/>
  <c r="AB120" i="30"/>
  <c r="W171" i="30"/>
  <c r="AA120" i="30"/>
  <c r="R223" i="30"/>
  <c r="S274" i="30"/>
  <c r="R225" i="30"/>
  <c r="S276" i="30"/>
  <c r="R227" i="30"/>
  <c r="S278" i="30"/>
  <c r="AC179" i="30"/>
  <c r="V230" i="30"/>
  <c r="AC181" i="30"/>
  <c r="V232" i="30"/>
  <c r="AC183" i="30"/>
  <c r="V234" i="30"/>
  <c r="AC185" i="30"/>
  <c r="V236" i="30"/>
  <c r="AC187" i="30"/>
  <c r="V238" i="30"/>
  <c r="S199" i="30"/>
  <c r="R190" i="30"/>
  <c r="S241" i="30"/>
  <c r="W199" i="30"/>
  <c r="AB190" i="30"/>
  <c r="W241" i="30"/>
  <c r="AA190" i="30"/>
  <c r="AA148" i="30"/>
  <c r="AB148" i="30"/>
  <c r="AB192" i="30"/>
  <c r="W243" i="30"/>
  <c r="AA192" i="30"/>
  <c r="AB196" i="30"/>
  <c r="W247" i="30"/>
  <c r="AA196" i="30"/>
  <c r="Z47" i="30"/>
  <c r="AA126" i="30" l="1"/>
  <c r="AB126" i="30"/>
  <c r="S432" i="35"/>
  <c r="S455" i="35" s="1"/>
  <c r="S404" i="35"/>
  <c r="Z422" i="35"/>
  <c r="Z381" i="35"/>
  <c r="T404" i="35"/>
  <c r="AB434" i="35"/>
  <c r="AA434" i="35"/>
  <c r="W485" i="35"/>
  <c r="Z393" i="35"/>
  <c r="AA424" i="35"/>
  <c r="AC424" i="35"/>
  <c r="V475" i="35"/>
  <c r="Z475" i="35" s="1"/>
  <c r="S531" i="35"/>
  <c r="R480" i="35"/>
  <c r="W474" i="35"/>
  <c r="AA423" i="35"/>
  <c r="AB423" i="35"/>
  <c r="R553" i="35"/>
  <c r="S604" i="35"/>
  <c r="S554" i="35"/>
  <c r="R503" i="35"/>
  <c r="T550" i="35"/>
  <c r="Z499" i="35"/>
  <c r="W555" i="35"/>
  <c r="AA504" i="35"/>
  <c r="AB504" i="35"/>
  <c r="T468" i="35"/>
  <c r="Z417" i="35"/>
  <c r="T432" i="35"/>
  <c r="W468" i="35"/>
  <c r="AB417" i="35"/>
  <c r="AA417" i="35"/>
  <c r="T637" i="35"/>
  <c r="AA500" i="35"/>
  <c r="W551" i="35"/>
  <c r="AB500" i="35"/>
  <c r="S594" i="35"/>
  <c r="R543" i="35"/>
  <c r="T486" i="35"/>
  <c r="Z435" i="35"/>
  <c r="V477" i="35"/>
  <c r="AA477" i="35" s="1"/>
  <c r="AC426" i="35"/>
  <c r="W552" i="35"/>
  <c r="AB501" i="35"/>
  <c r="AA501" i="35"/>
  <c r="V553" i="35"/>
  <c r="AC502" i="35"/>
  <c r="Z502" i="35"/>
  <c r="V574" i="35"/>
  <c r="AC523" i="35"/>
  <c r="V537" i="35"/>
  <c r="AC486" i="35"/>
  <c r="V533" i="35"/>
  <c r="Z533" i="35" s="1"/>
  <c r="AC482" i="35"/>
  <c r="AC470" i="35"/>
  <c r="V521" i="35"/>
  <c r="Z521" i="35" s="1"/>
  <c r="V581" i="35"/>
  <c r="AC530" i="35"/>
  <c r="R472" i="35"/>
  <c r="S523" i="35"/>
  <c r="AB549" i="35"/>
  <c r="W600" i="35"/>
  <c r="V599" i="35"/>
  <c r="AC548" i="35"/>
  <c r="S591" i="35"/>
  <c r="R540" i="35"/>
  <c r="T554" i="35"/>
  <c r="Z503" i="35"/>
  <c r="AA454" i="35"/>
  <c r="AB454" i="35"/>
  <c r="S590" i="35"/>
  <c r="R539" i="35"/>
  <c r="R426" i="35"/>
  <c r="S477" i="35"/>
  <c r="W524" i="35"/>
  <c r="AB473" i="35"/>
  <c r="V545" i="35"/>
  <c r="AC494" i="35"/>
  <c r="U568" i="35"/>
  <c r="U534" i="35"/>
  <c r="V555" i="35"/>
  <c r="AC504" i="35"/>
  <c r="Z504" i="35"/>
  <c r="V518" i="35"/>
  <c r="AC467" i="35"/>
  <c r="V589" i="35"/>
  <c r="AC538" i="35"/>
  <c r="AA393" i="35"/>
  <c r="AB393" i="35"/>
  <c r="AI393" i="35" s="1"/>
  <c r="AB481" i="35"/>
  <c r="W532" i="35"/>
  <c r="AA491" i="35"/>
  <c r="AB491" i="35"/>
  <c r="W542" i="35"/>
  <c r="V570" i="35"/>
  <c r="AC519" i="35"/>
  <c r="V541" i="35"/>
  <c r="AC490" i="35"/>
  <c r="W478" i="35"/>
  <c r="AA427" i="35"/>
  <c r="AB427" i="35"/>
  <c r="V522" i="35"/>
  <c r="AC471" i="35"/>
  <c r="T627" i="35"/>
  <c r="AA494" i="35"/>
  <c r="W545" i="35"/>
  <c r="AB494" i="35"/>
  <c r="AB425" i="35"/>
  <c r="W476" i="35"/>
  <c r="AA425" i="35"/>
  <c r="AB429" i="35"/>
  <c r="AA429" i="35"/>
  <c r="W480" i="35"/>
  <c r="V539" i="35"/>
  <c r="AC488" i="35"/>
  <c r="S505" i="35"/>
  <c r="R496" i="35"/>
  <c r="S547" i="35"/>
  <c r="W553" i="35"/>
  <c r="AB502" i="35"/>
  <c r="AA502" i="35"/>
  <c r="T532" i="35"/>
  <c r="AC422" i="35"/>
  <c r="V473" i="35"/>
  <c r="Z473" i="35" s="1"/>
  <c r="V593" i="35"/>
  <c r="AC542" i="35"/>
  <c r="V481" i="35"/>
  <c r="Z481" i="35" s="1"/>
  <c r="AC430" i="35"/>
  <c r="S550" i="35"/>
  <c r="R499" i="35"/>
  <c r="AA426" i="35"/>
  <c r="Z426" i="35"/>
  <c r="Z353" i="35"/>
  <c r="V404" i="35"/>
  <c r="AC404" i="35" s="1"/>
  <c r="W523" i="35"/>
  <c r="AB472" i="35"/>
  <c r="AA472" i="35"/>
  <c r="T476" i="35"/>
  <c r="Z425" i="35"/>
  <c r="R430" i="35"/>
  <c r="S481" i="35"/>
  <c r="T494" i="35"/>
  <c r="Z443" i="35"/>
  <c r="T572" i="35"/>
  <c r="R504" i="35"/>
  <c r="S555" i="35"/>
  <c r="W577" i="35"/>
  <c r="AB526" i="35"/>
  <c r="T490" i="35"/>
  <c r="Z439" i="35"/>
  <c r="W482" i="35"/>
  <c r="AA431" i="35"/>
  <c r="AB431" i="35"/>
  <c r="T518" i="35"/>
  <c r="Z467" i="35"/>
  <c r="R526" i="35"/>
  <c r="S577" i="35"/>
  <c r="AB539" i="35"/>
  <c r="W590" i="35"/>
  <c r="V603" i="35"/>
  <c r="AC552" i="35"/>
  <c r="V652" i="35"/>
  <c r="AC652" i="35" s="1"/>
  <c r="AC601" i="35"/>
  <c r="S469" i="35"/>
  <c r="R418" i="35"/>
  <c r="T542" i="35"/>
  <c r="Z491" i="35"/>
  <c r="S548" i="35"/>
  <c r="R497" i="35"/>
  <c r="AC500" i="35"/>
  <c r="V551" i="35"/>
  <c r="Z500" i="35"/>
  <c r="AB353" i="35"/>
  <c r="AA353" i="35"/>
  <c r="V582" i="35"/>
  <c r="AC531" i="35"/>
  <c r="V517" i="35"/>
  <c r="Z517" i="35" s="1"/>
  <c r="AC466" i="35"/>
  <c r="R468" i="35"/>
  <c r="S519" i="35"/>
  <c r="T472" i="35"/>
  <c r="Z421" i="35"/>
  <c r="S573" i="35"/>
  <c r="R522" i="35"/>
  <c r="T480" i="35"/>
  <c r="Z429" i="35"/>
  <c r="AB381" i="35"/>
  <c r="AI381" i="35" s="1"/>
  <c r="W404" i="35"/>
  <c r="AA381" i="35"/>
  <c r="T544" i="35"/>
  <c r="Z493" i="35"/>
  <c r="T548" i="35"/>
  <c r="Z497" i="35"/>
  <c r="T594" i="35"/>
  <c r="T538" i="35"/>
  <c r="Z487" i="35"/>
  <c r="V549" i="35"/>
  <c r="AC498" i="35"/>
  <c r="Z498" i="35"/>
  <c r="T528" i="35"/>
  <c r="Z477" i="35"/>
  <c r="W586" i="35"/>
  <c r="AB535" i="35"/>
  <c r="V484" i="35"/>
  <c r="V444" i="35"/>
  <c r="AC444" i="35" s="1"/>
  <c r="AC433" i="35"/>
  <c r="Z433" i="35"/>
  <c r="AA433" i="35"/>
  <c r="S533" i="35"/>
  <c r="R482" i="35"/>
  <c r="AB540" i="35"/>
  <c r="W591" i="35"/>
  <c r="AA471" i="35"/>
  <c r="AB471" i="35"/>
  <c r="W522" i="35"/>
  <c r="T526" i="35"/>
  <c r="AB499" i="35"/>
  <c r="W550" i="35"/>
  <c r="AA499" i="35"/>
  <c r="V492" i="35"/>
  <c r="AA492" i="35" s="1"/>
  <c r="AC441" i="35"/>
  <c r="Z441" i="35"/>
  <c r="V578" i="35"/>
  <c r="AC527" i="35"/>
  <c r="V587" i="35"/>
  <c r="AC536" i="35"/>
  <c r="T552" i="35"/>
  <c r="Z501" i="35"/>
  <c r="S537" i="35"/>
  <c r="R486" i="35"/>
  <c r="Z489" i="35"/>
  <c r="T540" i="35"/>
  <c r="R467" i="35"/>
  <c r="S518" i="35"/>
  <c r="S490" i="35"/>
  <c r="R439" i="35"/>
  <c r="W541" i="35"/>
  <c r="AB490" i="35"/>
  <c r="AA490" i="35"/>
  <c r="S529" i="35"/>
  <c r="R478" i="35"/>
  <c r="R536" i="35"/>
  <c r="S587" i="35"/>
  <c r="S521" i="35"/>
  <c r="R470" i="35"/>
  <c r="S527" i="35"/>
  <c r="R476" i="35"/>
  <c r="V595" i="35"/>
  <c r="AC595" i="35" s="1"/>
  <c r="AC544" i="35"/>
  <c r="T584" i="35"/>
  <c r="W528" i="35"/>
  <c r="AB477" i="35"/>
  <c r="V529" i="35"/>
  <c r="Z529" i="35" s="1"/>
  <c r="AC478" i="35"/>
  <c r="W554" i="35"/>
  <c r="AB503" i="35"/>
  <c r="AA503" i="35"/>
  <c r="W505" i="35"/>
  <c r="AA496" i="35"/>
  <c r="W547" i="35"/>
  <c r="AB496" i="35"/>
  <c r="S525" i="35"/>
  <c r="R474" i="35"/>
  <c r="AC418" i="35"/>
  <c r="V469" i="35"/>
  <c r="Z469" i="35" s="1"/>
  <c r="T655" i="35"/>
  <c r="W470" i="35"/>
  <c r="AA419" i="35"/>
  <c r="AB419" i="35"/>
  <c r="AB493" i="35"/>
  <c r="W544" i="35"/>
  <c r="AA493" i="35"/>
  <c r="S542" i="35"/>
  <c r="R491" i="35"/>
  <c r="S517" i="35"/>
  <c r="R466" i="35"/>
  <c r="S494" i="35"/>
  <c r="R443" i="35"/>
  <c r="AA418" i="35"/>
  <c r="AB418" i="35"/>
  <c r="W469" i="35"/>
  <c r="T520" i="35"/>
  <c r="R549" i="35"/>
  <c r="S600" i="35"/>
  <c r="V525" i="35"/>
  <c r="AC474" i="35"/>
  <c r="Z474" i="35"/>
  <c r="V540" i="35"/>
  <c r="AC489" i="35"/>
  <c r="T568" i="35"/>
  <c r="AC496" i="35"/>
  <c r="V547" i="35"/>
  <c r="V505" i="35"/>
  <c r="AC505" i="35" s="1"/>
  <c r="AA530" i="35"/>
  <c r="AB530" i="35"/>
  <c r="W581" i="35"/>
  <c r="S535" i="35"/>
  <c r="R484" i="35"/>
  <c r="S581" i="35"/>
  <c r="R530" i="35"/>
  <c r="W486" i="35"/>
  <c r="AB435" i="35"/>
  <c r="AA435" i="35"/>
  <c r="W444" i="35"/>
  <c r="S551" i="35"/>
  <c r="R500" i="35"/>
  <c r="W538" i="35"/>
  <c r="AA487" i="35"/>
  <c r="AB487" i="35"/>
  <c r="U556" i="35"/>
  <c r="U598" i="35"/>
  <c r="W569" i="35"/>
  <c r="AB518" i="35"/>
  <c r="T524" i="35"/>
  <c r="T530" i="35"/>
  <c r="Z479" i="35"/>
  <c r="U495" i="35"/>
  <c r="U506" i="35" s="1"/>
  <c r="U535" i="35"/>
  <c r="T454" i="35"/>
  <c r="Z454" i="35" s="1"/>
  <c r="T496" i="35"/>
  <c r="Z445" i="35"/>
  <c r="R422" i="35"/>
  <c r="S473" i="35"/>
  <c r="S552" i="35"/>
  <c r="R501" i="35"/>
  <c r="W543" i="35"/>
  <c r="AB492" i="35"/>
  <c r="S538" i="35"/>
  <c r="R487" i="35"/>
  <c r="Z434" i="35"/>
  <c r="T485" i="35"/>
  <c r="T444" i="35"/>
  <c r="V554" i="35"/>
  <c r="AC503" i="35"/>
  <c r="W548" i="35"/>
  <c r="AA497" i="35"/>
  <c r="AB497" i="35"/>
  <c r="Z471" i="35"/>
  <c r="T522" i="35"/>
  <c r="W466" i="35"/>
  <c r="W432" i="35"/>
  <c r="AA415" i="35"/>
  <c r="AB415" i="35"/>
  <c r="T539" i="35"/>
  <c r="Z488" i="35"/>
  <c r="T580" i="35"/>
  <c r="V432" i="35"/>
  <c r="Z430" i="35"/>
  <c r="Z420" i="34"/>
  <c r="Z418" i="34"/>
  <c r="T432" i="34"/>
  <c r="T444" i="34"/>
  <c r="Z444" i="34" s="1"/>
  <c r="T404" i="34"/>
  <c r="Z381" i="34"/>
  <c r="R498" i="34"/>
  <c r="S549" i="34"/>
  <c r="AA499" i="34"/>
  <c r="W550" i="34"/>
  <c r="AB499" i="34"/>
  <c r="S466" i="34"/>
  <c r="S432" i="34"/>
  <c r="R415" i="34"/>
  <c r="S482" i="34"/>
  <c r="R431" i="34"/>
  <c r="Z474" i="34"/>
  <c r="T525" i="34"/>
  <c r="R485" i="34"/>
  <c r="S536" i="34"/>
  <c r="S620" i="34"/>
  <c r="R620" i="34" s="1"/>
  <c r="R569" i="34"/>
  <c r="W454" i="34"/>
  <c r="AA445" i="34"/>
  <c r="W496" i="34"/>
  <c r="AB445" i="34"/>
  <c r="S502" i="34"/>
  <c r="R451" i="34"/>
  <c r="AA493" i="34"/>
  <c r="AB493" i="34"/>
  <c r="W544" i="34"/>
  <c r="Z416" i="34"/>
  <c r="T467" i="34"/>
  <c r="V584" i="34"/>
  <c r="AC533" i="34"/>
  <c r="W522" i="34"/>
  <c r="AB471" i="34"/>
  <c r="AC486" i="34"/>
  <c r="V537" i="34"/>
  <c r="Z537" i="34" s="1"/>
  <c r="T592" i="34"/>
  <c r="W524" i="34"/>
  <c r="AA473" i="34"/>
  <c r="AB473" i="34"/>
  <c r="AC501" i="34"/>
  <c r="V552" i="34"/>
  <c r="T497" i="34"/>
  <c r="Z446" i="34"/>
  <c r="W492" i="34"/>
  <c r="AB441" i="34"/>
  <c r="AA441" i="34"/>
  <c r="W480" i="34"/>
  <c r="AB429" i="34"/>
  <c r="AA429" i="34"/>
  <c r="V553" i="34"/>
  <c r="AC502" i="34"/>
  <c r="T523" i="34"/>
  <c r="Z472" i="34"/>
  <c r="U466" i="34"/>
  <c r="U432" i="34"/>
  <c r="S552" i="34"/>
  <c r="R501" i="34"/>
  <c r="V579" i="34"/>
  <c r="AC528" i="34"/>
  <c r="AC531" i="34"/>
  <c r="V582" i="34"/>
  <c r="AC497" i="34"/>
  <c r="V548" i="34"/>
  <c r="AA453" i="34"/>
  <c r="W504" i="34"/>
  <c r="AB453" i="34"/>
  <c r="R489" i="34"/>
  <c r="S540" i="34"/>
  <c r="AA503" i="34"/>
  <c r="AB503" i="34"/>
  <c r="W554" i="34"/>
  <c r="T487" i="34"/>
  <c r="Z436" i="34"/>
  <c r="R496" i="34"/>
  <c r="S547" i="34"/>
  <c r="V555" i="34"/>
  <c r="AC504" i="34"/>
  <c r="T590" i="34"/>
  <c r="W538" i="34"/>
  <c r="AB487" i="34"/>
  <c r="AA487" i="34"/>
  <c r="S551" i="34"/>
  <c r="R500" i="34"/>
  <c r="R453" i="34"/>
  <c r="S504" i="34"/>
  <c r="W472" i="34"/>
  <c r="AB421" i="34"/>
  <c r="AA421" i="34"/>
  <c r="W552" i="34"/>
  <c r="AA501" i="34"/>
  <c r="AB501" i="34"/>
  <c r="V570" i="34"/>
  <c r="AC519" i="34"/>
  <c r="S543" i="34"/>
  <c r="R492" i="34"/>
  <c r="AA489" i="34"/>
  <c r="W540" i="34"/>
  <c r="AB489" i="34"/>
  <c r="AC381" i="34"/>
  <c r="V404" i="34"/>
  <c r="AC404" i="34" s="1"/>
  <c r="V526" i="34"/>
  <c r="AC475" i="34"/>
  <c r="R532" i="34"/>
  <c r="S583" i="34"/>
  <c r="R583" i="34" s="1"/>
  <c r="U496" i="34"/>
  <c r="U454" i="34"/>
  <c r="T522" i="34"/>
  <c r="T596" i="34"/>
  <c r="S468" i="34"/>
  <c r="R417" i="34"/>
  <c r="T535" i="34"/>
  <c r="Z484" i="34"/>
  <c r="AA403" i="34"/>
  <c r="AB403" i="34"/>
  <c r="T602" i="34"/>
  <c r="W488" i="34"/>
  <c r="AB437" i="34"/>
  <c r="AA437" i="34"/>
  <c r="R493" i="34"/>
  <c r="S544" i="34"/>
  <c r="T489" i="34"/>
  <c r="Z438" i="34"/>
  <c r="T491" i="34"/>
  <c r="Z440" i="34"/>
  <c r="S573" i="34"/>
  <c r="R522" i="34"/>
  <c r="S484" i="34"/>
  <c r="S444" i="34"/>
  <c r="R433" i="34"/>
  <c r="AC418" i="34"/>
  <c r="V469" i="34"/>
  <c r="AA469" i="34" s="1"/>
  <c r="S542" i="34"/>
  <c r="R491" i="34"/>
  <c r="T533" i="34"/>
  <c r="Z482" i="34"/>
  <c r="W498" i="34"/>
  <c r="AB447" i="34"/>
  <c r="AA447" i="34"/>
  <c r="W466" i="34"/>
  <c r="W432" i="34"/>
  <c r="AA415" i="34"/>
  <c r="AB415" i="34"/>
  <c r="Z448" i="34"/>
  <c r="T499" i="34"/>
  <c r="AA485" i="34"/>
  <c r="AB485" i="34"/>
  <c r="W536" i="34"/>
  <c r="T606" i="34"/>
  <c r="S478" i="34"/>
  <c r="R427" i="34"/>
  <c r="T473" i="34"/>
  <c r="Z422" i="34"/>
  <c r="S575" i="34"/>
  <c r="R524" i="34"/>
  <c r="S538" i="34"/>
  <c r="R487" i="34"/>
  <c r="S579" i="34"/>
  <c r="R528" i="34"/>
  <c r="V536" i="34"/>
  <c r="AC485" i="34"/>
  <c r="S488" i="34"/>
  <c r="R437" i="34"/>
  <c r="S470" i="34"/>
  <c r="R419" i="34"/>
  <c r="Z478" i="34"/>
  <c r="T529" i="34"/>
  <c r="V549" i="34"/>
  <c r="Z549" i="34" s="1"/>
  <c r="AC498" i="34"/>
  <c r="V539" i="34"/>
  <c r="AC488" i="34"/>
  <c r="V576" i="34"/>
  <c r="AC525" i="34"/>
  <c r="R526" i="34"/>
  <c r="S577" i="34"/>
  <c r="V550" i="34"/>
  <c r="AC499" i="34"/>
  <c r="AC527" i="34"/>
  <c r="V578" i="34"/>
  <c r="W502" i="34"/>
  <c r="AA451" i="34"/>
  <c r="AB451" i="34"/>
  <c r="S537" i="34"/>
  <c r="R486" i="34"/>
  <c r="T519" i="34"/>
  <c r="Z468" i="34"/>
  <c r="W548" i="34"/>
  <c r="AA497" i="34"/>
  <c r="AB497" i="34"/>
  <c r="T454" i="34"/>
  <c r="Z454" i="34" s="1"/>
  <c r="S404" i="34"/>
  <c r="Z488" i="34"/>
  <c r="W468" i="34"/>
  <c r="AB417" i="34"/>
  <c r="AA417" i="34"/>
  <c r="V572" i="34"/>
  <c r="AC521" i="34"/>
  <c r="U484" i="34"/>
  <c r="U444" i="34"/>
  <c r="S474" i="34"/>
  <c r="R423" i="34"/>
  <c r="T604" i="34"/>
  <c r="Z553" i="34"/>
  <c r="AA393" i="34"/>
  <c r="AB393" i="34"/>
  <c r="V471" i="34"/>
  <c r="AA471" i="34" s="1"/>
  <c r="AC420" i="34"/>
  <c r="R530" i="34"/>
  <c r="S581" i="34"/>
  <c r="T532" i="34"/>
  <c r="Z481" i="34"/>
  <c r="Z442" i="34"/>
  <c r="T493" i="34"/>
  <c r="T531" i="34"/>
  <c r="Z480" i="34"/>
  <c r="W542" i="34"/>
  <c r="AB491" i="34"/>
  <c r="AA491" i="34"/>
  <c r="AB353" i="34"/>
  <c r="AA353" i="34"/>
  <c r="V554" i="34"/>
  <c r="AC503" i="34"/>
  <c r="T477" i="34"/>
  <c r="Z426" i="34"/>
  <c r="AC481" i="34"/>
  <c r="V532" i="34"/>
  <c r="Z428" i="34"/>
  <c r="T479" i="34"/>
  <c r="R499" i="34"/>
  <c r="S550" i="34"/>
  <c r="W404" i="34"/>
  <c r="AB381" i="34"/>
  <c r="AA381" i="34"/>
  <c r="W520" i="34"/>
  <c r="AB469" i="34"/>
  <c r="S541" i="34"/>
  <c r="R490" i="34"/>
  <c r="V505" i="34"/>
  <c r="AC505" i="34" s="1"/>
  <c r="V547" i="34"/>
  <c r="AC496" i="34"/>
  <c r="W476" i="34"/>
  <c r="AB425" i="34"/>
  <c r="AA425" i="34"/>
  <c r="S472" i="34"/>
  <c r="R421" i="34"/>
  <c r="AC523" i="34"/>
  <c r="V574" i="34"/>
  <c r="W470" i="34"/>
  <c r="AA419" i="34"/>
  <c r="AB419" i="34"/>
  <c r="W518" i="34"/>
  <c r="AB467" i="34"/>
  <c r="T485" i="34"/>
  <c r="Z434" i="34"/>
  <c r="V575" i="34"/>
  <c r="AC524" i="34"/>
  <c r="V544" i="34"/>
  <c r="AC493" i="34"/>
  <c r="T588" i="34"/>
  <c r="T503" i="34"/>
  <c r="Z452" i="34"/>
  <c r="R503" i="34"/>
  <c r="S554" i="34"/>
  <c r="V568" i="34"/>
  <c r="AC517" i="34"/>
  <c r="V540" i="34"/>
  <c r="AC489" i="34"/>
  <c r="V467" i="34"/>
  <c r="AC416" i="34"/>
  <c r="V432" i="34"/>
  <c r="W528" i="34"/>
  <c r="AB477" i="34"/>
  <c r="AA477" i="34"/>
  <c r="AA449" i="34"/>
  <c r="W500" i="34"/>
  <c r="AB449" i="34"/>
  <c r="V551" i="34"/>
  <c r="Z551" i="34" s="1"/>
  <c r="AC500" i="34"/>
  <c r="AC487" i="34"/>
  <c r="V538" i="34"/>
  <c r="W484" i="34"/>
  <c r="W444" i="34"/>
  <c r="AA433" i="34"/>
  <c r="AB433" i="34"/>
  <c r="W482" i="34"/>
  <c r="AA431" i="34"/>
  <c r="AB431" i="34"/>
  <c r="W532" i="34"/>
  <c r="AA481" i="34"/>
  <c r="AB481" i="34"/>
  <c r="T517" i="34"/>
  <c r="Z466" i="34"/>
  <c r="AA475" i="34"/>
  <c r="W526" i="34"/>
  <c r="AB475" i="34"/>
  <c r="T600" i="34"/>
  <c r="T520" i="34"/>
  <c r="S548" i="34"/>
  <c r="R497" i="34"/>
  <c r="AC494" i="34"/>
  <c r="V545" i="34"/>
  <c r="Z545" i="34" s="1"/>
  <c r="T501" i="34"/>
  <c r="Z450" i="34"/>
  <c r="S480" i="34"/>
  <c r="R429" i="34"/>
  <c r="AA479" i="34"/>
  <c r="W530" i="34"/>
  <c r="AB479" i="34"/>
  <c r="V581" i="34"/>
  <c r="AC530" i="34"/>
  <c r="V535" i="34"/>
  <c r="V495" i="34"/>
  <c r="AC495" i="34" s="1"/>
  <c r="AC484" i="34"/>
  <c r="V543" i="34"/>
  <c r="AC492" i="34"/>
  <c r="Z424" i="34"/>
  <c r="T475" i="34"/>
  <c r="AC490" i="34"/>
  <c r="V541" i="34"/>
  <c r="AC491" i="34"/>
  <c r="V542" i="34"/>
  <c r="T594" i="34"/>
  <c r="T521" i="34"/>
  <c r="Z470" i="34"/>
  <c r="R520" i="34"/>
  <c r="S571" i="34"/>
  <c r="V580" i="34"/>
  <c r="AC529" i="34"/>
  <c r="W486" i="34"/>
  <c r="AA435" i="34"/>
  <c r="AB435" i="34"/>
  <c r="W494" i="34"/>
  <c r="AA443" i="34"/>
  <c r="AB443" i="34"/>
  <c r="S476" i="34"/>
  <c r="R425" i="34"/>
  <c r="W474" i="34"/>
  <c r="AA423" i="34"/>
  <c r="AB423" i="34"/>
  <c r="T527" i="34"/>
  <c r="Z476" i="34"/>
  <c r="W478" i="34"/>
  <c r="AA427" i="34"/>
  <c r="AB427" i="34"/>
  <c r="R443" i="34"/>
  <c r="S494" i="34"/>
  <c r="T547" i="34"/>
  <c r="Z496" i="34"/>
  <c r="AA439" i="34"/>
  <c r="W490" i="34"/>
  <c r="AB439" i="34"/>
  <c r="Z502" i="34"/>
  <c r="U404" i="34"/>
  <c r="Z486" i="34"/>
  <c r="AA98" i="30"/>
  <c r="Z98" i="30"/>
  <c r="U200" i="30"/>
  <c r="W177" i="30"/>
  <c r="AB177" i="30" s="1"/>
  <c r="Z199" i="30"/>
  <c r="AB247" i="30"/>
  <c r="W298" i="30"/>
  <c r="AA247" i="30"/>
  <c r="AA199" i="30"/>
  <c r="AB199" i="30"/>
  <c r="W290" i="30"/>
  <c r="AA239" i="30"/>
  <c r="AB239" i="30"/>
  <c r="AB243" i="30"/>
  <c r="W294" i="30"/>
  <c r="AA243" i="30"/>
  <c r="S250" i="30"/>
  <c r="R241" i="30"/>
  <c r="S292" i="30"/>
  <c r="AB171" i="30"/>
  <c r="W222" i="30"/>
  <c r="AA171" i="30"/>
  <c r="V211" i="30"/>
  <c r="AA211" i="30" s="1"/>
  <c r="V177" i="30"/>
  <c r="AC160" i="30"/>
  <c r="W286" i="30"/>
  <c r="AA235" i="30"/>
  <c r="AB235" i="30"/>
  <c r="S284" i="30"/>
  <c r="R233" i="30"/>
  <c r="AB217" i="30"/>
  <c r="W268" i="30"/>
  <c r="AA217" i="30"/>
  <c r="S228" i="30"/>
  <c r="R211" i="30"/>
  <c r="S262" i="30"/>
  <c r="AB246" i="30"/>
  <c r="W297" i="30"/>
  <c r="AA246" i="30"/>
  <c r="R244" i="30"/>
  <c r="S295" i="30"/>
  <c r="R243" i="30"/>
  <c r="S294" i="30"/>
  <c r="T289" i="30"/>
  <c r="Z238" i="30"/>
  <c r="T287" i="30"/>
  <c r="Z236" i="30"/>
  <c r="T285" i="30"/>
  <c r="Z234" i="30"/>
  <c r="T283" i="30"/>
  <c r="Z232" i="30"/>
  <c r="T281" i="30"/>
  <c r="Z230" i="30"/>
  <c r="AB225" i="30"/>
  <c r="W276" i="30"/>
  <c r="AA225" i="30"/>
  <c r="W285" i="30"/>
  <c r="AA234" i="30"/>
  <c r="AB234" i="30"/>
  <c r="S283" i="30"/>
  <c r="R232" i="30"/>
  <c r="AB219" i="30"/>
  <c r="W270" i="30"/>
  <c r="AA219" i="30"/>
  <c r="R215" i="30"/>
  <c r="S266" i="30"/>
  <c r="R214" i="30"/>
  <c r="S265" i="30"/>
  <c r="R212" i="30"/>
  <c r="S263" i="30"/>
  <c r="U228" i="30"/>
  <c r="U262" i="30"/>
  <c r="AB249" i="30"/>
  <c r="W300" i="30"/>
  <c r="AA249" i="30"/>
  <c r="T290" i="30"/>
  <c r="Z239" i="30"/>
  <c r="T288" i="30"/>
  <c r="Z237" i="30"/>
  <c r="T286" i="30"/>
  <c r="Z235" i="30"/>
  <c r="T284" i="30"/>
  <c r="Z233" i="30"/>
  <c r="T282" i="30"/>
  <c r="Z231" i="30"/>
  <c r="AB173" i="30"/>
  <c r="W224" i="30"/>
  <c r="AA173" i="30"/>
  <c r="W288" i="30"/>
  <c r="AA237" i="30"/>
  <c r="AB237" i="30"/>
  <c r="S286" i="30"/>
  <c r="R235" i="30"/>
  <c r="S280" i="30"/>
  <c r="S240" i="30"/>
  <c r="R229" i="30"/>
  <c r="AB214" i="30"/>
  <c r="W265" i="30"/>
  <c r="AA214" i="30"/>
  <c r="R226" i="30"/>
  <c r="S277" i="30"/>
  <c r="R224" i="30"/>
  <c r="S275" i="30"/>
  <c r="R222" i="30"/>
  <c r="S273" i="30"/>
  <c r="AB248" i="30"/>
  <c r="W299" i="30"/>
  <c r="AA248" i="30"/>
  <c r="R246" i="30"/>
  <c r="S297" i="30"/>
  <c r="R245" i="30"/>
  <c r="S296" i="30"/>
  <c r="AB227" i="30"/>
  <c r="W278" i="30"/>
  <c r="AA227" i="30"/>
  <c r="AB167" i="30"/>
  <c r="W218" i="30"/>
  <c r="AA167" i="30"/>
  <c r="T149" i="30"/>
  <c r="Z126" i="30"/>
  <c r="T211" i="30"/>
  <c r="Z160" i="30"/>
  <c r="T177" i="30"/>
  <c r="V300" i="30"/>
  <c r="AC249" i="30"/>
  <c r="T300" i="30"/>
  <c r="Z249" i="30"/>
  <c r="V299" i="30"/>
  <c r="AC248" i="30"/>
  <c r="T299" i="30"/>
  <c r="Z248" i="30"/>
  <c r="V298" i="30"/>
  <c r="AC247" i="30"/>
  <c r="T298" i="30"/>
  <c r="Z247" i="30"/>
  <c r="V297" i="30"/>
  <c r="AC246" i="30"/>
  <c r="T297" i="30"/>
  <c r="Z246" i="30"/>
  <c r="V296" i="30"/>
  <c r="AC245" i="30"/>
  <c r="T296" i="30"/>
  <c r="Z245" i="30"/>
  <c r="V295" i="30"/>
  <c r="AC244" i="30"/>
  <c r="T295" i="30"/>
  <c r="Z244" i="30"/>
  <c r="V294" i="30"/>
  <c r="AC243" i="30"/>
  <c r="T294" i="30"/>
  <c r="Z243" i="30"/>
  <c r="V293" i="30"/>
  <c r="AC242" i="30"/>
  <c r="T293" i="30"/>
  <c r="Z242" i="30"/>
  <c r="W287" i="30"/>
  <c r="AA236" i="30"/>
  <c r="AB236" i="30"/>
  <c r="S285" i="30"/>
  <c r="R234" i="30"/>
  <c r="R213" i="30"/>
  <c r="S264" i="30"/>
  <c r="AB215" i="30"/>
  <c r="W266" i="30"/>
  <c r="AA215" i="30"/>
  <c r="AB211" i="30"/>
  <c r="W262" i="30"/>
  <c r="S200" i="30"/>
  <c r="Z189" i="30"/>
  <c r="W250" i="30"/>
  <c r="AB241" i="30"/>
  <c r="W292" i="30"/>
  <c r="AA241" i="30"/>
  <c r="AC238" i="30"/>
  <c r="V289" i="30"/>
  <c r="AC236" i="30"/>
  <c r="V287" i="30"/>
  <c r="AC234" i="30"/>
  <c r="V285" i="30"/>
  <c r="AC232" i="30"/>
  <c r="V283" i="30"/>
  <c r="AC230" i="30"/>
  <c r="V281" i="30"/>
  <c r="S329" i="30"/>
  <c r="R278" i="30"/>
  <c r="S327" i="30"/>
  <c r="R276" i="30"/>
  <c r="S325" i="30"/>
  <c r="R274" i="30"/>
  <c r="V149" i="30"/>
  <c r="AC149" i="30" s="1"/>
  <c r="AC126" i="30"/>
  <c r="S288" i="30"/>
  <c r="R237" i="30"/>
  <c r="W282" i="30"/>
  <c r="AA231" i="30"/>
  <c r="AB231" i="30"/>
  <c r="V328" i="30"/>
  <c r="AC277" i="30"/>
  <c r="T277" i="30"/>
  <c r="Z226" i="30"/>
  <c r="V326" i="30"/>
  <c r="AC275" i="30"/>
  <c r="T275" i="30"/>
  <c r="Z224" i="30"/>
  <c r="AB226" i="30"/>
  <c r="W277" i="30"/>
  <c r="AA226" i="30"/>
  <c r="R220" i="30"/>
  <c r="S271" i="30"/>
  <c r="R248" i="30"/>
  <c r="S299" i="30"/>
  <c r="R247" i="30"/>
  <c r="S298" i="30"/>
  <c r="AB242" i="30"/>
  <c r="W293" i="30"/>
  <c r="AA242" i="30"/>
  <c r="AB161" i="30"/>
  <c r="W212" i="30"/>
  <c r="AA161" i="30"/>
  <c r="W289" i="30"/>
  <c r="AA238" i="30"/>
  <c r="AB238" i="30"/>
  <c r="S287" i="30"/>
  <c r="R236" i="30"/>
  <c r="W281" i="30"/>
  <c r="AA230" i="30"/>
  <c r="AB230" i="30"/>
  <c r="AB213" i="30"/>
  <c r="W264" i="30"/>
  <c r="AA213" i="30"/>
  <c r="R221" i="30"/>
  <c r="S272" i="30"/>
  <c r="AB245" i="30"/>
  <c r="W296" i="30"/>
  <c r="AA245" i="30"/>
  <c r="V240" i="30"/>
  <c r="AC240" i="30" s="1"/>
  <c r="AC229" i="30"/>
  <c r="V280" i="30"/>
  <c r="T240" i="30"/>
  <c r="T280" i="30"/>
  <c r="Z229" i="30"/>
  <c r="AB165" i="30"/>
  <c r="W216" i="30"/>
  <c r="AA165" i="30"/>
  <c r="V292" i="30"/>
  <c r="V250" i="30"/>
  <c r="AC250" i="30" s="1"/>
  <c r="AC241" i="30"/>
  <c r="S290" i="30"/>
  <c r="R239" i="30"/>
  <c r="W284" i="30"/>
  <c r="AA233" i="30"/>
  <c r="AB233" i="30"/>
  <c r="S282" i="30"/>
  <c r="R231" i="30"/>
  <c r="AB220" i="30"/>
  <c r="W271" i="30"/>
  <c r="AA220" i="30"/>
  <c r="R217" i="30"/>
  <c r="S268" i="30"/>
  <c r="R216" i="30"/>
  <c r="S267" i="30"/>
  <c r="R249" i="30"/>
  <c r="S300" i="30"/>
  <c r="AB244" i="30"/>
  <c r="W295" i="30"/>
  <c r="AA244" i="30"/>
  <c r="R242" i="30"/>
  <c r="S293" i="30"/>
  <c r="U250" i="30"/>
  <c r="U292" i="30"/>
  <c r="AC239" i="30"/>
  <c r="V290" i="30"/>
  <c r="AC237" i="30"/>
  <c r="V288" i="30"/>
  <c r="AC235" i="30"/>
  <c r="V286" i="30"/>
  <c r="AC233" i="30"/>
  <c r="V284" i="30"/>
  <c r="AC231" i="30"/>
  <c r="V282" i="30"/>
  <c r="AB223" i="30"/>
  <c r="W274" i="30"/>
  <c r="AA223" i="30"/>
  <c r="T292" i="30"/>
  <c r="Z241" i="30"/>
  <c r="T250" i="30"/>
  <c r="S289" i="30"/>
  <c r="R238" i="30"/>
  <c r="W283" i="30"/>
  <c r="AA232" i="30"/>
  <c r="AB232" i="30"/>
  <c r="S281" i="30"/>
  <c r="R230" i="30"/>
  <c r="AB189" i="30"/>
  <c r="AA189" i="30"/>
  <c r="W280" i="30"/>
  <c r="AA229" i="30"/>
  <c r="W240" i="30"/>
  <c r="AB229" i="30"/>
  <c r="U280" i="30"/>
  <c r="U240" i="30"/>
  <c r="V278" i="30"/>
  <c r="AC227" i="30"/>
  <c r="T278" i="30"/>
  <c r="Z227" i="30"/>
  <c r="V276" i="30"/>
  <c r="AC225" i="30"/>
  <c r="T276" i="30"/>
  <c r="Z225" i="30"/>
  <c r="V274" i="30"/>
  <c r="AC223" i="30"/>
  <c r="T274" i="30"/>
  <c r="Z223" i="30"/>
  <c r="V273" i="30"/>
  <c r="AC222" i="30"/>
  <c r="T273" i="30"/>
  <c r="Z222" i="30"/>
  <c r="V272" i="30"/>
  <c r="AC221" i="30"/>
  <c r="T272" i="30"/>
  <c r="Z221" i="30"/>
  <c r="V271" i="30"/>
  <c r="AC220" i="30"/>
  <c r="T271" i="30"/>
  <c r="Z220" i="30"/>
  <c r="V270" i="30"/>
  <c r="AC219" i="30"/>
  <c r="T270" i="30"/>
  <c r="Z219" i="30"/>
  <c r="V269" i="30"/>
  <c r="AC218" i="30"/>
  <c r="T269" i="30"/>
  <c r="Z218" i="30"/>
  <c r="V268" i="30"/>
  <c r="AC217" i="30"/>
  <c r="T268" i="30"/>
  <c r="Z217" i="30"/>
  <c r="V267" i="30"/>
  <c r="AC216" i="30"/>
  <c r="T267" i="30"/>
  <c r="Z216" i="30"/>
  <c r="V266" i="30"/>
  <c r="AC215" i="30"/>
  <c r="T266" i="30"/>
  <c r="Z215" i="30"/>
  <c r="AB221" i="30"/>
  <c r="W272" i="30"/>
  <c r="AA221" i="30"/>
  <c r="R219" i="30"/>
  <c r="S270" i="30"/>
  <c r="R218" i="30"/>
  <c r="S269" i="30"/>
  <c r="V265" i="30"/>
  <c r="AC214" i="30"/>
  <c r="T265" i="30"/>
  <c r="Z214" i="30"/>
  <c r="V264" i="30"/>
  <c r="AC213" i="30"/>
  <c r="T264" i="30"/>
  <c r="Z213" i="30"/>
  <c r="V263" i="30"/>
  <c r="AC212" i="30"/>
  <c r="T263" i="30"/>
  <c r="Z212" i="30"/>
  <c r="AB149" i="30"/>
  <c r="AA149" i="30"/>
  <c r="AA160" i="30"/>
  <c r="S495" i="35" l="1"/>
  <c r="W536" i="35"/>
  <c r="AB485" i="35"/>
  <c r="AA485" i="35"/>
  <c r="AA475" i="35"/>
  <c r="AC475" i="35"/>
  <c r="V526" i="35"/>
  <c r="S483" i="35"/>
  <c r="AA432" i="35"/>
  <c r="AB432" i="35"/>
  <c r="W455" i="35"/>
  <c r="V605" i="35"/>
  <c r="AC605" i="35" s="1"/>
  <c r="AC554" i="35"/>
  <c r="S603" i="35"/>
  <c r="R552" i="35"/>
  <c r="V576" i="35"/>
  <c r="AC525" i="35"/>
  <c r="Z525" i="35"/>
  <c r="W595" i="35"/>
  <c r="AA544" i="35"/>
  <c r="AB544" i="35"/>
  <c r="V455" i="35"/>
  <c r="AC455" i="35" s="1"/>
  <c r="AC432" i="35"/>
  <c r="T573" i="35"/>
  <c r="Z522" i="35"/>
  <c r="AB548" i="35"/>
  <c r="W599" i="35"/>
  <c r="AA548" i="35"/>
  <c r="T536" i="35"/>
  <c r="Z485" i="35"/>
  <c r="T495" i="35"/>
  <c r="W594" i="35"/>
  <c r="AB543" i="35"/>
  <c r="U586" i="35"/>
  <c r="U546" i="35"/>
  <c r="U557" i="35" s="1"/>
  <c r="W620" i="35"/>
  <c r="AB569" i="35"/>
  <c r="AE569" i="35" s="1"/>
  <c r="AA444" i="35"/>
  <c r="AB444" i="35"/>
  <c r="S586" i="35"/>
  <c r="R535" i="35"/>
  <c r="T619" i="35"/>
  <c r="S593" i="35"/>
  <c r="R542" i="35"/>
  <c r="S576" i="35"/>
  <c r="R525" i="35"/>
  <c r="AB505" i="35"/>
  <c r="AA505" i="35"/>
  <c r="W579" i="35"/>
  <c r="AB528" i="35"/>
  <c r="S572" i="35"/>
  <c r="R521" i="35"/>
  <c r="S580" i="35"/>
  <c r="R529" i="35"/>
  <c r="T591" i="35"/>
  <c r="Z540" i="35"/>
  <c r="V543" i="35"/>
  <c r="AA543" i="35" s="1"/>
  <c r="AC492" i="35"/>
  <c r="Z492" i="35"/>
  <c r="T579" i="35"/>
  <c r="T531" i="35"/>
  <c r="Z480" i="35"/>
  <c r="T523" i="35"/>
  <c r="Z472" i="35"/>
  <c r="Z542" i="35"/>
  <c r="T593" i="35"/>
  <c r="T569" i="35"/>
  <c r="Z518" i="35"/>
  <c r="W628" i="35"/>
  <c r="AB577" i="35"/>
  <c r="AE577" i="35" s="1"/>
  <c r="T623" i="35"/>
  <c r="R550" i="35"/>
  <c r="S601" i="35"/>
  <c r="V644" i="35"/>
  <c r="AC644" i="35" s="1"/>
  <c r="AC593" i="35"/>
  <c r="T583" i="35"/>
  <c r="S598" i="35"/>
  <c r="S556" i="35"/>
  <c r="R547" i="35"/>
  <c r="V590" i="35"/>
  <c r="AA590" i="35" s="1"/>
  <c r="AC539" i="35"/>
  <c r="W596" i="35"/>
  <c r="AB545" i="35"/>
  <c r="AA545" i="35"/>
  <c r="W529" i="35"/>
  <c r="AB478" i="35"/>
  <c r="AA478" i="35"/>
  <c r="AC570" i="35"/>
  <c r="V621" i="35"/>
  <c r="AC621" i="35" s="1"/>
  <c r="W583" i="35"/>
  <c r="AB532" i="35"/>
  <c r="V569" i="35"/>
  <c r="AC518" i="35"/>
  <c r="S642" i="35"/>
  <c r="R642" i="35" s="1"/>
  <c r="R591" i="35"/>
  <c r="V604" i="35"/>
  <c r="AC553" i="35"/>
  <c r="Z553" i="35"/>
  <c r="W606" i="35"/>
  <c r="AA555" i="35"/>
  <c r="AB555" i="35"/>
  <c r="R554" i="35"/>
  <c r="S605" i="35"/>
  <c r="R605" i="35" s="1"/>
  <c r="T590" i="35"/>
  <c r="Z539" i="35"/>
  <c r="W517" i="35"/>
  <c r="AB466" i="35"/>
  <c r="W483" i="35"/>
  <c r="AA466" i="35"/>
  <c r="S589" i="35"/>
  <c r="R538" i="35"/>
  <c r="R473" i="35"/>
  <c r="S524" i="35"/>
  <c r="T581" i="35"/>
  <c r="Z530" i="35"/>
  <c r="S602" i="35"/>
  <c r="R551" i="35"/>
  <c r="W537" i="35"/>
  <c r="AA486" i="35"/>
  <c r="AB486" i="35"/>
  <c r="W495" i="35"/>
  <c r="V591" i="35"/>
  <c r="AA591" i="35" s="1"/>
  <c r="AC540" i="35"/>
  <c r="S651" i="35"/>
  <c r="R651" i="35" s="1"/>
  <c r="R600" i="35"/>
  <c r="W520" i="35"/>
  <c r="AA469" i="35"/>
  <c r="AB469" i="35"/>
  <c r="R494" i="35"/>
  <c r="S545" i="35"/>
  <c r="AA554" i="35"/>
  <c r="AB554" i="35"/>
  <c r="W605" i="35"/>
  <c r="W592" i="35"/>
  <c r="AA541" i="35"/>
  <c r="AB541" i="35"/>
  <c r="S588" i="35"/>
  <c r="R537" i="35"/>
  <c r="AC587" i="35"/>
  <c r="V638" i="35"/>
  <c r="AC638" i="35" s="1"/>
  <c r="V600" i="35"/>
  <c r="AC549" i="35"/>
  <c r="Z549" i="35"/>
  <c r="T595" i="35"/>
  <c r="Z595" i="35" s="1"/>
  <c r="Z544" i="35"/>
  <c r="AC582" i="35"/>
  <c r="V633" i="35"/>
  <c r="AC633" i="35" s="1"/>
  <c r="AC551" i="35"/>
  <c r="V602" i="35"/>
  <c r="Z551" i="35"/>
  <c r="W533" i="35"/>
  <c r="AB482" i="35"/>
  <c r="AA482" i="35"/>
  <c r="S532" i="35"/>
  <c r="R481" i="35"/>
  <c r="AA553" i="35"/>
  <c r="AB553" i="35"/>
  <c r="W604" i="35"/>
  <c r="AC555" i="35"/>
  <c r="V606" i="35"/>
  <c r="Z555" i="35"/>
  <c r="V596" i="35"/>
  <c r="AC545" i="35"/>
  <c r="S528" i="35"/>
  <c r="R477" i="35"/>
  <c r="W651" i="35"/>
  <c r="AB600" i="35"/>
  <c r="AE600" i="35" s="1"/>
  <c r="V588" i="35"/>
  <c r="AC537" i="35"/>
  <c r="AB552" i="35"/>
  <c r="W603" i="35"/>
  <c r="AA552" i="35"/>
  <c r="Z486" i="35"/>
  <c r="T537" i="35"/>
  <c r="W602" i="35"/>
  <c r="AA551" i="35"/>
  <c r="AB551" i="35"/>
  <c r="Z432" i="35"/>
  <c r="T455" i="35"/>
  <c r="S582" i="35"/>
  <c r="R531" i="35"/>
  <c r="V483" i="35"/>
  <c r="T483" i="35"/>
  <c r="Z444" i="35"/>
  <c r="AA518" i="35"/>
  <c r="AA540" i="35"/>
  <c r="AA539" i="35"/>
  <c r="T547" i="35"/>
  <c r="T505" i="35"/>
  <c r="Z505" i="35" s="1"/>
  <c r="Z496" i="35"/>
  <c r="T571" i="35"/>
  <c r="R517" i="35"/>
  <c r="S568" i="35"/>
  <c r="W521" i="35"/>
  <c r="AB470" i="35"/>
  <c r="AA470" i="35"/>
  <c r="W598" i="35"/>
  <c r="W556" i="35"/>
  <c r="AB547" i="35"/>
  <c r="AA547" i="35"/>
  <c r="S578" i="35"/>
  <c r="R527" i="35"/>
  <c r="R518" i="35"/>
  <c r="S569" i="35"/>
  <c r="AA550" i="35"/>
  <c r="AB550" i="35"/>
  <c r="W601" i="35"/>
  <c r="AA522" i="35"/>
  <c r="W573" i="35"/>
  <c r="AB522" i="35"/>
  <c r="V535" i="35"/>
  <c r="V495" i="35"/>
  <c r="AC495" i="35" s="1"/>
  <c r="AC484" i="35"/>
  <c r="Z484" i="35"/>
  <c r="AA484" i="35"/>
  <c r="W637" i="35"/>
  <c r="AB586" i="35"/>
  <c r="AE586" i="35" s="1"/>
  <c r="T645" i="35"/>
  <c r="R573" i="35"/>
  <c r="S624" i="35"/>
  <c r="R624" i="35" s="1"/>
  <c r="S599" i="35"/>
  <c r="R548" i="35"/>
  <c r="S520" i="35"/>
  <c r="R469" i="35"/>
  <c r="W641" i="35"/>
  <c r="AB590" i="35"/>
  <c r="AE590" i="35" s="1"/>
  <c r="T545" i="35"/>
  <c r="Z494" i="35"/>
  <c r="Z476" i="35"/>
  <c r="T527" i="35"/>
  <c r="V532" i="35"/>
  <c r="Z532" i="35" s="1"/>
  <c r="AC481" i="35"/>
  <c r="AC541" i="35"/>
  <c r="V592" i="35"/>
  <c r="V640" i="35"/>
  <c r="AC640" i="35" s="1"/>
  <c r="AC589" i="35"/>
  <c r="W575" i="35"/>
  <c r="AB524" i="35"/>
  <c r="S641" i="35"/>
  <c r="R641" i="35" s="1"/>
  <c r="R590" i="35"/>
  <c r="T605" i="35"/>
  <c r="Z554" i="35"/>
  <c r="V650" i="35"/>
  <c r="AC650" i="35" s="1"/>
  <c r="AC599" i="35"/>
  <c r="S574" i="35"/>
  <c r="R523" i="35"/>
  <c r="V572" i="35"/>
  <c r="AC521" i="35"/>
  <c r="W519" i="35"/>
  <c r="AA468" i="35"/>
  <c r="AB468" i="35"/>
  <c r="T601" i="35"/>
  <c r="Z550" i="35"/>
  <c r="T631" i="35"/>
  <c r="T575" i="35"/>
  <c r="U607" i="35"/>
  <c r="U649" i="35"/>
  <c r="W589" i="35"/>
  <c r="AA538" i="35"/>
  <c r="AB538" i="35"/>
  <c r="R581" i="35"/>
  <c r="S632" i="35"/>
  <c r="R632" i="35" s="1"/>
  <c r="AA581" i="35"/>
  <c r="W632" i="35"/>
  <c r="AB581" i="35"/>
  <c r="AE581" i="35" s="1"/>
  <c r="V556" i="35"/>
  <c r="AC556" i="35" s="1"/>
  <c r="AC547" i="35"/>
  <c r="V598" i="35"/>
  <c r="AC469" i="35"/>
  <c r="V520" i="35"/>
  <c r="Z520" i="35" s="1"/>
  <c r="V580" i="35"/>
  <c r="AC529" i="35"/>
  <c r="T635" i="35"/>
  <c r="S638" i="35"/>
  <c r="R638" i="35" s="1"/>
  <c r="R587" i="35"/>
  <c r="R490" i="35"/>
  <c r="S541" i="35"/>
  <c r="T603" i="35"/>
  <c r="Z552" i="35"/>
  <c r="AC578" i="35"/>
  <c r="V629" i="35"/>
  <c r="AC629" i="35" s="1"/>
  <c r="T577" i="35"/>
  <c r="Z526" i="35"/>
  <c r="W642" i="35"/>
  <c r="AB591" i="35"/>
  <c r="AE591" i="35" s="1"/>
  <c r="S584" i="35"/>
  <c r="R533" i="35"/>
  <c r="T589" i="35"/>
  <c r="Z538" i="35"/>
  <c r="Z548" i="35"/>
  <c r="T599" i="35"/>
  <c r="AA404" i="35"/>
  <c r="AB404" i="35"/>
  <c r="S570" i="35"/>
  <c r="R519" i="35"/>
  <c r="V568" i="35"/>
  <c r="Z568" i="35" s="1"/>
  <c r="AC517" i="35"/>
  <c r="V654" i="35"/>
  <c r="AC654" i="35" s="1"/>
  <c r="AC603" i="35"/>
  <c r="R577" i="35"/>
  <c r="S628" i="35"/>
  <c r="R628" i="35" s="1"/>
  <c r="T541" i="35"/>
  <c r="Z490" i="35"/>
  <c r="S606" i="35"/>
  <c r="R606" i="35" s="1"/>
  <c r="R555" i="35"/>
  <c r="W574" i="35"/>
  <c r="AA523" i="35"/>
  <c r="AB523" i="35"/>
  <c r="V524" i="35"/>
  <c r="AA524" i="35" s="1"/>
  <c r="AC473" i="35"/>
  <c r="W531" i="35"/>
  <c r="AA480" i="35"/>
  <c r="AB480" i="35"/>
  <c r="W527" i="35"/>
  <c r="AA476" i="35"/>
  <c r="AB476" i="35"/>
  <c r="V573" i="35"/>
  <c r="AC522" i="35"/>
  <c r="W593" i="35"/>
  <c r="AB542" i="35"/>
  <c r="AA542" i="35"/>
  <c r="U619" i="35"/>
  <c r="U585" i="35"/>
  <c r="AC581" i="35"/>
  <c r="V632" i="35"/>
  <c r="AC632" i="35" s="1"/>
  <c r="V584" i="35"/>
  <c r="AC533" i="35"/>
  <c r="AC574" i="35"/>
  <c r="V625" i="35"/>
  <c r="AC625" i="35" s="1"/>
  <c r="AC477" i="35"/>
  <c r="V528" i="35"/>
  <c r="S645" i="35"/>
  <c r="R645" i="35" s="1"/>
  <c r="R594" i="35"/>
  <c r="Z468" i="35"/>
  <c r="T519" i="35"/>
  <c r="S655" i="35"/>
  <c r="R655" i="35" s="1"/>
  <c r="R604" i="35"/>
  <c r="W525" i="35"/>
  <c r="AB474" i="35"/>
  <c r="AA474" i="35"/>
  <c r="AA481" i="35"/>
  <c r="Z404" i="35"/>
  <c r="AA473" i="35"/>
  <c r="AA549" i="35"/>
  <c r="T505" i="34"/>
  <c r="Z505" i="34" s="1"/>
  <c r="Z432" i="34"/>
  <c r="T455" i="34"/>
  <c r="U455" i="34"/>
  <c r="S455" i="34"/>
  <c r="Z404" i="34"/>
  <c r="Z471" i="34"/>
  <c r="T483" i="34"/>
  <c r="W541" i="34"/>
  <c r="AB490" i="34"/>
  <c r="AA490" i="34"/>
  <c r="Z547" i="34"/>
  <c r="T598" i="34"/>
  <c r="S527" i="34"/>
  <c r="R476" i="34"/>
  <c r="AC580" i="34"/>
  <c r="V631" i="34"/>
  <c r="AC631" i="34" s="1"/>
  <c r="T572" i="34"/>
  <c r="Z521" i="34"/>
  <c r="S531" i="34"/>
  <c r="R480" i="34"/>
  <c r="T571" i="34"/>
  <c r="W577" i="34"/>
  <c r="AA526" i="34"/>
  <c r="AB526" i="34"/>
  <c r="W551" i="34"/>
  <c r="AA500" i="34"/>
  <c r="AB500" i="34"/>
  <c r="W579" i="34"/>
  <c r="AB528" i="34"/>
  <c r="AA528" i="34"/>
  <c r="AC568" i="34"/>
  <c r="V619" i="34"/>
  <c r="AC619" i="34" s="1"/>
  <c r="T554" i="34"/>
  <c r="Z503" i="34"/>
  <c r="V595" i="34"/>
  <c r="AC595" i="34" s="1"/>
  <c r="AC544" i="34"/>
  <c r="T536" i="34"/>
  <c r="Z485" i="34"/>
  <c r="AB404" i="34"/>
  <c r="AA404" i="34"/>
  <c r="T528" i="34"/>
  <c r="Z477" i="34"/>
  <c r="AB548" i="34"/>
  <c r="W599" i="34"/>
  <c r="AA548" i="34"/>
  <c r="S588" i="34"/>
  <c r="R537" i="34"/>
  <c r="V629" i="34"/>
  <c r="AC629" i="34" s="1"/>
  <c r="AC578" i="34"/>
  <c r="S628" i="34"/>
  <c r="R628" i="34" s="1"/>
  <c r="R577" i="34"/>
  <c r="T580" i="34"/>
  <c r="Z529" i="34"/>
  <c r="W587" i="34"/>
  <c r="AA536" i="34"/>
  <c r="AB536" i="34"/>
  <c r="AB466" i="34"/>
  <c r="W517" i="34"/>
  <c r="AA466" i="34"/>
  <c r="W483" i="34"/>
  <c r="AC469" i="34"/>
  <c r="V520" i="34"/>
  <c r="Z520" i="34" s="1"/>
  <c r="S535" i="34"/>
  <c r="R484" i="34"/>
  <c r="S495" i="34"/>
  <c r="T542" i="34"/>
  <c r="Z491" i="34"/>
  <c r="R468" i="34"/>
  <c r="S519" i="34"/>
  <c r="AB538" i="34"/>
  <c r="W589" i="34"/>
  <c r="AA538" i="34"/>
  <c r="AC555" i="34"/>
  <c r="V606" i="34"/>
  <c r="AC606" i="34" s="1"/>
  <c r="W555" i="34"/>
  <c r="AA504" i="34"/>
  <c r="AB504" i="34"/>
  <c r="V633" i="34"/>
  <c r="AC633" i="34" s="1"/>
  <c r="AC582" i="34"/>
  <c r="V603" i="34"/>
  <c r="AC552" i="34"/>
  <c r="AB524" i="34"/>
  <c r="W575" i="34"/>
  <c r="AA524" i="34"/>
  <c r="W595" i="34"/>
  <c r="AA544" i="34"/>
  <c r="AB544" i="34"/>
  <c r="S553" i="34"/>
  <c r="R502" i="34"/>
  <c r="AB454" i="34"/>
  <c r="AA454" i="34"/>
  <c r="S533" i="34"/>
  <c r="R482" i="34"/>
  <c r="T578" i="34"/>
  <c r="Z527" i="34"/>
  <c r="W545" i="34"/>
  <c r="AA494" i="34"/>
  <c r="AB494" i="34"/>
  <c r="V593" i="34"/>
  <c r="AC542" i="34"/>
  <c r="T526" i="34"/>
  <c r="Z475" i="34"/>
  <c r="AC581" i="34"/>
  <c r="V632" i="34"/>
  <c r="AC632" i="34" s="1"/>
  <c r="V596" i="34"/>
  <c r="Z596" i="34" s="1"/>
  <c r="AC545" i="34"/>
  <c r="Z517" i="34"/>
  <c r="T568" i="34"/>
  <c r="W583" i="34"/>
  <c r="AB532" i="34"/>
  <c r="AA532" i="34"/>
  <c r="V589" i="34"/>
  <c r="AC538" i="34"/>
  <c r="V518" i="34"/>
  <c r="AC467" i="34"/>
  <c r="V483" i="34"/>
  <c r="V625" i="34"/>
  <c r="AC625" i="34" s="1"/>
  <c r="AC574" i="34"/>
  <c r="V598" i="34"/>
  <c r="AC547" i="34"/>
  <c r="V556" i="34"/>
  <c r="AC556" i="34" s="1"/>
  <c r="T530" i="34"/>
  <c r="Z479" i="34"/>
  <c r="AB542" i="34"/>
  <c r="W593" i="34"/>
  <c r="AA542" i="34"/>
  <c r="S525" i="34"/>
  <c r="R474" i="34"/>
  <c r="AC572" i="34"/>
  <c r="V623" i="34"/>
  <c r="AC623" i="34" s="1"/>
  <c r="AB502" i="34"/>
  <c r="AA502" i="34"/>
  <c r="W553" i="34"/>
  <c r="V601" i="34"/>
  <c r="AC550" i="34"/>
  <c r="V627" i="34"/>
  <c r="AC627" i="34" s="1"/>
  <c r="AC576" i="34"/>
  <c r="V600" i="34"/>
  <c r="AC549" i="34"/>
  <c r="S521" i="34"/>
  <c r="R470" i="34"/>
  <c r="V587" i="34"/>
  <c r="AC536" i="34"/>
  <c r="S589" i="34"/>
  <c r="R538" i="34"/>
  <c r="T524" i="34"/>
  <c r="Z473" i="34"/>
  <c r="T550" i="34"/>
  <c r="Z499" i="34"/>
  <c r="W455" i="34"/>
  <c r="AB432" i="34"/>
  <c r="AA432" i="34"/>
  <c r="AB498" i="34"/>
  <c r="W549" i="34"/>
  <c r="AA498" i="34"/>
  <c r="R542" i="34"/>
  <c r="S593" i="34"/>
  <c r="S595" i="34"/>
  <c r="R595" i="34" s="1"/>
  <c r="R544" i="34"/>
  <c r="AB488" i="34"/>
  <c r="W539" i="34"/>
  <c r="AA488" i="34"/>
  <c r="T573" i="34"/>
  <c r="V621" i="34"/>
  <c r="AC621" i="34" s="1"/>
  <c r="AC570" i="34"/>
  <c r="AC579" i="34"/>
  <c r="V630" i="34"/>
  <c r="AC630" i="34" s="1"/>
  <c r="U517" i="34"/>
  <c r="U483" i="34"/>
  <c r="AC553" i="34"/>
  <c r="V604" i="34"/>
  <c r="Z604" i="34" s="1"/>
  <c r="T548" i="34"/>
  <c r="Z497" i="34"/>
  <c r="V588" i="34"/>
  <c r="AC537" i="34"/>
  <c r="S587" i="34"/>
  <c r="R536" i="34"/>
  <c r="S517" i="34"/>
  <c r="R466" i="34"/>
  <c r="S483" i="34"/>
  <c r="R549" i="34"/>
  <c r="S600" i="34"/>
  <c r="Z469" i="34"/>
  <c r="AA467" i="34"/>
  <c r="Z555" i="34"/>
  <c r="S505" i="34"/>
  <c r="AB474" i="34"/>
  <c r="W525" i="34"/>
  <c r="AA474" i="34"/>
  <c r="W537" i="34"/>
  <c r="AB486" i="34"/>
  <c r="AA486" i="34"/>
  <c r="T645" i="34"/>
  <c r="V594" i="34"/>
  <c r="Z594" i="34" s="1"/>
  <c r="AC543" i="34"/>
  <c r="Z501" i="34"/>
  <c r="T552" i="34"/>
  <c r="S599" i="34"/>
  <c r="R548" i="34"/>
  <c r="T651" i="34"/>
  <c r="AB482" i="34"/>
  <c r="W533" i="34"/>
  <c r="AA482" i="34"/>
  <c r="AB484" i="34"/>
  <c r="W535" i="34"/>
  <c r="W495" i="34"/>
  <c r="AA484" i="34"/>
  <c r="AC551" i="34"/>
  <c r="V602" i="34"/>
  <c r="Z602" i="34" s="1"/>
  <c r="AC575" i="34"/>
  <c r="V626" i="34"/>
  <c r="AC626" i="34" s="1"/>
  <c r="AB518" i="34"/>
  <c r="W569" i="34"/>
  <c r="AB470" i="34"/>
  <c r="W521" i="34"/>
  <c r="AA470" i="34"/>
  <c r="R472" i="34"/>
  <c r="S523" i="34"/>
  <c r="S592" i="34"/>
  <c r="R541" i="34"/>
  <c r="AC554" i="34"/>
  <c r="V605" i="34"/>
  <c r="AC605" i="34" s="1"/>
  <c r="T544" i="34"/>
  <c r="Z493" i="34"/>
  <c r="S632" i="34"/>
  <c r="R632" i="34" s="1"/>
  <c r="R581" i="34"/>
  <c r="W519" i="34"/>
  <c r="AA468" i="34"/>
  <c r="AB468" i="34"/>
  <c r="Z519" i="34"/>
  <c r="T570" i="34"/>
  <c r="S624" i="34"/>
  <c r="R624" i="34" s="1"/>
  <c r="R573" i="34"/>
  <c r="T540" i="34"/>
  <c r="Z489" i="34"/>
  <c r="T586" i="34"/>
  <c r="Z535" i="34"/>
  <c r="U547" i="34"/>
  <c r="U505" i="34"/>
  <c r="V577" i="34"/>
  <c r="AC526" i="34"/>
  <c r="W591" i="34"/>
  <c r="AA540" i="34"/>
  <c r="AB540" i="34"/>
  <c r="AB552" i="34"/>
  <c r="AA552" i="34"/>
  <c r="W603" i="34"/>
  <c r="R504" i="34"/>
  <c r="S555" i="34"/>
  <c r="T641" i="34"/>
  <c r="W605" i="34"/>
  <c r="AA554" i="34"/>
  <c r="AB554" i="34"/>
  <c r="V599" i="34"/>
  <c r="AC548" i="34"/>
  <c r="W531" i="34"/>
  <c r="AB480" i="34"/>
  <c r="AA480" i="34"/>
  <c r="T643" i="34"/>
  <c r="W573" i="34"/>
  <c r="AB522" i="34"/>
  <c r="Z467" i="34"/>
  <c r="T518" i="34"/>
  <c r="W505" i="34"/>
  <c r="AB496" i="34"/>
  <c r="W547" i="34"/>
  <c r="AA496" i="34"/>
  <c r="R494" i="34"/>
  <c r="S545" i="34"/>
  <c r="AB478" i="34"/>
  <c r="W529" i="34"/>
  <c r="AA478" i="34"/>
  <c r="R571" i="34"/>
  <c r="S622" i="34"/>
  <c r="R622" i="34" s="1"/>
  <c r="V592" i="34"/>
  <c r="Z592" i="34" s="1"/>
  <c r="AC541" i="34"/>
  <c r="V586" i="34"/>
  <c r="V546" i="34"/>
  <c r="AC546" i="34" s="1"/>
  <c r="AC535" i="34"/>
  <c r="AA530" i="34"/>
  <c r="AB530" i="34"/>
  <c r="W581" i="34"/>
  <c r="AB444" i="34"/>
  <c r="AA444" i="34"/>
  <c r="AC432" i="34"/>
  <c r="V455" i="34"/>
  <c r="AC455" i="34" s="1"/>
  <c r="AC540" i="34"/>
  <c r="V591" i="34"/>
  <c r="S605" i="34"/>
  <c r="R605" i="34" s="1"/>
  <c r="R554" i="34"/>
  <c r="T639" i="34"/>
  <c r="AA476" i="34"/>
  <c r="W527" i="34"/>
  <c r="AB476" i="34"/>
  <c r="AB520" i="34"/>
  <c r="W571" i="34"/>
  <c r="S601" i="34"/>
  <c r="R550" i="34"/>
  <c r="V583" i="34"/>
  <c r="AC583" i="34" s="1"/>
  <c r="AC532" i="34"/>
  <c r="T582" i="34"/>
  <c r="Z531" i="34"/>
  <c r="T583" i="34"/>
  <c r="Z583" i="34" s="1"/>
  <c r="Z532" i="34"/>
  <c r="V522" i="34"/>
  <c r="AA522" i="34" s="1"/>
  <c r="AC471" i="34"/>
  <c r="T655" i="34"/>
  <c r="U535" i="34"/>
  <c r="U495" i="34"/>
  <c r="AC539" i="34"/>
  <c r="V590" i="34"/>
  <c r="S539" i="34"/>
  <c r="R488" i="34"/>
  <c r="R579" i="34"/>
  <c r="S630" i="34"/>
  <c r="R630" i="34" s="1"/>
  <c r="R575" i="34"/>
  <c r="S626" i="34"/>
  <c r="R626" i="34" s="1"/>
  <c r="S529" i="34"/>
  <c r="R478" i="34"/>
  <c r="T584" i="34"/>
  <c r="Z533" i="34"/>
  <c r="T653" i="34"/>
  <c r="T647" i="34"/>
  <c r="S594" i="34"/>
  <c r="R543" i="34"/>
  <c r="AB472" i="34"/>
  <c r="AA472" i="34"/>
  <c r="W523" i="34"/>
  <c r="S602" i="34"/>
  <c r="R551" i="34"/>
  <c r="S598" i="34"/>
  <c r="R547" i="34"/>
  <c r="T538" i="34"/>
  <c r="Z487" i="34"/>
  <c r="S591" i="34"/>
  <c r="R540" i="34"/>
  <c r="S603" i="34"/>
  <c r="R552" i="34"/>
  <c r="Z523" i="34"/>
  <c r="T574" i="34"/>
  <c r="AB492" i="34"/>
  <c r="W543" i="34"/>
  <c r="AA492" i="34"/>
  <c r="V635" i="34"/>
  <c r="AC584" i="34"/>
  <c r="T576" i="34"/>
  <c r="Z525" i="34"/>
  <c r="W601" i="34"/>
  <c r="AB550" i="34"/>
  <c r="AA550" i="34"/>
  <c r="Z543" i="34"/>
  <c r="T495" i="34"/>
  <c r="Z495" i="34" s="1"/>
  <c r="Z539" i="34"/>
  <c r="Z541" i="34"/>
  <c r="W200" i="30"/>
  <c r="AB200" i="30" s="1"/>
  <c r="AA177" i="30"/>
  <c r="Z250" i="30"/>
  <c r="S251" i="30"/>
  <c r="S320" i="30"/>
  <c r="R269" i="30"/>
  <c r="S321" i="30"/>
  <c r="R270" i="30"/>
  <c r="V317" i="30"/>
  <c r="AC266" i="30"/>
  <c r="V318" i="30"/>
  <c r="AC267" i="30"/>
  <c r="T319" i="30"/>
  <c r="Z268" i="30"/>
  <c r="T320" i="30"/>
  <c r="Z269" i="30"/>
  <c r="V320" i="30"/>
  <c r="AC269" i="30"/>
  <c r="V321" i="30"/>
  <c r="AC270" i="30"/>
  <c r="T322" i="30"/>
  <c r="Z271" i="30"/>
  <c r="T323" i="30"/>
  <c r="Z272" i="30"/>
  <c r="T324" i="30"/>
  <c r="Z273" i="30"/>
  <c r="V325" i="30"/>
  <c r="AC274" i="30"/>
  <c r="V329" i="30"/>
  <c r="AC278" i="30"/>
  <c r="T314" i="30"/>
  <c r="Z263" i="30"/>
  <c r="V314" i="30"/>
  <c r="AC263" i="30"/>
  <c r="T315" i="30"/>
  <c r="Z264" i="30"/>
  <c r="V315" i="30"/>
  <c r="AC264" i="30"/>
  <c r="T316" i="30"/>
  <c r="Z265" i="30"/>
  <c r="V316" i="30"/>
  <c r="AC265" i="30"/>
  <c r="W323" i="30"/>
  <c r="AB272" i="30"/>
  <c r="AA272" i="30"/>
  <c r="W334" i="30"/>
  <c r="AA283" i="30"/>
  <c r="AB283" i="30"/>
  <c r="S340" i="30"/>
  <c r="R289" i="30"/>
  <c r="W346" i="30"/>
  <c r="AB295" i="30"/>
  <c r="AA295" i="30"/>
  <c r="S351" i="30"/>
  <c r="R300" i="30"/>
  <c r="S318" i="30"/>
  <c r="R267" i="30"/>
  <c r="S319" i="30"/>
  <c r="R268" i="30"/>
  <c r="S333" i="30"/>
  <c r="R282" i="30"/>
  <c r="V343" i="30"/>
  <c r="V301" i="30"/>
  <c r="AC301" i="30" s="1"/>
  <c r="AC292" i="30"/>
  <c r="AB216" i="30"/>
  <c r="W267" i="30"/>
  <c r="AA216" i="30"/>
  <c r="W315" i="30"/>
  <c r="AB264" i="30"/>
  <c r="AA264" i="30"/>
  <c r="W332" i="30"/>
  <c r="AA281" i="30"/>
  <c r="AB281" i="30"/>
  <c r="S338" i="30"/>
  <c r="R287" i="30"/>
  <c r="W344" i="30"/>
  <c r="AB293" i="30"/>
  <c r="AA293" i="30"/>
  <c r="S349" i="30"/>
  <c r="R298" i="30"/>
  <c r="S350" i="30"/>
  <c r="R299" i="30"/>
  <c r="S322" i="30"/>
  <c r="R271" i="30"/>
  <c r="T326" i="30"/>
  <c r="Z275" i="30"/>
  <c r="V377" i="30"/>
  <c r="AC326" i="30"/>
  <c r="T328" i="30"/>
  <c r="Z277" i="30"/>
  <c r="V379" i="30"/>
  <c r="AC328" i="30"/>
  <c r="V332" i="30"/>
  <c r="AC281" i="30"/>
  <c r="V334" i="30"/>
  <c r="AC283" i="30"/>
  <c r="V336" i="30"/>
  <c r="AC285" i="30"/>
  <c r="V338" i="30"/>
  <c r="AC287" i="30"/>
  <c r="V340" i="30"/>
  <c r="AC289" i="30"/>
  <c r="S336" i="30"/>
  <c r="R285" i="30"/>
  <c r="T200" i="30"/>
  <c r="Z177" i="30"/>
  <c r="T262" i="30"/>
  <c r="Z211" i="30"/>
  <c r="T228" i="30"/>
  <c r="AB218" i="30"/>
  <c r="W269" i="30"/>
  <c r="AA218" i="30"/>
  <c r="W350" i="30"/>
  <c r="AB299" i="30"/>
  <c r="AA299" i="30"/>
  <c r="S324" i="30"/>
  <c r="R273" i="30"/>
  <c r="S326" i="30"/>
  <c r="R275" i="30"/>
  <c r="S328" i="30"/>
  <c r="R277" i="30"/>
  <c r="W339" i="30"/>
  <c r="AA288" i="30"/>
  <c r="AB288" i="30"/>
  <c r="AB224" i="30"/>
  <c r="W275" i="30"/>
  <c r="AA224" i="30"/>
  <c r="W321" i="30"/>
  <c r="AB270" i="30"/>
  <c r="AA270" i="30"/>
  <c r="W336" i="30"/>
  <c r="AA285" i="30"/>
  <c r="AB285" i="30"/>
  <c r="W327" i="30"/>
  <c r="AB276" i="30"/>
  <c r="AA276" i="30"/>
  <c r="S345" i="30"/>
  <c r="R294" i="30"/>
  <c r="S346" i="30"/>
  <c r="R295" i="30"/>
  <c r="S335" i="30"/>
  <c r="R284" i="30"/>
  <c r="V262" i="30"/>
  <c r="AA262" i="30" s="1"/>
  <c r="V228" i="30"/>
  <c r="AC211" i="30"/>
  <c r="AB222" i="30"/>
  <c r="W273" i="30"/>
  <c r="AA222" i="30"/>
  <c r="S301" i="30"/>
  <c r="S343" i="30"/>
  <c r="R292" i="30"/>
  <c r="W345" i="30"/>
  <c r="AB294" i="30"/>
  <c r="AA294" i="30"/>
  <c r="W341" i="30"/>
  <c r="AA290" i="30"/>
  <c r="AB290" i="30"/>
  <c r="W349" i="30"/>
  <c r="AB298" i="30"/>
  <c r="AA298" i="30"/>
  <c r="Z240" i="30"/>
  <c r="Z149" i="30"/>
  <c r="U251" i="30"/>
  <c r="T317" i="30"/>
  <c r="Z266" i="30"/>
  <c r="T318" i="30"/>
  <c r="Z267" i="30"/>
  <c r="V319" i="30"/>
  <c r="AC268" i="30"/>
  <c r="T321" i="30"/>
  <c r="Z270" i="30"/>
  <c r="V322" i="30"/>
  <c r="AC271" i="30"/>
  <c r="V323" i="30"/>
  <c r="AC272" i="30"/>
  <c r="V324" i="30"/>
  <c r="AC273" i="30"/>
  <c r="T325" i="30"/>
  <c r="Z274" i="30"/>
  <c r="T327" i="30"/>
  <c r="Z276" i="30"/>
  <c r="V327" i="30"/>
  <c r="AC276" i="30"/>
  <c r="T329" i="30"/>
  <c r="Z278" i="30"/>
  <c r="U331" i="30"/>
  <c r="U291" i="30"/>
  <c r="AB240" i="30"/>
  <c r="AA240" i="30"/>
  <c r="W331" i="30"/>
  <c r="AA280" i="30"/>
  <c r="W291" i="30"/>
  <c r="AB280" i="30"/>
  <c r="S332" i="30"/>
  <c r="R281" i="30"/>
  <c r="T343" i="30"/>
  <c r="T301" i="30"/>
  <c r="Z292" i="30"/>
  <c r="W325" i="30"/>
  <c r="AB274" i="30"/>
  <c r="AA274" i="30"/>
  <c r="V333" i="30"/>
  <c r="AC282" i="30"/>
  <c r="V335" i="30"/>
  <c r="AC284" i="30"/>
  <c r="V337" i="30"/>
  <c r="AC286" i="30"/>
  <c r="V339" i="30"/>
  <c r="AC288" i="30"/>
  <c r="V341" i="30"/>
  <c r="AC290" i="30"/>
  <c r="U301" i="30"/>
  <c r="U343" i="30"/>
  <c r="S344" i="30"/>
  <c r="R293" i="30"/>
  <c r="W322" i="30"/>
  <c r="AB271" i="30"/>
  <c r="AA271" i="30"/>
  <c r="W335" i="30"/>
  <c r="AA284" i="30"/>
  <c r="AB284" i="30"/>
  <c r="S341" i="30"/>
  <c r="R290" i="30"/>
  <c r="T331" i="30"/>
  <c r="T291" i="30"/>
  <c r="Z280" i="30"/>
  <c r="V331" i="30"/>
  <c r="V291" i="30"/>
  <c r="AC291" i="30" s="1"/>
  <c r="AC280" i="30"/>
  <c r="W347" i="30"/>
  <c r="AB296" i="30"/>
  <c r="AA296" i="30"/>
  <c r="S323" i="30"/>
  <c r="R272" i="30"/>
  <c r="W340" i="30"/>
  <c r="AA289" i="30"/>
  <c r="AB289" i="30"/>
  <c r="AB212" i="30"/>
  <c r="W263" i="30"/>
  <c r="AA212" i="30"/>
  <c r="W328" i="30"/>
  <c r="AB277" i="30"/>
  <c r="AA277" i="30"/>
  <c r="W333" i="30"/>
  <c r="AA282" i="30"/>
  <c r="AB282" i="30"/>
  <c r="S339" i="30"/>
  <c r="R288" i="30"/>
  <c r="R325" i="30"/>
  <c r="S376" i="30"/>
  <c r="R327" i="30"/>
  <c r="S378" i="30"/>
  <c r="R329" i="30"/>
  <c r="S380" i="30"/>
  <c r="W301" i="30"/>
  <c r="W343" i="30"/>
  <c r="AB292" i="30"/>
  <c r="AA292" i="30"/>
  <c r="AA250" i="30"/>
  <c r="AB250" i="30"/>
  <c r="W313" i="30"/>
  <c r="AB262" i="30"/>
  <c r="W317" i="30"/>
  <c r="AB266" i="30"/>
  <c r="AA266" i="30"/>
  <c r="S315" i="30"/>
  <c r="R264" i="30"/>
  <c r="W338" i="30"/>
  <c r="AA287" i="30"/>
  <c r="AB287" i="30"/>
  <c r="T344" i="30"/>
  <c r="Z293" i="30"/>
  <c r="V344" i="30"/>
  <c r="AC293" i="30"/>
  <c r="T345" i="30"/>
  <c r="Z294" i="30"/>
  <c r="V345" i="30"/>
  <c r="AC294" i="30"/>
  <c r="T346" i="30"/>
  <c r="Z295" i="30"/>
  <c r="V346" i="30"/>
  <c r="AC295" i="30"/>
  <c r="T347" i="30"/>
  <c r="Z296" i="30"/>
  <c r="V347" i="30"/>
  <c r="AC296" i="30"/>
  <c r="T348" i="30"/>
  <c r="Z297" i="30"/>
  <c r="V348" i="30"/>
  <c r="AC297" i="30"/>
  <c r="T349" i="30"/>
  <c r="Z298" i="30"/>
  <c r="V349" i="30"/>
  <c r="AC298" i="30"/>
  <c r="T350" i="30"/>
  <c r="Z299" i="30"/>
  <c r="V350" i="30"/>
  <c r="AC299" i="30"/>
  <c r="T351" i="30"/>
  <c r="Z300" i="30"/>
  <c r="V351" i="30"/>
  <c r="AC300" i="30"/>
  <c r="W329" i="30"/>
  <c r="AB278" i="30"/>
  <c r="AA278" i="30"/>
  <c r="S347" i="30"/>
  <c r="R296" i="30"/>
  <c r="S348" i="30"/>
  <c r="R297" i="30"/>
  <c r="W316" i="30"/>
  <c r="AB265" i="30"/>
  <c r="AA265" i="30"/>
  <c r="S331" i="30"/>
  <c r="S291" i="30"/>
  <c r="R280" i="30"/>
  <c r="S337" i="30"/>
  <c r="R286" i="30"/>
  <c r="T333" i="30"/>
  <c r="Z282" i="30"/>
  <c r="T335" i="30"/>
  <c r="Z284" i="30"/>
  <c r="T337" i="30"/>
  <c r="Z286" i="30"/>
  <c r="T339" i="30"/>
  <c r="Z288" i="30"/>
  <c r="T341" i="30"/>
  <c r="Z290" i="30"/>
  <c r="W351" i="30"/>
  <c r="AB300" i="30"/>
  <c r="AA300" i="30"/>
  <c r="U313" i="30"/>
  <c r="U279" i="30"/>
  <c r="S314" i="30"/>
  <c r="R263" i="30"/>
  <c r="S316" i="30"/>
  <c r="R265" i="30"/>
  <c r="S317" i="30"/>
  <c r="R266" i="30"/>
  <c r="S334" i="30"/>
  <c r="R283" i="30"/>
  <c r="T332" i="30"/>
  <c r="Z281" i="30"/>
  <c r="T334" i="30"/>
  <c r="Z283" i="30"/>
  <c r="T336" i="30"/>
  <c r="Z285" i="30"/>
  <c r="T338" i="30"/>
  <c r="Z287" i="30"/>
  <c r="T340" i="30"/>
  <c r="Z289" i="30"/>
  <c r="W348" i="30"/>
  <c r="AB297" i="30"/>
  <c r="AA297" i="30"/>
  <c r="S313" i="30"/>
  <c r="S279" i="30"/>
  <c r="R262" i="30"/>
  <c r="W319" i="30"/>
  <c r="AB268" i="30"/>
  <c r="AA268" i="30"/>
  <c r="W337" i="30"/>
  <c r="AA286" i="30"/>
  <c r="AB286" i="30"/>
  <c r="V200" i="30"/>
  <c r="AC200" i="30" s="1"/>
  <c r="AC177" i="30"/>
  <c r="W228" i="30"/>
  <c r="AA520" i="34" l="1"/>
  <c r="V534" i="35"/>
  <c r="AC534" i="35" s="1"/>
  <c r="S506" i="35"/>
  <c r="Z605" i="35"/>
  <c r="Z455" i="35"/>
  <c r="AA532" i="35"/>
  <c r="AA536" i="35"/>
  <c r="W587" i="35"/>
  <c r="AB536" i="35"/>
  <c r="AA526" i="35"/>
  <c r="AC526" i="35"/>
  <c r="V577" i="35"/>
  <c r="Z577" i="35" s="1"/>
  <c r="Z524" i="35"/>
  <c r="V635" i="35"/>
  <c r="Z635" i="35" s="1"/>
  <c r="AC584" i="35"/>
  <c r="T650" i="35"/>
  <c r="Z650" i="35" s="1"/>
  <c r="Z599" i="35"/>
  <c r="AB642" i="35"/>
  <c r="W570" i="35"/>
  <c r="AB519" i="35"/>
  <c r="AA519" i="35"/>
  <c r="T578" i="35"/>
  <c r="Z527" i="35"/>
  <c r="T628" i="35"/>
  <c r="Z603" i="35"/>
  <c r="T654" i="35"/>
  <c r="Z654" i="35" s="1"/>
  <c r="V631" i="35"/>
  <c r="AC631" i="35" s="1"/>
  <c r="AC580" i="35"/>
  <c r="V623" i="35"/>
  <c r="AC623" i="35" s="1"/>
  <c r="AC572" i="35"/>
  <c r="AB641" i="35"/>
  <c r="R599" i="35"/>
  <c r="S650" i="35"/>
  <c r="R650" i="35" s="1"/>
  <c r="AB637" i="35"/>
  <c r="R569" i="35"/>
  <c r="S620" i="35"/>
  <c r="R620" i="35" s="1"/>
  <c r="AB651" i="35"/>
  <c r="V647" i="35"/>
  <c r="AC596" i="35"/>
  <c r="W655" i="35"/>
  <c r="AA604" i="35"/>
  <c r="AB604" i="35"/>
  <c r="AE604" i="35" s="1"/>
  <c r="S583" i="35"/>
  <c r="R583" i="35" s="1"/>
  <c r="R532" i="35"/>
  <c r="V653" i="35"/>
  <c r="AC602" i="35"/>
  <c r="Z602" i="35"/>
  <c r="V651" i="35"/>
  <c r="AA651" i="35" s="1"/>
  <c r="AC600" i="35"/>
  <c r="Z600" i="35"/>
  <c r="S639" i="35"/>
  <c r="R639" i="35" s="1"/>
  <c r="R588" i="35"/>
  <c r="AA605" i="35"/>
  <c r="AB605" i="35"/>
  <c r="AE605" i="35" s="1"/>
  <c r="AB495" i="35"/>
  <c r="AA495" i="35"/>
  <c r="S575" i="35"/>
  <c r="R524" i="35"/>
  <c r="AB583" i="35"/>
  <c r="AE583" i="35" s="1"/>
  <c r="AB596" i="35"/>
  <c r="AE596" i="35" s="1"/>
  <c r="W647" i="35"/>
  <c r="AA596" i="35"/>
  <c r="AB628" i="35"/>
  <c r="T582" i="35"/>
  <c r="Z531" i="35"/>
  <c r="S644" i="35"/>
  <c r="R644" i="35" s="1"/>
  <c r="R593" i="35"/>
  <c r="W645" i="35"/>
  <c r="AB594" i="35"/>
  <c r="AE594" i="35" s="1"/>
  <c r="T624" i="35"/>
  <c r="Z573" i="35"/>
  <c r="V627" i="35"/>
  <c r="AC576" i="35"/>
  <c r="Z576" i="35"/>
  <c r="AC573" i="35"/>
  <c r="V624" i="35"/>
  <c r="AC624" i="35" s="1"/>
  <c r="V575" i="35"/>
  <c r="AA575" i="35" s="1"/>
  <c r="AC524" i="35"/>
  <c r="S621" i="35"/>
  <c r="R621" i="35" s="1"/>
  <c r="R570" i="35"/>
  <c r="S635" i="35"/>
  <c r="R584" i="35"/>
  <c r="V649" i="35"/>
  <c r="AC649" i="35" s="1"/>
  <c r="AC598" i="35"/>
  <c r="V607" i="35"/>
  <c r="AC607" i="35" s="1"/>
  <c r="AA632" i="35"/>
  <c r="AB632" i="35"/>
  <c r="Z601" i="35"/>
  <c r="T652" i="35"/>
  <c r="Z652" i="35" s="1"/>
  <c r="AB575" i="35"/>
  <c r="AE575" i="35" s="1"/>
  <c r="W626" i="35"/>
  <c r="AA573" i="35"/>
  <c r="W624" i="35"/>
  <c r="AB573" i="35"/>
  <c r="AE573" i="35" s="1"/>
  <c r="R578" i="35"/>
  <c r="S629" i="35"/>
  <c r="R629" i="35" s="1"/>
  <c r="AB598" i="35"/>
  <c r="AE598" i="35" s="1"/>
  <c r="W649" i="35"/>
  <c r="AA598" i="35"/>
  <c r="W607" i="35"/>
  <c r="R568" i="35"/>
  <c r="S619" i="35"/>
  <c r="R619" i="35" s="1"/>
  <c r="T622" i="35"/>
  <c r="AC483" i="35"/>
  <c r="V506" i="35"/>
  <c r="AC506" i="35" s="1"/>
  <c r="T588" i="35"/>
  <c r="Z537" i="35"/>
  <c r="W584" i="35"/>
  <c r="AB533" i="35"/>
  <c r="AA533" i="35"/>
  <c r="W643" i="35"/>
  <c r="AB592" i="35"/>
  <c r="AE592" i="35" s="1"/>
  <c r="AA592" i="35"/>
  <c r="S596" i="35"/>
  <c r="R545" i="35"/>
  <c r="W571" i="35"/>
  <c r="AA520" i="35"/>
  <c r="AB520" i="35"/>
  <c r="AC591" i="35"/>
  <c r="V642" i="35"/>
  <c r="AC642" i="35" s="1"/>
  <c r="W588" i="35"/>
  <c r="AB537" i="35"/>
  <c r="AA537" i="35"/>
  <c r="W546" i="35"/>
  <c r="T632" i="35"/>
  <c r="Z632" i="35" s="1"/>
  <c r="Z581" i="35"/>
  <c r="S640" i="35"/>
  <c r="R640" i="35" s="1"/>
  <c r="R589" i="35"/>
  <c r="W568" i="35"/>
  <c r="AB517" i="35"/>
  <c r="AA517" i="35"/>
  <c r="W534" i="35"/>
  <c r="T644" i="35"/>
  <c r="Z644" i="35" s="1"/>
  <c r="Z593" i="35"/>
  <c r="T642" i="35"/>
  <c r="Z591" i="35"/>
  <c r="R572" i="35"/>
  <c r="S623" i="35"/>
  <c r="R623" i="35" s="1"/>
  <c r="AB620" i="35"/>
  <c r="T587" i="35"/>
  <c r="Z536" i="35"/>
  <c r="T546" i="35"/>
  <c r="Z584" i="35"/>
  <c r="Z580" i="35"/>
  <c r="Z572" i="35"/>
  <c r="AA600" i="35"/>
  <c r="W576" i="35"/>
  <c r="AB525" i="35"/>
  <c r="AA525" i="35"/>
  <c r="W578" i="35"/>
  <c r="AB527" i="35"/>
  <c r="AA527" i="35"/>
  <c r="AB574" i="35"/>
  <c r="AE574" i="35" s="1"/>
  <c r="AA574" i="35"/>
  <c r="W625" i="35"/>
  <c r="T592" i="35"/>
  <c r="Z541" i="35"/>
  <c r="R574" i="35"/>
  <c r="S625" i="35"/>
  <c r="R625" i="35" s="1"/>
  <c r="AC592" i="35"/>
  <c r="V643" i="35"/>
  <c r="AC643" i="35" s="1"/>
  <c r="S571" i="35"/>
  <c r="R520" i="35"/>
  <c r="AA556" i="35"/>
  <c r="AB556" i="35"/>
  <c r="AB521" i="35"/>
  <c r="W572" i="35"/>
  <c r="AA521" i="35"/>
  <c r="T598" i="35"/>
  <c r="T556" i="35"/>
  <c r="Z556" i="35" s="1"/>
  <c r="Z547" i="35"/>
  <c r="AB602" i="35"/>
  <c r="AE602" i="35" s="1"/>
  <c r="W653" i="35"/>
  <c r="AA602" i="35"/>
  <c r="AA603" i="35"/>
  <c r="W654" i="35"/>
  <c r="AB603" i="35"/>
  <c r="AE603" i="35" s="1"/>
  <c r="S579" i="35"/>
  <c r="R528" i="35"/>
  <c r="AC606" i="35"/>
  <c r="Z606" i="35"/>
  <c r="AB606" i="35"/>
  <c r="AE606" i="35" s="1"/>
  <c r="AA606" i="35"/>
  <c r="V641" i="35"/>
  <c r="AC641" i="35" s="1"/>
  <c r="AC590" i="35"/>
  <c r="S652" i="35"/>
  <c r="R652" i="35" s="1"/>
  <c r="R601" i="35"/>
  <c r="T620" i="35"/>
  <c r="Z569" i="35"/>
  <c r="T574" i="35"/>
  <c r="Z523" i="35"/>
  <c r="T630" i="35"/>
  <c r="AB579" i="35"/>
  <c r="AE579" i="35" s="1"/>
  <c r="W630" i="35"/>
  <c r="R576" i="35"/>
  <c r="S627" i="35"/>
  <c r="R627" i="35" s="1"/>
  <c r="S637" i="35"/>
  <c r="R637" i="35" s="1"/>
  <c r="R586" i="35"/>
  <c r="R603" i="35"/>
  <c r="S654" i="35"/>
  <c r="R654" i="35" s="1"/>
  <c r="T570" i="35"/>
  <c r="Z519" i="35"/>
  <c r="V579" i="35"/>
  <c r="Z579" i="35" s="1"/>
  <c r="AC528" i="35"/>
  <c r="U636" i="35"/>
  <c r="W644" i="35"/>
  <c r="AA593" i="35"/>
  <c r="AB593" i="35"/>
  <c r="AE593" i="35" s="1"/>
  <c r="W582" i="35"/>
  <c r="AA531" i="35"/>
  <c r="AB531" i="35"/>
  <c r="V619" i="35"/>
  <c r="AC619" i="35" s="1"/>
  <c r="AC568" i="35"/>
  <c r="T640" i="35"/>
  <c r="Z640" i="35" s="1"/>
  <c r="Z589" i="35"/>
  <c r="S592" i="35"/>
  <c r="R541" i="35"/>
  <c r="V571" i="35"/>
  <c r="AC520" i="35"/>
  <c r="W640" i="35"/>
  <c r="AA589" i="35"/>
  <c r="AB589" i="35"/>
  <c r="AE589" i="35" s="1"/>
  <c r="T626" i="35"/>
  <c r="V583" i="35"/>
  <c r="AC583" i="35" s="1"/>
  <c r="AC532" i="35"/>
  <c r="T596" i="35"/>
  <c r="Z545" i="35"/>
  <c r="V586" i="35"/>
  <c r="V546" i="35"/>
  <c r="AC546" i="35" s="1"/>
  <c r="AC535" i="35"/>
  <c r="Z535" i="35"/>
  <c r="AA535" i="35"/>
  <c r="W652" i="35"/>
  <c r="AB601" i="35"/>
  <c r="AE601" i="35" s="1"/>
  <c r="AA601" i="35"/>
  <c r="T506" i="35"/>
  <c r="Z483" i="35"/>
  <c r="R582" i="35"/>
  <c r="S633" i="35"/>
  <c r="R633" i="35" s="1"/>
  <c r="AC588" i="35"/>
  <c r="V639" i="35"/>
  <c r="AC639" i="35" s="1"/>
  <c r="S653" i="35"/>
  <c r="R653" i="35" s="1"/>
  <c r="R602" i="35"/>
  <c r="AA483" i="35"/>
  <c r="AB483" i="35"/>
  <c r="W506" i="35"/>
  <c r="Z590" i="35"/>
  <c r="T641" i="35"/>
  <c r="Z641" i="35" s="1"/>
  <c r="V655" i="35"/>
  <c r="AC604" i="35"/>
  <c r="Z604" i="35"/>
  <c r="AC569" i="35"/>
  <c r="V620" i="35"/>
  <c r="AC620" i="35" s="1"/>
  <c r="AB529" i="35"/>
  <c r="W580" i="35"/>
  <c r="AA529" i="35"/>
  <c r="S649" i="35"/>
  <c r="R649" i="35" s="1"/>
  <c r="R598" i="35"/>
  <c r="S607" i="35"/>
  <c r="V594" i="35"/>
  <c r="AA594" i="35" s="1"/>
  <c r="AC543" i="35"/>
  <c r="Z543" i="35"/>
  <c r="R580" i="35"/>
  <c r="S631" i="35"/>
  <c r="R631" i="35" s="1"/>
  <c r="U597" i="35"/>
  <c r="U648" i="35" s="1"/>
  <c r="U656" i="35" s="1"/>
  <c r="U637" i="35"/>
  <c r="AA599" i="35"/>
  <c r="W650" i="35"/>
  <c r="AB599" i="35"/>
  <c r="AE599" i="35" s="1"/>
  <c r="AA595" i="35"/>
  <c r="AB595" i="35"/>
  <c r="AE595" i="35" s="1"/>
  <c r="AA455" i="35"/>
  <c r="AB455" i="35"/>
  <c r="T534" i="35"/>
  <c r="Z631" i="35"/>
  <c r="S534" i="35"/>
  <c r="Z623" i="35"/>
  <c r="Z528" i="35"/>
  <c r="AA528" i="35"/>
  <c r="S546" i="35"/>
  <c r="AA569" i="35"/>
  <c r="Z495" i="35"/>
  <c r="Z606" i="34"/>
  <c r="S556" i="34"/>
  <c r="T546" i="34"/>
  <c r="Z546" i="34" s="1"/>
  <c r="Z483" i="34"/>
  <c r="S506" i="34"/>
  <c r="U506" i="34"/>
  <c r="T506" i="34"/>
  <c r="S645" i="34"/>
  <c r="R645" i="34" s="1"/>
  <c r="R594" i="34"/>
  <c r="S580" i="34"/>
  <c r="R529" i="34"/>
  <c r="AB605" i="34"/>
  <c r="AA605" i="34"/>
  <c r="W620" i="34"/>
  <c r="AB569" i="34"/>
  <c r="AA495" i="34"/>
  <c r="AB495" i="34"/>
  <c r="AA525" i="34"/>
  <c r="AB525" i="34"/>
  <c r="W576" i="34"/>
  <c r="AA549" i="34"/>
  <c r="W600" i="34"/>
  <c r="AB549" i="34"/>
  <c r="AA455" i="34"/>
  <c r="AB455" i="34"/>
  <c r="T575" i="34"/>
  <c r="Z524" i="34"/>
  <c r="AC587" i="34"/>
  <c r="V638" i="34"/>
  <c r="AC638" i="34" s="1"/>
  <c r="V651" i="34"/>
  <c r="AC651" i="34" s="1"/>
  <c r="AC600" i="34"/>
  <c r="V652" i="34"/>
  <c r="AC652" i="34" s="1"/>
  <c r="AC601" i="34"/>
  <c r="T581" i="34"/>
  <c r="Z530" i="34"/>
  <c r="V569" i="34"/>
  <c r="AC518" i="34"/>
  <c r="V534" i="34"/>
  <c r="V644" i="34"/>
  <c r="AC644" i="34" s="1"/>
  <c r="AC593" i="34"/>
  <c r="AA575" i="34"/>
  <c r="W626" i="34"/>
  <c r="AB575" i="34"/>
  <c r="W606" i="34"/>
  <c r="AB555" i="34"/>
  <c r="AA555" i="34"/>
  <c r="W640" i="34"/>
  <c r="AA589" i="34"/>
  <c r="AB589" i="34"/>
  <c r="S586" i="34"/>
  <c r="R535" i="34"/>
  <c r="S546" i="34"/>
  <c r="AA579" i="34"/>
  <c r="W630" i="34"/>
  <c r="AB579" i="34"/>
  <c r="T622" i="34"/>
  <c r="T623" i="34"/>
  <c r="Z623" i="34" s="1"/>
  <c r="Z572" i="34"/>
  <c r="S578" i="34"/>
  <c r="R527" i="34"/>
  <c r="AB601" i="34"/>
  <c r="W652" i="34"/>
  <c r="AA601" i="34"/>
  <c r="AC635" i="34"/>
  <c r="T625" i="34"/>
  <c r="Z625" i="34" s="1"/>
  <c r="Z574" i="34"/>
  <c r="R602" i="34"/>
  <c r="S653" i="34"/>
  <c r="R653" i="34" s="1"/>
  <c r="V641" i="34"/>
  <c r="AC641" i="34" s="1"/>
  <c r="AC590" i="34"/>
  <c r="W622" i="34"/>
  <c r="AB571" i="34"/>
  <c r="W578" i="34"/>
  <c r="AA527" i="34"/>
  <c r="AB527" i="34"/>
  <c r="W632" i="34"/>
  <c r="AA581" i="34"/>
  <c r="AB581" i="34"/>
  <c r="W598" i="34"/>
  <c r="W556" i="34"/>
  <c r="AA547" i="34"/>
  <c r="AB547" i="34"/>
  <c r="W582" i="34"/>
  <c r="AA531" i="34"/>
  <c r="AB531" i="34"/>
  <c r="S606" i="34"/>
  <c r="R606" i="34" s="1"/>
  <c r="R555" i="34"/>
  <c r="T591" i="34"/>
  <c r="Z540" i="34"/>
  <c r="S574" i="34"/>
  <c r="R523" i="34"/>
  <c r="R600" i="34"/>
  <c r="S651" i="34"/>
  <c r="R651" i="34" s="1"/>
  <c r="S534" i="34"/>
  <c r="R517" i="34"/>
  <c r="S568" i="34"/>
  <c r="V639" i="34"/>
  <c r="AC639" i="34" s="1"/>
  <c r="AC588" i="34"/>
  <c r="T624" i="34"/>
  <c r="R525" i="34"/>
  <c r="S576" i="34"/>
  <c r="V649" i="34"/>
  <c r="AC649" i="34" s="1"/>
  <c r="V607" i="34"/>
  <c r="AC607" i="34" s="1"/>
  <c r="AC598" i="34"/>
  <c r="W596" i="34"/>
  <c r="AB545" i="34"/>
  <c r="AA545" i="34"/>
  <c r="R533" i="34"/>
  <c r="S584" i="34"/>
  <c r="R553" i="34"/>
  <c r="S604" i="34"/>
  <c r="V654" i="34"/>
  <c r="AC654" i="34" s="1"/>
  <c r="AC603" i="34"/>
  <c r="W506" i="34"/>
  <c r="AA483" i="34"/>
  <c r="AB483" i="34"/>
  <c r="T631" i="34"/>
  <c r="Z631" i="34" s="1"/>
  <c r="Z580" i="34"/>
  <c r="AA599" i="34"/>
  <c r="AB599" i="34"/>
  <c r="W650" i="34"/>
  <c r="W602" i="34"/>
  <c r="AB551" i="34"/>
  <c r="AA551" i="34"/>
  <c r="R603" i="34"/>
  <c r="S654" i="34"/>
  <c r="R654" i="34" s="1"/>
  <c r="Z538" i="34"/>
  <c r="T589" i="34"/>
  <c r="Z584" i="34"/>
  <c r="T635" i="34"/>
  <c r="R539" i="34"/>
  <c r="S590" i="34"/>
  <c r="U586" i="34"/>
  <c r="U546" i="34"/>
  <c r="V573" i="34"/>
  <c r="Z573" i="34" s="1"/>
  <c r="AC522" i="34"/>
  <c r="T633" i="34"/>
  <c r="Z633" i="34" s="1"/>
  <c r="Z582" i="34"/>
  <c r="S652" i="34"/>
  <c r="R652" i="34" s="1"/>
  <c r="R601" i="34"/>
  <c r="V643" i="34"/>
  <c r="AC643" i="34" s="1"/>
  <c r="AC592" i="34"/>
  <c r="AA529" i="34"/>
  <c r="AB529" i="34"/>
  <c r="W580" i="34"/>
  <c r="T569" i="34"/>
  <c r="Z518" i="34"/>
  <c r="W624" i="34"/>
  <c r="AB573" i="34"/>
  <c r="W642" i="34"/>
  <c r="AB591" i="34"/>
  <c r="AA591" i="34"/>
  <c r="U556" i="34"/>
  <c r="U598" i="34"/>
  <c r="T621" i="34"/>
  <c r="Z621" i="34" s="1"/>
  <c r="Z570" i="34"/>
  <c r="W570" i="34"/>
  <c r="AA519" i="34"/>
  <c r="AB519" i="34"/>
  <c r="T595" i="34"/>
  <c r="Z595" i="34" s="1"/>
  <c r="Z544" i="34"/>
  <c r="S643" i="34"/>
  <c r="R643" i="34" s="1"/>
  <c r="R592" i="34"/>
  <c r="AA521" i="34"/>
  <c r="W572" i="34"/>
  <c r="AB521" i="34"/>
  <c r="T603" i="34"/>
  <c r="Z552" i="34"/>
  <c r="W588" i="34"/>
  <c r="AB537" i="34"/>
  <c r="AA537" i="34"/>
  <c r="V655" i="34"/>
  <c r="AC655" i="34" s="1"/>
  <c r="AC604" i="34"/>
  <c r="T601" i="34"/>
  <c r="Z550" i="34"/>
  <c r="S640" i="34"/>
  <c r="R640" i="34" s="1"/>
  <c r="R589" i="34"/>
  <c r="R521" i="34"/>
  <c r="S572" i="34"/>
  <c r="AC483" i="34"/>
  <c r="V506" i="34"/>
  <c r="AC506" i="34" s="1"/>
  <c r="V640" i="34"/>
  <c r="AC640" i="34" s="1"/>
  <c r="AC589" i="34"/>
  <c r="T619" i="34"/>
  <c r="Z619" i="34" s="1"/>
  <c r="Z568" i="34"/>
  <c r="V647" i="34"/>
  <c r="AC596" i="34"/>
  <c r="T577" i="34"/>
  <c r="Z526" i="34"/>
  <c r="AB595" i="34"/>
  <c r="AA595" i="34"/>
  <c r="S570" i="34"/>
  <c r="R519" i="34"/>
  <c r="T579" i="34"/>
  <c r="Z528" i="34"/>
  <c r="T587" i="34"/>
  <c r="Z536" i="34"/>
  <c r="T605" i="34"/>
  <c r="Z605" i="34" s="1"/>
  <c r="Z554" i="34"/>
  <c r="W628" i="34"/>
  <c r="AB577" i="34"/>
  <c r="AA577" i="34"/>
  <c r="S582" i="34"/>
  <c r="R531" i="34"/>
  <c r="Z598" i="34"/>
  <c r="T649" i="34"/>
  <c r="Z649" i="34" s="1"/>
  <c r="W592" i="34"/>
  <c r="AB541" i="34"/>
  <c r="AA541" i="34"/>
  <c r="T534" i="34"/>
  <c r="Z600" i="34"/>
  <c r="Z588" i="34"/>
  <c r="Z590" i="34"/>
  <c r="AA518" i="34"/>
  <c r="Z455" i="34"/>
  <c r="Z522" i="34"/>
  <c r="S642" i="34"/>
  <c r="R642" i="34" s="1"/>
  <c r="R591" i="34"/>
  <c r="W574" i="34"/>
  <c r="AA523" i="34"/>
  <c r="AB523" i="34"/>
  <c r="V637" i="34"/>
  <c r="AC637" i="34" s="1"/>
  <c r="AC586" i="34"/>
  <c r="V597" i="34"/>
  <c r="S596" i="34"/>
  <c r="R545" i="34"/>
  <c r="AC577" i="34"/>
  <c r="V628" i="34"/>
  <c r="AC628" i="34" s="1"/>
  <c r="AA533" i="34"/>
  <c r="W584" i="34"/>
  <c r="AB533" i="34"/>
  <c r="T627" i="34"/>
  <c r="Z627" i="34" s="1"/>
  <c r="Z576" i="34"/>
  <c r="AA543" i="34"/>
  <c r="AB543" i="34"/>
  <c r="W594" i="34"/>
  <c r="R598" i="34"/>
  <c r="S649" i="34"/>
  <c r="R649" i="34" s="1"/>
  <c r="AC591" i="34"/>
  <c r="V642" i="34"/>
  <c r="AC642" i="34" s="1"/>
  <c r="AA505" i="34"/>
  <c r="AB505" i="34"/>
  <c r="V650" i="34"/>
  <c r="AC650" i="34" s="1"/>
  <c r="AC599" i="34"/>
  <c r="AA603" i="34"/>
  <c r="AB603" i="34"/>
  <c r="W654" i="34"/>
  <c r="Z586" i="34"/>
  <c r="T637" i="34"/>
  <c r="V653" i="34"/>
  <c r="AC653" i="34" s="1"/>
  <c r="AC602" i="34"/>
  <c r="AA535" i="34"/>
  <c r="AB535" i="34"/>
  <c r="W546" i="34"/>
  <c r="W586" i="34"/>
  <c r="R599" i="34"/>
  <c r="S650" i="34"/>
  <c r="R650" i="34" s="1"/>
  <c r="V645" i="34"/>
  <c r="AC645" i="34" s="1"/>
  <c r="AC594" i="34"/>
  <c r="S638" i="34"/>
  <c r="R638" i="34" s="1"/>
  <c r="R587" i="34"/>
  <c r="Z548" i="34"/>
  <c r="T599" i="34"/>
  <c r="U568" i="34"/>
  <c r="U534" i="34"/>
  <c r="W590" i="34"/>
  <c r="AA539" i="34"/>
  <c r="AB539" i="34"/>
  <c r="S644" i="34"/>
  <c r="R644" i="34" s="1"/>
  <c r="R593" i="34"/>
  <c r="AA553" i="34"/>
  <c r="W604" i="34"/>
  <c r="AB553" i="34"/>
  <c r="W644" i="34"/>
  <c r="AA593" i="34"/>
  <c r="AB593" i="34"/>
  <c r="AA583" i="34"/>
  <c r="AB583" i="34"/>
  <c r="T629" i="34"/>
  <c r="Z629" i="34" s="1"/>
  <c r="Z578" i="34"/>
  <c r="T593" i="34"/>
  <c r="Z542" i="34"/>
  <c r="V571" i="34"/>
  <c r="AC520" i="34"/>
  <c r="W568" i="34"/>
  <c r="W534" i="34"/>
  <c r="AA517" i="34"/>
  <c r="AB517" i="34"/>
  <c r="W638" i="34"/>
  <c r="AB587" i="34"/>
  <c r="AA587" i="34"/>
  <c r="S639" i="34"/>
  <c r="R639" i="34" s="1"/>
  <c r="R588" i="34"/>
  <c r="T556" i="34"/>
  <c r="Z556" i="34" s="1"/>
  <c r="Z301" i="30"/>
  <c r="W279" i="30"/>
  <c r="AB279" i="30" s="1"/>
  <c r="U302" i="30"/>
  <c r="AA200" i="30"/>
  <c r="W388" i="30"/>
  <c r="AA337" i="30"/>
  <c r="AB337" i="30"/>
  <c r="AA228" i="30"/>
  <c r="W251" i="30"/>
  <c r="AB228" i="30"/>
  <c r="AB319" i="30"/>
  <c r="W370" i="30"/>
  <c r="AA319" i="30"/>
  <c r="AB348" i="30"/>
  <c r="W399" i="30"/>
  <c r="AA348" i="30"/>
  <c r="T391" i="30"/>
  <c r="Z340" i="30"/>
  <c r="T389" i="30"/>
  <c r="Z338" i="30"/>
  <c r="T387" i="30"/>
  <c r="Z336" i="30"/>
  <c r="T385" i="30"/>
  <c r="Z334" i="30"/>
  <c r="T383" i="30"/>
  <c r="Z332" i="30"/>
  <c r="S385" i="30"/>
  <c r="R334" i="30"/>
  <c r="R317" i="30"/>
  <c r="S368" i="30"/>
  <c r="R316" i="30"/>
  <c r="S367" i="30"/>
  <c r="R314" i="30"/>
  <c r="S365" i="30"/>
  <c r="U330" i="30"/>
  <c r="U364" i="30"/>
  <c r="S382" i="30"/>
  <c r="S342" i="30"/>
  <c r="R331" i="30"/>
  <c r="AB329" i="30"/>
  <c r="W380" i="30"/>
  <c r="AA329" i="30"/>
  <c r="V402" i="30"/>
  <c r="AC351" i="30"/>
  <c r="T402" i="30"/>
  <c r="Z351" i="30"/>
  <c r="V401" i="30"/>
  <c r="AC350" i="30"/>
  <c r="T401" i="30"/>
  <c r="Z350" i="30"/>
  <c r="V400" i="30"/>
  <c r="AC349" i="30"/>
  <c r="T400" i="30"/>
  <c r="Z349" i="30"/>
  <c r="V399" i="30"/>
  <c r="AC348" i="30"/>
  <c r="T399" i="30"/>
  <c r="Z348" i="30"/>
  <c r="V398" i="30"/>
  <c r="AC347" i="30"/>
  <c r="T398" i="30"/>
  <c r="Z347" i="30"/>
  <c r="V397" i="30"/>
  <c r="AC346" i="30"/>
  <c r="T397" i="30"/>
  <c r="Z346" i="30"/>
  <c r="V396" i="30"/>
  <c r="AC345" i="30"/>
  <c r="T396" i="30"/>
  <c r="Z345" i="30"/>
  <c r="V395" i="30"/>
  <c r="AC344" i="30"/>
  <c r="T395" i="30"/>
  <c r="Z344" i="30"/>
  <c r="AB317" i="30"/>
  <c r="W368" i="30"/>
  <c r="AA317" i="30"/>
  <c r="AB313" i="30"/>
  <c r="W364" i="30"/>
  <c r="AA301" i="30"/>
  <c r="AB301" i="30"/>
  <c r="S390" i="30"/>
  <c r="R339" i="30"/>
  <c r="AB328" i="30"/>
  <c r="W379" i="30"/>
  <c r="AA328" i="30"/>
  <c r="W314" i="30"/>
  <c r="AB263" i="30"/>
  <c r="AA263" i="30"/>
  <c r="W391" i="30"/>
  <c r="AA340" i="30"/>
  <c r="AB340" i="30"/>
  <c r="R323" i="30"/>
  <c r="S374" i="30"/>
  <c r="V342" i="30"/>
  <c r="AC342" i="30" s="1"/>
  <c r="AC331" i="30"/>
  <c r="V382" i="30"/>
  <c r="W386" i="30"/>
  <c r="AA335" i="30"/>
  <c r="AB335" i="30"/>
  <c r="U352" i="30"/>
  <c r="U394" i="30"/>
  <c r="AB325" i="30"/>
  <c r="W376" i="30"/>
  <c r="AA325" i="30"/>
  <c r="W392" i="30"/>
  <c r="AA341" i="30"/>
  <c r="AB341" i="30"/>
  <c r="W324" i="30"/>
  <c r="AB273" i="30"/>
  <c r="AA273" i="30"/>
  <c r="V313" i="30"/>
  <c r="AA313" i="30" s="1"/>
  <c r="V279" i="30"/>
  <c r="AC262" i="30"/>
  <c r="S386" i="30"/>
  <c r="R335" i="30"/>
  <c r="R346" i="30"/>
  <c r="S397" i="30"/>
  <c r="R345" i="30"/>
  <c r="S396" i="30"/>
  <c r="W387" i="30"/>
  <c r="AA336" i="30"/>
  <c r="AB336" i="30"/>
  <c r="AB350" i="30"/>
  <c r="W401" i="30"/>
  <c r="AA350" i="30"/>
  <c r="W320" i="30"/>
  <c r="AB269" i="30"/>
  <c r="AA269" i="30"/>
  <c r="T251" i="30"/>
  <c r="Z228" i="30"/>
  <c r="T313" i="30"/>
  <c r="Z262" i="30"/>
  <c r="T279" i="30"/>
  <c r="S387" i="30"/>
  <c r="R336" i="30"/>
  <c r="AC340" i="30"/>
  <c r="V391" i="30"/>
  <c r="AC338" i="30"/>
  <c r="V389" i="30"/>
  <c r="AC336" i="30"/>
  <c r="V387" i="30"/>
  <c r="AC334" i="30"/>
  <c r="V385" i="30"/>
  <c r="AC332" i="30"/>
  <c r="V383" i="30"/>
  <c r="V430" i="30"/>
  <c r="AC379" i="30"/>
  <c r="T379" i="30"/>
  <c r="Z328" i="30"/>
  <c r="V428" i="30"/>
  <c r="AC377" i="30"/>
  <c r="T377" i="30"/>
  <c r="Z326" i="30"/>
  <c r="R322" i="30"/>
  <c r="S373" i="30"/>
  <c r="R350" i="30"/>
  <c r="S401" i="30"/>
  <c r="R349" i="30"/>
  <c r="S400" i="30"/>
  <c r="W383" i="30"/>
  <c r="AA332" i="30"/>
  <c r="AB332" i="30"/>
  <c r="AB346" i="30"/>
  <c r="W397" i="30"/>
  <c r="AA346" i="30"/>
  <c r="S391" i="30"/>
  <c r="R340" i="30"/>
  <c r="AB323" i="30"/>
  <c r="W374" i="30"/>
  <c r="AA323" i="30"/>
  <c r="V367" i="30"/>
  <c r="AC316" i="30"/>
  <c r="T367" i="30"/>
  <c r="Z316" i="30"/>
  <c r="V366" i="30"/>
  <c r="AC315" i="30"/>
  <c r="T366" i="30"/>
  <c r="Z315" i="30"/>
  <c r="V365" i="30"/>
  <c r="AC314" i="30"/>
  <c r="T365" i="30"/>
  <c r="Z314" i="30"/>
  <c r="V380" i="30"/>
  <c r="AC329" i="30"/>
  <c r="V376" i="30"/>
  <c r="AC325" i="30"/>
  <c r="T375" i="30"/>
  <c r="Z324" i="30"/>
  <c r="T374" i="30"/>
  <c r="Z323" i="30"/>
  <c r="T373" i="30"/>
  <c r="Z322" i="30"/>
  <c r="V372" i="30"/>
  <c r="AC321" i="30"/>
  <c r="V371" i="30"/>
  <c r="AC320" i="30"/>
  <c r="T371" i="30"/>
  <c r="Z320" i="30"/>
  <c r="T370" i="30"/>
  <c r="Z319" i="30"/>
  <c r="V369" i="30"/>
  <c r="AC318" i="30"/>
  <c r="V368" i="30"/>
  <c r="AC317" i="30"/>
  <c r="R321" i="30"/>
  <c r="S372" i="30"/>
  <c r="R320" i="30"/>
  <c r="S371" i="30"/>
  <c r="S302" i="30"/>
  <c r="Z291" i="30"/>
  <c r="Z200" i="30"/>
  <c r="S330" i="30"/>
  <c r="R313" i="30"/>
  <c r="S364" i="30"/>
  <c r="AB351" i="30"/>
  <c r="W402" i="30"/>
  <c r="AA351" i="30"/>
  <c r="T392" i="30"/>
  <c r="Z341" i="30"/>
  <c r="T390" i="30"/>
  <c r="Z339" i="30"/>
  <c r="T388" i="30"/>
  <c r="Z337" i="30"/>
  <c r="T386" i="30"/>
  <c r="Z335" i="30"/>
  <c r="T384" i="30"/>
  <c r="Z333" i="30"/>
  <c r="S388" i="30"/>
  <c r="R337" i="30"/>
  <c r="AB316" i="30"/>
  <c r="W367" i="30"/>
  <c r="AA316" i="30"/>
  <c r="R348" i="30"/>
  <c r="S399" i="30"/>
  <c r="R347" i="30"/>
  <c r="S398" i="30"/>
  <c r="W389" i="30"/>
  <c r="AA338" i="30"/>
  <c r="AB338" i="30"/>
  <c r="R315" i="30"/>
  <c r="S366" i="30"/>
  <c r="W352" i="30"/>
  <c r="AB343" i="30"/>
  <c r="W394" i="30"/>
  <c r="AA343" i="30"/>
  <c r="S431" i="30"/>
  <c r="R380" i="30"/>
  <c r="S429" i="30"/>
  <c r="R378" i="30"/>
  <c r="S427" i="30"/>
  <c r="R376" i="30"/>
  <c r="W384" i="30"/>
  <c r="AA333" i="30"/>
  <c r="AB333" i="30"/>
  <c r="AB347" i="30"/>
  <c r="W398" i="30"/>
  <c r="AA347" i="30"/>
  <c r="T342" i="30"/>
  <c r="T382" i="30"/>
  <c r="Z331" i="30"/>
  <c r="S392" i="30"/>
  <c r="R341" i="30"/>
  <c r="AB322" i="30"/>
  <c r="W373" i="30"/>
  <c r="AA322" i="30"/>
  <c r="R344" i="30"/>
  <c r="S395" i="30"/>
  <c r="AC341" i="30"/>
  <c r="V392" i="30"/>
  <c r="AC339" i="30"/>
  <c r="V390" i="30"/>
  <c r="AC337" i="30"/>
  <c r="V388" i="30"/>
  <c r="AC335" i="30"/>
  <c r="V386" i="30"/>
  <c r="AC333" i="30"/>
  <c r="V384" i="30"/>
  <c r="T394" i="30"/>
  <c r="Z343" i="30"/>
  <c r="T352" i="30"/>
  <c r="S383" i="30"/>
  <c r="R332" i="30"/>
  <c r="AB291" i="30"/>
  <c r="AA291" i="30"/>
  <c r="W382" i="30"/>
  <c r="AA331" i="30"/>
  <c r="W342" i="30"/>
  <c r="AB331" i="30"/>
  <c r="U382" i="30"/>
  <c r="U342" i="30"/>
  <c r="T380" i="30"/>
  <c r="Z329" i="30"/>
  <c r="V378" i="30"/>
  <c r="AC327" i="30"/>
  <c r="T378" i="30"/>
  <c r="Z327" i="30"/>
  <c r="T376" i="30"/>
  <c r="Z325" i="30"/>
  <c r="V375" i="30"/>
  <c r="AC324" i="30"/>
  <c r="V374" i="30"/>
  <c r="AC323" i="30"/>
  <c r="V373" i="30"/>
  <c r="AC322" i="30"/>
  <c r="T372" i="30"/>
  <c r="Z321" i="30"/>
  <c r="V370" i="30"/>
  <c r="AC319" i="30"/>
  <c r="T369" i="30"/>
  <c r="Z318" i="30"/>
  <c r="T368" i="30"/>
  <c r="Z317" i="30"/>
  <c r="AB349" i="30"/>
  <c r="W400" i="30"/>
  <c r="AA349" i="30"/>
  <c r="AB345" i="30"/>
  <c r="W396" i="30"/>
  <c r="AA345" i="30"/>
  <c r="S352" i="30"/>
  <c r="R343" i="30"/>
  <c r="S394" i="30"/>
  <c r="V251" i="30"/>
  <c r="AC251" i="30" s="1"/>
  <c r="AC228" i="30"/>
  <c r="AB327" i="30"/>
  <c r="W378" i="30"/>
  <c r="AA327" i="30"/>
  <c r="AB321" i="30"/>
  <c r="W372" i="30"/>
  <c r="AA321" i="30"/>
  <c r="W326" i="30"/>
  <c r="AB275" i="30"/>
  <c r="AA275" i="30"/>
  <c r="W390" i="30"/>
  <c r="AA339" i="30"/>
  <c r="AB339" i="30"/>
  <c r="R328" i="30"/>
  <c r="S379" i="30"/>
  <c r="R326" i="30"/>
  <c r="S377" i="30"/>
  <c r="R324" i="30"/>
  <c r="S375" i="30"/>
  <c r="AB344" i="30"/>
  <c r="W395" i="30"/>
  <c r="AA344" i="30"/>
  <c r="S389" i="30"/>
  <c r="R338" i="30"/>
  <c r="AB315" i="30"/>
  <c r="W366" i="30"/>
  <c r="AA315" i="30"/>
  <c r="W318" i="30"/>
  <c r="AB267" i="30"/>
  <c r="AA267" i="30"/>
  <c r="V394" i="30"/>
  <c r="V352" i="30"/>
  <c r="AC352" i="30" s="1"/>
  <c r="AC343" i="30"/>
  <c r="S384" i="30"/>
  <c r="R333" i="30"/>
  <c r="R319" i="30"/>
  <c r="S370" i="30"/>
  <c r="R318" i="30"/>
  <c r="S369" i="30"/>
  <c r="R351" i="30"/>
  <c r="S402" i="30"/>
  <c r="W385" i="30"/>
  <c r="AA334" i="30"/>
  <c r="AB334" i="30"/>
  <c r="Z642" i="35" l="1"/>
  <c r="U646" i="35"/>
  <c r="U657" i="35" s="1"/>
  <c r="T585" i="35"/>
  <c r="T636" i="35" s="1"/>
  <c r="Z575" i="35"/>
  <c r="AA587" i="35"/>
  <c r="W638" i="35"/>
  <c r="AB587" i="35"/>
  <c r="AE587" i="35" s="1"/>
  <c r="AA642" i="35"/>
  <c r="V628" i="35"/>
  <c r="AC577" i="35"/>
  <c r="AA577" i="35"/>
  <c r="AA583" i="35"/>
  <c r="V585" i="35"/>
  <c r="AC585" i="35" s="1"/>
  <c r="Z583" i="35"/>
  <c r="S585" i="35"/>
  <c r="S636" i="35" s="1"/>
  <c r="R636" i="35" s="1"/>
  <c r="Z624" i="35"/>
  <c r="AC655" i="35"/>
  <c r="Z655" i="35"/>
  <c r="AA625" i="35"/>
  <c r="AB625" i="35"/>
  <c r="AA580" i="35"/>
  <c r="AB580" i="35"/>
  <c r="AE580" i="35" s="1"/>
  <c r="W631" i="35"/>
  <c r="AB640" i="35"/>
  <c r="AA640" i="35"/>
  <c r="AB653" i="35"/>
  <c r="AA653" i="35"/>
  <c r="T607" i="35"/>
  <c r="Z607" i="35" s="1"/>
  <c r="T649" i="35"/>
  <c r="Z649" i="35" s="1"/>
  <c r="Z598" i="35"/>
  <c r="T638" i="35"/>
  <c r="Z638" i="35" s="1"/>
  <c r="Z587" i="35"/>
  <c r="T597" i="35"/>
  <c r="W585" i="35"/>
  <c r="AA568" i="35"/>
  <c r="W619" i="35"/>
  <c r="AB568" i="35"/>
  <c r="AE568" i="35" s="1"/>
  <c r="W639" i="35"/>
  <c r="AB588" i="35"/>
  <c r="AE588" i="35" s="1"/>
  <c r="AA588" i="35"/>
  <c r="W597" i="35"/>
  <c r="AB626" i="35"/>
  <c r="AC627" i="35"/>
  <c r="Z627" i="35"/>
  <c r="AC635" i="35"/>
  <c r="AB650" i="35"/>
  <c r="AA650" i="35"/>
  <c r="V645" i="35"/>
  <c r="AA645" i="35" s="1"/>
  <c r="AC594" i="35"/>
  <c r="Z594" i="35"/>
  <c r="V637" i="35"/>
  <c r="V597" i="35"/>
  <c r="AC586" i="35"/>
  <c r="Z586" i="35"/>
  <c r="AA586" i="35"/>
  <c r="T621" i="35"/>
  <c r="Z621" i="35" s="1"/>
  <c r="Z570" i="35"/>
  <c r="AB630" i="35"/>
  <c r="R579" i="35"/>
  <c r="S630" i="35"/>
  <c r="R630" i="35" s="1"/>
  <c r="R571" i="35"/>
  <c r="S622" i="35"/>
  <c r="R622" i="35" s="1"/>
  <c r="AB578" i="35"/>
  <c r="AE578" i="35" s="1"/>
  <c r="W629" i="35"/>
  <c r="AA578" i="35"/>
  <c r="S647" i="35"/>
  <c r="R596" i="35"/>
  <c r="T639" i="35"/>
  <c r="Z639" i="35" s="1"/>
  <c r="Z588" i="35"/>
  <c r="AA607" i="35"/>
  <c r="AB607" i="35"/>
  <c r="AE607" i="35" s="1"/>
  <c r="R635" i="35"/>
  <c r="V626" i="35"/>
  <c r="AC626" i="35" s="1"/>
  <c r="AC575" i="35"/>
  <c r="AC651" i="35"/>
  <c r="Z651" i="35"/>
  <c r="AB655" i="35"/>
  <c r="AA655" i="35"/>
  <c r="T629" i="35"/>
  <c r="Z629" i="35" s="1"/>
  <c r="Z578" i="35"/>
  <c r="S557" i="35"/>
  <c r="Z506" i="35"/>
  <c r="U608" i="35"/>
  <c r="Z620" i="35"/>
  <c r="Z619" i="35"/>
  <c r="AA641" i="35"/>
  <c r="AB652" i="35"/>
  <c r="AA652" i="35"/>
  <c r="V622" i="35"/>
  <c r="AC622" i="35" s="1"/>
  <c r="AC571" i="35"/>
  <c r="S643" i="35"/>
  <c r="R643" i="35" s="1"/>
  <c r="R592" i="35"/>
  <c r="AB582" i="35"/>
  <c r="AE582" i="35" s="1"/>
  <c r="AA582" i="35"/>
  <c r="W633" i="35"/>
  <c r="AA572" i="35"/>
  <c r="AB572" i="35"/>
  <c r="AE572" i="35" s="1"/>
  <c r="W623" i="35"/>
  <c r="AA576" i="35"/>
  <c r="W627" i="35"/>
  <c r="AB576" i="35"/>
  <c r="AE576" i="35" s="1"/>
  <c r="AB643" i="35"/>
  <c r="AA643" i="35"/>
  <c r="AA624" i="35"/>
  <c r="AB624" i="35"/>
  <c r="R575" i="35"/>
  <c r="S626" i="35"/>
  <c r="R626" i="35" s="1"/>
  <c r="AC653" i="35"/>
  <c r="Z653" i="35"/>
  <c r="AB570" i="35"/>
  <c r="AE570" i="35" s="1"/>
  <c r="W621" i="35"/>
  <c r="AA570" i="35"/>
  <c r="T557" i="35"/>
  <c r="Z534" i="35"/>
  <c r="AA506" i="35"/>
  <c r="AB506" i="35"/>
  <c r="Z596" i="35"/>
  <c r="T647" i="35"/>
  <c r="AB644" i="35"/>
  <c r="AA644" i="35"/>
  <c r="V630" i="35"/>
  <c r="AC630" i="35" s="1"/>
  <c r="AC579" i="35"/>
  <c r="T625" i="35"/>
  <c r="Z625" i="35" s="1"/>
  <c r="Z574" i="35"/>
  <c r="AB654" i="35"/>
  <c r="AA654" i="35"/>
  <c r="T643" i="35"/>
  <c r="Z643" i="35" s="1"/>
  <c r="Z592" i="35"/>
  <c r="W557" i="35"/>
  <c r="AB534" i="35"/>
  <c r="AA534" i="35"/>
  <c r="AA546" i="35"/>
  <c r="AB546" i="35"/>
  <c r="AA571" i="35"/>
  <c r="AB571" i="35"/>
  <c r="AE571" i="35" s="1"/>
  <c r="W622" i="35"/>
  <c r="W635" i="35"/>
  <c r="AA584" i="35"/>
  <c r="AB584" i="35"/>
  <c r="AE584" i="35" s="1"/>
  <c r="AB649" i="35"/>
  <c r="AA649" i="35"/>
  <c r="AB645" i="35"/>
  <c r="T633" i="35"/>
  <c r="Z633" i="35" s="1"/>
  <c r="Z582" i="35"/>
  <c r="AB647" i="35"/>
  <c r="AA647" i="35"/>
  <c r="AC647" i="35"/>
  <c r="S597" i="35"/>
  <c r="S648" i="35" s="1"/>
  <c r="R648" i="35" s="1"/>
  <c r="Z546" i="35"/>
  <c r="AA620" i="35"/>
  <c r="Z571" i="35"/>
  <c r="AA579" i="35"/>
  <c r="V557" i="35"/>
  <c r="AC557" i="35" s="1"/>
  <c r="Z655" i="34"/>
  <c r="Z643" i="34"/>
  <c r="Z639" i="34"/>
  <c r="Z637" i="34"/>
  <c r="Z651" i="34"/>
  <c r="AA573" i="34"/>
  <c r="AB534" i="34"/>
  <c r="W557" i="34"/>
  <c r="AA534" i="34"/>
  <c r="AB644" i="34"/>
  <c r="AA644" i="34"/>
  <c r="W641" i="34"/>
  <c r="AA590" i="34"/>
  <c r="AB590" i="34"/>
  <c r="W631" i="34"/>
  <c r="AA580" i="34"/>
  <c r="AB580" i="34"/>
  <c r="R604" i="34"/>
  <c r="S655" i="34"/>
  <c r="R655" i="34" s="1"/>
  <c r="S619" i="34"/>
  <c r="R619" i="34" s="1"/>
  <c r="R568" i="34"/>
  <c r="S585" i="34"/>
  <c r="Z591" i="34"/>
  <c r="T642" i="34"/>
  <c r="Z642" i="34" s="1"/>
  <c r="AB556" i="34"/>
  <c r="AA556" i="34"/>
  <c r="AB632" i="34"/>
  <c r="AA632" i="34"/>
  <c r="AB652" i="34"/>
  <c r="AA652" i="34"/>
  <c r="AB640" i="34"/>
  <c r="AA640" i="34"/>
  <c r="AC571" i="34"/>
  <c r="V622" i="34"/>
  <c r="AC622" i="34" s="1"/>
  <c r="Z599" i="34"/>
  <c r="T650" i="34"/>
  <c r="Z650" i="34" s="1"/>
  <c r="W637" i="34"/>
  <c r="W597" i="34"/>
  <c r="AB586" i="34"/>
  <c r="AA586" i="34"/>
  <c r="R596" i="34"/>
  <c r="S647" i="34"/>
  <c r="T557" i="34"/>
  <c r="Z534" i="34"/>
  <c r="W643" i="34"/>
  <c r="AB592" i="34"/>
  <c r="AA592" i="34"/>
  <c r="AB628" i="34"/>
  <c r="AA628" i="34"/>
  <c r="T638" i="34"/>
  <c r="Z638" i="34" s="1"/>
  <c r="Z587" i="34"/>
  <c r="S621" i="34"/>
  <c r="R621" i="34" s="1"/>
  <c r="R570" i="34"/>
  <c r="T628" i="34"/>
  <c r="Z628" i="34" s="1"/>
  <c r="Z577" i="34"/>
  <c r="W639" i="34"/>
  <c r="AB588" i="34"/>
  <c r="AA588" i="34"/>
  <c r="W623" i="34"/>
  <c r="AB572" i="34"/>
  <c r="AA572" i="34"/>
  <c r="AB570" i="34"/>
  <c r="W621" i="34"/>
  <c r="AA570" i="34"/>
  <c r="T620" i="34"/>
  <c r="Z569" i="34"/>
  <c r="Z635" i="34"/>
  <c r="Z589" i="34"/>
  <c r="T640" i="34"/>
  <c r="Z640" i="34" s="1"/>
  <c r="AB578" i="34"/>
  <c r="W629" i="34"/>
  <c r="AA578" i="34"/>
  <c r="S629" i="34"/>
  <c r="R629" i="34" s="1"/>
  <c r="R578" i="34"/>
  <c r="AB606" i="34"/>
  <c r="AA606" i="34"/>
  <c r="AC569" i="34"/>
  <c r="V620" i="34"/>
  <c r="AC620" i="34" s="1"/>
  <c r="V585" i="34"/>
  <c r="W627" i="34"/>
  <c r="AA576" i="34"/>
  <c r="AB576" i="34"/>
  <c r="AA604" i="34"/>
  <c r="W655" i="34"/>
  <c r="AB604" i="34"/>
  <c r="U585" i="34"/>
  <c r="U619" i="34"/>
  <c r="W635" i="34"/>
  <c r="AB584" i="34"/>
  <c r="AA584" i="34"/>
  <c r="Z601" i="34"/>
  <c r="T652" i="34"/>
  <c r="Z652" i="34" s="1"/>
  <c r="U649" i="34"/>
  <c r="U607" i="34"/>
  <c r="AB642" i="34"/>
  <c r="AA642" i="34"/>
  <c r="AC573" i="34"/>
  <c r="V624" i="34"/>
  <c r="AC624" i="34" s="1"/>
  <c r="AB650" i="34"/>
  <c r="AA650" i="34"/>
  <c r="S635" i="34"/>
  <c r="R584" i="34"/>
  <c r="AB596" i="34"/>
  <c r="AA596" i="34"/>
  <c r="W647" i="34"/>
  <c r="S627" i="34"/>
  <c r="R627" i="34" s="1"/>
  <c r="R576" i="34"/>
  <c r="S625" i="34"/>
  <c r="R625" i="34" s="1"/>
  <c r="R574" i="34"/>
  <c r="AB620" i="34"/>
  <c r="S631" i="34"/>
  <c r="R631" i="34" s="1"/>
  <c r="R580" i="34"/>
  <c r="Z641" i="34"/>
  <c r="T597" i="34"/>
  <c r="S607" i="34"/>
  <c r="Z645" i="34"/>
  <c r="Z506" i="34"/>
  <c r="T607" i="34"/>
  <c r="Z607" i="34" s="1"/>
  <c r="T585" i="34"/>
  <c r="S557" i="34"/>
  <c r="AA571" i="34"/>
  <c r="Z571" i="34"/>
  <c r="AA546" i="34"/>
  <c r="AB546" i="34"/>
  <c r="AB654" i="34"/>
  <c r="AA654" i="34"/>
  <c r="W645" i="34"/>
  <c r="AB594" i="34"/>
  <c r="AA594" i="34"/>
  <c r="V648" i="34"/>
  <c r="AC648" i="34" s="1"/>
  <c r="AC597" i="34"/>
  <c r="S633" i="34"/>
  <c r="R633" i="34" s="1"/>
  <c r="R582" i="34"/>
  <c r="U637" i="34"/>
  <c r="U597" i="34"/>
  <c r="U648" i="34" s="1"/>
  <c r="AB638" i="34"/>
  <c r="AA638" i="34"/>
  <c r="W619" i="34"/>
  <c r="W585" i="34"/>
  <c r="AB568" i="34"/>
  <c r="AA568" i="34"/>
  <c r="Z593" i="34"/>
  <c r="T644" i="34"/>
  <c r="Z644" i="34" s="1"/>
  <c r="AB574" i="34"/>
  <c r="W625" i="34"/>
  <c r="AA574" i="34"/>
  <c r="T630" i="34"/>
  <c r="Z630" i="34" s="1"/>
  <c r="Z579" i="34"/>
  <c r="AC647" i="34"/>
  <c r="S623" i="34"/>
  <c r="R623" i="34" s="1"/>
  <c r="R572" i="34"/>
  <c r="Z603" i="34"/>
  <c r="T654" i="34"/>
  <c r="Z654" i="34" s="1"/>
  <c r="AB624" i="34"/>
  <c r="S641" i="34"/>
  <c r="R641" i="34" s="1"/>
  <c r="R590" i="34"/>
  <c r="AB602" i="34"/>
  <c r="AA602" i="34"/>
  <c r="W653" i="34"/>
  <c r="AB506" i="34"/>
  <c r="AA506" i="34"/>
  <c r="AB582" i="34"/>
  <c r="W633" i="34"/>
  <c r="AA582" i="34"/>
  <c r="AB598" i="34"/>
  <c r="W607" i="34"/>
  <c r="AA598" i="34"/>
  <c r="W649" i="34"/>
  <c r="AB622" i="34"/>
  <c r="AA630" i="34"/>
  <c r="AB630" i="34"/>
  <c r="S637" i="34"/>
  <c r="R637" i="34" s="1"/>
  <c r="S597" i="34"/>
  <c r="S648" i="34" s="1"/>
  <c r="R648" i="34" s="1"/>
  <c r="R586" i="34"/>
  <c r="AA626" i="34"/>
  <c r="AB626" i="34"/>
  <c r="V557" i="34"/>
  <c r="AC557" i="34" s="1"/>
  <c r="AC534" i="34"/>
  <c r="T632" i="34"/>
  <c r="Z632" i="34" s="1"/>
  <c r="Z581" i="34"/>
  <c r="T626" i="34"/>
  <c r="Z626" i="34" s="1"/>
  <c r="Z575" i="34"/>
  <c r="W651" i="34"/>
  <c r="AA600" i="34"/>
  <c r="AB600" i="34"/>
  <c r="U557" i="34"/>
  <c r="Z653" i="34"/>
  <c r="Z647" i="34"/>
  <c r="AA569" i="34"/>
  <c r="AA279" i="30"/>
  <c r="W302" i="30"/>
  <c r="AB302" i="30" s="1"/>
  <c r="Z342" i="30"/>
  <c r="S435" i="30"/>
  <c r="R384" i="30"/>
  <c r="AB366" i="30"/>
  <c r="W417" i="30"/>
  <c r="AA366" i="30"/>
  <c r="AB326" i="30"/>
  <c r="W377" i="30"/>
  <c r="AA326" i="30"/>
  <c r="AB373" i="30"/>
  <c r="W424" i="30"/>
  <c r="AA373" i="30"/>
  <c r="S453" i="30"/>
  <c r="R402" i="30"/>
  <c r="R369" i="30"/>
  <c r="S420" i="30"/>
  <c r="R370" i="30"/>
  <c r="S421" i="30"/>
  <c r="V445" i="30"/>
  <c r="V403" i="30"/>
  <c r="AC403" i="30" s="1"/>
  <c r="AC394" i="30"/>
  <c r="S440" i="30"/>
  <c r="R389" i="30"/>
  <c r="W446" i="30"/>
  <c r="AB395" i="30"/>
  <c r="AA395" i="30"/>
  <c r="R375" i="30"/>
  <c r="S426" i="30"/>
  <c r="S428" i="30"/>
  <c r="R377" i="30"/>
  <c r="S430" i="30"/>
  <c r="R379" i="30"/>
  <c r="W441" i="30"/>
  <c r="AA390" i="30"/>
  <c r="AB390" i="30"/>
  <c r="W429" i="30"/>
  <c r="AB378" i="30"/>
  <c r="AA378" i="30"/>
  <c r="S445" i="30"/>
  <c r="S403" i="30"/>
  <c r="R394" i="30"/>
  <c r="W447" i="30"/>
  <c r="AB396" i="30"/>
  <c r="AA396" i="30"/>
  <c r="T419" i="30"/>
  <c r="Z368" i="30"/>
  <c r="T420" i="30"/>
  <c r="Z369" i="30"/>
  <c r="V421" i="30"/>
  <c r="AC370" i="30"/>
  <c r="T423" i="30"/>
  <c r="Z372" i="30"/>
  <c r="V424" i="30"/>
  <c r="AC373" i="30"/>
  <c r="V425" i="30"/>
  <c r="AC374" i="30"/>
  <c r="V426" i="30"/>
  <c r="AC375" i="30"/>
  <c r="T427" i="30"/>
  <c r="Z376" i="30"/>
  <c r="T429" i="30"/>
  <c r="Z378" i="30"/>
  <c r="V429" i="30"/>
  <c r="AC378" i="30"/>
  <c r="T431" i="30"/>
  <c r="Z380" i="30"/>
  <c r="U433" i="30"/>
  <c r="U393" i="30"/>
  <c r="AB342" i="30"/>
  <c r="AA342" i="30"/>
  <c r="W433" i="30"/>
  <c r="AA382" i="30"/>
  <c r="W393" i="30"/>
  <c r="AB382" i="30"/>
  <c r="S434" i="30"/>
  <c r="R383" i="30"/>
  <c r="V435" i="30"/>
  <c r="AC384" i="30"/>
  <c r="V437" i="30"/>
  <c r="AC386" i="30"/>
  <c r="V439" i="30"/>
  <c r="AC388" i="30"/>
  <c r="V441" i="30"/>
  <c r="AC390" i="30"/>
  <c r="V443" i="30"/>
  <c r="AC392" i="30"/>
  <c r="S446" i="30"/>
  <c r="R395" i="30"/>
  <c r="S443" i="30"/>
  <c r="R392" i="30"/>
  <c r="T433" i="30"/>
  <c r="T393" i="30"/>
  <c r="Z382" i="30"/>
  <c r="S449" i="30"/>
  <c r="R398" i="30"/>
  <c r="S450" i="30"/>
  <c r="R399" i="30"/>
  <c r="S439" i="30"/>
  <c r="R388" i="30"/>
  <c r="T435" i="30"/>
  <c r="Z384" i="30"/>
  <c r="T437" i="30"/>
  <c r="Z386" i="30"/>
  <c r="T439" i="30"/>
  <c r="Z388" i="30"/>
  <c r="T441" i="30"/>
  <c r="Z390" i="30"/>
  <c r="T443" i="30"/>
  <c r="Z392" i="30"/>
  <c r="W453" i="30"/>
  <c r="AB402" i="30"/>
  <c r="AA402" i="30"/>
  <c r="S381" i="30"/>
  <c r="R364" i="30"/>
  <c r="S415" i="30"/>
  <c r="R371" i="30"/>
  <c r="S422" i="30"/>
  <c r="R372" i="30"/>
  <c r="S423" i="30"/>
  <c r="S442" i="30"/>
  <c r="R391" i="30"/>
  <c r="W448" i="30"/>
  <c r="AB397" i="30"/>
  <c r="AA397" i="30"/>
  <c r="W434" i="30"/>
  <c r="AA383" i="30"/>
  <c r="AB383" i="30"/>
  <c r="T428" i="30"/>
  <c r="Z377" i="30"/>
  <c r="AC428" i="30"/>
  <c r="V479" i="30"/>
  <c r="T430" i="30"/>
  <c r="Z379" i="30"/>
  <c r="AC430" i="30"/>
  <c r="V481" i="30"/>
  <c r="S438" i="30"/>
  <c r="R387" i="30"/>
  <c r="AB320" i="30"/>
  <c r="W371" i="30"/>
  <c r="AA320" i="30"/>
  <c r="W452" i="30"/>
  <c r="AB401" i="30"/>
  <c r="AA401" i="30"/>
  <c r="W438" i="30"/>
  <c r="AA387" i="30"/>
  <c r="AB387" i="30"/>
  <c r="S437" i="30"/>
  <c r="R386" i="30"/>
  <c r="V302" i="30"/>
  <c r="AC302" i="30" s="1"/>
  <c r="AC279" i="30"/>
  <c r="AB324" i="30"/>
  <c r="W375" i="30"/>
  <c r="AA324" i="30"/>
  <c r="V433" i="30"/>
  <c r="V393" i="30"/>
  <c r="AC393" i="30" s="1"/>
  <c r="AC382" i="30"/>
  <c r="AB314" i="30"/>
  <c r="W365" i="30"/>
  <c r="AA314" i="30"/>
  <c r="W430" i="30"/>
  <c r="AB379" i="30"/>
  <c r="AA379" i="30"/>
  <c r="T446" i="30"/>
  <c r="Z395" i="30"/>
  <c r="V446" i="30"/>
  <c r="AC395" i="30"/>
  <c r="T447" i="30"/>
  <c r="Z396" i="30"/>
  <c r="V447" i="30"/>
  <c r="AC396" i="30"/>
  <c r="T448" i="30"/>
  <c r="Z397" i="30"/>
  <c r="V448" i="30"/>
  <c r="AC397" i="30"/>
  <c r="T449" i="30"/>
  <c r="Z398" i="30"/>
  <c r="V449" i="30"/>
  <c r="AC398" i="30"/>
  <c r="T450" i="30"/>
  <c r="Z399" i="30"/>
  <c r="V450" i="30"/>
  <c r="AC399" i="30"/>
  <c r="T451" i="30"/>
  <c r="Z400" i="30"/>
  <c r="V451" i="30"/>
  <c r="AC400" i="30"/>
  <c r="T452" i="30"/>
  <c r="Z401" i="30"/>
  <c r="V452" i="30"/>
  <c r="AC401" i="30"/>
  <c r="T453" i="30"/>
  <c r="Z402" i="30"/>
  <c r="V453" i="30"/>
  <c r="AC402" i="30"/>
  <c r="W431" i="30"/>
  <c r="AB380" i="30"/>
  <c r="AA380" i="30"/>
  <c r="S433" i="30"/>
  <c r="S393" i="30"/>
  <c r="R382" i="30"/>
  <c r="S436" i="30"/>
  <c r="R385" i="30"/>
  <c r="T434" i="30"/>
  <c r="Z383" i="30"/>
  <c r="T436" i="30"/>
  <c r="Z385" i="30"/>
  <c r="T438" i="30"/>
  <c r="Z387" i="30"/>
  <c r="T440" i="30"/>
  <c r="Z389" i="30"/>
  <c r="T442" i="30"/>
  <c r="Z391" i="30"/>
  <c r="W450" i="30"/>
  <c r="AB399" i="30"/>
  <c r="AA399" i="30"/>
  <c r="AB251" i="30"/>
  <c r="AA251" i="30"/>
  <c r="W439" i="30"/>
  <c r="AA388" i="30"/>
  <c r="AB388" i="30"/>
  <c r="Z352" i="30"/>
  <c r="S353" i="30"/>
  <c r="U353" i="30"/>
  <c r="W436" i="30"/>
  <c r="AA385" i="30"/>
  <c r="AB385" i="30"/>
  <c r="AB318" i="30"/>
  <c r="W369" i="30"/>
  <c r="AA318" i="30"/>
  <c r="AB372" i="30"/>
  <c r="W423" i="30"/>
  <c r="AA372" i="30"/>
  <c r="W451" i="30"/>
  <c r="AB400" i="30"/>
  <c r="AA400" i="30"/>
  <c r="T445" i="30"/>
  <c r="Z394" i="30"/>
  <c r="T403" i="30"/>
  <c r="W449" i="30"/>
  <c r="AB398" i="30"/>
  <c r="AA398" i="30"/>
  <c r="W435" i="30"/>
  <c r="AA384" i="30"/>
  <c r="AB384" i="30"/>
  <c r="S478" i="30"/>
  <c r="R427" i="30"/>
  <c r="S480" i="30"/>
  <c r="R429" i="30"/>
  <c r="S482" i="30"/>
  <c r="R431" i="30"/>
  <c r="W445" i="30"/>
  <c r="W403" i="30"/>
  <c r="AB394" i="30"/>
  <c r="AA394" i="30"/>
  <c r="AA352" i="30"/>
  <c r="AB352" i="30"/>
  <c r="R366" i="30"/>
  <c r="S417" i="30"/>
  <c r="W440" i="30"/>
  <c r="AA389" i="30"/>
  <c r="AB389" i="30"/>
  <c r="AB367" i="30"/>
  <c r="W418" i="30"/>
  <c r="AA367" i="30"/>
  <c r="V419" i="30"/>
  <c r="AC368" i="30"/>
  <c r="V420" i="30"/>
  <c r="AC369" i="30"/>
  <c r="T421" i="30"/>
  <c r="Z370" i="30"/>
  <c r="T422" i="30"/>
  <c r="Z371" i="30"/>
  <c r="V422" i="30"/>
  <c r="AC371" i="30"/>
  <c r="V423" i="30"/>
  <c r="AC372" i="30"/>
  <c r="T424" i="30"/>
  <c r="Z373" i="30"/>
  <c r="T425" i="30"/>
  <c r="Z374" i="30"/>
  <c r="T426" i="30"/>
  <c r="Z375" i="30"/>
  <c r="V427" i="30"/>
  <c r="AC376" i="30"/>
  <c r="V431" i="30"/>
  <c r="AC380" i="30"/>
  <c r="T416" i="30"/>
  <c r="Z365" i="30"/>
  <c r="V416" i="30"/>
  <c r="AC365" i="30"/>
  <c r="T417" i="30"/>
  <c r="Z366" i="30"/>
  <c r="V417" i="30"/>
  <c r="AC366" i="30"/>
  <c r="T418" i="30"/>
  <c r="Z367" i="30"/>
  <c r="V418" i="30"/>
  <c r="AC367" i="30"/>
  <c r="AB374" i="30"/>
  <c r="W425" i="30"/>
  <c r="AA374" i="30"/>
  <c r="S451" i="30"/>
  <c r="R400" i="30"/>
  <c r="S452" i="30"/>
  <c r="R401" i="30"/>
  <c r="R373" i="30"/>
  <c r="S424" i="30"/>
  <c r="V434" i="30"/>
  <c r="AC383" i="30"/>
  <c r="V436" i="30"/>
  <c r="AC385" i="30"/>
  <c r="V438" i="30"/>
  <c r="AC387" i="30"/>
  <c r="V440" i="30"/>
  <c r="AC389" i="30"/>
  <c r="V442" i="30"/>
  <c r="AC391" i="30"/>
  <c r="T302" i="30"/>
  <c r="Z279" i="30"/>
  <c r="T364" i="30"/>
  <c r="Z313" i="30"/>
  <c r="T330" i="30"/>
  <c r="S447" i="30"/>
  <c r="R396" i="30"/>
  <c r="S448" i="30"/>
  <c r="R397" i="30"/>
  <c r="V364" i="30"/>
  <c r="AA364" i="30" s="1"/>
  <c r="V330" i="30"/>
  <c r="AC313" i="30"/>
  <c r="W443" i="30"/>
  <c r="AA392" i="30"/>
  <c r="AB392" i="30"/>
  <c r="W427" i="30"/>
  <c r="AB376" i="30"/>
  <c r="AA376" i="30"/>
  <c r="U445" i="30"/>
  <c r="U403" i="30"/>
  <c r="W437" i="30"/>
  <c r="AA386" i="30"/>
  <c r="AB386" i="30"/>
  <c r="R374" i="30"/>
  <c r="S425" i="30"/>
  <c r="W442" i="30"/>
  <c r="AA391" i="30"/>
  <c r="AB391" i="30"/>
  <c r="S441" i="30"/>
  <c r="R390" i="30"/>
  <c r="AB364" i="30"/>
  <c r="W415" i="30"/>
  <c r="AB368" i="30"/>
  <c r="W419" i="30"/>
  <c r="AA368" i="30"/>
  <c r="U381" i="30"/>
  <c r="U415" i="30"/>
  <c r="R365" i="30"/>
  <c r="S416" i="30"/>
  <c r="R367" i="30"/>
  <c r="S418" i="30"/>
  <c r="R368" i="30"/>
  <c r="S419" i="30"/>
  <c r="AB370" i="30"/>
  <c r="W421" i="30"/>
  <c r="AA370" i="30"/>
  <c r="Z251" i="30"/>
  <c r="W330" i="30"/>
  <c r="Z557" i="35" l="1"/>
  <c r="AA638" i="35"/>
  <c r="AB638" i="35"/>
  <c r="S608" i="35"/>
  <c r="AC628" i="35"/>
  <c r="AA628" i="35"/>
  <c r="V608" i="35"/>
  <c r="AC608" i="35" s="1"/>
  <c r="Z585" i="35"/>
  <c r="V636" i="35"/>
  <c r="AC636" i="35" s="1"/>
  <c r="Z628" i="35"/>
  <c r="AA621" i="35"/>
  <c r="AB621" i="35"/>
  <c r="AA629" i="35"/>
  <c r="AB629" i="35"/>
  <c r="AB639" i="35"/>
  <c r="AA639" i="35"/>
  <c r="W636" i="35"/>
  <c r="AA585" i="35"/>
  <c r="AB585" i="35"/>
  <c r="AE585" i="35" s="1"/>
  <c r="W608" i="35"/>
  <c r="AA622" i="35"/>
  <c r="AB622" i="35"/>
  <c r="AA623" i="35"/>
  <c r="AB623" i="35"/>
  <c r="AA631" i="35"/>
  <c r="AB631" i="35"/>
  <c r="Z622" i="35"/>
  <c r="S646" i="35"/>
  <c r="T608" i="35"/>
  <c r="AA626" i="35"/>
  <c r="Z626" i="35"/>
  <c r="Z630" i="35"/>
  <c r="AA630" i="35"/>
  <c r="AB635" i="35"/>
  <c r="AA635" i="35"/>
  <c r="AA557" i="35"/>
  <c r="AB557" i="35"/>
  <c r="AA633" i="35"/>
  <c r="AB633" i="35"/>
  <c r="R647" i="35"/>
  <c r="S656" i="35"/>
  <c r="AC637" i="35"/>
  <c r="Z637" i="35"/>
  <c r="AA637" i="35"/>
  <c r="T646" i="35"/>
  <c r="AA619" i="35"/>
  <c r="AB619" i="35"/>
  <c r="Z647" i="35"/>
  <c r="AA627" i="35"/>
  <c r="AB627" i="35"/>
  <c r="V648" i="35"/>
  <c r="AC597" i="35"/>
  <c r="AC645" i="35"/>
  <c r="Z645" i="35"/>
  <c r="W648" i="35"/>
  <c r="AA597" i="35"/>
  <c r="AB597" i="35"/>
  <c r="AE597" i="35" s="1"/>
  <c r="Z597" i="35"/>
  <c r="T648" i="35"/>
  <c r="Z622" i="34"/>
  <c r="U656" i="34"/>
  <c r="V656" i="34"/>
  <c r="AC656" i="34" s="1"/>
  <c r="AA622" i="34"/>
  <c r="Z624" i="34"/>
  <c r="AA624" i="34"/>
  <c r="AB607" i="34"/>
  <c r="AA607" i="34"/>
  <c r="AB623" i="34"/>
  <c r="AA623" i="34"/>
  <c r="AB631" i="34"/>
  <c r="AA631" i="34"/>
  <c r="AA633" i="34"/>
  <c r="AB633" i="34"/>
  <c r="AB653" i="34"/>
  <c r="AA653" i="34"/>
  <c r="AA625" i="34"/>
  <c r="AB625" i="34"/>
  <c r="Z597" i="34"/>
  <c r="T648" i="34"/>
  <c r="V636" i="34"/>
  <c r="AC585" i="34"/>
  <c r="V608" i="34"/>
  <c r="AC608" i="34" s="1"/>
  <c r="AA629" i="34"/>
  <c r="AB629" i="34"/>
  <c r="AB639" i="34"/>
  <c r="AA639" i="34"/>
  <c r="AB641" i="34"/>
  <c r="AA641" i="34"/>
  <c r="AA557" i="34"/>
  <c r="AB557" i="34"/>
  <c r="AB651" i="34"/>
  <c r="AA651" i="34"/>
  <c r="AB649" i="34"/>
  <c r="AA649" i="34"/>
  <c r="AB619" i="34"/>
  <c r="AA619" i="34"/>
  <c r="AB635" i="34"/>
  <c r="AA635" i="34"/>
  <c r="AB655" i="34"/>
  <c r="AA655" i="34"/>
  <c r="AB627" i="34"/>
  <c r="AA627" i="34"/>
  <c r="AB643" i="34"/>
  <c r="AA643" i="34"/>
  <c r="AB637" i="34"/>
  <c r="AA637" i="34"/>
  <c r="Z557" i="34"/>
  <c r="AA620" i="34"/>
  <c r="Z620" i="34"/>
  <c r="U608" i="34"/>
  <c r="U636" i="34"/>
  <c r="U646" i="34" s="1"/>
  <c r="AA621" i="34"/>
  <c r="AB621" i="34"/>
  <c r="W636" i="34"/>
  <c r="AA585" i="34"/>
  <c r="W608" i="34"/>
  <c r="AB585" i="34"/>
  <c r="AB645" i="34"/>
  <c r="AA645" i="34"/>
  <c r="T608" i="34"/>
  <c r="Z585" i="34"/>
  <c r="T636" i="34"/>
  <c r="AB647" i="34"/>
  <c r="AA647" i="34"/>
  <c r="R635" i="34"/>
  <c r="R647" i="34"/>
  <c r="S656" i="34"/>
  <c r="AB597" i="34"/>
  <c r="W648" i="34"/>
  <c r="W656" i="34" s="1"/>
  <c r="AA597" i="34"/>
  <c r="S636" i="34"/>
  <c r="R636" i="34" s="1"/>
  <c r="S608" i="34"/>
  <c r="W381" i="30"/>
  <c r="AB381" i="30" s="1"/>
  <c r="Z403" i="30"/>
  <c r="U404" i="30"/>
  <c r="AA330" i="30"/>
  <c r="W353" i="30"/>
  <c r="AB330" i="30"/>
  <c r="W470" i="30"/>
  <c r="AB419" i="30"/>
  <c r="AA419" i="30"/>
  <c r="S499" i="30"/>
  <c r="R448" i="30"/>
  <c r="S498" i="30"/>
  <c r="R447" i="30"/>
  <c r="T469" i="30"/>
  <c r="Z418" i="30"/>
  <c r="V468" i="30"/>
  <c r="AC417" i="30"/>
  <c r="V467" i="30"/>
  <c r="AC416" i="30"/>
  <c r="AC431" i="30"/>
  <c r="V482" i="30"/>
  <c r="AC427" i="30"/>
  <c r="V478" i="30"/>
  <c r="T476" i="30"/>
  <c r="Z425" i="30"/>
  <c r="T475" i="30"/>
  <c r="Z424" i="30"/>
  <c r="V473" i="30"/>
  <c r="AC422" i="30"/>
  <c r="T472" i="30"/>
  <c r="Z421" i="30"/>
  <c r="V471" i="30"/>
  <c r="AC420" i="30"/>
  <c r="W469" i="30"/>
  <c r="AB418" i="30"/>
  <c r="AA418" i="30"/>
  <c r="W496" i="30"/>
  <c r="AA445" i="30"/>
  <c r="W454" i="30"/>
  <c r="AB445" i="30"/>
  <c r="S529" i="30"/>
  <c r="R478" i="30"/>
  <c r="W472" i="30"/>
  <c r="AB421" i="30"/>
  <c r="AA421" i="30"/>
  <c r="S470" i="30"/>
  <c r="R419" i="30"/>
  <c r="S469" i="30"/>
  <c r="R418" i="30"/>
  <c r="S467" i="30"/>
  <c r="R416" i="30"/>
  <c r="U466" i="30"/>
  <c r="U432" i="30"/>
  <c r="W466" i="30"/>
  <c r="AB415" i="30"/>
  <c r="R441" i="30"/>
  <c r="S492" i="30"/>
  <c r="S476" i="30"/>
  <c r="R425" i="30"/>
  <c r="AB437" i="30"/>
  <c r="W488" i="30"/>
  <c r="AA437" i="30"/>
  <c r="U496" i="30"/>
  <c r="U454" i="30"/>
  <c r="AB443" i="30"/>
  <c r="W494" i="30"/>
  <c r="AA443" i="30"/>
  <c r="V353" i="30"/>
  <c r="AC353" i="30" s="1"/>
  <c r="AC330" i="30"/>
  <c r="T353" i="30"/>
  <c r="Z330" i="30"/>
  <c r="T415" i="30"/>
  <c r="Z364" i="30"/>
  <c r="T381" i="30"/>
  <c r="V493" i="30"/>
  <c r="AC442" i="30"/>
  <c r="V491" i="30"/>
  <c r="AC440" i="30"/>
  <c r="V489" i="30"/>
  <c r="AC438" i="30"/>
  <c r="V487" i="30"/>
  <c r="AC436" i="30"/>
  <c r="V485" i="30"/>
  <c r="AC434" i="30"/>
  <c r="S503" i="30"/>
  <c r="R452" i="30"/>
  <c r="S502" i="30"/>
  <c r="R451" i="30"/>
  <c r="W476" i="30"/>
  <c r="AB425" i="30"/>
  <c r="AA425" i="30"/>
  <c r="S468" i="30"/>
  <c r="R417" i="30"/>
  <c r="AA403" i="30"/>
  <c r="AB403" i="30"/>
  <c r="AB435" i="30"/>
  <c r="W486" i="30"/>
  <c r="AA435" i="30"/>
  <c r="T454" i="30"/>
  <c r="T496" i="30"/>
  <c r="Z445" i="30"/>
  <c r="AB369" i="30"/>
  <c r="W420" i="30"/>
  <c r="AA369" i="30"/>
  <c r="AB436" i="30"/>
  <c r="W487" i="30"/>
  <c r="AA436" i="30"/>
  <c r="AB439" i="30"/>
  <c r="W490" i="30"/>
  <c r="AA439" i="30"/>
  <c r="S444" i="30"/>
  <c r="R433" i="30"/>
  <c r="S484" i="30"/>
  <c r="W481" i="30"/>
  <c r="AA430" i="30"/>
  <c r="AB430" i="30"/>
  <c r="AB365" i="30"/>
  <c r="W416" i="30"/>
  <c r="AA365" i="30"/>
  <c r="V484" i="30"/>
  <c r="V444" i="30"/>
  <c r="AC444" i="30" s="1"/>
  <c r="AC433" i="30"/>
  <c r="AB375" i="30"/>
  <c r="W426" i="30"/>
  <c r="AA375" i="30"/>
  <c r="AB438" i="30"/>
  <c r="W489" i="30"/>
  <c r="AA438" i="30"/>
  <c r="R438" i="30"/>
  <c r="S489" i="30"/>
  <c r="T481" i="30"/>
  <c r="Z430" i="30"/>
  <c r="T479" i="30"/>
  <c r="Z428" i="30"/>
  <c r="W499" i="30"/>
  <c r="AA448" i="30"/>
  <c r="AB448" i="30"/>
  <c r="R442" i="30"/>
  <c r="S493" i="30"/>
  <c r="W504" i="30"/>
  <c r="AA453" i="30"/>
  <c r="AB453" i="30"/>
  <c r="T494" i="30"/>
  <c r="Z443" i="30"/>
  <c r="T492" i="30"/>
  <c r="Z441" i="30"/>
  <c r="T490" i="30"/>
  <c r="Z439" i="30"/>
  <c r="T488" i="30"/>
  <c r="Z437" i="30"/>
  <c r="T486" i="30"/>
  <c r="Z435" i="30"/>
  <c r="R439" i="30"/>
  <c r="S490" i="30"/>
  <c r="S501" i="30"/>
  <c r="R450" i="30"/>
  <c r="S500" i="30"/>
  <c r="R449" i="30"/>
  <c r="W498" i="30"/>
  <c r="AA447" i="30"/>
  <c r="AB447" i="30"/>
  <c r="W480" i="30"/>
  <c r="AA429" i="30"/>
  <c r="AB429" i="30"/>
  <c r="S477" i="30"/>
  <c r="R426" i="30"/>
  <c r="W497" i="30"/>
  <c r="AA446" i="30"/>
  <c r="AB446" i="30"/>
  <c r="R440" i="30"/>
  <c r="S491" i="30"/>
  <c r="S472" i="30"/>
  <c r="R421" i="30"/>
  <c r="S471" i="30"/>
  <c r="R420" i="30"/>
  <c r="W428" i="30"/>
  <c r="AB377" i="30"/>
  <c r="AA377" i="30"/>
  <c r="R435" i="30"/>
  <c r="S486" i="30"/>
  <c r="Z302" i="30"/>
  <c r="Z393" i="30"/>
  <c r="AB442" i="30"/>
  <c r="W493" i="30"/>
  <c r="AA442" i="30"/>
  <c r="W478" i="30"/>
  <c r="AA427" i="30"/>
  <c r="AB427" i="30"/>
  <c r="V415" i="30"/>
  <c r="AA415" i="30" s="1"/>
  <c r="V381" i="30"/>
  <c r="AC364" i="30"/>
  <c r="S475" i="30"/>
  <c r="R424" i="30"/>
  <c r="V469" i="30"/>
  <c r="AC418" i="30"/>
  <c r="T468" i="30"/>
  <c r="Z417" i="30"/>
  <c r="T467" i="30"/>
  <c r="Z416" i="30"/>
  <c r="T477" i="30"/>
  <c r="Z426" i="30"/>
  <c r="V474" i="30"/>
  <c r="AC423" i="30"/>
  <c r="T473" i="30"/>
  <c r="Z422" i="30"/>
  <c r="V470" i="30"/>
  <c r="AC419" i="30"/>
  <c r="AB440" i="30"/>
  <c r="W491" i="30"/>
  <c r="AA440" i="30"/>
  <c r="S533" i="30"/>
  <c r="R482" i="30"/>
  <c r="S531" i="30"/>
  <c r="R480" i="30"/>
  <c r="W500" i="30"/>
  <c r="AA449" i="30"/>
  <c r="AB449" i="30"/>
  <c r="W502" i="30"/>
  <c r="AA451" i="30"/>
  <c r="AB451" i="30"/>
  <c r="W474" i="30"/>
  <c r="AB423" i="30"/>
  <c r="AA423" i="30"/>
  <c r="W501" i="30"/>
  <c r="AA450" i="30"/>
  <c r="AB450" i="30"/>
  <c r="T493" i="30"/>
  <c r="Z442" i="30"/>
  <c r="T491" i="30"/>
  <c r="Z440" i="30"/>
  <c r="T489" i="30"/>
  <c r="Z438" i="30"/>
  <c r="T487" i="30"/>
  <c r="Z436" i="30"/>
  <c r="T485" i="30"/>
  <c r="Z434" i="30"/>
  <c r="R436" i="30"/>
  <c r="S487" i="30"/>
  <c r="W482" i="30"/>
  <c r="AA431" i="30"/>
  <c r="AB431" i="30"/>
  <c r="AC453" i="30"/>
  <c r="V504" i="30"/>
  <c r="T504" i="30"/>
  <c r="Z453" i="30"/>
  <c r="AC452" i="30"/>
  <c r="V503" i="30"/>
  <c r="T503" i="30"/>
  <c r="Z452" i="30"/>
  <c r="AC451" i="30"/>
  <c r="V502" i="30"/>
  <c r="T502" i="30"/>
  <c r="Z451" i="30"/>
  <c r="AC450" i="30"/>
  <c r="V501" i="30"/>
  <c r="T501" i="30"/>
  <c r="Z450" i="30"/>
  <c r="AC449" i="30"/>
  <c r="V500" i="30"/>
  <c r="T500" i="30"/>
  <c r="Z449" i="30"/>
  <c r="AC448" i="30"/>
  <c r="V499" i="30"/>
  <c r="T499" i="30"/>
  <c r="Z448" i="30"/>
  <c r="AC447" i="30"/>
  <c r="V498" i="30"/>
  <c r="T498" i="30"/>
  <c r="Z447" i="30"/>
  <c r="AC446" i="30"/>
  <c r="V497" i="30"/>
  <c r="T497" i="30"/>
  <c r="Z446" i="30"/>
  <c r="R437" i="30"/>
  <c r="S488" i="30"/>
  <c r="W503" i="30"/>
  <c r="AA452" i="30"/>
  <c r="AB452" i="30"/>
  <c r="AB371" i="30"/>
  <c r="W422" i="30"/>
  <c r="AA371" i="30"/>
  <c r="AC481" i="30"/>
  <c r="V532" i="30"/>
  <c r="AC479" i="30"/>
  <c r="V530" i="30"/>
  <c r="AB434" i="30"/>
  <c r="W485" i="30"/>
  <c r="AA434" i="30"/>
  <c r="S474" i="30"/>
  <c r="R423" i="30"/>
  <c r="S473" i="30"/>
  <c r="R422" i="30"/>
  <c r="S466" i="30"/>
  <c r="S432" i="30"/>
  <c r="R415" i="30"/>
  <c r="T484" i="30"/>
  <c r="Z433" i="30"/>
  <c r="T444" i="30"/>
  <c r="R443" i="30"/>
  <c r="S494" i="30"/>
  <c r="S497" i="30"/>
  <c r="R446" i="30"/>
  <c r="V494" i="30"/>
  <c r="AC443" i="30"/>
  <c r="V492" i="30"/>
  <c r="AC441" i="30"/>
  <c r="V490" i="30"/>
  <c r="AC439" i="30"/>
  <c r="V488" i="30"/>
  <c r="AC437" i="30"/>
  <c r="V486" i="30"/>
  <c r="AC435" i="30"/>
  <c r="R434" i="30"/>
  <c r="S485" i="30"/>
  <c r="AB393" i="30"/>
  <c r="AA393" i="30"/>
  <c r="W444" i="30"/>
  <c r="AB433" i="30"/>
  <c r="W484" i="30"/>
  <c r="AA433" i="30"/>
  <c r="U444" i="30"/>
  <c r="U484" i="30"/>
  <c r="T482" i="30"/>
  <c r="Z431" i="30"/>
  <c r="AC429" i="30"/>
  <c r="V480" i="30"/>
  <c r="T480" i="30"/>
  <c r="Z429" i="30"/>
  <c r="T478" i="30"/>
  <c r="Z427" i="30"/>
  <c r="V477" i="30"/>
  <c r="AC426" i="30"/>
  <c r="V476" i="30"/>
  <c r="AC425" i="30"/>
  <c r="V475" i="30"/>
  <c r="AC424" i="30"/>
  <c r="T474" i="30"/>
  <c r="Z423" i="30"/>
  <c r="V472" i="30"/>
  <c r="AC421" i="30"/>
  <c r="T471" i="30"/>
  <c r="Z420" i="30"/>
  <c r="T470" i="30"/>
  <c r="Z419" i="30"/>
  <c r="S496" i="30"/>
  <c r="S454" i="30"/>
  <c r="R445" i="30"/>
  <c r="AB441" i="30"/>
  <c r="W492" i="30"/>
  <c r="AA441" i="30"/>
  <c r="S481" i="30"/>
  <c r="R430" i="30"/>
  <c r="S479" i="30"/>
  <c r="R428" i="30"/>
  <c r="V454" i="30"/>
  <c r="AC454" i="30" s="1"/>
  <c r="AC445" i="30"/>
  <c r="V496" i="30"/>
  <c r="S504" i="30"/>
  <c r="R453" i="30"/>
  <c r="W475" i="30"/>
  <c r="AB424" i="30"/>
  <c r="AA424" i="30"/>
  <c r="W468" i="30"/>
  <c r="AB417" i="30"/>
  <c r="AA417" i="30"/>
  <c r="S404" i="30"/>
  <c r="AA302" i="30"/>
  <c r="Z648" i="35" l="1"/>
  <c r="S657" i="35"/>
  <c r="Z636" i="35"/>
  <c r="Z608" i="35"/>
  <c r="V646" i="35"/>
  <c r="AC646" i="35" s="1"/>
  <c r="AB636" i="35"/>
  <c r="AA636" i="35"/>
  <c r="AB648" i="35"/>
  <c r="AA648" i="35"/>
  <c r="W656" i="35"/>
  <c r="AC648" i="35"/>
  <c r="V656" i="35"/>
  <c r="T656" i="35"/>
  <c r="W646" i="35"/>
  <c r="AA608" i="35"/>
  <c r="AB608" i="35"/>
  <c r="AE608" i="35" s="1"/>
  <c r="U657" i="34"/>
  <c r="Z608" i="34"/>
  <c r="AA656" i="34"/>
  <c r="AB656" i="34"/>
  <c r="Z636" i="34"/>
  <c r="T646" i="34"/>
  <c r="AB636" i="34"/>
  <c r="AA636" i="34"/>
  <c r="Z648" i="34"/>
  <c r="T656" i="34"/>
  <c r="Z656" i="34" s="1"/>
  <c r="AB648" i="34"/>
  <c r="AA648" i="34"/>
  <c r="AC636" i="34"/>
  <c r="V646" i="34"/>
  <c r="W646" i="34"/>
  <c r="S646" i="34"/>
  <c r="S657" i="34" s="1"/>
  <c r="AA608" i="34"/>
  <c r="AB608" i="34"/>
  <c r="Z444" i="30"/>
  <c r="W404" i="30"/>
  <c r="AB404" i="30" s="1"/>
  <c r="AA381" i="30"/>
  <c r="Z353" i="30"/>
  <c r="S555" i="30"/>
  <c r="R504" i="30"/>
  <c r="S545" i="30"/>
  <c r="R494" i="30"/>
  <c r="T548" i="30"/>
  <c r="Z497" i="30"/>
  <c r="T549" i="30"/>
  <c r="Z498" i="30"/>
  <c r="T551" i="30"/>
  <c r="Z500" i="30"/>
  <c r="T552" i="30"/>
  <c r="Z501" i="30"/>
  <c r="T553" i="30"/>
  <c r="Z502" i="30"/>
  <c r="AC470" i="30"/>
  <c r="V521" i="30"/>
  <c r="W519" i="30"/>
  <c r="AA468" i="30"/>
  <c r="AB468" i="30"/>
  <c r="V547" i="30"/>
  <c r="V505" i="30"/>
  <c r="AC505" i="30" s="1"/>
  <c r="AC496" i="30"/>
  <c r="S530" i="30"/>
  <c r="R479" i="30"/>
  <c r="S532" i="30"/>
  <c r="R481" i="30"/>
  <c r="AB492" i="30"/>
  <c r="W543" i="30"/>
  <c r="AA492" i="30"/>
  <c r="S547" i="30"/>
  <c r="S505" i="30"/>
  <c r="R496" i="30"/>
  <c r="T521" i="30"/>
  <c r="Z470" i="30"/>
  <c r="T522" i="30"/>
  <c r="Z471" i="30"/>
  <c r="AC472" i="30"/>
  <c r="V523" i="30"/>
  <c r="T525" i="30"/>
  <c r="Z474" i="30"/>
  <c r="AC475" i="30"/>
  <c r="V526" i="30"/>
  <c r="AC476" i="30"/>
  <c r="V527" i="30"/>
  <c r="AC477" i="30"/>
  <c r="V528" i="30"/>
  <c r="T529" i="30"/>
  <c r="Z478" i="30"/>
  <c r="T531" i="30"/>
  <c r="Z480" i="30"/>
  <c r="T533" i="30"/>
  <c r="Z482" i="30"/>
  <c r="W495" i="30"/>
  <c r="AB484" i="30"/>
  <c r="W535" i="30"/>
  <c r="AA484" i="30"/>
  <c r="AA444" i="30"/>
  <c r="AB444" i="30"/>
  <c r="V537" i="30"/>
  <c r="AC486" i="30"/>
  <c r="V539" i="30"/>
  <c r="AC488" i="30"/>
  <c r="V541" i="30"/>
  <c r="AC490" i="30"/>
  <c r="V543" i="30"/>
  <c r="AC492" i="30"/>
  <c r="V545" i="30"/>
  <c r="AC494" i="30"/>
  <c r="S548" i="30"/>
  <c r="R497" i="30"/>
  <c r="S517" i="30"/>
  <c r="S483" i="30"/>
  <c r="R466" i="30"/>
  <c r="S524" i="30"/>
  <c r="R473" i="30"/>
  <c r="S525" i="30"/>
  <c r="R474" i="30"/>
  <c r="AB485" i="30"/>
  <c r="W536" i="30"/>
  <c r="AA485" i="30"/>
  <c r="V581" i="30"/>
  <c r="AC530" i="30"/>
  <c r="V583" i="30"/>
  <c r="AC583" i="30" s="1"/>
  <c r="AC532" i="30"/>
  <c r="R488" i="30"/>
  <c r="S539" i="30"/>
  <c r="V548" i="30"/>
  <c r="AC497" i="30"/>
  <c r="V549" i="30"/>
  <c r="AC498" i="30"/>
  <c r="V550" i="30"/>
  <c r="AC499" i="30"/>
  <c r="V551" i="30"/>
  <c r="AC500" i="30"/>
  <c r="V552" i="30"/>
  <c r="AC501" i="30"/>
  <c r="V553" i="30"/>
  <c r="AC502" i="30"/>
  <c r="V554" i="30"/>
  <c r="AC503" i="30"/>
  <c r="V555" i="30"/>
  <c r="AC504" i="30"/>
  <c r="W533" i="30"/>
  <c r="AA482" i="30"/>
  <c r="AB482" i="30"/>
  <c r="T536" i="30"/>
  <c r="Z485" i="30"/>
  <c r="T538" i="30"/>
  <c r="Z487" i="30"/>
  <c r="T540" i="30"/>
  <c r="Z489" i="30"/>
  <c r="T542" i="30"/>
  <c r="Z491" i="30"/>
  <c r="T544" i="30"/>
  <c r="Z493" i="30"/>
  <c r="W525" i="30"/>
  <c r="AA474" i="30"/>
  <c r="AB474" i="30"/>
  <c r="W551" i="30"/>
  <c r="AA500" i="30"/>
  <c r="AB500" i="30"/>
  <c r="S582" i="30"/>
  <c r="R531" i="30"/>
  <c r="S584" i="30"/>
  <c r="R533" i="30"/>
  <c r="AB491" i="30"/>
  <c r="W542" i="30"/>
  <c r="AA491" i="30"/>
  <c r="V432" i="30"/>
  <c r="V466" i="30"/>
  <c r="AA466" i="30" s="1"/>
  <c r="AC415" i="30"/>
  <c r="R491" i="30"/>
  <c r="S542" i="30"/>
  <c r="W548" i="30"/>
  <c r="AA497" i="30"/>
  <c r="AB497" i="30"/>
  <c r="S528" i="30"/>
  <c r="R477" i="30"/>
  <c r="W549" i="30"/>
  <c r="AA498" i="30"/>
  <c r="AB498" i="30"/>
  <c r="S551" i="30"/>
  <c r="R500" i="30"/>
  <c r="S552" i="30"/>
  <c r="R501" i="30"/>
  <c r="T537" i="30"/>
  <c r="Z486" i="30"/>
  <c r="T539" i="30"/>
  <c r="Z488" i="30"/>
  <c r="T541" i="30"/>
  <c r="Z490" i="30"/>
  <c r="T543" i="30"/>
  <c r="Z492" i="30"/>
  <c r="T545" i="30"/>
  <c r="Z494" i="30"/>
  <c r="S544" i="30"/>
  <c r="R493" i="30"/>
  <c r="W550" i="30"/>
  <c r="AA499" i="30"/>
  <c r="AB499" i="30"/>
  <c r="T530" i="30"/>
  <c r="Z479" i="30"/>
  <c r="T532" i="30"/>
  <c r="Z481" i="30"/>
  <c r="AB489" i="30"/>
  <c r="W540" i="30"/>
  <c r="AA489" i="30"/>
  <c r="S495" i="30"/>
  <c r="R484" i="30"/>
  <c r="S535" i="30"/>
  <c r="AB490" i="30"/>
  <c r="W541" i="30"/>
  <c r="AA490" i="30"/>
  <c r="W471" i="30"/>
  <c r="AB420" i="30"/>
  <c r="AA420" i="30"/>
  <c r="AB486" i="30"/>
  <c r="W537" i="30"/>
  <c r="AA486" i="30"/>
  <c r="W527" i="30"/>
  <c r="AA476" i="30"/>
  <c r="AB476" i="30"/>
  <c r="S553" i="30"/>
  <c r="R502" i="30"/>
  <c r="S554" i="30"/>
  <c r="R503" i="30"/>
  <c r="V536" i="30"/>
  <c r="AC485" i="30"/>
  <c r="V538" i="30"/>
  <c r="AC487" i="30"/>
  <c r="V540" i="30"/>
  <c r="AC489" i="30"/>
  <c r="V542" i="30"/>
  <c r="AC491" i="30"/>
  <c r="V544" i="30"/>
  <c r="AC493" i="30"/>
  <c r="U547" i="30"/>
  <c r="U505" i="30"/>
  <c r="AB488" i="30"/>
  <c r="W539" i="30"/>
  <c r="AA488" i="30"/>
  <c r="R492" i="30"/>
  <c r="S543" i="30"/>
  <c r="W517" i="30"/>
  <c r="AB466" i="30"/>
  <c r="U517" i="30"/>
  <c r="U483" i="30"/>
  <c r="S518" i="30"/>
  <c r="R467" i="30"/>
  <c r="S520" i="30"/>
  <c r="R469" i="30"/>
  <c r="S521" i="30"/>
  <c r="R470" i="30"/>
  <c r="W520" i="30"/>
  <c r="AA469" i="30"/>
  <c r="AB469" i="30"/>
  <c r="AC471" i="30"/>
  <c r="V522" i="30"/>
  <c r="T523" i="30"/>
  <c r="Z472" i="30"/>
  <c r="AC473" i="30"/>
  <c r="V524" i="30"/>
  <c r="T526" i="30"/>
  <c r="Z475" i="30"/>
  <c r="T527" i="30"/>
  <c r="Z476" i="30"/>
  <c r="AC467" i="30"/>
  <c r="V518" i="30"/>
  <c r="AC468" i="30"/>
  <c r="V519" i="30"/>
  <c r="T520" i="30"/>
  <c r="Z469" i="30"/>
  <c r="S549" i="30"/>
  <c r="R498" i="30"/>
  <c r="S550" i="30"/>
  <c r="R499" i="30"/>
  <c r="S455" i="30"/>
  <c r="Z454" i="30"/>
  <c r="W526" i="30"/>
  <c r="AA475" i="30"/>
  <c r="AB475" i="30"/>
  <c r="AC480" i="30"/>
  <c r="V531" i="30"/>
  <c r="U495" i="30"/>
  <c r="U535" i="30"/>
  <c r="R485" i="30"/>
  <c r="S536" i="30"/>
  <c r="T535" i="30"/>
  <c r="Z484" i="30"/>
  <c r="T495" i="30"/>
  <c r="W473" i="30"/>
  <c r="AB422" i="30"/>
  <c r="AA422" i="30"/>
  <c r="W554" i="30"/>
  <c r="AA503" i="30"/>
  <c r="AB503" i="30"/>
  <c r="T550" i="30"/>
  <c r="Z499" i="30"/>
  <c r="T554" i="30"/>
  <c r="Z503" i="30"/>
  <c r="T555" i="30"/>
  <c r="Z504" i="30"/>
  <c r="R487" i="30"/>
  <c r="S538" i="30"/>
  <c r="W552" i="30"/>
  <c r="AA501" i="30"/>
  <c r="AB501" i="30"/>
  <c r="W553" i="30"/>
  <c r="AA502" i="30"/>
  <c r="AB502" i="30"/>
  <c r="T524" i="30"/>
  <c r="Z473" i="30"/>
  <c r="AC474" i="30"/>
  <c r="V525" i="30"/>
  <c r="T528" i="30"/>
  <c r="Z477" i="30"/>
  <c r="T518" i="30"/>
  <c r="Z467" i="30"/>
  <c r="T519" i="30"/>
  <c r="Z468" i="30"/>
  <c r="AC469" i="30"/>
  <c r="V520" i="30"/>
  <c r="S526" i="30"/>
  <c r="R475" i="30"/>
  <c r="V404" i="30"/>
  <c r="AC404" i="30" s="1"/>
  <c r="AC381" i="30"/>
  <c r="W529" i="30"/>
  <c r="AA478" i="30"/>
  <c r="AB478" i="30"/>
  <c r="W544" i="30"/>
  <c r="AB493" i="30"/>
  <c r="AA493" i="30"/>
  <c r="R486" i="30"/>
  <c r="S537" i="30"/>
  <c r="W479" i="30"/>
  <c r="AA428" i="30"/>
  <c r="AB428" i="30"/>
  <c r="S522" i="30"/>
  <c r="R471" i="30"/>
  <c r="S523" i="30"/>
  <c r="R472" i="30"/>
  <c r="W531" i="30"/>
  <c r="AA480" i="30"/>
  <c r="AB480" i="30"/>
  <c r="R490" i="30"/>
  <c r="S541" i="30"/>
  <c r="W555" i="30"/>
  <c r="AA504" i="30"/>
  <c r="AB504" i="30"/>
  <c r="R489" i="30"/>
  <c r="S540" i="30"/>
  <c r="W477" i="30"/>
  <c r="AB426" i="30"/>
  <c r="AA426" i="30"/>
  <c r="V535" i="30"/>
  <c r="V495" i="30"/>
  <c r="AC495" i="30" s="1"/>
  <c r="AC484" i="30"/>
  <c r="W467" i="30"/>
  <c r="AB416" i="30"/>
  <c r="AA416" i="30"/>
  <c r="W532" i="30"/>
  <c r="AA481" i="30"/>
  <c r="AB481" i="30"/>
  <c r="AB487" i="30"/>
  <c r="W538" i="30"/>
  <c r="AA487" i="30"/>
  <c r="T547" i="30"/>
  <c r="T505" i="30"/>
  <c r="Z496" i="30"/>
  <c r="S519" i="30"/>
  <c r="R468" i="30"/>
  <c r="T404" i="30"/>
  <c r="Z381" i="30"/>
  <c r="T432" i="30"/>
  <c r="T466" i="30"/>
  <c r="Z415" i="30"/>
  <c r="W545" i="30"/>
  <c r="AB494" i="30"/>
  <c r="AA494" i="30"/>
  <c r="S527" i="30"/>
  <c r="R476" i="30"/>
  <c r="W523" i="30"/>
  <c r="AA472" i="30"/>
  <c r="AB472" i="30"/>
  <c r="S580" i="30"/>
  <c r="R529" i="30"/>
  <c r="AB454" i="30"/>
  <c r="AA454" i="30"/>
  <c r="W547" i="30"/>
  <c r="AA496" i="30"/>
  <c r="W505" i="30"/>
  <c r="AB496" i="30"/>
  <c r="AC478" i="30"/>
  <c r="V529" i="30"/>
  <c r="AC482" i="30"/>
  <c r="V533" i="30"/>
  <c r="W521" i="30"/>
  <c r="AA470" i="30"/>
  <c r="AB470" i="30"/>
  <c r="AB353" i="30"/>
  <c r="AA353" i="30"/>
  <c r="W432" i="30"/>
  <c r="U455" i="30"/>
  <c r="Z646" i="35" l="1"/>
  <c r="AB646" i="35"/>
  <c r="AA646" i="35"/>
  <c r="W657" i="35"/>
  <c r="AA656" i="35"/>
  <c r="AB656" i="35"/>
  <c r="AC656" i="35"/>
  <c r="V657" i="35"/>
  <c r="AC657" i="35" s="1"/>
  <c r="Z656" i="35"/>
  <c r="T657" i="35"/>
  <c r="AC646" i="34"/>
  <c r="V657" i="34"/>
  <c r="AC657" i="34" s="1"/>
  <c r="Z646" i="34"/>
  <c r="T657" i="34"/>
  <c r="AB646" i="34"/>
  <c r="AA646" i="34"/>
  <c r="W657" i="34"/>
  <c r="AA404" i="30"/>
  <c r="Z505" i="30"/>
  <c r="Z404" i="30"/>
  <c r="V584" i="30"/>
  <c r="AC533" i="30"/>
  <c r="W574" i="30"/>
  <c r="AA523" i="30"/>
  <c r="AB523" i="30"/>
  <c r="S570" i="30"/>
  <c r="R519" i="30"/>
  <c r="W528" i="30"/>
  <c r="AA477" i="30"/>
  <c r="AB477" i="30"/>
  <c r="S592" i="30"/>
  <c r="R541" i="30"/>
  <c r="W582" i="30"/>
  <c r="AA531" i="30"/>
  <c r="AB531" i="30"/>
  <c r="S573" i="30"/>
  <c r="R522" i="30"/>
  <c r="S588" i="30"/>
  <c r="R537" i="30"/>
  <c r="W572" i="30"/>
  <c r="AA521" i="30"/>
  <c r="AB521" i="30"/>
  <c r="AB505" i="30"/>
  <c r="AA505" i="30"/>
  <c r="W556" i="30"/>
  <c r="AB547" i="30"/>
  <c r="W598" i="30"/>
  <c r="AA547" i="30"/>
  <c r="S631" i="30"/>
  <c r="R631" i="30" s="1"/>
  <c r="R580" i="30"/>
  <c r="W596" i="30"/>
  <c r="AA545" i="30"/>
  <c r="AB545" i="30"/>
  <c r="T483" i="30"/>
  <c r="T517" i="30"/>
  <c r="Z466" i="30"/>
  <c r="T598" i="30"/>
  <c r="Z547" i="30"/>
  <c r="T556" i="30"/>
  <c r="W589" i="30"/>
  <c r="AB538" i="30"/>
  <c r="AA538" i="30"/>
  <c r="W583" i="30"/>
  <c r="AA532" i="30"/>
  <c r="AB532" i="30"/>
  <c r="V546" i="30"/>
  <c r="AC546" i="30" s="1"/>
  <c r="V586" i="30"/>
  <c r="AC535" i="30"/>
  <c r="S591" i="30"/>
  <c r="R540" i="30"/>
  <c r="W606" i="30"/>
  <c r="AB555" i="30"/>
  <c r="AA555" i="30"/>
  <c r="W530" i="30"/>
  <c r="AA479" i="30"/>
  <c r="AB479" i="30"/>
  <c r="W580" i="30"/>
  <c r="AA529" i="30"/>
  <c r="AB529" i="30"/>
  <c r="S577" i="30"/>
  <c r="R526" i="30"/>
  <c r="T570" i="30"/>
  <c r="Z519" i="30"/>
  <c r="T569" i="30"/>
  <c r="Z518" i="30"/>
  <c r="T579" i="30"/>
  <c r="Z528" i="30"/>
  <c r="T575" i="30"/>
  <c r="Z524" i="30"/>
  <c r="W603" i="30"/>
  <c r="AB552" i="30"/>
  <c r="AA552" i="30"/>
  <c r="T606" i="30"/>
  <c r="Z555" i="30"/>
  <c r="T605" i="30"/>
  <c r="Z554" i="30"/>
  <c r="T601" i="30"/>
  <c r="Z550" i="30"/>
  <c r="W524" i="30"/>
  <c r="AA473" i="30"/>
  <c r="AB473" i="30"/>
  <c r="S587" i="30"/>
  <c r="R536" i="30"/>
  <c r="U586" i="30"/>
  <c r="U546" i="30"/>
  <c r="V582" i="30"/>
  <c r="AC531" i="30"/>
  <c r="W577" i="30"/>
  <c r="AA526" i="30"/>
  <c r="AB526" i="30"/>
  <c r="R550" i="30"/>
  <c r="S601" i="30"/>
  <c r="R549" i="30"/>
  <c r="S600" i="30"/>
  <c r="T571" i="30"/>
  <c r="Z520" i="30"/>
  <c r="T578" i="30"/>
  <c r="Z527" i="30"/>
  <c r="T577" i="30"/>
  <c r="Z526" i="30"/>
  <c r="T574" i="30"/>
  <c r="Z523" i="30"/>
  <c r="S594" i="30"/>
  <c r="R543" i="30"/>
  <c r="U556" i="30"/>
  <c r="U598" i="30"/>
  <c r="AC544" i="30"/>
  <c r="V595" i="30"/>
  <c r="AC595" i="30" s="1"/>
  <c r="V593" i="30"/>
  <c r="AC542" i="30"/>
  <c r="V591" i="30"/>
  <c r="AC540" i="30"/>
  <c r="V589" i="30"/>
  <c r="AC538" i="30"/>
  <c r="V587" i="30"/>
  <c r="AC536" i="30"/>
  <c r="S605" i="30"/>
  <c r="R605" i="30" s="1"/>
  <c r="R554" i="30"/>
  <c r="S604" i="30"/>
  <c r="R553" i="30"/>
  <c r="T583" i="30"/>
  <c r="Z583" i="30" s="1"/>
  <c r="Z532" i="30"/>
  <c r="T581" i="30"/>
  <c r="Z530" i="30"/>
  <c r="AB549" i="30"/>
  <c r="W600" i="30"/>
  <c r="AA549" i="30"/>
  <c r="S579" i="30"/>
  <c r="R528" i="30"/>
  <c r="S593" i="30"/>
  <c r="R542" i="30"/>
  <c r="V455" i="30"/>
  <c r="AC455" i="30" s="1"/>
  <c r="AC432" i="30"/>
  <c r="W593" i="30"/>
  <c r="AB542" i="30"/>
  <c r="AA542" i="30"/>
  <c r="W602" i="30"/>
  <c r="AB551" i="30"/>
  <c r="AA551" i="30"/>
  <c r="W584" i="30"/>
  <c r="AA533" i="30"/>
  <c r="AB533" i="30"/>
  <c r="V606" i="30"/>
  <c r="AC606" i="30" s="1"/>
  <c r="AC555" i="30"/>
  <c r="V605" i="30"/>
  <c r="AC605" i="30" s="1"/>
  <c r="AC554" i="30"/>
  <c r="V604" i="30"/>
  <c r="AC553" i="30"/>
  <c r="V603" i="30"/>
  <c r="AC552" i="30"/>
  <c r="V602" i="30"/>
  <c r="AC551" i="30"/>
  <c r="V601" i="30"/>
  <c r="AC550" i="30"/>
  <c r="V600" i="30"/>
  <c r="AC549" i="30"/>
  <c r="V599" i="30"/>
  <c r="AC548" i="30"/>
  <c r="V632" i="30"/>
  <c r="AC632" i="30" s="1"/>
  <c r="AC581" i="30"/>
  <c r="W587" i="30"/>
  <c r="AB536" i="30"/>
  <c r="AA536" i="30"/>
  <c r="S568" i="30"/>
  <c r="S534" i="30"/>
  <c r="R517" i="30"/>
  <c r="R548" i="30"/>
  <c r="S599" i="30"/>
  <c r="AC545" i="30"/>
  <c r="V596" i="30"/>
  <c r="V594" i="30"/>
  <c r="AC543" i="30"/>
  <c r="V592" i="30"/>
  <c r="AC541" i="30"/>
  <c r="V590" i="30"/>
  <c r="AC539" i="30"/>
  <c r="V588" i="30"/>
  <c r="AC537" i="30"/>
  <c r="W586" i="30"/>
  <c r="W546" i="30"/>
  <c r="AB535" i="30"/>
  <c r="AA535" i="30"/>
  <c r="AA495" i="30"/>
  <c r="AB495" i="30"/>
  <c r="T584" i="30"/>
  <c r="Z533" i="30"/>
  <c r="T582" i="30"/>
  <c r="Z531" i="30"/>
  <c r="T580" i="30"/>
  <c r="Z529" i="30"/>
  <c r="T576" i="30"/>
  <c r="Z525" i="30"/>
  <c r="T573" i="30"/>
  <c r="Z522" i="30"/>
  <c r="T572" i="30"/>
  <c r="Z521" i="30"/>
  <c r="S583" i="30"/>
  <c r="R583" i="30" s="1"/>
  <c r="R532" i="30"/>
  <c r="S581" i="30"/>
  <c r="R530" i="30"/>
  <c r="W570" i="30"/>
  <c r="AA519" i="30"/>
  <c r="AB519" i="30"/>
  <c r="T604" i="30"/>
  <c r="Z553" i="30"/>
  <c r="T603" i="30"/>
  <c r="Z552" i="30"/>
  <c r="T602" i="30"/>
  <c r="Z551" i="30"/>
  <c r="T600" i="30"/>
  <c r="Z549" i="30"/>
  <c r="T599" i="30"/>
  <c r="Z548" i="30"/>
  <c r="S596" i="30"/>
  <c r="R545" i="30"/>
  <c r="S606" i="30"/>
  <c r="R606" i="30" s="1"/>
  <c r="R555" i="30"/>
  <c r="U506" i="30"/>
  <c r="W455" i="30"/>
  <c r="AB432" i="30"/>
  <c r="AA432" i="30"/>
  <c r="V580" i="30"/>
  <c r="AC529" i="30"/>
  <c r="S578" i="30"/>
  <c r="R527" i="30"/>
  <c r="Z432" i="30"/>
  <c r="T455" i="30"/>
  <c r="W518" i="30"/>
  <c r="AA467" i="30"/>
  <c r="AB467" i="30"/>
  <c r="S574" i="30"/>
  <c r="R523" i="30"/>
  <c r="W595" i="30"/>
  <c r="AA544" i="30"/>
  <c r="AB544" i="30"/>
  <c r="V571" i="30"/>
  <c r="AC520" i="30"/>
  <c r="V576" i="30"/>
  <c r="AC525" i="30"/>
  <c r="W604" i="30"/>
  <c r="AB553" i="30"/>
  <c r="AA553" i="30"/>
  <c r="S589" i="30"/>
  <c r="R538" i="30"/>
  <c r="W605" i="30"/>
  <c r="AB554" i="30"/>
  <c r="AA554" i="30"/>
  <c r="T546" i="30"/>
  <c r="T586" i="30"/>
  <c r="Z535" i="30"/>
  <c r="V570" i="30"/>
  <c r="AC519" i="30"/>
  <c r="V569" i="30"/>
  <c r="AC518" i="30"/>
  <c r="V575" i="30"/>
  <c r="AC524" i="30"/>
  <c r="V573" i="30"/>
  <c r="AC522" i="30"/>
  <c r="W571" i="30"/>
  <c r="AA520" i="30"/>
  <c r="AB520" i="30"/>
  <c r="S572" i="30"/>
  <c r="R521" i="30"/>
  <c r="S571" i="30"/>
  <c r="R520" i="30"/>
  <c r="S569" i="30"/>
  <c r="R518" i="30"/>
  <c r="U568" i="30"/>
  <c r="U534" i="30"/>
  <c r="W568" i="30"/>
  <c r="AB517" i="30"/>
  <c r="W590" i="30"/>
  <c r="AB539" i="30"/>
  <c r="AA539" i="30"/>
  <c r="W578" i="30"/>
  <c r="AA527" i="30"/>
  <c r="AB527" i="30"/>
  <c r="W588" i="30"/>
  <c r="AB537" i="30"/>
  <c r="AA537" i="30"/>
  <c r="W522" i="30"/>
  <c r="AA471" i="30"/>
  <c r="AB471" i="30"/>
  <c r="W592" i="30"/>
  <c r="AB541" i="30"/>
  <c r="AA541" i="30"/>
  <c r="S586" i="30"/>
  <c r="S546" i="30"/>
  <c r="R535" i="30"/>
  <c r="W591" i="30"/>
  <c r="AB540" i="30"/>
  <c r="AA540" i="30"/>
  <c r="AB550" i="30"/>
  <c r="W601" i="30"/>
  <c r="AA550" i="30"/>
  <c r="S595" i="30"/>
  <c r="R595" i="30" s="1"/>
  <c r="R544" i="30"/>
  <c r="T596" i="30"/>
  <c r="Z545" i="30"/>
  <c r="T594" i="30"/>
  <c r="Z543" i="30"/>
  <c r="T592" i="30"/>
  <c r="Z541" i="30"/>
  <c r="T590" i="30"/>
  <c r="Z539" i="30"/>
  <c r="T588" i="30"/>
  <c r="Z537" i="30"/>
  <c r="S603" i="30"/>
  <c r="R552" i="30"/>
  <c r="S602" i="30"/>
  <c r="R551" i="30"/>
  <c r="AB548" i="30"/>
  <c r="W599" i="30"/>
  <c r="AA548" i="30"/>
  <c r="V483" i="30"/>
  <c r="AC466" i="30"/>
  <c r="V517" i="30"/>
  <c r="S635" i="30"/>
  <c r="R584" i="30"/>
  <c r="S633" i="30"/>
  <c r="R633" i="30" s="1"/>
  <c r="R582" i="30"/>
  <c r="W576" i="30"/>
  <c r="AA525" i="30"/>
  <c r="AB525" i="30"/>
  <c r="T595" i="30"/>
  <c r="Z544" i="30"/>
  <c r="T593" i="30"/>
  <c r="Z542" i="30"/>
  <c r="T591" i="30"/>
  <c r="Z540" i="30"/>
  <c r="T589" i="30"/>
  <c r="Z538" i="30"/>
  <c r="T587" i="30"/>
  <c r="Z536" i="30"/>
  <c r="S590" i="30"/>
  <c r="R539" i="30"/>
  <c r="S576" i="30"/>
  <c r="R525" i="30"/>
  <c r="S575" i="30"/>
  <c r="R524" i="30"/>
  <c r="V579" i="30"/>
  <c r="AC528" i="30"/>
  <c r="V578" i="30"/>
  <c r="AC527" i="30"/>
  <c r="V577" i="30"/>
  <c r="AC526" i="30"/>
  <c r="V574" i="30"/>
  <c r="AC523" i="30"/>
  <c r="S556" i="30"/>
  <c r="R547" i="30"/>
  <c r="S598" i="30"/>
  <c r="W594" i="30"/>
  <c r="AB543" i="30"/>
  <c r="AA543" i="30"/>
  <c r="V598" i="30"/>
  <c r="V556" i="30"/>
  <c r="AC556" i="30" s="1"/>
  <c r="AC547" i="30"/>
  <c r="V572" i="30"/>
  <c r="AC521" i="30"/>
  <c r="Z495" i="30"/>
  <c r="W483" i="30"/>
  <c r="S506" i="30"/>
  <c r="Z657" i="35" l="1"/>
  <c r="AA657" i="35"/>
  <c r="AB657" i="35"/>
  <c r="AA657" i="34"/>
  <c r="AB657" i="34"/>
  <c r="Z657" i="34"/>
  <c r="U557" i="30"/>
  <c r="Z546" i="30"/>
  <c r="W534" i="30"/>
  <c r="AB534" i="30" s="1"/>
  <c r="Z595" i="30"/>
  <c r="Z455" i="30"/>
  <c r="W506" i="30"/>
  <c r="AB483" i="30"/>
  <c r="AA483" i="30"/>
  <c r="V649" i="30"/>
  <c r="AC649" i="30" s="1"/>
  <c r="V607" i="30"/>
  <c r="AC607" i="30" s="1"/>
  <c r="AC598" i="30"/>
  <c r="S607" i="30"/>
  <c r="S649" i="30"/>
  <c r="R649" i="30" s="1"/>
  <c r="R598" i="30"/>
  <c r="V625" i="30"/>
  <c r="AC625" i="30" s="1"/>
  <c r="AC574" i="30"/>
  <c r="V628" i="30"/>
  <c r="AC628" i="30" s="1"/>
  <c r="AC577" i="30"/>
  <c r="V629" i="30"/>
  <c r="AC629" i="30" s="1"/>
  <c r="AC578" i="30"/>
  <c r="V630" i="30"/>
  <c r="AC630" i="30" s="1"/>
  <c r="AC579" i="30"/>
  <c r="S626" i="30"/>
  <c r="R626" i="30" s="1"/>
  <c r="R575" i="30"/>
  <c r="S627" i="30"/>
  <c r="R627" i="30" s="1"/>
  <c r="R576" i="30"/>
  <c r="S641" i="30"/>
  <c r="R641" i="30" s="1"/>
  <c r="R590" i="30"/>
  <c r="T638" i="30"/>
  <c r="Z587" i="30"/>
  <c r="T640" i="30"/>
  <c r="Z589" i="30"/>
  <c r="T642" i="30"/>
  <c r="Z591" i="30"/>
  <c r="T644" i="30"/>
  <c r="Z593" i="30"/>
  <c r="V568" i="30"/>
  <c r="AA568" i="30" s="1"/>
  <c r="V534" i="30"/>
  <c r="AC517" i="30"/>
  <c r="V506" i="30"/>
  <c r="AC506" i="30" s="1"/>
  <c r="AC483" i="30"/>
  <c r="W650" i="30"/>
  <c r="AB599" i="30"/>
  <c r="AA599" i="30"/>
  <c r="S637" i="30"/>
  <c r="R637" i="30" s="1"/>
  <c r="S597" i="30"/>
  <c r="S648" i="30" s="1"/>
  <c r="R648" i="30" s="1"/>
  <c r="R586" i="30"/>
  <c r="W573" i="30"/>
  <c r="AA522" i="30"/>
  <c r="AB522" i="30"/>
  <c r="W629" i="30"/>
  <c r="AB578" i="30"/>
  <c r="AA578" i="30"/>
  <c r="W622" i="30"/>
  <c r="AB571" i="30"/>
  <c r="AA571" i="30"/>
  <c r="V624" i="30"/>
  <c r="AC624" i="30" s="1"/>
  <c r="AC573" i="30"/>
  <c r="V626" i="30"/>
  <c r="AC626" i="30" s="1"/>
  <c r="AC575" i="30"/>
  <c r="V620" i="30"/>
  <c r="AC620" i="30" s="1"/>
  <c r="AC569" i="30"/>
  <c r="V621" i="30"/>
  <c r="AC621" i="30" s="1"/>
  <c r="AC570" i="30"/>
  <c r="T637" i="30"/>
  <c r="T597" i="30"/>
  <c r="Z586" i="30"/>
  <c r="AB605" i="30"/>
  <c r="AA605" i="30"/>
  <c r="S640" i="30"/>
  <c r="R640" i="30" s="1"/>
  <c r="R589" i="30"/>
  <c r="AA595" i="30"/>
  <c r="AB595" i="30"/>
  <c r="S625" i="30"/>
  <c r="R625" i="30" s="1"/>
  <c r="R574" i="30"/>
  <c r="AA455" i="30"/>
  <c r="AB455" i="30"/>
  <c r="W621" i="30"/>
  <c r="AB570" i="30"/>
  <c r="AA570" i="30"/>
  <c r="S632" i="30"/>
  <c r="R632" i="30" s="1"/>
  <c r="R581" i="30"/>
  <c r="T623" i="30"/>
  <c r="Z572" i="30"/>
  <c r="T624" i="30"/>
  <c r="Z573" i="30"/>
  <c r="T627" i="30"/>
  <c r="Z576" i="30"/>
  <c r="T631" i="30"/>
  <c r="Z580" i="30"/>
  <c r="T633" i="30"/>
  <c r="Z582" i="30"/>
  <c r="T635" i="30"/>
  <c r="Z584" i="30"/>
  <c r="W637" i="30"/>
  <c r="AA586" i="30"/>
  <c r="W597" i="30"/>
  <c r="AB586" i="30"/>
  <c r="V639" i="30"/>
  <c r="AC639" i="30" s="1"/>
  <c r="AC588" i="30"/>
  <c r="V641" i="30"/>
  <c r="AC641" i="30" s="1"/>
  <c r="AC590" i="30"/>
  <c r="V643" i="30"/>
  <c r="AC643" i="30" s="1"/>
  <c r="AC592" i="30"/>
  <c r="V645" i="30"/>
  <c r="AC645" i="30" s="1"/>
  <c r="AC594" i="30"/>
  <c r="W638" i="30"/>
  <c r="AA587" i="30"/>
  <c r="AB587" i="30"/>
  <c r="V650" i="30"/>
  <c r="AC650" i="30" s="1"/>
  <c r="AC599" i="30"/>
  <c r="V651" i="30"/>
  <c r="AC651" i="30" s="1"/>
  <c r="AC600" i="30"/>
  <c r="V652" i="30"/>
  <c r="AC652" i="30" s="1"/>
  <c r="AC601" i="30"/>
  <c r="V653" i="30"/>
  <c r="AC653" i="30" s="1"/>
  <c r="AC602" i="30"/>
  <c r="V654" i="30"/>
  <c r="AC654" i="30" s="1"/>
  <c r="AC603" i="30"/>
  <c r="V655" i="30"/>
  <c r="AC655" i="30" s="1"/>
  <c r="AC604" i="30"/>
  <c r="AB602" i="30"/>
  <c r="W653" i="30"/>
  <c r="AA602" i="30"/>
  <c r="T632" i="30"/>
  <c r="Z632" i="30" s="1"/>
  <c r="Z581" i="30"/>
  <c r="R604" i="30"/>
  <c r="S655" i="30"/>
  <c r="R655" i="30" s="1"/>
  <c r="V638" i="30"/>
  <c r="AC638" i="30" s="1"/>
  <c r="AC587" i="30"/>
  <c r="V640" i="30"/>
  <c r="AC640" i="30" s="1"/>
  <c r="AC589" i="30"/>
  <c r="V642" i="30"/>
  <c r="AC642" i="30" s="1"/>
  <c r="AC591" i="30"/>
  <c r="V644" i="30"/>
  <c r="AC644" i="30" s="1"/>
  <c r="AC593" i="30"/>
  <c r="S645" i="30"/>
  <c r="R645" i="30" s="1"/>
  <c r="R594" i="30"/>
  <c r="T625" i="30"/>
  <c r="Z625" i="30" s="1"/>
  <c r="Z574" i="30"/>
  <c r="T628" i="30"/>
  <c r="Z628" i="30" s="1"/>
  <c r="Z577" i="30"/>
  <c r="T629" i="30"/>
  <c r="Z629" i="30" s="1"/>
  <c r="Z578" i="30"/>
  <c r="T622" i="30"/>
  <c r="Z571" i="30"/>
  <c r="W575" i="30"/>
  <c r="AA524" i="30"/>
  <c r="AB524" i="30"/>
  <c r="T652" i="30"/>
  <c r="Z652" i="30" s="1"/>
  <c r="Z601" i="30"/>
  <c r="W631" i="30"/>
  <c r="AB580" i="30"/>
  <c r="AA580" i="30"/>
  <c r="AB606" i="30"/>
  <c r="AA606" i="30"/>
  <c r="S642" i="30"/>
  <c r="R642" i="30" s="1"/>
  <c r="R591" i="30"/>
  <c r="V637" i="30"/>
  <c r="AC637" i="30" s="1"/>
  <c r="V597" i="30"/>
  <c r="AC586" i="30"/>
  <c r="AB583" i="30"/>
  <c r="AA583" i="30"/>
  <c r="T649" i="30"/>
  <c r="T607" i="30"/>
  <c r="Z598" i="30"/>
  <c r="T568" i="30"/>
  <c r="T534" i="30"/>
  <c r="Z517" i="30"/>
  <c r="W647" i="30"/>
  <c r="AA596" i="30"/>
  <c r="AB596" i="30"/>
  <c r="W607" i="30"/>
  <c r="W649" i="30"/>
  <c r="AB598" i="30"/>
  <c r="AA598" i="30"/>
  <c r="AA556" i="30"/>
  <c r="AB556" i="30"/>
  <c r="W633" i="30"/>
  <c r="AB582" i="30"/>
  <c r="AA582" i="30"/>
  <c r="S643" i="30"/>
  <c r="R643" i="30" s="1"/>
  <c r="R592" i="30"/>
  <c r="W625" i="30"/>
  <c r="AB574" i="30"/>
  <c r="AA574" i="30"/>
  <c r="V635" i="30"/>
  <c r="AC584" i="30"/>
  <c r="AA517" i="30"/>
  <c r="S557" i="30"/>
  <c r="Z605" i="30"/>
  <c r="Z606" i="30"/>
  <c r="Z556" i="30"/>
  <c r="V623" i="30"/>
  <c r="AC623" i="30" s="1"/>
  <c r="AC572" i="30"/>
  <c r="W645" i="30"/>
  <c r="AA594" i="30"/>
  <c r="AB594" i="30"/>
  <c r="W627" i="30"/>
  <c r="AB576" i="30"/>
  <c r="AA576" i="30"/>
  <c r="R635" i="30"/>
  <c r="R602" i="30"/>
  <c r="S653" i="30"/>
  <c r="R653" i="30" s="1"/>
  <c r="R603" i="30"/>
  <c r="S654" i="30"/>
  <c r="R654" i="30" s="1"/>
  <c r="T639" i="30"/>
  <c r="Z639" i="30" s="1"/>
  <c r="Z588" i="30"/>
  <c r="T641" i="30"/>
  <c r="Z641" i="30" s="1"/>
  <c r="Z590" i="30"/>
  <c r="T643" i="30"/>
  <c r="Z643" i="30" s="1"/>
  <c r="Z592" i="30"/>
  <c r="T645" i="30"/>
  <c r="Z645" i="30" s="1"/>
  <c r="Z594" i="30"/>
  <c r="T647" i="30"/>
  <c r="Z596" i="30"/>
  <c r="W652" i="30"/>
  <c r="AB601" i="30"/>
  <c r="AA601" i="30"/>
  <c r="W642" i="30"/>
  <c r="AA591" i="30"/>
  <c r="AB591" i="30"/>
  <c r="W643" i="30"/>
  <c r="AA592" i="30"/>
  <c r="AB592" i="30"/>
  <c r="W639" i="30"/>
  <c r="AA588" i="30"/>
  <c r="AB588" i="30"/>
  <c r="W641" i="30"/>
  <c r="AA590" i="30"/>
  <c r="AB590" i="30"/>
  <c r="W619" i="30"/>
  <c r="AB568" i="30"/>
  <c r="U619" i="30"/>
  <c r="U585" i="30"/>
  <c r="S620" i="30"/>
  <c r="R620" i="30" s="1"/>
  <c r="R569" i="30"/>
  <c r="S622" i="30"/>
  <c r="R622" i="30" s="1"/>
  <c r="R571" i="30"/>
  <c r="S623" i="30"/>
  <c r="R623" i="30" s="1"/>
  <c r="R572" i="30"/>
  <c r="AB604" i="30"/>
  <c r="W655" i="30"/>
  <c r="AA604" i="30"/>
  <c r="V627" i="30"/>
  <c r="AC627" i="30" s="1"/>
  <c r="AC576" i="30"/>
  <c r="V622" i="30"/>
  <c r="AC622" i="30" s="1"/>
  <c r="AC571" i="30"/>
  <c r="W569" i="30"/>
  <c r="AA518" i="30"/>
  <c r="AB518" i="30"/>
  <c r="S629" i="30"/>
  <c r="R629" i="30" s="1"/>
  <c r="R578" i="30"/>
  <c r="V631" i="30"/>
  <c r="AC631" i="30" s="1"/>
  <c r="AC580" i="30"/>
  <c r="S647" i="30"/>
  <c r="R596" i="30"/>
  <c r="T650" i="30"/>
  <c r="Z650" i="30" s="1"/>
  <c r="Z599" i="30"/>
  <c r="T651" i="30"/>
  <c r="Z651" i="30" s="1"/>
  <c r="Z600" i="30"/>
  <c r="T653" i="30"/>
  <c r="Z602" i="30"/>
  <c r="T654" i="30"/>
  <c r="Z603" i="30"/>
  <c r="T655" i="30"/>
  <c r="Z604" i="30"/>
  <c r="AB546" i="30"/>
  <c r="AA546" i="30"/>
  <c r="V647" i="30"/>
  <c r="AC596" i="30"/>
  <c r="S650" i="30"/>
  <c r="R650" i="30" s="1"/>
  <c r="R599" i="30"/>
  <c r="S619" i="30"/>
  <c r="R619" i="30" s="1"/>
  <c r="S585" i="30"/>
  <c r="R568" i="30"/>
  <c r="W635" i="30"/>
  <c r="AB584" i="30"/>
  <c r="AA584" i="30"/>
  <c r="W644" i="30"/>
  <c r="AA593" i="30"/>
  <c r="AB593" i="30"/>
  <c r="S644" i="30"/>
  <c r="R644" i="30" s="1"/>
  <c r="R593" i="30"/>
  <c r="S630" i="30"/>
  <c r="R630" i="30" s="1"/>
  <c r="R579" i="30"/>
  <c r="W651" i="30"/>
  <c r="AB600" i="30"/>
  <c r="AA600" i="30"/>
  <c r="U607" i="30"/>
  <c r="U649" i="30"/>
  <c r="S651" i="30"/>
  <c r="R651" i="30" s="1"/>
  <c r="R600" i="30"/>
  <c r="S652" i="30"/>
  <c r="R652" i="30" s="1"/>
  <c r="R601" i="30"/>
  <c r="W628" i="30"/>
  <c r="AB577" i="30"/>
  <c r="AA577" i="30"/>
  <c r="V633" i="30"/>
  <c r="AC633" i="30" s="1"/>
  <c r="AC582" i="30"/>
  <c r="U637" i="30"/>
  <c r="U597" i="30"/>
  <c r="U648" i="30" s="1"/>
  <c r="S638" i="30"/>
  <c r="R638" i="30" s="1"/>
  <c r="R587" i="30"/>
  <c r="AB603" i="30"/>
  <c r="W654" i="30"/>
  <c r="AA603" i="30"/>
  <c r="T626" i="30"/>
  <c r="Z575" i="30"/>
  <c r="T630" i="30"/>
  <c r="Z579" i="30"/>
  <c r="T620" i="30"/>
  <c r="Z569" i="30"/>
  <c r="T621" i="30"/>
  <c r="Z570" i="30"/>
  <c r="S628" i="30"/>
  <c r="R628" i="30" s="1"/>
  <c r="R577" i="30"/>
  <c r="W581" i="30"/>
  <c r="AA530" i="30"/>
  <c r="AB530" i="30"/>
  <c r="W640" i="30"/>
  <c r="AA589" i="30"/>
  <c r="AB589" i="30"/>
  <c r="Z483" i="30"/>
  <c r="T506" i="30"/>
  <c r="W623" i="30"/>
  <c r="AB572" i="30"/>
  <c r="AA572" i="30"/>
  <c r="S639" i="30"/>
  <c r="R639" i="30" s="1"/>
  <c r="R588" i="30"/>
  <c r="S624" i="30"/>
  <c r="R624" i="30" s="1"/>
  <c r="R573" i="30"/>
  <c r="W579" i="30"/>
  <c r="AA528" i="30"/>
  <c r="AB528" i="30"/>
  <c r="S621" i="30"/>
  <c r="R621" i="30" s="1"/>
  <c r="R570" i="30"/>
  <c r="Z624" i="30" l="1"/>
  <c r="Z655" i="30"/>
  <c r="AA534" i="30"/>
  <c r="Z654" i="30"/>
  <c r="Z653" i="30"/>
  <c r="W557" i="30"/>
  <c r="AB557" i="30" s="1"/>
  <c r="Z626" i="30"/>
  <c r="Z630" i="30"/>
  <c r="Z607" i="30"/>
  <c r="Z506" i="30"/>
  <c r="Z621" i="30"/>
  <c r="Z620" i="30"/>
  <c r="Z649" i="30"/>
  <c r="AB623" i="30"/>
  <c r="AA623" i="30"/>
  <c r="W632" i="30"/>
  <c r="AB581" i="30"/>
  <c r="AA581" i="30"/>
  <c r="AB654" i="30"/>
  <c r="AA654" i="30"/>
  <c r="AB628" i="30"/>
  <c r="AA628" i="30"/>
  <c r="AA644" i="30"/>
  <c r="AB644" i="30"/>
  <c r="AC647" i="30"/>
  <c r="S656" i="30"/>
  <c r="R647" i="30"/>
  <c r="AB619" i="30"/>
  <c r="AA641" i="30"/>
  <c r="AB641" i="30"/>
  <c r="AA643" i="30"/>
  <c r="AB643" i="30"/>
  <c r="AB652" i="30"/>
  <c r="AA652" i="30"/>
  <c r="Z647" i="30"/>
  <c r="AA645" i="30"/>
  <c r="AB645" i="30"/>
  <c r="AB625" i="30"/>
  <c r="AA625" i="30"/>
  <c r="AB649" i="30"/>
  <c r="AA649" i="30"/>
  <c r="AB647" i="30"/>
  <c r="AA647" i="30"/>
  <c r="T557" i="30"/>
  <c r="Z534" i="30"/>
  <c r="V648" i="30"/>
  <c r="AC648" i="30" s="1"/>
  <c r="AC597" i="30"/>
  <c r="AB631" i="30"/>
  <c r="AA631" i="30"/>
  <c r="AB621" i="30"/>
  <c r="AA621" i="30"/>
  <c r="T648" i="30"/>
  <c r="Z597" i="30"/>
  <c r="AB622" i="30"/>
  <c r="AA622" i="30"/>
  <c r="W624" i="30"/>
  <c r="AB573" i="30"/>
  <c r="AA573" i="30"/>
  <c r="AB650" i="30"/>
  <c r="AA650" i="30"/>
  <c r="V557" i="30"/>
  <c r="AC557" i="30" s="1"/>
  <c r="AC534" i="30"/>
  <c r="AA506" i="30"/>
  <c r="AB506" i="30"/>
  <c r="U656" i="30"/>
  <c r="W630" i="30"/>
  <c r="AB579" i="30"/>
  <c r="AA579" i="30"/>
  <c r="AA640" i="30"/>
  <c r="AB640" i="30"/>
  <c r="AB651" i="30"/>
  <c r="AA651" i="30"/>
  <c r="AA635" i="30"/>
  <c r="AB635" i="30"/>
  <c r="S636" i="30"/>
  <c r="S608" i="30"/>
  <c r="W620" i="30"/>
  <c r="AB569" i="30"/>
  <c r="AA569" i="30"/>
  <c r="AB655" i="30"/>
  <c r="AA655" i="30"/>
  <c r="U636" i="30"/>
  <c r="U646" i="30" s="1"/>
  <c r="U608" i="30"/>
  <c r="AA639" i="30"/>
  <c r="AB639" i="30"/>
  <c r="AA642" i="30"/>
  <c r="AB642" i="30"/>
  <c r="AB627" i="30"/>
  <c r="AA627" i="30"/>
  <c r="AC635" i="30"/>
  <c r="AB633" i="30"/>
  <c r="AA633" i="30"/>
  <c r="AA607" i="30"/>
  <c r="AB607" i="30"/>
  <c r="T619" i="30"/>
  <c r="Z568" i="30"/>
  <c r="T585" i="30"/>
  <c r="W626" i="30"/>
  <c r="AB575" i="30"/>
  <c r="AA575" i="30"/>
  <c r="AB653" i="30"/>
  <c r="AA653" i="30"/>
  <c r="AA638" i="30"/>
  <c r="AB638" i="30"/>
  <c r="W648" i="30"/>
  <c r="AB597" i="30"/>
  <c r="AA597" i="30"/>
  <c r="AA637" i="30"/>
  <c r="AB637" i="30"/>
  <c r="Z635" i="30"/>
  <c r="AB629" i="30"/>
  <c r="AA629" i="30"/>
  <c r="V619" i="30"/>
  <c r="AC619" i="30" s="1"/>
  <c r="V585" i="30"/>
  <c r="AC568" i="30"/>
  <c r="W585" i="30"/>
  <c r="Z622" i="30"/>
  <c r="Z633" i="30"/>
  <c r="Z631" i="30"/>
  <c r="Z627" i="30"/>
  <c r="Z623" i="30"/>
  <c r="Z637" i="30"/>
  <c r="Z644" i="30"/>
  <c r="Z642" i="30"/>
  <c r="Z640" i="30"/>
  <c r="Z638" i="30"/>
  <c r="AA557" i="30" l="1"/>
  <c r="Z648" i="30"/>
  <c r="U657" i="30"/>
  <c r="Z619" i="30"/>
  <c r="AB626" i="30"/>
  <c r="AA626" i="30"/>
  <c r="AB620" i="30"/>
  <c r="AA620" i="30"/>
  <c r="R636" i="30"/>
  <c r="S646" i="30"/>
  <c r="S657" i="30" s="1"/>
  <c r="AB630" i="30"/>
  <c r="AA630" i="30"/>
  <c r="AB624" i="30"/>
  <c r="AA624" i="30"/>
  <c r="AB632" i="30"/>
  <c r="AA632" i="30"/>
  <c r="Z557" i="30"/>
  <c r="T656" i="30"/>
  <c r="AA619" i="30"/>
  <c r="W636" i="30"/>
  <c r="W608" i="30"/>
  <c r="AA585" i="30"/>
  <c r="AB585" i="30"/>
  <c r="V608" i="30"/>
  <c r="AC608" i="30" s="1"/>
  <c r="V636" i="30"/>
  <c r="AC585" i="30"/>
  <c r="AB648" i="30"/>
  <c r="AA648" i="30"/>
  <c r="T608" i="30"/>
  <c r="T636" i="30"/>
  <c r="Z585" i="30"/>
  <c r="W656" i="30"/>
  <c r="V656" i="30"/>
  <c r="AC656" i="30" s="1"/>
  <c r="AC636" i="30" l="1"/>
  <c r="V646" i="30"/>
  <c r="AB608" i="30"/>
  <c r="AA608" i="30"/>
  <c r="Z608" i="30"/>
  <c r="AA656" i="30"/>
  <c r="AB656" i="30"/>
  <c r="Z636" i="30"/>
  <c r="T646" i="30"/>
  <c r="AA636" i="30"/>
  <c r="AB636" i="30"/>
  <c r="W646" i="30"/>
  <c r="Z656" i="30"/>
  <c r="Z646" i="30" l="1"/>
  <c r="T657" i="30"/>
  <c r="AB646" i="30"/>
  <c r="AA646" i="30"/>
  <c r="W657" i="30"/>
  <c r="AC646" i="30"/>
  <c r="V657" i="30"/>
  <c r="AC657" i="30" s="1"/>
  <c r="AB657" i="30" l="1"/>
  <c r="AA657" i="30"/>
  <c r="Z657" i="30"/>
</calcChain>
</file>

<file path=xl/sharedStrings.xml><?xml version="1.0" encoding="utf-8"?>
<sst xmlns="http://schemas.openxmlformats.org/spreadsheetml/2006/main" count="10689" uniqueCount="164">
  <si>
    <t>BJR</t>
  </si>
  <si>
    <t>Kg/Ha</t>
  </si>
  <si>
    <t>Tahun Tanam</t>
  </si>
  <si>
    <t>Blok</t>
  </si>
  <si>
    <t>Tk</t>
  </si>
  <si>
    <t>Tdn</t>
  </si>
  <si>
    <t>KG</t>
  </si>
  <si>
    <t xml:space="preserve">AKP           </t>
  </si>
  <si>
    <t xml:space="preserve">   1  ;</t>
  </si>
  <si>
    <t>B u l a n     I n i</t>
  </si>
  <si>
    <t>S/d    B u l a n     I n i</t>
  </si>
  <si>
    <t>Pkk                                Di Panen</t>
  </si>
  <si>
    <t>Ha               Panen</t>
  </si>
  <si>
    <t>Ha                 Panen</t>
  </si>
  <si>
    <t>Rotasi Panen</t>
  </si>
  <si>
    <t>Tdn/     Pkk</t>
  </si>
  <si>
    <t>Q. 10</t>
  </si>
  <si>
    <t>P. 12</t>
  </si>
  <si>
    <t>O. 12</t>
  </si>
  <si>
    <t>N. 10</t>
  </si>
  <si>
    <t>M. 10</t>
  </si>
  <si>
    <t>L. 10</t>
  </si>
  <si>
    <t>REALISASI  PRODUKSI  KELAPA  SAWIT  PER BLOK</t>
  </si>
  <si>
    <t>Pkk/      Ha</t>
  </si>
  <si>
    <t>Jlh</t>
  </si>
  <si>
    <t>Total</t>
  </si>
  <si>
    <t>Q. 14</t>
  </si>
  <si>
    <t>Q. 16</t>
  </si>
  <si>
    <t>Q. 18</t>
  </si>
  <si>
    <t>Q. 20</t>
  </si>
  <si>
    <t>Q. 22</t>
  </si>
  <si>
    <t>P. 14</t>
  </si>
  <si>
    <t>P. 16</t>
  </si>
  <si>
    <t>P. 18</t>
  </si>
  <si>
    <t>P. 20</t>
  </si>
  <si>
    <t>O. 20</t>
  </si>
  <si>
    <t>O. 18</t>
  </si>
  <si>
    <t>O. 16</t>
  </si>
  <si>
    <t>N. 16</t>
  </si>
  <si>
    <t>N. 18</t>
  </si>
  <si>
    <t>M. 12</t>
  </si>
  <si>
    <t>M. 14</t>
  </si>
  <si>
    <t>P. 22</t>
  </si>
  <si>
    <t>P. 24</t>
  </si>
  <si>
    <t>Q. 24</t>
  </si>
  <si>
    <t>O. 14</t>
  </si>
  <si>
    <t>O. 22</t>
  </si>
  <si>
    <t>O. 24</t>
  </si>
  <si>
    <t>N. 24</t>
  </si>
  <si>
    <t>N. 22</t>
  </si>
  <si>
    <t>N. 20</t>
  </si>
  <si>
    <t>N. 14</t>
  </si>
  <si>
    <t>N. 12</t>
  </si>
  <si>
    <t>Q .12</t>
  </si>
  <si>
    <t>Q. 26</t>
  </si>
  <si>
    <t>P. 26</t>
  </si>
  <si>
    <t>M. 16</t>
  </si>
  <si>
    <t>Pkk                       Di Panen</t>
  </si>
  <si>
    <t>5.  REALISASI  PRODUKSI  KELAPA  SAWIT  PER BLOK</t>
  </si>
  <si>
    <t>Luas              Ha</t>
  </si>
  <si>
    <t>Jumlah    Pokok</t>
  </si>
  <si>
    <t>Tdn/ Pkk</t>
  </si>
  <si>
    <t>Afdeling :  IX  ( Sembilan )</t>
  </si>
  <si>
    <t>Bulan :   DESEMBER  2019</t>
  </si>
  <si>
    <t>Kg                      Setelah Pemotongan Pks</t>
  </si>
  <si>
    <t xml:space="preserve">Kg                      Setelah Pemotongan Pks  S/d           </t>
  </si>
  <si>
    <t>Bulan :  JANUARI  2022</t>
  </si>
  <si>
    <t>Bulan :  PEBRUARI  2022</t>
  </si>
  <si>
    <t>Bulan :  MARET  2022</t>
  </si>
  <si>
    <t>Bulan :  APRIL  2022</t>
  </si>
  <si>
    <t>Bulan :  MEI  2022</t>
  </si>
  <si>
    <t>Bulan :  JUNI  2022</t>
  </si>
  <si>
    <t>Bulan :  JULI  2022</t>
  </si>
  <si>
    <t>Bulan :  AGUSTUS  2022</t>
  </si>
  <si>
    <t>Bulan :   SEPTEMBER  2022</t>
  </si>
  <si>
    <t>Bulan :   OKTOBER  2022</t>
  </si>
  <si>
    <t>Bulan :   NOPEMBER  2022</t>
  </si>
  <si>
    <t>Bulan :   DESEMBER  2022</t>
  </si>
  <si>
    <t>Bulan :  JANUARI  2023</t>
  </si>
  <si>
    <t>Bulan :  PEBRUARI  2023</t>
  </si>
  <si>
    <t>Bulan :  MARET  2023</t>
  </si>
  <si>
    <t>Bulan :  APRIL  2023</t>
  </si>
  <si>
    <t>Bulan :  MEI  2023</t>
  </si>
  <si>
    <t>Bulan :  JUNI  2023</t>
  </si>
  <si>
    <t>Bulan :  JULI  2023</t>
  </si>
  <si>
    <t>Bulan :  AGUSTUS  2023</t>
  </si>
  <si>
    <t>Bulan :   SEPTEMBER  2023</t>
  </si>
  <si>
    <t>Bulan :   OKTOBER  2023</t>
  </si>
  <si>
    <t>sd Oktober 2023</t>
  </si>
  <si>
    <t>Bulan :   NOPEMBER  2023</t>
  </si>
  <si>
    <t>Sd</t>
  </si>
  <si>
    <t>sd</t>
  </si>
  <si>
    <t>bi</t>
  </si>
  <si>
    <t>Bulan :   DESEMBER  2023</t>
  </si>
  <si>
    <t>S/D</t>
  </si>
  <si>
    <t>BI</t>
  </si>
  <si>
    <t>Bulan :  JANUARI  2024</t>
  </si>
  <si>
    <t>Bulan :  PEBRUARI  2024</t>
  </si>
  <si>
    <t>B i</t>
  </si>
  <si>
    <t>SD</t>
  </si>
  <si>
    <t>Bulan :  MARET  2024</t>
  </si>
  <si>
    <t>S d</t>
  </si>
  <si>
    <t>Bulan :  APRIL  2024</t>
  </si>
  <si>
    <t>Bulan :  MEI  2024</t>
  </si>
  <si>
    <t>bulan ini</t>
  </si>
  <si>
    <t>Bulan :  JUNI  2024</t>
  </si>
  <si>
    <t>Bulan :  JULI  2024</t>
  </si>
  <si>
    <t>Bulan :  AGUSTUS  2024</t>
  </si>
  <si>
    <t>Bulan :   SEPTEMBER  2024</t>
  </si>
  <si>
    <t>Bulan :   OKTOBER  2024</t>
  </si>
  <si>
    <t>Bulan :   NOPEMBER  2024</t>
  </si>
  <si>
    <t>Bulan :   DESEMBER 2024</t>
  </si>
  <si>
    <t>Bulan :  JANUARI  2025</t>
  </si>
  <si>
    <t>Kg /Ha</t>
  </si>
  <si>
    <t>Selisih +/-</t>
  </si>
  <si>
    <t>Tahun 2023</t>
  </si>
  <si>
    <t>Bulan :  PEBRUARI  2025</t>
  </si>
  <si>
    <t>Bulan :  MARET  2025</t>
  </si>
  <si>
    <t>Bulan :  APRIL  2025</t>
  </si>
  <si>
    <t>Bulan :  MEI  2025</t>
  </si>
  <si>
    <t>Bulan :  JUNI  2025</t>
  </si>
  <si>
    <t>Bulan :  JULI  2025</t>
  </si>
  <si>
    <t>Bulan :  AGUSTUS  2025</t>
  </si>
  <si>
    <t>Kg</t>
  </si>
  <si>
    <t>Pkk Das</t>
  </si>
  <si>
    <t>Bulan :   SEPTEMBER  2025</t>
  </si>
  <si>
    <t>Bulan :   OKTOBER  2025</t>
  </si>
  <si>
    <t>Bulan :   NOPEMBER  2025</t>
  </si>
  <si>
    <t>Bulan :   DESEMBER 2025</t>
  </si>
  <si>
    <t>Bulan :  MARET  2026</t>
  </si>
  <si>
    <t>Bulan :  PEBRUARI  2026</t>
  </si>
  <si>
    <t>BLOK</t>
  </si>
  <si>
    <t>Tahun</t>
  </si>
  <si>
    <t>Luas</t>
  </si>
  <si>
    <t>Jumlah</t>
  </si>
  <si>
    <t>Pkk/</t>
  </si>
  <si>
    <t>TAHUN 2024</t>
  </si>
  <si>
    <t>TAHUN 2025</t>
  </si>
  <si>
    <t>+/-</t>
  </si>
  <si>
    <t>%</t>
  </si>
  <si>
    <t>Tanam</t>
  </si>
  <si>
    <t>Ha</t>
  </si>
  <si>
    <t>Pokok</t>
  </si>
  <si>
    <t>Rotasi</t>
  </si>
  <si>
    <t>Tandan</t>
  </si>
  <si>
    <t>K G</t>
  </si>
  <si>
    <t>tandan</t>
  </si>
  <si>
    <t>tase</t>
  </si>
  <si>
    <t>Panen</t>
  </si>
  <si>
    <t>Q</t>
  </si>
  <si>
    <t>P</t>
  </si>
  <si>
    <t>O</t>
  </si>
  <si>
    <t>N</t>
  </si>
  <si>
    <t>M</t>
  </si>
  <si>
    <t>L</t>
  </si>
  <si>
    <t>Bulan :  JANUARI  2026</t>
  </si>
  <si>
    <t xml:space="preserve"> JANUARI S/D MARET 2025</t>
  </si>
  <si>
    <t xml:space="preserve"> JANUARI S/D MARET 2026</t>
  </si>
  <si>
    <t>Kg/ha</t>
  </si>
  <si>
    <t>/ha</t>
  </si>
  <si>
    <t>K G/ha</t>
  </si>
  <si>
    <t>Bulan :  APRIL  2026</t>
  </si>
  <si>
    <t>Bulan :  MEI  2026</t>
  </si>
  <si>
    <t>Bulan :  JUNI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</si>
</sst>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_);_(@_)"/>
    <numFmt numFmtId="167" formatCode="_(* #,##0.0_);_(* \(#,##0.0\);_(* &quot;-&quot;??_);_(@_)"/>
    <numFmt numFmtId="168" formatCode="_(* #,##0.00_);_(* \(#,##0.00\);_(* &quot;-&quot;_);_(@_)"/>
    <numFmt numFmtId="169" formatCode="0.000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66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1" fontId="5" fillId="0" borderId="0" applyFont="0" applyFill="0" applyBorder="0" applyAlignment="0" applyProtection="0"/>
  </cellStyleXfs>
  <cellXfs count="616">
    <xf numFmtId="0" fontId="0" fillId="0" borderId="0" xfId="0"/>
    <xf numFmtId="0" fontId="8" fillId="0" borderId="4" xfId="16" applyFont="1" applyBorder="1" applyAlignment="1">
      <alignment horizontal="center" vertical="center"/>
    </xf>
    <xf numFmtId="0" fontId="7" fillId="0" borderId="13" xfId="6" applyFont="1" applyBorder="1" applyAlignment="1">
      <alignment wrapText="1"/>
    </xf>
    <xf numFmtId="0" fontId="6" fillId="0" borderId="13" xfId="6" applyBorder="1" applyAlignment="1">
      <alignment wrapText="1"/>
    </xf>
    <xf numFmtId="0" fontId="0" fillId="0" borderId="13" xfId="0" applyBorder="1"/>
    <xf numFmtId="164" fontId="0" fillId="0" borderId="1" xfId="0" applyNumberFormat="1" applyBorder="1"/>
    <xf numFmtId="43" fontId="0" fillId="0" borderId="1" xfId="0" applyNumberFormat="1" applyBorder="1"/>
    <xf numFmtId="167" fontId="0" fillId="0" borderId="1" xfId="0" applyNumberFormat="1" applyBorder="1"/>
    <xf numFmtId="0" fontId="9" fillId="0" borderId="4" xfId="16" applyFont="1" applyBorder="1" applyAlignment="1">
      <alignment horizontal="center" vertical="center" wrapText="1"/>
    </xf>
    <xf numFmtId="0" fontId="14" fillId="0" borderId="6" xfId="0" applyFont="1" applyBorder="1"/>
    <xf numFmtId="164" fontId="14" fillId="0" borderId="8" xfId="1" applyNumberFormat="1" applyFont="1" applyBorder="1"/>
    <xf numFmtId="164" fontId="12" fillId="0" borderId="1" xfId="1" applyNumberFormat="1" applyFont="1" applyBorder="1"/>
    <xf numFmtId="165" fontId="14" fillId="0" borderId="7" xfId="0" applyNumberFormat="1" applyFont="1" applyBorder="1" applyAlignment="1">
      <alignment horizontal="center"/>
    </xf>
    <xf numFmtId="2" fontId="14" fillId="0" borderId="8" xfId="0" applyNumberFormat="1" applyFont="1" applyBorder="1" applyAlignment="1">
      <alignment horizontal="center"/>
    </xf>
    <xf numFmtId="167" fontId="2" fillId="0" borderId="1" xfId="0" applyNumberFormat="1" applyFont="1" applyBorder="1"/>
    <xf numFmtId="0" fontId="2" fillId="0" borderId="18" xfId="0" applyFont="1" applyBorder="1"/>
    <xf numFmtId="164" fontId="12" fillId="0" borderId="20" xfId="1" applyNumberFormat="1" applyFont="1" applyBorder="1"/>
    <xf numFmtId="167" fontId="0" fillId="0" borderId="20" xfId="0" applyNumberFormat="1" applyBorder="1"/>
    <xf numFmtId="43" fontId="0" fillId="0" borderId="20" xfId="0" applyNumberFormat="1" applyBorder="1"/>
    <xf numFmtId="164" fontId="0" fillId="0" borderId="20" xfId="0" applyNumberFormat="1" applyBorder="1"/>
    <xf numFmtId="0" fontId="0" fillId="0" borderId="22" xfId="0" applyBorder="1"/>
    <xf numFmtId="165" fontId="0" fillId="0" borderId="23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41" fontId="2" fillId="0" borderId="20" xfId="0" applyNumberFormat="1" applyFont="1" applyBorder="1"/>
    <xf numFmtId="43" fontId="2" fillId="0" borderId="20" xfId="0" applyNumberFormat="1" applyFont="1" applyBorder="1"/>
    <xf numFmtId="164" fontId="2" fillId="0" borderId="20" xfId="0" applyNumberFormat="1" applyFont="1" applyBorder="1"/>
    <xf numFmtId="41" fontId="14" fillId="0" borderId="8" xfId="0" applyNumberFormat="1" applyFont="1" applyBorder="1"/>
    <xf numFmtId="43" fontId="0" fillId="0" borderId="20" xfId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43" fontId="0" fillId="0" borderId="26" xfId="1" applyFont="1" applyBorder="1" applyAlignment="1">
      <alignment horizontal="center" vertical="center"/>
    </xf>
    <xf numFmtId="164" fontId="0" fillId="0" borderId="26" xfId="1" applyNumberFormat="1" applyFont="1" applyBorder="1" applyAlignment="1">
      <alignment horizontal="center" vertical="center"/>
    </xf>
    <xf numFmtId="164" fontId="12" fillId="0" borderId="24" xfId="1" applyNumberFormat="1" applyFont="1" applyBorder="1"/>
    <xf numFmtId="164" fontId="12" fillId="0" borderId="26" xfId="1" applyNumberFormat="1" applyFont="1" applyBorder="1"/>
    <xf numFmtId="167" fontId="0" fillId="0" borderId="26" xfId="0" applyNumberFormat="1" applyBorder="1"/>
    <xf numFmtId="43" fontId="0" fillId="0" borderId="26" xfId="0" applyNumberFormat="1" applyBorder="1"/>
    <xf numFmtId="164" fontId="0" fillId="0" borderId="26" xfId="0" applyNumberFormat="1" applyBorder="1"/>
    <xf numFmtId="0" fontId="0" fillId="0" borderId="27" xfId="0" applyBorder="1"/>
    <xf numFmtId="165" fontId="0" fillId="0" borderId="28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41" fontId="2" fillId="0" borderId="26" xfId="0" applyNumberFormat="1" applyFont="1" applyBorder="1"/>
    <xf numFmtId="43" fontId="14" fillId="0" borderId="8" xfId="1" applyFont="1" applyBorder="1" applyAlignment="1">
      <alignment horizontal="center" vertical="center"/>
    </xf>
    <xf numFmtId="164" fontId="14" fillId="0" borderId="8" xfId="1" applyNumberFormat="1" applyFont="1" applyBorder="1" applyAlignment="1">
      <alignment horizontal="center" vertical="center"/>
    </xf>
    <xf numFmtId="0" fontId="14" fillId="0" borderId="9" xfId="0" applyFont="1" applyBorder="1"/>
    <xf numFmtId="0" fontId="0" fillId="0" borderId="18" xfId="0" applyBorder="1"/>
    <xf numFmtId="0" fontId="14" fillId="0" borderId="30" xfId="0" applyFont="1" applyBorder="1" applyAlignment="1">
      <alignment horizontal="center" vertical="center" wrapText="1"/>
    </xf>
    <xf numFmtId="43" fontId="14" fillId="0" borderId="29" xfId="1" applyFont="1" applyBorder="1" applyAlignment="1">
      <alignment horizontal="center" vertical="center"/>
    </xf>
    <xf numFmtId="164" fontId="14" fillId="0" borderId="29" xfId="1" applyNumberFormat="1" applyFont="1" applyBorder="1" applyAlignment="1">
      <alignment horizontal="center" vertical="center"/>
    </xf>
    <xf numFmtId="43" fontId="2" fillId="0" borderId="31" xfId="0" applyNumberFormat="1" applyFont="1" applyBorder="1"/>
    <xf numFmtId="164" fontId="2" fillId="0" borderId="31" xfId="0" applyNumberFormat="1" applyFont="1" applyBorder="1"/>
    <xf numFmtId="0" fontId="0" fillId="0" borderId="32" xfId="0" applyBorder="1"/>
    <xf numFmtId="164" fontId="14" fillId="0" borderId="4" xfId="1" applyNumberFormat="1" applyFont="1" applyBorder="1"/>
    <xf numFmtId="0" fontId="0" fillId="0" borderId="33" xfId="0" applyBorder="1"/>
    <xf numFmtId="0" fontId="14" fillId="0" borderId="7" xfId="0" applyFont="1" applyBorder="1" applyAlignment="1">
      <alignment horizontal="center" vertical="center" wrapText="1"/>
    </xf>
    <xf numFmtId="0" fontId="0" fillId="0" borderId="34" xfId="0" applyBorder="1"/>
    <xf numFmtId="43" fontId="0" fillId="0" borderId="31" xfId="1" applyFont="1" applyBorder="1" applyAlignment="1">
      <alignment horizontal="center" vertical="center"/>
    </xf>
    <xf numFmtId="164" fontId="0" fillId="0" borderId="31" xfId="1" applyNumberFormat="1" applyFont="1" applyBorder="1" applyAlignment="1">
      <alignment horizontal="center" vertical="center"/>
    </xf>
    <xf numFmtId="164" fontId="12" fillId="0" borderId="31" xfId="1" applyNumberFormat="1" applyFont="1" applyBorder="1"/>
    <xf numFmtId="167" fontId="0" fillId="0" borderId="31" xfId="0" applyNumberFormat="1" applyBorder="1"/>
    <xf numFmtId="43" fontId="0" fillId="0" borderId="31" xfId="0" applyNumberFormat="1" applyBorder="1"/>
    <xf numFmtId="164" fontId="0" fillId="0" borderId="31" xfId="0" applyNumberFormat="1" applyBorder="1"/>
    <xf numFmtId="165" fontId="0" fillId="0" borderId="35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41" fontId="2" fillId="0" borderId="31" xfId="0" applyNumberFormat="1" applyFont="1" applyBorder="1"/>
    <xf numFmtId="164" fontId="12" fillId="0" borderId="36" xfId="1" applyNumberFormat="1" applyFont="1" applyBorder="1"/>
    <xf numFmtId="167" fontId="0" fillId="0" borderId="36" xfId="0" applyNumberFormat="1" applyBorder="1"/>
    <xf numFmtId="43" fontId="0" fillId="0" borderId="36" xfId="0" applyNumberFormat="1" applyBorder="1"/>
    <xf numFmtId="164" fontId="0" fillId="0" borderId="36" xfId="0" applyNumberFormat="1" applyBorder="1"/>
    <xf numFmtId="0" fontId="0" fillId="0" borderId="37" xfId="0" applyBorder="1"/>
    <xf numFmtId="165" fontId="0" fillId="0" borderId="38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41" fontId="2" fillId="0" borderId="36" xfId="0" applyNumberFormat="1" applyFont="1" applyBorder="1"/>
    <xf numFmtId="43" fontId="2" fillId="0" borderId="36" xfId="0" applyNumberFormat="1" applyFont="1" applyBorder="1"/>
    <xf numFmtId="164" fontId="2" fillId="0" borderId="36" xfId="0" applyNumberFormat="1" applyFont="1" applyBorder="1"/>
    <xf numFmtId="167" fontId="0" fillId="0" borderId="29" xfId="0" applyNumberFormat="1" applyBorder="1"/>
    <xf numFmtId="0" fontId="14" fillId="0" borderId="39" xfId="0" applyFont="1" applyBorder="1"/>
    <xf numFmtId="165" fontId="14" fillId="0" borderId="30" xfId="0" applyNumberFormat="1" applyFont="1" applyBorder="1" applyAlignment="1">
      <alignment horizontal="center"/>
    </xf>
    <xf numFmtId="2" fontId="14" fillId="0" borderId="29" xfId="0" applyNumberFormat="1" applyFont="1" applyBorder="1" applyAlignment="1">
      <alignment horizontal="center"/>
    </xf>
    <xf numFmtId="41" fontId="14" fillId="0" borderId="29" xfId="0" applyNumberFormat="1" applyFont="1" applyBorder="1"/>
    <xf numFmtId="43" fontId="0" fillId="0" borderId="36" xfId="1" applyFont="1" applyBorder="1" applyAlignment="1">
      <alignment horizontal="center" vertical="center"/>
    </xf>
    <xf numFmtId="164" fontId="0" fillId="0" borderId="36" xfId="1" applyNumberFormat="1" applyFont="1" applyBorder="1" applyAlignment="1">
      <alignment horizontal="center" vertical="center"/>
    </xf>
    <xf numFmtId="164" fontId="14" fillId="0" borderId="29" xfId="1" applyNumberFormat="1" applyFont="1" applyBorder="1"/>
    <xf numFmtId="167" fontId="14" fillId="0" borderId="29" xfId="0" applyNumberFormat="1" applyFont="1" applyBorder="1"/>
    <xf numFmtId="43" fontId="0" fillId="0" borderId="1" xfId="1" applyFont="1" applyBorder="1" applyAlignment="1">
      <alignment horizontal="center" vertical="center"/>
    </xf>
    <xf numFmtId="0" fontId="14" fillId="0" borderId="40" xfId="0" applyFont="1" applyBorder="1"/>
    <xf numFmtId="43" fontId="0" fillId="0" borderId="0" xfId="1" applyFont="1"/>
    <xf numFmtId="0" fontId="2" fillId="0" borderId="37" xfId="0" applyFont="1" applyBorder="1"/>
    <xf numFmtId="165" fontId="2" fillId="0" borderId="38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167" fontId="2" fillId="0" borderId="36" xfId="0" applyNumberFormat="1" applyFont="1" applyBorder="1"/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8" fillId="0" borderId="4" xfId="16" applyFont="1" applyBorder="1" applyAlignment="1">
      <alignment horizontal="center" vertical="center" wrapText="1"/>
    </xf>
    <xf numFmtId="168" fontId="0" fillId="0" borderId="0" xfId="19" applyNumberFormat="1" applyFont="1"/>
    <xf numFmtId="0" fontId="0" fillId="0" borderId="51" xfId="0" applyBorder="1"/>
    <xf numFmtId="43" fontId="14" fillId="0" borderId="50" xfId="1" applyFont="1" applyBorder="1" applyAlignment="1">
      <alignment horizontal="center" vertical="center"/>
    </xf>
    <xf numFmtId="164" fontId="14" fillId="0" borderId="50" xfId="1" applyNumberFormat="1" applyFont="1" applyBorder="1" applyAlignment="1">
      <alignment horizontal="center" vertical="center"/>
    </xf>
    <xf numFmtId="166" fontId="2" fillId="0" borderId="36" xfId="19" applyNumberFormat="1" applyFont="1" applyBorder="1"/>
    <xf numFmtId="166" fontId="14" fillId="0" borderId="29" xfId="19" applyNumberFormat="1" applyFont="1" applyBorder="1"/>
    <xf numFmtId="0" fontId="8" fillId="0" borderId="9" xfId="16" applyFont="1" applyBorder="1" applyAlignment="1">
      <alignment horizontal="center" vertical="center"/>
    </xf>
    <xf numFmtId="41" fontId="0" fillId="0" borderId="22" xfId="0" applyNumberFormat="1" applyBorder="1"/>
    <xf numFmtId="41" fontId="14" fillId="0" borderId="6" xfId="0" applyNumberFormat="1" applyFont="1" applyBorder="1"/>
    <xf numFmtId="0" fontId="13" fillId="0" borderId="5" xfId="0" applyFont="1" applyBorder="1" applyAlignment="1">
      <alignment horizontal="center" vertical="center" wrapText="1"/>
    </xf>
    <xf numFmtId="166" fontId="0" fillId="0" borderId="21" xfId="19" applyNumberFormat="1" applyFont="1" applyBorder="1"/>
    <xf numFmtId="166" fontId="14" fillId="0" borderId="41" xfId="19" applyNumberFormat="1" applyFont="1" applyBorder="1"/>
    <xf numFmtId="166" fontId="14" fillId="0" borderId="52" xfId="19" applyNumberFormat="1" applyFont="1" applyBorder="1"/>
    <xf numFmtId="166" fontId="14" fillId="0" borderId="15" xfId="19" applyNumberFormat="1" applyFont="1" applyBorder="1"/>
    <xf numFmtId="41" fontId="14" fillId="0" borderId="50" xfId="0" applyNumberFormat="1" applyFont="1" applyBorder="1"/>
    <xf numFmtId="0" fontId="16" fillId="0" borderId="13" xfId="0" applyFont="1" applyBorder="1"/>
    <xf numFmtId="41" fontId="14" fillId="0" borderId="39" xfId="0" applyNumberFormat="1" applyFont="1" applyBorder="1"/>
    <xf numFmtId="166" fontId="14" fillId="0" borderId="50" xfId="19" applyNumberFormat="1" applyFont="1" applyBorder="1"/>
    <xf numFmtId="166" fontId="14" fillId="0" borderId="8" xfId="19" applyNumberFormat="1" applyFont="1" applyBorder="1"/>
    <xf numFmtId="43" fontId="0" fillId="0" borderId="25" xfId="1" applyFont="1" applyBorder="1" applyAlignment="1">
      <alignment horizontal="center" vertical="center"/>
    </xf>
    <xf numFmtId="164" fontId="0" fillId="0" borderId="25" xfId="1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43" fontId="15" fillId="0" borderId="31" xfId="0" applyNumberFormat="1" applyFont="1" applyBorder="1"/>
    <xf numFmtId="164" fontId="15" fillId="0" borderId="31" xfId="0" applyNumberFormat="1" applyFont="1" applyBorder="1"/>
    <xf numFmtId="166" fontId="2" fillId="0" borderId="1" xfId="19" applyNumberFormat="1" applyFont="1" applyBorder="1"/>
    <xf numFmtId="0" fontId="15" fillId="0" borderId="32" xfId="0" applyFont="1" applyBorder="1"/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164" fontId="14" fillId="0" borderId="50" xfId="1" applyNumberFormat="1" applyFont="1" applyBorder="1"/>
    <xf numFmtId="0" fontId="14" fillId="0" borderId="56" xfId="0" applyFont="1" applyBorder="1"/>
    <xf numFmtId="165" fontId="14" fillId="0" borderId="55" xfId="0" applyNumberFormat="1" applyFont="1" applyBorder="1" applyAlignment="1">
      <alignment horizontal="center"/>
    </xf>
    <xf numFmtId="2" fontId="14" fillId="0" borderId="50" xfId="0" applyNumberFormat="1" applyFont="1" applyBorder="1" applyAlignment="1">
      <alignment horizontal="center"/>
    </xf>
    <xf numFmtId="41" fontId="14" fillId="0" borderId="56" xfId="0" applyNumberFormat="1" applyFont="1" applyBorder="1"/>
    <xf numFmtId="0" fontId="0" fillId="0" borderId="39" xfId="0" applyBorder="1"/>
    <xf numFmtId="164" fontId="12" fillId="0" borderId="29" xfId="1" applyNumberFormat="1" applyFont="1" applyBorder="1"/>
    <xf numFmtId="0" fontId="15" fillId="0" borderId="18" xfId="0" applyFont="1" applyBorder="1"/>
    <xf numFmtId="164" fontId="0" fillId="0" borderId="0" xfId="0" applyNumberFormat="1"/>
    <xf numFmtId="0" fontId="0" fillId="2" borderId="46" xfId="0" applyFill="1" applyBorder="1" applyAlignment="1">
      <alignment horizontal="center" vertical="center" wrapText="1"/>
    </xf>
    <xf numFmtId="164" fontId="0" fillId="0" borderId="20" xfId="0" applyNumberFormat="1" applyBorder="1" applyAlignment="1">
      <alignment vertical="center"/>
    </xf>
    <xf numFmtId="164" fontId="0" fillId="0" borderId="37" xfId="0" applyNumberFormat="1" applyBorder="1"/>
    <xf numFmtId="164" fontId="0" fillId="0" borderId="22" xfId="0" applyNumberFormat="1" applyBorder="1"/>
    <xf numFmtId="164" fontId="0" fillId="0" borderId="18" xfId="0" applyNumberFormat="1" applyBorder="1"/>
    <xf numFmtId="164" fontId="14" fillId="0" borderId="39" xfId="1" applyNumberFormat="1" applyFont="1" applyBorder="1" applyAlignment="1">
      <alignment horizontal="center" vertical="center"/>
    </xf>
    <xf numFmtId="164" fontId="0" fillId="0" borderId="32" xfId="0" applyNumberFormat="1" applyBorder="1"/>
    <xf numFmtId="164" fontId="14" fillId="0" borderId="56" xfId="1" applyNumberFormat="1" applyFont="1" applyBorder="1" applyAlignment="1">
      <alignment horizontal="center" vertical="center"/>
    </xf>
    <xf numFmtId="164" fontId="14" fillId="0" borderId="40" xfId="1" applyNumberFormat="1" applyFont="1" applyBorder="1" applyAlignment="1">
      <alignment horizontal="center" vertical="center"/>
    </xf>
    <xf numFmtId="164" fontId="2" fillId="0" borderId="37" xfId="0" applyNumberFormat="1" applyFont="1" applyBorder="1"/>
    <xf numFmtId="164" fontId="2" fillId="0" borderId="22" xfId="0" applyNumberFormat="1" applyFont="1" applyBorder="1"/>
    <xf numFmtId="164" fontId="2" fillId="0" borderId="18" xfId="0" applyNumberFormat="1" applyFont="1" applyBorder="1"/>
    <xf numFmtId="164" fontId="2" fillId="0" borderId="32" xfId="0" applyNumberFormat="1" applyFont="1" applyBorder="1"/>
    <xf numFmtId="164" fontId="0" fillId="0" borderId="22" xfId="0" applyNumberFormat="1" applyBorder="1" applyAlignment="1">
      <alignment vertical="center"/>
    </xf>
    <xf numFmtId="164" fontId="15" fillId="0" borderId="24" xfId="1" applyNumberFormat="1" applyFont="1" applyBorder="1"/>
    <xf numFmtId="164" fontId="15" fillId="0" borderId="20" xfId="1" applyNumberFormat="1" applyFont="1" applyBorder="1"/>
    <xf numFmtId="164" fontId="15" fillId="0" borderId="1" xfId="1" applyNumberFormat="1" applyFont="1" applyBorder="1"/>
    <xf numFmtId="164" fontId="15" fillId="0" borderId="29" xfId="1" applyNumberFormat="1" applyFont="1" applyBorder="1"/>
    <xf numFmtId="164" fontId="15" fillId="0" borderId="36" xfId="1" applyNumberFormat="1" applyFont="1" applyBorder="1"/>
    <xf numFmtId="164" fontId="15" fillId="0" borderId="26" xfId="1" applyNumberFormat="1" applyFont="1" applyBorder="1"/>
    <xf numFmtId="164" fontId="17" fillId="0" borderId="29" xfId="1" applyNumberFormat="1" applyFont="1" applyBorder="1"/>
    <xf numFmtId="164" fontId="17" fillId="0" borderId="4" xfId="1" applyNumberFormat="1" applyFont="1" applyBorder="1"/>
    <xf numFmtId="164" fontId="17" fillId="0" borderId="8" xfId="1" applyNumberFormat="1" applyFont="1" applyBorder="1"/>
    <xf numFmtId="0" fontId="17" fillId="0" borderId="4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43" fontId="17" fillId="0" borderId="29" xfId="1" applyFont="1" applyBorder="1" applyAlignment="1">
      <alignment horizontal="center" vertical="center"/>
    </xf>
    <xf numFmtId="164" fontId="17" fillId="0" borderId="29" xfId="1" applyNumberFormat="1" applyFont="1" applyBorder="1" applyAlignment="1">
      <alignment horizontal="center" vertical="center"/>
    </xf>
    <xf numFmtId="167" fontId="15" fillId="0" borderId="29" xfId="0" applyNumberFormat="1" applyFont="1" applyBorder="1"/>
    <xf numFmtId="0" fontId="17" fillId="0" borderId="39" xfId="0" applyFont="1" applyBorder="1"/>
    <xf numFmtId="165" fontId="17" fillId="0" borderId="30" xfId="0" applyNumberFormat="1" applyFont="1" applyBorder="1" applyAlignment="1">
      <alignment horizontal="center"/>
    </xf>
    <xf numFmtId="2" fontId="17" fillId="0" borderId="29" xfId="0" applyNumberFormat="1" applyFont="1" applyBorder="1" applyAlignment="1">
      <alignment horizontal="center"/>
    </xf>
    <xf numFmtId="41" fontId="17" fillId="0" borderId="29" xfId="0" applyNumberFormat="1" applyFont="1" applyBorder="1"/>
    <xf numFmtId="166" fontId="17" fillId="0" borderId="29" xfId="19" applyNumberFormat="1" applyFont="1" applyBorder="1"/>
    <xf numFmtId="0" fontId="17" fillId="0" borderId="54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43" fontId="17" fillId="0" borderId="50" xfId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0" fontId="15" fillId="0" borderId="33" xfId="0" applyFont="1" applyBorder="1"/>
    <xf numFmtId="0" fontId="17" fillId="0" borderId="9" xfId="0" applyFont="1" applyBorder="1"/>
    <xf numFmtId="165" fontId="17" fillId="0" borderId="55" xfId="0" applyNumberFormat="1" applyFont="1" applyBorder="1" applyAlignment="1">
      <alignment horizontal="center"/>
    </xf>
    <xf numFmtId="2" fontId="17" fillId="0" borderId="50" xfId="0" applyNumberFormat="1" applyFont="1" applyBorder="1" applyAlignment="1">
      <alignment horizontal="center"/>
    </xf>
    <xf numFmtId="41" fontId="17" fillId="0" borderId="50" xfId="0" applyNumberFormat="1" applyFont="1" applyBorder="1"/>
    <xf numFmtId="166" fontId="17" fillId="0" borderId="50" xfId="19" applyNumberFormat="1" applyFont="1" applyBorder="1"/>
    <xf numFmtId="0" fontId="17" fillId="0" borderId="4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43" fontId="17" fillId="0" borderId="8" xfId="1" applyFont="1" applyBorder="1" applyAlignment="1">
      <alignment horizontal="center" vertical="center"/>
    </xf>
    <xf numFmtId="164" fontId="17" fillId="0" borderId="8" xfId="1" applyNumberFormat="1" applyFont="1" applyBorder="1" applyAlignment="1">
      <alignment horizontal="center" vertical="center"/>
    </xf>
    <xf numFmtId="0" fontId="15" fillId="0" borderId="13" xfId="0" applyFont="1" applyBorder="1"/>
    <xf numFmtId="0" fontId="17" fillId="0" borderId="40" xfId="0" applyFont="1" applyBorder="1"/>
    <xf numFmtId="165" fontId="17" fillId="0" borderId="7" xfId="0" applyNumberFormat="1" applyFont="1" applyBorder="1" applyAlignment="1">
      <alignment horizontal="center"/>
    </xf>
    <xf numFmtId="2" fontId="17" fillId="0" borderId="8" xfId="0" applyNumberFormat="1" applyFont="1" applyBorder="1" applyAlignment="1">
      <alignment horizontal="center"/>
    </xf>
    <xf numFmtId="41" fontId="17" fillId="0" borderId="8" xfId="0" applyNumberFormat="1" applyFont="1" applyBorder="1"/>
    <xf numFmtId="166" fontId="17" fillId="0" borderId="8" xfId="19" applyNumberFormat="1" applyFont="1" applyBorder="1"/>
    <xf numFmtId="41" fontId="17" fillId="0" borderId="56" xfId="0" applyNumberFormat="1" applyFont="1" applyBorder="1"/>
    <xf numFmtId="166" fontId="17" fillId="0" borderId="52" xfId="19" applyNumberFormat="1" applyFont="1" applyBorder="1"/>
    <xf numFmtId="41" fontId="17" fillId="0" borderId="6" xfId="0" applyNumberFormat="1" applyFont="1" applyBorder="1"/>
    <xf numFmtId="166" fontId="17" fillId="0" borderId="15" xfId="19" applyNumberFormat="1" applyFont="1" applyBorder="1"/>
    <xf numFmtId="41" fontId="17" fillId="0" borderId="39" xfId="0" applyNumberFormat="1" applyFont="1" applyBorder="1"/>
    <xf numFmtId="166" fontId="17" fillId="0" borderId="41" xfId="19" applyNumberFormat="1" applyFont="1" applyBorder="1"/>
    <xf numFmtId="164" fontId="2" fillId="0" borderId="1" xfId="0" applyNumberFormat="1" applyFont="1" applyBorder="1"/>
    <xf numFmtId="164" fontId="2" fillId="0" borderId="29" xfId="0" applyNumberFormat="1" applyFont="1" applyBorder="1"/>
    <xf numFmtId="164" fontId="1" fillId="0" borderId="20" xfId="0" applyNumberFormat="1" applyFont="1" applyBorder="1"/>
    <xf numFmtId="41" fontId="0" fillId="2" borderId="22" xfId="0" applyNumberFormat="1" applyFill="1" applyBorder="1"/>
    <xf numFmtId="43" fontId="2" fillId="3" borderId="20" xfId="0" applyNumberFormat="1" applyFont="1" applyFill="1" applyBorder="1"/>
    <xf numFmtId="164" fontId="2" fillId="3" borderId="20" xfId="0" applyNumberFormat="1" applyFont="1" applyFill="1" applyBorder="1"/>
    <xf numFmtId="164" fontId="2" fillId="3" borderId="36" xfId="0" applyNumberFormat="1" applyFont="1" applyFill="1" applyBorder="1"/>
    <xf numFmtId="0" fontId="0" fillId="3" borderId="22" xfId="0" applyFill="1" applyBorder="1"/>
    <xf numFmtId="165" fontId="0" fillId="3" borderId="23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41" fontId="0" fillId="3" borderId="22" xfId="0" applyNumberFormat="1" applyFill="1" applyBorder="1"/>
    <xf numFmtId="166" fontId="0" fillId="3" borderId="21" xfId="19" applyNumberFormat="1" applyFont="1" applyFill="1" applyBorder="1"/>
    <xf numFmtId="41" fontId="0" fillId="0" borderId="0" xfId="0" applyNumberFormat="1"/>
    <xf numFmtId="1" fontId="0" fillId="0" borderId="0" xfId="0" applyNumberFormat="1"/>
    <xf numFmtId="41" fontId="0" fillId="3" borderId="0" xfId="0" applyNumberFormat="1" applyFill="1"/>
    <xf numFmtId="41" fontId="0" fillId="4" borderId="22" xfId="0" applyNumberFormat="1" applyFill="1" applyBorder="1"/>
    <xf numFmtId="0" fontId="0" fillId="3" borderId="46" xfId="0" applyFill="1" applyBorder="1" applyAlignment="1">
      <alignment horizontal="center" vertical="center" wrapText="1"/>
    </xf>
    <xf numFmtId="164" fontId="0" fillId="3" borderId="20" xfId="0" applyNumberFormat="1" applyFill="1" applyBorder="1"/>
    <xf numFmtId="164" fontId="0" fillId="4" borderId="20" xfId="0" applyNumberFormat="1" applyFill="1" applyBorder="1"/>
    <xf numFmtId="164" fontId="0" fillId="4" borderId="0" xfId="0" applyNumberFormat="1" applyFill="1"/>
    <xf numFmtId="43" fontId="0" fillId="3" borderId="20" xfId="1" applyFont="1" applyFill="1" applyBorder="1" applyAlignment="1">
      <alignment horizontal="center" vertical="center"/>
    </xf>
    <xf numFmtId="164" fontId="0" fillId="3" borderId="20" xfId="1" applyNumberFormat="1" applyFont="1" applyFill="1" applyBorder="1" applyAlignment="1">
      <alignment horizontal="center" vertical="center"/>
    </xf>
    <xf numFmtId="164" fontId="12" fillId="3" borderId="20" xfId="1" applyNumberFormat="1" applyFont="1" applyFill="1" applyBorder="1"/>
    <xf numFmtId="167" fontId="0" fillId="3" borderId="20" xfId="0" applyNumberFormat="1" applyFill="1" applyBorder="1"/>
    <xf numFmtId="43" fontId="0" fillId="3" borderId="20" xfId="0" applyNumberFormat="1" applyFill="1" applyBorder="1"/>
    <xf numFmtId="164" fontId="0" fillId="3" borderId="22" xfId="0" applyNumberFormat="1" applyFill="1" applyBorder="1"/>
    <xf numFmtId="41" fontId="2" fillId="3" borderId="20" xfId="0" applyNumberFormat="1" applyFont="1" applyFill="1" applyBorder="1"/>
    <xf numFmtId="166" fontId="2" fillId="3" borderId="36" xfId="19" applyNumberFormat="1" applyFont="1" applyFill="1" applyBorder="1"/>
    <xf numFmtId="0" fontId="0" fillId="3" borderId="0" xfId="0" applyFill="1"/>
    <xf numFmtId="1" fontId="0" fillId="3" borderId="0" xfId="0" applyNumberFormat="1" applyFill="1"/>
    <xf numFmtId="43" fontId="0" fillId="2" borderId="20" xfId="1" applyFont="1" applyFill="1" applyBorder="1" applyAlignment="1">
      <alignment horizontal="center" vertical="center"/>
    </xf>
    <xf numFmtId="164" fontId="0" fillId="2" borderId="20" xfId="1" applyNumberFormat="1" applyFont="1" applyFill="1" applyBorder="1" applyAlignment="1">
      <alignment horizontal="center" vertical="center"/>
    </xf>
    <xf numFmtId="164" fontId="12" fillId="2" borderId="20" xfId="1" applyNumberFormat="1" applyFont="1" applyFill="1" applyBorder="1"/>
    <xf numFmtId="167" fontId="0" fillId="2" borderId="20" xfId="0" applyNumberFormat="1" applyFill="1" applyBorder="1"/>
    <xf numFmtId="43" fontId="0" fillId="2" borderId="20" xfId="0" applyNumberFormat="1" applyFill="1" applyBorder="1"/>
    <xf numFmtId="164" fontId="0" fillId="2" borderId="20" xfId="0" applyNumberFormat="1" applyFill="1" applyBorder="1"/>
    <xf numFmtId="43" fontId="0" fillId="2" borderId="36" xfId="1" applyFont="1" applyFill="1" applyBorder="1" applyAlignment="1">
      <alignment horizontal="center" vertical="center"/>
    </xf>
    <xf numFmtId="164" fontId="0" fillId="2" borderId="36" xfId="1" applyNumberFormat="1" applyFont="1" applyFill="1" applyBorder="1" applyAlignment="1">
      <alignment horizontal="center" vertical="center"/>
    </xf>
    <xf numFmtId="164" fontId="12" fillId="2" borderId="36" xfId="1" applyNumberFormat="1" applyFont="1" applyFill="1" applyBorder="1"/>
    <xf numFmtId="167" fontId="0" fillId="2" borderId="36" xfId="0" applyNumberFormat="1" applyFill="1" applyBorder="1"/>
    <xf numFmtId="43" fontId="0" fillId="2" borderId="36" xfId="0" applyNumberFormat="1" applyFill="1" applyBorder="1"/>
    <xf numFmtId="164" fontId="0" fillId="2" borderId="36" xfId="0" applyNumberFormat="1" applyFill="1" applyBorder="1"/>
    <xf numFmtId="43" fontId="0" fillId="2" borderId="26" xfId="1" applyFont="1" applyFill="1" applyBorder="1" applyAlignment="1">
      <alignment horizontal="center" vertical="center"/>
    </xf>
    <xf numFmtId="164" fontId="0" fillId="2" borderId="26" xfId="1" applyNumberFormat="1" applyFont="1" applyFill="1" applyBorder="1" applyAlignment="1">
      <alignment horizontal="center" vertical="center"/>
    </xf>
    <xf numFmtId="164" fontId="12" fillId="2" borderId="26" xfId="1" applyNumberFormat="1" applyFont="1" applyFill="1" applyBorder="1"/>
    <xf numFmtId="167" fontId="0" fillId="2" borderId="31" xfId="0" applyNumberFormat="1" applyFill="1" applyBorder="1"/>
    <xf numFmtId="43" fontId="0" fillId="2" borderId="31" xfId="0" applyNumberFormat="1" applyFill="1" applyBorder="1"/>
    <xf numFmtId="164" fontId="0" fillId="2" borderId="31" xfId="0" applyNumberFormat="1" applyFill="1" applyBorder="1"/>
    <xf numFmtId="43" fontId="0" fillId="2" borderId="25" xfId="1" applyFont="1" applyFill="1" applyBorder="1" applyAlignment="1">
      <alignment horizontal="center" vertical="center"/>
    </xf>
    <xf numFmtId="164" fontId="0" fillId="2" borderId="25" xfId="1" applyNumberFormat="1" applyFont="1" applyFill="1" applyBorder="1" applyAlignment="1">
      <alignment horizontal="center" vertical="center"/>
    </xf>
    <xf numFmtId="167" fontId="0" fillId="2" borderId="1" xfId="0" applyNumberFormat="1" applyFill="1" applyBorder="1"/>
    <xf numFmtId="43" fontId="0" fillId="2" borderId="1" xfId="0" applyNumberFormat="1" applyFill="1" applyBorder="1"/>
    <xf numFmtId="164" fontId="0" fillId="2" borderId="1" xfId="0" applyNumberFormat="1" applyFill="1" applyBorder="1"/>
    <xf numFmtId="41" fontId="2" fillId="2" borderId="20" xfId="0" applyNumberFormat="1" applyFont="1" applyFill="1" applyBorder="1"/>
    <xf numFmtId="166" fontId="2" fillId="2" borderId="36" xfId="19" applyNumberFormat="1" applyFont="1" applyFill="1" applyBorder="1"/>
    <xf numFmtId="43" fontId="2" fillId="2" borderId="20" xfId="0" applyNumberFormat="1" applyFont="1" applyFill="1" applyBorder="1"/>
    <xf numFmtId="164" fontId="2" fillId="2" borderId="20" xfId="0" applyNumberFormat="1" applyFont="1" applyFill="1" applyBorder="1"/>
    <xf numFmtId="164" fontId="2" fillId="2" borderId="36" xfId="0" applyNumberFormat="1" applyFont="1" applyFill="1" applyBorder="1"/>
    <xf numFmtId="0" fontId="0" fillId="2" borderId="22" xfId="0" applyFill="1" applyBorder="1"/>
    <xf numFmtId="165" fontId="0" fillId="2" borderId="23" xfId="0" applyNumberFormat="1" applyFill="1" applyBorder="1" applyAlignment="1">
      <alignment horizontal="center"/>
    </xf>
    <xf numFmtId="2" fontId="0" fillId="2" borderId="20" xfId="0" applyNumberFormat="1" applyFill="1" applyBorder="1" applyAlignment="1">
      <alignment horizontal="center"/>
    </xf>
    <xf numFmtId="41" fontId="2" fillId="2" borderId="26" xfId="0" applyNumberFormat="1" applyFont="1" applyFill="1" applyBorder="1"/>
    <xf numFmtId="43" fontId="2" fillId="2" borderId="31" xfId="0" applyNumberFormat="1" applyFont="1" applyFill="1" applyBorder="1"/>
    <xf numFmtId="164" fontId="2" fillId="2" borderId="31" xfId="0" applyNumberFormat="1" applyFont="1" applyFill="1" applyBorder="1"/>
    <xf numFmtId="0" fontId="0" fillId="2" borderId="32" xfId="0" applyFill="1" applyBorder="1"/>
    <xf numFmtId="164" fontId="0" fillId="3" borderId="0" xfId="0" applyNumberFormat="1" applyFill="1"/>
    <xf numFmtId="1" fontId="0" fillId="4" borderId="0" xfId="0" applyNumberFormat="1" applyFill="1"/>
    <xf numFmtId="1" fontId="18" fillId="2" borderId="0" xfId="0" applyNumberFormat="1" applyFont="1" applyFill="1"/>
    <xf numFmtId="0" fontId="20" fillId="0" borderId="0" xfId="0" applyFont="1"/>
    <xf numFmtId="41" fontId="2" fillId="3" borderId="26" xfId="0" applyNumberFormat="1" applyFont="1" applyFill="1" applyBorder="1"/>
    <xf numFmtId="164" fontId="0" fillId="2" borderId="18" xfId="0" applyNumberFormat="1" applyFill="1" applyBorder="1"/>
    <xf numFmtId="164" fontId="0" fillId="2" borderId="22" xfId="0" applyNumberFormat="1" applyFill="1" applyBorder="1"/>
    <xf numFmtId="164" fontId="0" fillId="2" borderId="37" xfId="0" applyNumberFormat="1" applyFill="1" applyBorder="1"/>
    <xf numFmtId="0" fontId="0" fillId="2" borderId="49" xfId="0" applyFill="1" applyBorder="1" applyAlignment="1">
      <alignment horizontal="center" vertical="center" wrapText="1"/>
    </xf>
    <xf numFmtId="167" fontId="0" fillId="3" borderId="1" xfId="0" applyNumberFormat="1" applyFill="1" applyBorder="1"/>
    <xf numFmtId="43" fontId="0" fillId="3" borderId="1" xfId="0" applyNumberFormat="1" applyFill="1" applyBorder="1"/>
    <xf numFmtId="164" fontId="0" fillId="3" borderId="1" xfId="0" applyNumberFormat="1" applyFill="1" applyBorder="1"/>
    <xf numFmtId="164" fontId="0" fillId="3" borderId="18" xfId="0" applyNumberFormat="1" applyFill="1" applyBorder="1"/>
    <xf numFmtId="0" fontId="2" fillId="3" borderId="18" xfId="0" applyFont="1" applyFill="1" applyBorder="1"/>
    <xf numFmtId="165" fontId="2" fillId="3" borderId="38" xfId="0" applyNumberFormat="1" applyFont="1" applyFill="1" applyBorder="1" applyAlignment="1">
      <alignment horizontal="center"/>
    </xf>
    <xf numFmtId="2" fontId="2" fillId="3" borderId="36" xfId="0" applyNumberFormat="1" applyFont="1" applyFill="1" applyBorder="1" applyAlignment="1">
      <alignment horizontal="center"/>
    </xf>
    <xf numFmtId="41" fontId="2" fillId="3" borderId="36" xfId="0" applyNumberFormat="1" applyFont="1" applyFill="1" applyBorder="1"/>
    <xf numFmtId="167" fontId="0" fillId="5" borderId="20" xfId="0" applyNumberFormat="1" applyFill="1" applyBorder="1"/>
    <xf numFmtId="43" fontId="0" fillId="5" borderId="20" xfId="0" applyNumberFormat="1" applyFill="1" applyBorder="1"/>
    <xf numFmtId="164" fontId="0" fillId="5" borderId="20" xfId="0" applyNumberFormat="1" applyFill="1" applyBorder="1"/>
    <xf numFmtId="164" fontId="0" fillId="5" borderId="22" xfId="0" applyNumberFormat="1" applyFill="1" applyBorder="1"/>
    <xf numFmtId="0" fontId="0" fillId="5" borderId="22" xfId="0" applyFill="1" applyBorder="1"/>
    <xf numFmtId="165" fontId="0" fillId="5" borderId="23" xfId="0" applyNumberFormat="1" applyFill="1" applyBorder="1" applyAlignment="1">
      <alignment horizontal="center"/>
    </xf>
    <xf numFmtId="2" fontId="0" fillId="5" borderId="20" xfId="0" applyNumberFormat="1" applyFill="1" applyBorder="1" applyAlignment="1">
      <alignment horizontal="center"/>
    </xf>
    <xf numFmtId="41" fontId="2" fillId="5" borderId="20" xfId="0" applyNumberFormat="1" applyFont="1" applyFill="1" applyBorder="1"/>
    <xf numFmtId="43" fontId="2" fillId="5" borderId="20" xfId="0" applyNumberFormat="1" applyFont="1" applyFill="1" applyBorder="1"/>
    <xf numFmtId="164" fontId="2" fillId="5" borderId="20" xfId="0" applyNumberFormat="1" applyFont="1" applyFill="1" applyBorder="1"/>
    <xf numFmtId="164" fontId="2" fillId="5" borderId="36" xfId="0" applyNumberFormat="1" applyFont="1" applyFill="1" applyBorder="1"/>
    <xf numFmtId="41" fontId="0" fillId="5" borderId="22" xfId="0" applyNumberFormat="1" applyFill="1" applyBorder="1"/>
    <xf numFmtId="164" fontId="0" fillId="2" borderId="0" xfId="0" applyNumberFormat="1" applyFill="1"/>
    <xf numFmtId="41" fontId="2" fillId="2" borderId="36" xfId="0" applyNumberFormat="1" applyFont="1" applyFill="1" applyBorder="1"/>
    <xf numFmtId="166" fontId="0" fillId="5" borderId="21" xfId="19" applyNumberFormat="1" applyFont="1" applyFill="1" applyBorder="1"/>
    <xf numFmtId="167" fontId="0" fillId="3" borderId="31" xfId="0" applyNumberFormat="1" applyFill="1" applyBorder="1"/>
    <xf numFmtId="43" fontId="2" fillId="3" borderId="31" xfId="0" applyNumberFormat="1" applyFont="1" applyFill="1" applyBorder="1"/>
    <xf numFmtId="164" fontId="2" fillId="3" borderId="31" xfId="0" applyNumberFormat="1" applyFont="1" applyFill="1" applyBorder="1"/>
    <xf numFmtId="0" fontId="0" fillId="3" borderId="32" xfId="0" applyFill="1" applyBorder="1"/>
    <xf numFmtId="167" fontId="2" fillId="3" borderId="1" xfId="0" applyNumberFormat="1" applyFont="1" applyFill="1" applyBorder="1"/>
    <xf numFmtId="43" fontId="2" fillId="3" borderId="36" xfId="0" applyNumberFormat="1" applyFont="1" applyFill="1" applyBorder="1"/>
    <xf numFmtId="43" fontId="0" fillId="3" borderId="36" xfId="0" applyNumberFormat="1" applyFill="1" applyBorder="1"/>
    <xf numFmtId="164" fontId="0" fillId="3" borderId="36" xfId="0" applyNumberFormat="1" applyFill="1" applyBorder="1"/>
    <xf numFmtId="164" fontId="0" fillId="3" borderId="37" xfId="0" applyNumberFormat="1" applyFill="1" applyBorder="1"/>
    <xf numFmtId="0" fontId="0" fillId="3" borderId="37" xfId="0" applyFill="1" applyBorder="1"/>
    <xf numFmtId="165" fontId="0" fillId="3" borderId="38" xfId="0" applyNumberFormat="1" applyFill="1" applyBorder="1" applyAlignment="1">
      <alignment horizontal="center"/>
    </xf>
    <xf numFmtId="2" fontId="0" fillId="3" borderId="36" xfId="0" applyNumberFormat="1" applyFill="1" applyBorder="1" applyAlignment="1">
      <alignment horizontal="center"/>
    </xf>
    <xf numFmtId="43" fontId="0" fillId="0" borderId="22" xfId="0" applyNumberFormat="1" applyBorder="1"/>
    <xf numFmtId="43" fontId="0" fillId="3" borderId="26" xfId="1" applyFont="1" applyFill="1" applyBorder="1" applyAlignment="1">
      <alignment horizontal="center" vertical="center"/>
    </xf>
    <xf numFmtId="164" fontId="0" fillId="3" borderId="26" xfId="1" applyNumberFormat="1" applyFont="1" applyFill="1" applyBorder="1" applyAlignment="1">
      <alignment horizontal="center" vertical="center"/>
    </xf>
    <xf numFmtId="164" fontId="12" fillId="3" borderId="26" xfId="1" applyNumberFormat="1" applyFont="1" applyFill="1" applyBorder="1"/>
    <xf numFmtId="43" fontId="0" fillId="2" borderId="31" xfId="1" applyFont="1" applyFill="1" applyBorder="1" applyAlignment="1">
      <alignment horizontal="center" vertical="center"/>
    </xf>
    <xf numFmtId="164" fontId="0" fillId="2" borderId="31" xfId="1" applyNumberFormat="1" applyFont="1" applyFill="1" applyBorder="1" applyAlignment="1">
      <alignment horizontal="center" vertical="center"/>
    </xf>
    <xf numFmtId="164" fontId="12" fillId="2" borderId="1" xfId="1" applyNumberFormat="1" applyFont="1" applyFill="1" applyBorder="1"/>
    <xf numFmtId="0" fontId="15" fillId="2" borderId="18" xfId="0" applyFont="1" applyFill="1" applyBorder="1"/>
    <xf numFmtId="165" fontId="0" fillId="2" borderId="35" xfId="0" applyNumberFormat="1" applyFill="1" applyBorder="1" applyAlignment="1">
      <alignment horizontal="center"/>
    </xf>
    <xf numFmtId="2" fontId="0" fillId="2" borderId="31" xfId="0" applyNumberFormat="1" applyFill="1" applyBorder="1" applyAlignment="1">
      <alignment horizontal="center"/>
    </xf>
    <xf numFmtId="41" fontId="2" fillId="2" borderId="31" xfId="0" applyNumberFormat="1" applyFont="1" applyFill="1" applyBorder="1"/>
    <xf numFmtId="43" fontId="14" fillId="2" borderId="29" xfId="1" applyFont="1" applyFill="1" applyBorder="1" applyAlignment="1">
      <alignment horizontal="center" vertical="center"/>
    </xf>
    <xf numFmtId="164" fontId="14" fillId="2" borderId="29" xfId="1" applyNumberFormat="1" applyFont="1" applyFill="1" applyBorder="1" applyAlignment="1">
      <alignment horizontal="center" vertical="center"/>
    </xf>
    <xf numFmtId="164" fontId="12" fillId="2" borderId="29" xfId="1" applyNumberFormat="1" applyFont="1" applyFill="1" applyBorder="1"/>
    <xf numFmtId="167" fontId="0" fillId="2" borderId="29" xfId="0" applyNumberFormat="1" applyFill="1" applyBorder="1"/>
    <xf numFmtId="0" fontId="14" fillId="2" borderId="39" xfId="0" applyFont="1" applyFill="1" applyBorder="1"/>
    <xf numFmtId="165" fontId="14" fillId="2" borderId="30" xfId="0" applyNumberFormat="1" applyFont="1" applyFill="1" applyBorder="1" applyAlignment="1">
      <alignment horizontal="center"/>
    </xf>
    <xf numFmtId="2" fontId="14" fillId="2" borderId="29" xfId="0" applyNumberFormat="1" applyFont="1" applyFill="1" applyBorder="1" applyAlignment="1">
      <alignment horizontal="center"/>
    </xf>
    <xf numFmtId="41" fontId="14" fillId="2" borderId="29" xfId="0" applyNumberFormat="1" applyFont="1" applyFill="1" applyBorder="1"/>
    <xf numFmtId="0" fontId="0" fillId="2" borderId="37" xfId="0" applyFill="1" applyBorder="1"/>
    <xf numFmtId="165" fontId="0" fillId="2" borderId="38" xfId="0" applyNumberFormat="1" applyFill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164" fontId="0" fillId="2" borderId="22" xfId="0" applyNumberFormat="1" applyFill="1" applyBorder="1" applyAlignment="1">
      <alignment vertical="center"/>
    </xf>
    <xf numFmtId="164" fontId="0" fillId="2" borderId="32" xfId="0" applyNumberFormat="1" applyFill="1" applyBorder="1"/>
    <xf numFmtId="165" fontId="0" fillId="2" borderId="28" xfId="0" applyNumberFormat="1" applyFill="1" applyBorder="1" applyAlignment="1">
      <alignment horizontal="center"/>
    </xf>
    <xf numFmtId="2" fontId="0" fillId="2" borderId="26" xfId="0" applyNumberFormat="1" applyFill="1" applyBorder="1" applyAlignment="1">
      <alignment horizontal="center"/>
    </xf>
    <xf numFmtId="164" fontId="14" fillId="2" borderId="29" xfId="1" applyNumberFormat="1" applyFont="1" applyFill="1" applyBorder="1"/>
    <xf numFmtId="0" fontId="2" fillId="2" borderId="18" xfId="0" applyFont="1" applyFill="1" applyBorder="1"/>
    <xf numFmtId="165" fontId="2" fillId="2" borderId="38" xfId="0" applyNumberFormat="1" applyFont="1" applyFill="1" applyBorder="1" applyAlignment="1">
      <alignment horizontal="center"/>
    </xf>
    <xf numFmtId="2" fontId="2" fillId="2" borderId="36" xfId="0" applyNumberFormat="1" applyFont="1" applyFill="1" applyBorder="1" applyAlignment="1">
      <alignment horizontal="center"/>
    </xf>
    <xf numFmtId="0" fontId="0" fillId="2" borderId="18" xfId="0" applyFill="1" applyBorder="1"/>
    <xf numFmtId="166" fontId="14" fillId="2" borderId="29" xfId="19" applyNumberFormat="1" applyFont="1" applyFill="1" applyBorder="1"/>
    <xf numFmtId="41" fontId="14" fillId="2" borderId="39" xfId="0" applyNumberFormat="1" applyFont="1" applyFill="1" applyBorder="1"/>
    <xf numFmtId="167" fontId="2" fillId="2" borderId="1" xfId="0" applyNumberFormat="1" applyFont="1" applyFill="1" applyBorder="1"/>
    <xf numFmtId="43" fontId="2" fillId="2" borderId="36" xfId="0" applyNumberFormat="1" applyFont="1" applyFill="1" applyBorder="1"/>
    <xf numFmtId="41" fontId="15" fillId="2" borderId="26" xfId="0" applyNumberFormat="1" applyFont="1" applyFill="1" applyBorder="1"/>
    <xf numFmtId="164" fontId="2" fillId="0" borderId="3" xfId="0" applyNumberFormat="1" applyFont="1" applyBorder="1"/>
    <xf numFmtId="0" fontId="14" fillId="0" borderId="4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43" fontId="14" fillId="0" borderId="3" xfId="1" applyFont="1" applyBorder="1" applyAlignment="1">
      <alignment horizontal="center" vertical="center"/>
    </xf>
    <xf numFmtId="164" fontId="14" fillId="0" borderId="3" xfId="1" applyNumberFormat="1" applyFont="1" applyBorder="1" applyAlignment="1">
      <alignment horizontal="center" vertical="center"/>
    </xf>
    <xf numFmtId="164" fontId="14" fillId="0" borderId="3" xfId="1" applyNumberFormat="1" applyFont="1" applyBorder="1"/>
    <xf numFmtId="165" fontId="14" fillId="0" borderId="14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center"/>
    </xf>
    <xf numFmtId="41" fontId="14" fillId="0" borderId="3" xfId="0" applyNumberFormat="1" applyFont="1" applyBorder="1"/>
    <xf numFmtId="166" fontId="14" fillId="0" borderId="3" xfId="19" applyNumberFormat="1" applyFont="1" applyBorder="1"/>
    <xf numFmtId="41" fontId="14" fillId="0" borderId="40" xfId="0" applyNumberFormat="1" applyFont="1" applyBorder="1"/>
    <xf numFmtId="166" fontId="14" fillId="0" borderId="59" xfId="19" applyNumberFormat="1" applyFont="1" applyBorder="1"/>
    <xf numFmtId="164" fontId="2" fillId="0" borderId="8" xfId="0" applyNumberFormat="1" applyFont="1" applyBorder="1"/>
    <xf numFmtId="166" fontId="0" fillId="2" borderId="21" xfId="19" applyNumberFormat="1" applyFont="1" applyFill="1" applyBorder="1"/>
    <xf numFmtId="0" fontId="0" fillId="2" borderId="0" xfId="0" applyFill="1"/>
    <xf numFmtId="0" fontId="0" fillId="2" borderId="45" xfId="0" applyFill="1" applyBorder="1" applyAlignment="1">
      <alignment horizontal="center" vertical="center" wrapText="1"/>
    </xf>
    <xf numFmtId="164" fontId="12" fillId="2" borderId="24" xfId="1" applyNumberFormat="1" applyFont="1" applyFill="1" applyBorder="1"/>
    <xf numFmtId="0" fontId="0" fillId="2" borderId="47" xfId="0" applyFill="1" applyBorder="1" applyAlignment="1">
      <alignment horizontal="center" vertical="center" wrapText="1"/>
    </xf>
    <xf numFmtId="166" fontId="2" fillId="2" borderId="1" xfId="19" applyNumberFormat="1" applyFont="1" applyFill="1" applyBorder="1"/>
    <xf numFmtId="0" fontId="14" fillId="2" borderId="48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0" fillId="2" borderId="39" xfId="0" applyFill="1" applyBorder="1"/>
    <xf numFmtId="166" fontId="14" fillId="2" borderId="41" xfId="19" applyNumberFormat="1" applyFont="1" applyFill="1" applyBorder="1"/>
    <xf numFmtId="0" fontId="0" fillId="2" borderId="53" xfId="0" applyFill="1" applyBorder="1" applyAlignment="1">
      <alignment horizontal="center" vertical="center" wrapText="1"/>
    </xf>
    <xf numFmtId="164" fontId="12" fillId="2" borderId="31" xfId="1" applyNumberFormat="1" applyFont="1" applyFill="1" applyBorder="1"/>
    <xf numFmtId="164" fontId="2" fillId="2" borderId="1" xfId="0" applyNumberFormat="1" applyFont="1" applyFill="1" applyBorder="1"/>
    <xf numFmtId="41" fontId="0" fillId="2" borderId="32" xfId="0" applyNumberFormat="1" applyFill="1" applyBorder="1"/>
    <xf numFmtId="166" fontId="0" fillId="2" borderId="58" xfId="19" applyNumberFormat="1" applyFont="1" applyFill="1" applyBorder="1"/>
    <xf numFmtId="0" fontId="13" fillId="0" borderId="9" xfId="0" applyFont="1" applyBorder="1" applyAlignment="1">
      <alignment horizontal="center" vertical="center" wrapText="1"/>
    </xf>
    <xf numFmtId="166" fontId="0" fillId="2" borderId="22" xfId="19" applyNumberFormat="1" applyFont="1" applyFill="1" applyBorder="1"/>
    <xf numFmtId="166" fontId="14" fillId="2" borderId="39" xfId="19" applyNumberFormat="1" applyFont="1" applyFill="1" applyBorder="1"/>
    <xf numFmtId="166" fontId="0" fillId="2" borderId="32" xfId="19" applyNumberFormat="1" applyFont="1" applyFill="1" applyBorder="1"/>
    <xf numFmtId="166" fontId="14" fillId="0" borderId="6" xfId="19" applyNumberFormat="1" applyFont="1" applyBorder="1"/>
    <xf numFmtId="166" fontId="14" fillId="0" borderId="40" xfId="19" applyNumberFormat="1" applyFont="1" applyBorder="1"/>
    <xf numFmtId="164" fontId="0" fillId="0" borderId="29" xfId="1" applyNumberFormat="1" applyFont="1" applyBorder="1"/>
    <xf numFmtId="164" fontId="0" fillId="2" borderId="29" xfId="1" applyNumberFormat="1" applyFont="1" applyFill="1" applyBorder="1"/>
    <xf numFmtId="164" fontId="0" fillId="0" borderId="57" xfId="1" applyNumberFormat="1" applyFont="1" applyBorder="1"/>
    <xf numFmtId="0" fontId="0" fillId="0" borderId="4" xfId="0" applyBorder="1" applyAlignment="1">
      <alignment horizontal="center" vertical="center" wrapText="1"/>
    </xf>
    <xf numFmtId="41" fontId="0" fillId="0" borderId="57" xfId="0" applyNumberFormat="1" applyBorder="1"/>
    <xf numFmtId="164" fontId="21" fillId="0" borderId="29" xfId="1" applyNumberFormat="1" applyFont="1" applyBorder="1"/>
    <xf numFmtId="41" fontId="21" fillId="0" borderId="57" xfId="0" applyNumberFormat="1" applyFont="1" applyBorder="1"/>
    <xf numFmtId="1" fontId="0" fillId="2" borderId="0" xfId="0" applyNumberFormat="1" applyFill="1"/>
    <xf numFmtId="164" fontId="18" fillId="4" borderId="0" xfId="0" applyNumberFormat="1" applyFont="1" applyFill="1"/>
    <xf numFmtId="43" fontId="0" fillId="0" borderId="36" xfId="1" applyFont="1" applyFill="1" applyBorder="1" applyAlignment="1">
      <alignment horizontal="center" vertical="center"/>
    </xf>
    <xf numFmtId="164" fontId="0" fillId="0" borderId="36" xfId="1" applyNumberFormat="1" applyFont="1" applyFill="1" applyBorder="1" applyAlignment="1">
      <alignment horizontal="center" vertical="center"/>
    </xf>
    <xf numFmtId="164" fontId="15" fillId="0" borderId="24" xfId="1" applyNumberFormat="1" applyFont="1" applyFill="1" applyBorder="1"/>
    <xf numFmtId="166" fontId="2" fillId="0" borderId="36" xfId="19" applyNumberFormat="1" applyFont="1" applyFill="1" applyBorder="1"/>
    <xf numFmtId="166" fontId="0" fillId="0" borderId="21" xfId="19" applyNumberFormat="1" applyFont="1" applyFill="1" applyBorder="1"/>
    <xf numFmtId="43" fontId="0" fillId="0" borderId="20" xfId="1" applyFont="1" applyFill="1" applyBorder="1" applyAlignment="1">
      <alignment horizontal="center" vertical="center"/>
    </xf>
    <xf numFmtId="164" fontId="0" fillId="0" borderId="20" xfId="1" applyNumberFormat="1" applyFont="1" applyFill="1" applyBorder="1" applyAlignment="1">
      <alignment horizontal="center" vertical="center"/>
    </xf>
    <xf numFmtId="164" fontId="15" fillId="0" borderId="20" xfId="1" applyNumberFormat="1" applyFont="1" applyFill="1" applyBorder="1"/>
    <xf numFmtId="43" fontId="0" fillId="0" borderId="31" xfId="1" applyFont="1" applyFill="1" applyBorder="1" applyAlignment="1">
      <alignment horizontal="center" vertical="center"/>
    </xf>
    <xf numFmtId="164" fontId="0" fillId="0" borderId="3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/>
    <xf numFmtId="166" fontId="2" fillId="0" borderId="1" xfId="19" applyNumberFormat="1" applyFont="1" applyFill="1" applyBorder="1"/>
    <xf numFmtId="43" fontId="14" fillId="0" borderId="29" xfId="1" applyFont="1" applyFill="1" applyBorder="1" applyAlignment="1">
      <alignment horizontal="center" vertical="center"/>
    </xf>
    <xf numFmtId="164" fontId="14" fillId="0" borderId="29" xfId="1" applyNumberFormat="1" applyFont="1" applyFill="1" applyBorder="1" applyAlignment="1">
      <alignment horizontal="center" vertical="center"/>
    </xf>
    <xf numFmtId="164" fontId="15" fillId="0" borderId="29" xfId="1" applyNumberFormat="1" applyFont="1" applyFill="1" applyBorder="1"/>
    <xf numFmtId="43" fontId="17" fillId="0" borderId="29" xfId="1" applyFont="1" applyFill="1" applyBorder="1" applyAlignment="1">
      <alignment horizontal="center" vertical="center"/>
    </xf>
    <xf numFmtId="164" fontId="17" fillId="0" borderId="29" xfId="1" applyNumberFormat="1" applyFont="1" applyFill="1" applyBorder="1" applyAlignment="1">
      <alignment horizontal="center" vertical="center"/>
    </xf>
    <xf numFmtId="166" fontId="17" fillId="0" borderId="29" xfId="19" applyNumberFormat="1" applyFont="1" applyFill="1" applyBorder="1"/>
    <xf numFmtId="166" fontId="17" fillId="0" borderId="41" xfId="19" applyNumberFormat="1" applyFont="1" applyFill="1" applyBorder="1"/>
    <xf numFmtId="164" fontId="15" fillId="0" borderId="36" xfId="1" applyNumberFormat="1" applyFont="1" applyFill="1" applyBorder="1"/>
    <xf numFmtId="43" fontId="0" fillId="0" borderId="26" xfId="1" applyFont="1" applyFill="1" applyBorder="1" applyAlignment="1">
      <alignment horizontal="center" vertical="center"/>
    </xf>
    <xf numFmtId="164" fontId="0" fillId="0" borderId="26" xfId="1" applyNumberFormat="1" applyFont="1" applyFill="1" applyBorder="1" applyAlignment="1">
      <alignment horizontal="center" vertical="center"/>
    </xf>
    <xf numFmtId="164" fontId="15" fillId="0" borderId="26" xfId="1" applyNumberFormat="1" applyFont="1" applyFill="1" applyBorder="1"/>
    <xf numFmtId="164" fontId="17" fillId="0" borderId="29" xfId="1" applyNumberFormat="1" applyFont="1" applyFill="1" applyBorder="1"/>
    <xf numFmtId="43" fontId="0" fillId="0" borderId="25" xfId="1" applyFont="1" applyFill="1" applyBorder="1" applyAlignment="1">
      <alignment horizontal="center" vertical="center"/>
    </xf>
    <xf numFmtId="164" fontId="0" fillId="0" borderId="25" xfId="1" applyNumberFormat="1" applyFont="1" applyFill="1" applyBorder="1" applyAlignment="1">
      <alignment horizontal="center" vertical="center"/>
    </xf>
    <xf numFmtId="43" fontId="17" fillId="0" borderId="50" xfId="1" applyFont="1" applyFill="1" applyBorder="1" applyAlignment="1">
      <alignment horizontal="center" vertical="center"/>
    </xf>
    <xf numFmtId="164" fontId="17" fillId="0" borderId="50" xfId="1" applyNumberFormat="1" applyFont="1" applyFill="1" applyBorder="1" applyAlignment="1">
      <alignment horizontal="center" vertical="center"/>
    </xf>
    <xf numFmtId="164" fontId="17" fillId="0" borderId="4" xfId="1" applyNumberFormat="1" applyFont="1" applyFill="1" applyBorder="1"/>
    <xf numFmtId="166" fontId="17" fillId="0" borderId="50" xfId="19" applyNumberFormat="1" applyFont="1" applyFill="1" applyBorder="1"/>
    <xf numFmtId="166" fontId="17" fillId="0" borderId="52" xfId="19" applyNumberFormat="1" applyFont="1" applyFill="1" applyBorder="1"/>
    <xf numFmtId="43" fontId="17" fillId="0" borderId="8" xfId="1" applyFont="1" applyFill="1" applyBorder="1" applyAlignment="1">
      <alignment horizontal="center" vertical="center"/>
    </xf>
    <xf numFmtId="164" fontId="17" fillId="0" borderId="8" xfId="1" applyNumberFormat="1" applyFont="1" applyFill="1" applyBorder="1" applyAlignment="1">
      <alignment horizontal="center" vertical="center"/>
    </xf>
    <xf numFmtId="164" fontId="17" fillId="0" borderId="8" xfId="1" applyNumberFormat="1" applyFont="1" applyFill="1" applyBorder="1"/>
    <xf numFmtId="166" fontId="17" fillId="0" borderId="8" xfId="19" applyNumberFormat="1" applyFont="1" applyFill="1" applyBorder="1"/>
    <xf numFmtId="166" fontId="17" fillId="0" borderId="15" xfId="19" applyNumberFormat="1" applyFont="1" applyFill="1" applyBorder="1"/>
    <xf numFmtId="43" fontId="15" fillId="4" borderId="20" xfId="0" applyNumberFormat="1" applyFont="1" applyFill="1" applyBorder="1"/>
    <xf numFmtId="164" fontId="15" fillId="4" borderId="20" xfId="0" applyNumberFormat="1" applyFont="1" applyFill="1" applyBorder="1"/>
    <xf numFmtId="167" fontId="0" fillId="4" borderId="20" xfId="0" applyNumberFormat="1" applyFill="1" applyBorder="1"/>
    <xf numFmtId="43" fontId="2" fillId="4" borderId="20" xfId="0" applyNumberFormat="1" applyFont="1" applyFill="1" applyBorder="1"/>
    <xf numFmtId="164" fontId="2" fillId="4" borderId="20" xfId="0" applyNumberFormat="1" applyFont="1" applyFill="1" applyBorder="1"/>
    <xf numFmtId="0" fontId="0" fillId="4" borderId="22" xfId="0" applyFill="1" applyBorder="1"/>
    <xf numFmtId="165" fontId="0" fillId="4" borderId="23" xfId="0" applyNumberFormat="1" applyFill="1" applyBorder="1" applyAlignment="1">
      <alignment horizontal="center"/>
    </xf>
    <xf numFmtId="43" fontId="0" fillId="4" borderId="20" xfId="0" applyNumberFormat="1" applyFill="1" applyBorder="1"/>
    <xf numFmtId="43" fontId="0" fillId="2" borderId="0" xfId="1" applyFont="1" applyFill="1"/>
    <xf numFmtId="167" fontId="0" fillId="3" borderId="36" xfId="0" applyNumberFormat="1" applyFill="1" applyBorder="1"/>
    <xf numFmtId="43" fontId="0" fillId="3" borderId="31" xfId="0" applyNumberFormat="1" applyFill="1" applyBorder="1"/>
    <xf numFmtId="164" fontId="0" fillId="3" borderId="31" xfId="0" applyNumberFormat="1" applyFill="1" applyBorder="1"/>
    <xf numFmtId="164" fontId="0" fillId="3" borderId="32" xfId="0" applyNumberFormat="1" applyFill="1" applyBorder="1"/>
    <xf numFmtId="165" fontId="0" fillId="3" borderId="28" xfId="0" applyNumberFormat="1" applyFill="1" applyBorder="1" applyAlignment="1">
      <alignment horizontal="center"/>
    </xf>
    <xf numFmtId="2" fontId="0" fillId="3" borderId="26" xfId="0" applyNumberFormat="1" applyFill="1" applyBorder="1" applyAlignment="1">
      <alignment horizontal="center"/>
    </xf>
    <xf numFmtId="164" fontId="0" fillId="0" borderId="0" xfId="1" applyNumberFormat="1" applyFont="1"/>
    <xf numFmtId="43" fontId="2" fillId="6" borderId="36" xfId="0" applyNumberFormat="1" applyFont="1" applyFill="1" applyBorder="1"/>
    <xf numFmtId="164" fontId="2" fillId="6" borderId="36" xfId="0" applyNumberFormat="1" applyFont="1" applyFill="1" applyBorder="1"/>
    <xf numFmtId="0" fontId="0" fillId="6" borderId="37" xfId="0" applyFill="1" applyBorder="1"/>
    <xf numFmtId="165" fontId="0" fillId="6" borderId="23" xfId="0" applyNumberFormat="1" applyFill="1" applyBorder="1" applyAlignment="1">
      <alignment horizontal="center"/>
    </xf>
    <xf numFmtId="2" fontId="0" fillId="6" borderId="20" xfId="0" applyNumberFormat="1" applyFill="1" applyBorder="1" applyAlignment="1">
      <alignment horizontal="center"/>
    </xf>
    <xf numFmtId="41" fontId="0" fillId="6" borderId="22" xfId="0" applyNumberFormat="1" applyFill="1" applyBorder="1"/>
    <xf numFmtId="166" fontId="0" fillId="6" borderId="21" xfId="19" applyNumberFormat="1" applyFont="1" applyFill="1" applyBorder="1"/>
    <xf numFmtId="43" fontId="2" fillId="6" borderId="20" xfId="0" applyNumberFormat="1" applyFont="1" applyFill="1" applyBorder="1"/>
    <xf numFmtId="164" fontId="2" fillId="6" borderId="20" xfId="0" applyNumberFormat="1" applyFont="1" applyFill="1" applyBorder="1"/>
    <xf numFmtId="0" fontId="0" fillId="6" borderId="22" xfId="0" applyFill="1" applyBorder="1"/>
    <xf numFmtId="0" fontId="7" fillId="2" borderId="13" xfId="6" applyFont="1" applyFill="1" applyBorder="1" applyAlignment="1">
      <alignment wrapText="1"/>
    </xf>
    <xf numFmtId="0" fontId="6" fillId="2" borderId="13" xfId="6" applyFill="1" applyBorder="1" applyAlignment="1">
      <alignment wrapText="1"/>
    </xf>
    <xf numFmtId="0" fontId="0" fillId="2" borderId="13" xfId="0" applyFill="1" applyBorder="1"/>
    <xf numFmtId="0" fontId="16" fillId="2" borderId="13" xfId="0" applyFont="1" applyFill="1" applyBorder="1"/>
    <xf numFmtId="0" fontId="9" fillId="2" borderId="4" xfId="16" applyFont="1" applyFill="1" applyBorder="1" applyAlignment="1">
      <alignment horizontal="center" vertical="center" wrapText="1"/>
    </xf>
    <xf numFmtId="0" fontId="8" fillId="2" borderId="4" xfId="16" applyFont="1" applyFill="1" applyBorder="1" applyAlignment="1">
      <alignment horizontal="center" vertical="center" wrapText="1"/>
    </xf>
    <xf numFmtId="0" fontId="8" fillId="2" borderId="4" xfId="16" applyFont="1" applyFill="1" applyBorder="1" applyAlignment="1">
      <alignment horizontal="center" vertical="center"/>
    </xf>
    <xf numFmtId="0" fontId="8" fillId="2" borderId="9" xfId="16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4" fillId="2" borderId="54" xfId="0" applyFont="1" applyFill="1" applyBorder="1" applyAlignment="1">
      <alignment horizontal="center" vertical="center" wrapText="1"/>
    </xf>
    <xf numFmtId="0" fontId="14" fillId="2" borderId="55" xfId="0" applyFont="1" applyFill="1" applyBorder="1" applyAlignment="1">
      <alignment horizontal="center" vertical="center" wrapText="1"/>
    </xf>
    <xf numFmtId="43" fontId="14" fillId="2" borderId="50" xfId="1" applyFont="1" applyFill="1" applyBorder="1" applyAlignment="1">
      <alignment horizontal="center" vertical="center"/>
    </xf>
    <xf numFmtId="164" fontId="14" fillId="2" borderId="50" xfId="1" applyNumberFormat="1" applyFont="1" applyFill="1" applyBorder="1" applyAlignment="1">
      <alignment horizontal="center" vertical="center"/>
    </xf>
    <xf numFmtId="164" fontId="14" fillId="2" borderId="4" xfId="1" applyNumberFormat="1" applyFont="1" applyFill="1" applyBorder="1"/>
    <xf numFmtId="0" fontId="0" fillId="2" borderId="33" xfId="0" applyFill="1" applyBorder="1"/>
    <xf numFmtId="0" fontId="14" fillId="2" borderId="9" xfId="0" applyFont="1" applyFill="1" applyBorder="1"/>
    <xf numFmtId="165" fontId="14" fillId="2" borderId="55" xfId="0" applyNumberFormat="1" applyFont="1" applyFill="1" applyBorder="1" applyAlignment="1">
      <alignment horizontal="center"/>
    </xf>
    <xf numFmtId="2" fontId="14" fillId="2" borderId="50" xfId="0" applyNumberFormat="1" applyFont="1" applyFill="1" applyBorder="1" applyAlignment="1">
      <alignment horizontal="center"/>
    </xf>
    <xf numFmtId="41" fontId="14" fillId="2" borderId="50" xfId="0" applyNumberFormat="1" applyFont="1" applyFill="1" applyBorder="1"/>
    <xf numFmtId="166" fontId="14" fillId="2" borderId="50" xfId="19" applyNumberFormat="1" applyFont="1" applyFill="1" applyBorder="1"/>
    <xf numFmtId="41" fontId="14" fillId="2" borderId="56" xfId="0" applyNumberFormat="1" applyFont="1" applyFill="1" applyBorder="1"/>
    <xf numFmtId="166" fontId="14" fillId="2" borderId="52" xfId="19" applyNumberFormat="1" applyFont="1" applyFill="1" applyBorder="1"/>
    <xf numFmtId="0" fontId="14" fillId="2" borderId="4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43" fontId="14" fillId="2" borderId="8" xfId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/>
    <xf numFmtId="0" fontId="14" fillId="2" borderId="40" xfId="0" applyFont="1" applyFill="1" applyBorder="1"/>
    <xf numFmtId="165" fontId="14" fillId="2" borderId="7" xfId="0" applyNumberFormat="1" applyFont="1" applyFill="1" applyBorder="1" applyAlignment="1">
      <alignment horizontal="center"/>
    </xf>
    <xf numFmtId="2" fontId="14" fillId="2" borderId="8" xfId="0" applyNumberFormat="1" applyFont="1" applyFill="1" applyBorder="1" applyAlignment="1">
      <alignment horizontal="center"/>
    </xf>
    <xf numFmtId="41" fontId="14" fillId="2" borderId="8" xfId="0" applyNumberFormat="1" applyFont="1" applyFill="1" applyBorder="1"/>
    <xf numFmtId="166" fontId="14" fillId="2" borderId="8" xfId="19" applyNumberFormat="1" applyFont="1" applyFill="1" applyBorder="1"/>
    <xf numFmtId="41" fontId="14" fillId="2" borderId="6" xfId="0" applyNumberFormat="1" applyFont="1" applyFill="1" applyBorder="1"/>
    <xf numFmtId="166" fontId="14" fillId="2" borderId="15" xfId="19" applyNumberFormat="1" applyFont="1" applyFill="1" applyBorder="1"/>
    <xf numFmtId="164" fontId="0" fillId="0" borderId="33" xfId="0" applyNumberFormat="1" applyBorder="1"/>
    <xf numFmtId="0" fontId="15" fillId="3" borderId="18" xfId="0" applyFont="1" applyFill="1" applyBorder="1"/>
    <xf numFmtId="165" fontId="0" fillId="3" borderId="35" xfId="0" applyNumberFormat="1" applyFill="1" applyBorder="1" applyAlignment="1">
      <alignment horizontal="center"/>
    </xf>
    <xf numFmtId="2" fontId="0" fillId="3" borderId="31" xfId="0" applyNumberFormat="1" applyFill="1" applyBorder="1" applyAlignment="1">
      <alignment horizontal="center"/>
    </xf>
    <xf numFmtId="41" fontId="2" fillId="3" borderId="31" xfId="0" applyNumberFormat="1" applyFont="1" applyFill="1" applyBorder="1"/>
    <xf numFmtId="166" fontId="2" fillId="3" borderId="1" xfId="19" applyNumberFormat="1" applyFont="1" applyFill="1" applyBorder="1"/>
    <xf numFmtId="0" fontId="0" fillId="3" borderId="49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164" fontId="0" fillId="0" borderId="29" xfId="1" applyNumberFormat="1" applyFont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29" xfId="0" applyBorder="1"/>
    <xf numFmtId="164" fontId="0" fillId="2" borderId="29" xfId="1" applyNumberFormat="1" applyFont="1" applyFill="1" applyBorder="1" applyAlignment="1">
      <alignment horizontal="center"/>
    </xf>
    <xf numFmtId="164" fontId="19" fillId="0" borderId="0" xfId="1" applyNumberFormat="1" applyFont="1"/>
    <xf numFmtId="164" fontId="14" fillId="0" borderId="6" xfId="1" applyNumberFormat="1" applyFont="1" applyBorder="1" applyAlignment="1">
      <alignment horizontal="center" vertical="center"/>
    </xf>
    <xf numFmtId="0" fontId="14" fillId="0" borderId="33" xfId="0" applyFont="1" applyBorder="1"/>
    <xf numFmtId="0" fontId="14" fillId="0" borderId="13" xfId="0" applyFont="1" applyBorder="1"/>
    <xf numFmtId="164" fontId="2" fillId="0" borderId="4" xfId="0" applyNumberFormat="1" applyFont="1" applyBorder="1"/>
    <xf numFmtId="0" fontId="22" fillId="7" borderId="55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vertical="center" wrapText="1"/>
    </xf>
    <xf numFmtId="0" fontId="22" fillId="7" borderId="50" xfId="0" applyFont="1" applyFill="1" applyBorder="1" applyAlignment="1">
      <alignment horizontal="center" vertical="center" wrapText="1"/>
    </xf>
    <xf numFmtId="0" fontId="22" fillId="7" borderId="55" xfId="0" quotePrefix="1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22" fillId="7" borderId="57" xfId="0" applyFont="1" applyFill="1" applyBorder="1" applyAlignment="1">
      <alignment horizontal="center" vertical="center"/>
    </xf>
    <xf numFmtId="165" fontId="0" fillId="0" borderId="29" xfId="0" applyNumberFormat="1" applyBorder="1"/>
    <xf numFmtId="2" fontId="0" fillId="0" borderId="29" xfId="0" applyNumberFormat="1" applyBorder="1"/>
    <xf numFmtId="0" fontId="0" fillId="0" borderId="50" xfId="0" applyBorder="1"/>
    <xf numFmtId="164" fontId="0" fillId="0" borderId="50" xfId="1" applyNumberFormat="1" applyFont="1" applyBorder="1"/>
    <xf numFmtId="164" fontId="12" fillId="2" borderId="50" xfId="1" applyNumberFormat="1" applyFont="1" applyFill="1" applyBorder="1"/>
    <xf numFmtId="165" fontId="0" fillId="0" borderId="50" xfId="0" applyNumberFormat="1" applyBorder="1"/>
    <xf numFmtId="2" fontId="0" fillId="0" borderId="50" xfId="0" applyNumberFormat="1" applyBorder="1"/>
    <xf numFmtId="0" fontId="0" fillId="0" borderId="57" xfId="0" applyBorder="1"/>
    <xf numFmtId="164" fontId="12" fillId="2" borderId="57" xfId="1" applyNumberFormat="1" applyFont="1" applyFill="1" applyBorder="1"/>
    <xf numFmtId="165" fontId="0" fillId="0" borderId="57" xfId="0" applyNumberFormat="1" applyBorder="1"/>
    <xf numFmtId="2" fontId="0" fillId="0" borderId="57" xfId="0" applyNumberFormat="1" applyBorder="1"/>
    <xf numFmtId="0" fontId="0" fillId="0" borderId="42" xfId="0" applyBorder="1"/>
    <xf numFmtId="0" fontId="0" fillId="0" borderId="8" xfId="0" applyBorder="1"/>
    <xf numFmtId="164" fontId="0" fillId="0" borderId="8" xfId="1" applyNumberFormat="1" applyFont="1" applyBorder="1"/>
    <xf numFmtId="164" fontId="12" fillId="2" borderId="8" xfId="1" applyNumberFormat="1" applyFont="1" applyFill="1" applyBorder="1"/>
    <xf numFmtId="165" fontId="0" fillId="0" borderId="8" xfId="0" applyNumberFormat="1" applyBorder="1"/>
    <xf numFmtId="2" fontId="0" fillId="0" borderId="8" xfId="0" applyNumberFormat="1" applyBorder="1"/>
    <xf numFmtId="2" fontId="0" fillId="0" borderId="15" xfId="0" applyNumberFormat="1" applyBorder="1"/>
    <xf numFmtId="164" fontId="12" fillId="0" borderId="50" xfId="1" applyNumberFormat="1" applyFont="1" applyBorder="1"/>
    <xf numFmtId="2" fontId="0" fillId="0" borderId="39" xfId="0" applyNumberFormat="1" applyBorder="1"/>
    <xf numFmtId="2" fontId="0" fillId="0" borderId="56" xfId="0" applyNumberFormat="1" applyBorder="1"/>
    <xf numFmtId="2" fontId="0" fillId="0" borderId="6" xfId="0" applyNumberFormat="1" applyBorder="1"/>
    <xf numFmtId="2" fontId="0" fillId="0" borderId="62" xfId="0" applyNumberFormat="1" applyBorder="1"/>
    <xf numFmtId="0" fontId="0" fillId="0" borderId="44" xfId="0" applyBorder="1"/>
    <xf numFmtId="0" fontId="0" fillId="0" borderId="3" xfId="0" applyBorder="1"/>
    <xf numFmtId="164" fontId="0" fillId="0" borderId="3" xfId="1" applyNumberFormat="1" applyFont="1" applyBorder="1"/>
    <xf numFmtId="2" fontId="0" fillId="0" borderId="3" xfId="0" applyNumberFormat="1" applyBorder="1"/>
    <xf numFmtId="2" fontId="0" fillId="0" borderId="40" xfId="0" applyNumberFormat="1" applyBorder="1"/>
    <xf numFmtId="164" fontId="0" fillId="0" borderId="29" xfId="0" applyNumberFormat="1" applyBorder="1"/>
    <xf numFmtId="164" fontId="0" fillId="0" borderId="50" xfId="0" applyNumberFormat="1" applyBorder="1"/>
    <xf numFmtId="164" fontId="0" fillId="0" borderId="57" xfId="0" applyNumberFormat="1" applyBorder="1"/>
    <xf numFmtId="164" fontId="0" fillId="0" borderId="42" xfId="0" applyNumberFormat="1" applyBorder="1"/>
    <xf numFmtId="164" fontId="0" fillId="0" borderId="8" xfId="0" applyNumberFormat="1" applyBorder="1"/>
    <xf numFmtId="169" fontId="0" fillId="0" borderId="29" xfId="0" applyNumberFormat="1" applyBorder="1"/>
    <xf numFmtId="169" fontId="0" fillId="0" borderId="50" xfId="0" applyNumberFormat="1" applyBorder="1"/>
    <xf numFmtId="169" fontId="0" fillId="0" borderId="15" xfId="0" applyNumberFormat="1" applyBorder="1"/>
    <xf numFmtId="169" fontId="0" fillId="0" borderId="57" xfId="0" applyNumberFormat="1" applyBorder="1"/>
    <xf numFmtId="169" fontId="0" fillId="0" borderId="8" xfId="0" applyNumberFormat="1" applyBorder="1"/>
    <xf numFmtId="0" fontId="22" fillId="7" borderId="56" xfId="0" applyFont="1" applyFill="1" applyBorder="1" applyAlignment="1">
      <alignment horizontal="center" vertical="center"/>
    </xf>
    <xf numFmtId="0" fontId="22" fillId="7" borderId="55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164" fontId="17" fillId="0" borderId="1" xfId="1" applyNumberFormat="1" applyFont="1" applyFill="1" applyBorder="1" applyAlignment="1">
      <alignment horizontal="center" vertical="center"/>
    </xf>
    <xf numFmtId="164" fontId="17" fillId="0" borderId="3" xfId="1" applyNumberFormat="1" applyFont="1" applyFill="1" applyBorder="1" applyAlignment="1">
      <alignment horizontal="center" vertical="center"/>
    </xf>
    <xf numFmtId="164" fontId="0" fillId="0" borderId="39" xfId="1" applyNumberFormat="1" applyFont="1" applyBorder="1"/>
    <xf numFmtId="164" fontId="0" fillId="0" borderId="56" xfId="1" applyNumberFormat="1" applyFont="1" applyBorder="1"/>
    <xf numFmtId="164" fontId="0" fillId="0" borderId="6" xfId="1" applyNumberFormat="1" applyFont="1" applyBorder="1"/>
    <xf numFmtId="164" fontId="0" fillId="0" borderId="62" xfId="1" applyNumberFormat="1" applyFont="1" applyBorder="1"/>
    <xf numFmtId="164" fontId="0" fillId="0" borderId="40" xfId="1" applyNumberFormat="1" applyFont="1" applyBorder="1"/>
    <xf numFmtId="0" fontId="22" fillId="7" borderId="62" xfId="0" applyFont="1" applyFill="1" applyBorder="1" applyAlignment="1">
      <alignment horizontal="center" vertical="center"/>
    </xf>
    <xf numFmtId="164" fontId="0" fillId="0" borderId="39" xfId="0" applyNumberFormat="1" applyBorder="1"/>
    <xf numFmtId="0" fontId="8" fillId="0" borderId="9" xfId="16" applyFont="1" applyBorder="1" applyAlignment="1">
      <alignment horizontal="center" vertical="center" wrapText="1"/>
    </xf>
    <xf numFmtId="0" fontId="0" fillId="0" borderId="10" xfId="0" applyBorder="1"/>
    <xf numFmtId="0" fontId="0" fillId="0" borderId="3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0" fillId="0" borderId="0" xfId="17" applyFont="1" applyAlignment="1">
      <alignment horizontal="center"/>
    </xf>
    <xf numFmtId="0" fontId="11" fillId="0" borderId="0" xfId="17" applyFont="1" applyAlignment="1">
      <alignment horizontal="center"/>
    </xf>
    <xf numFmtId="0" fontId="6" fillId="0" borderId="43" xfId="15" applyBorder="1" applyAlignment="1">
      <alignment horizontal="center" vertical="center"/>
    </xf>
    <xf numFmtId="0" fontId="6" fillId="0" borderId="44" xfId="15" applyBorder="1" applyAlignment="1">
      <alignment horizontal="center" vertical="center"/>
    </xf>
    <xf numFmtId="0" fontId="3" fillId="0" borderId="19" xfId="12" applyFont="1" applyBorder="1" applyAlignment="1">
      <alignment horizontal="center" vertical="center" wrapText="1"/>
    </xf>
    <xf numFmtId="0" fontId="3" fillId="0" borderId="14" xfId="12" applyFont="1" applyBorder="1" applyAlignment="1">
      <alignment horizontal="center" vertical="center" wrapText="1"/>
    </xf>
    <xf numFmtId="0" fontId="1" fillId="0" borderId="2" xfId="11" applyFont="1" applyBorder="1" applyAlignment="1">
      <alignment horizontal="center" vertical="center" wrapText="1"/>
    </xf>
    <xf numFmtId="0" fontId="6" fillId="0" borderId="3" xfId="11" applyBorder="1" applyAlignment="1">
      <alignment horizontal="center" vertical="center" wrapText="1"/>
    </xf>
    <xf numFmtId="0" fontId="1" fillId="0" borderId="3" xfId="11" applyFont="1" applyBorder="1" applyAlignment="1">
      <alignment horizontal="center" vertical="center" wrapText="1"/>
    </xf>
    <xf numFmtId="0" fontId="4" fillId="0" borderId="12" xfId="16" applyFont="1" applyBorder="1" applyAlignment="1">
      <alignment horizontal="center" vertical="center"/>
    </xf>
    <xf numFmtId="0" fontId="4" fillId="0" borderId="16" xfId="16" applyFont="1" applyBorder="1" applyAlignment="1">
      <alignment horizontal="center" vertical="center"/>
    </xf>
    <xf numFmtId="0" fontId="4" fillId="0" borderId="11" xfId="16" applyFont="1" applyBorder="1" applyAlignment="1">
      <alignment horizontal="center" vertical="center"/>
    </xf>
    <xf numFmtId="0" fontId="4" fillId="0" borderId="17" xfId="16" applyFon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8" fillId="2" borderId="9" xfId="16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26" xfId="0" applyFill="1" applyBorder="1" applyAlignment="1">
      <alignment horizontal="center" vertical="center" wrapText="1"/>
    </xf>
    <xf numFmtId="0" fontId="11" fillId="2" borderId="0" xfId="17" applyFont="1" applyFill="1" applyAlignment="1">
      <alignment horizontal="center"/>
    </xf>
    <xf numFmtId="0" fontId="6" fillId="2" borderId="43" xfId="15" applyFill="1" applyBorder="1" applyAlignment="1">
      <alignment horizontal="center" vertical="center"/>
    </xf>
    <xf numFmtId="0" fontId="6" fillId="2" borderId="44" xfId="15" applyFill="1" applyBorder="1" applyAlignment="1">
      <alignment horizontal="center" vertical="center"/>
    </xf>
    <xf numFmtId="0" fontId="3" fillId="2" borderId="19" xfId="12" applyFont="1" applyFill="1" applyBorder="1" applyAlignment="1">
      <alignment horizontal="center" vertical="center" wrapText="1"/>
    </xf>
    <xf numFmtId="0" fontId="3" fillId="2" borderId="14" xfId="12" applyFont="1" applyFill="1" applyBorder="1" applyAlignment="1">
      <alignment horizontal="center" vertical="center" wrapText="1"/>
    </xf>
    <xf numFmtId="0" fontId="1" fillId="2" borderId="2" xfId="11" applyFont="1" applyFill="1" applyBorder="1" applyAlignment="1">
      <alignment horizontal="center" vertical="center" wrapText="1"/>
    </xf>
    <xf numFmtId="0" fontId="6" fillId="2" borderId="3" xfId="11" applyFill="1" applyBorder="1" applyAlignment="1">
      <alignment horizontal="center" vertical="center" wrapText="1"/>
    </xf>
    <xf numFmtId="0" fontId="1" fillId="2" borderId="3" xfId="11" applyFont="1" applyFill="1" applyBorder="1" applyAlignment="1">
      <alignment horizontal="center" vertical="center" wrapText="1"/>
    </xf>
    <xf numFmtId="0" fontId="4" fillId="2" borderId="12" xfId="16" applyFont="1" applyFill="1" applyBorder="1" applyAlignment="1">
      <alignment horizontal="center" vertical="center"/>
    </xf>
    <xf numFmtId="0" fontId="4" fillId="2" borderId="16" xfId="16" applyFont="1" applyFill="1" applyBorder="1" applyAlignment="1">
      <alignment horizontal="center" vertical="center"/>
    </xf>
    <xf numFmtId="0" fontId="4" fillId="2" borderId="11" xfId="16" applyFont="1" applyFill="1" applyBorder="1" applyAlignment="1">
      <alignment horizontal="center" vertical="center"/>
    </xf>
    <xf numFmtId="0" fontId="4" fillId="2" borderId="17" xfId="16" applyFont="1" applyFill="1" applyBorder="1" applyAlignment="1">
      <alignment horizontal="center" vertical="center"/>
    </xf>
    <xf numFmtId="0" fontId="10" fillId="2" borderId="0" xfId="17" applyFont="1" applyFill="1" applyAlignment="1">
      <alignment horizontal="center"/>
    </xf>
    <xf numFmtId="0" fontId="22" fillId="7" borderId="56" xfId="0" applyFont="1" applyFill="1" applyBorder="1" applyAlignment="1">
      <alignment horizontal="center" vertical="center"/>
    </xf>
    <xf numFmtId="0" fontId="22" fillId="7" borderId="55" xfId="0" applyFont="1" applyFill="1" applyBorder="1" applyAlignment="1">
      <alignment horizontal="center" vertical="center"/>
    </xf>
    <xf numFmtId="0" fontId="22" fillId="7" borderId="18" xfId="0" applyFont="1" applyFill="1" applyBorder="1" applyAlignment="1">
      <alignment horizontal="center" vertical="center"/>
    </xf>
    <xf numFmtId="0" fontId="22" fillId="7" borderId="61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center" vertical="center"/>
    </xf>
    <xf numFmtId="0" fontId="22" fillId="3" borderId="60" xfId="0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</cellXfs>
  <cellStyles count="20">
    <cellStyle name="Comma" xfId="1" builtinId="3"/>
    <cellStyle name="Comma [0]" xfId="19" builtinId="6"/>
    <cellStyle name="Comma 3" xfId="3"/>
    <cellStyle name="Comma 4" xfId="5"/>
    <cellStyle name="Comma 5" xfId="7"/>
    <cellStyle name="Comma 6" xfId="9"/>
    <cellStyle name="Normal" xfId="0" builtinId="0"/>
    <cellStyle name="Normal 2 10" xfId="18"/>
    <cellStyle name="Normal 2 2" xfId="10"/>
    <cellStyle name="Normal 2 3" xfId="11"/>
    <cellStyle name="Normal 2 4" xfId="12"/>
    <cellStyle name="Normal 2 5" xfId="13"/>
    <cellStyle name="Normal 2 6" xfId="14"/>
    <cellStyle name="Normal 2 7" xfId="15"/>
    <cellStyle name="Normal 2 8" xfId="16"/>
    <cellStyle name="Normal 2 9" xfId="17"/>
    <cellStyle name="Normal 3" xfId="2"/>
    <cellStyle name="Normal 4" xfId="4"/>
    <cellStyle name="Normal 5" xfId="6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7"/>
  <sheetViews>
    <sheetView topLeftCell="A463" zoomScale="60" zoomScaleNormal="60" zoomScaleSheetLayoutView="90" workbookViewId="0">
      <selection activeCell="AG504" activeCellId="3" sqref="AG478:AH478 AG496:AH499 AG501:AH502 AG504:AH504"/>
    </sheetView>
  </sheetViews>
  <sheetFormatPr defaultColWidth="9.140625" defaultRowHeight="15" x14ac:dyDescent="0.25"/>
  <cols>
    <col min="3" max="3" width="8.140625" customWidth="1"/>
    <col min="4" max="4" width="9.140625" customWidth="1"/>
    <col min="5" max="5" width="6.7109375" customWidth="1"/>
    <col min="6" max="6" width="5.140625" customWidth="1"/>
    <col min="7" max="9" width="10" customWidth="1"/>
    <col min="10" max="10" width="9.140625" customWidth="1"/>
    <col min="11" max="12" width="11.5703125" customWidth="1"/>
    <col min="13" max="13" width="4" customWidth="1"/>
    <col min="14" max="14" width="5.140625" customWidth="1"/>
    <col min="15" max="15" width="6.7109375" customWidth="1"/>
    <col min="16" max="16" width="8.140625" customWidth="1"/>
    <col min="17" max="18" width="6.7109375" customWidth="1"/>
    <col min="19" max="20" width="11" customWidth="1"/>
    <col min="21" max="22" width="10" customWidth="1"/>
    <col min="23" max="24" width="12.5703125" customWidth="1"/>
    <col min="25" max="25" width="4" customWidth="1"/>
    <col min="26" max="26" width="5.140625" customWidth="1"/>
    <col min="27" max="27" width="6.7109375" customWidth="1"/>
    <col min="28" max="28" width="9.140625" customWidth="1"/>
    <col min="29" max="29" width="6.7109375" customWidth="1"/>
    <col min="31" max="31" width="7.140625" customWidth="1"/>
    <col min="32" max="32" width="12.7109375" bestFit="1" customWidth="1"/>
    <col min="34" max="34" width="9.5703125" bestFit="1" customWidth="1"/>
  </cols>
  <sheetData>
    <row r="1" spans="1:34" ht="18.75" x14ac:dyDescent="0.3">
      <c r="A1" s="567" t="s">
        <v>58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</row>
    <row r="2" spans="1:34" ht="15.75" x14ac:dyDescent="0.25">
      <c r="A2" s="568" t="s">
        <v>62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</row>
    <row r="3" spans="1:34" ht="15.75" x14ac:dyDescent="0.25">
      <c r="A3" s="568" t="s">
        <v>66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</row>
    <row r="4" spans="1:34" ht="19.5" thickBot="1" x14ac:dyDescent="0.35">
      <c r="C4" s="2"/>
      <c r="D4" s="2"/>
      <c r="E4" s="2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11">
        <v>4</v>
      </c>
      <c r="AC4" s="4"/>
    </row>
    <row r="5" spans="1:34" ht="15" customHeight="1" x14ac:dyDescent="0.25">
      <c r="A5" s="569" t="s">
        <v>3</v>
      </c>
      <c r="B5" s="571" t="s">
        <v>2</v>
      </c>
      <c r="C5" s="573" t="s">
        <v>59</v>
      </c>
      <c r="D5" s="573" t="s">
        <v>60</v>
      </c>
      <c r="E5" s="573" t="s">
        <v>23</v>
      </c>
      <c r="F5" s="576" t="s">
        <v>9</v>
      </c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8"/>
      <c r="R5" s="576" t="s">
        <v>10</v>
      </c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9"/>
    </row>
    <row r="6" spans="1:34" ht="45.75" customHeight="1" thickBot="1" x14ac:dyDescent="0.3">
      <c r="A6" s="570"/>
      <c r="B6" s="572"/>
      <c r="C6" s="574"/>
      <c r="D6" s="575"/>
      <c r="E6" s="575"/>
      <c r="F6" s="8" t="s">
        <v>14</v>
      </c>
      <c r="G6" s="95" t="s">
        <v>13</v>
      </c>
      <c r="H6" s="95" t="s">
        <v>57</v>
      </c>
      <c r="I6" s="1" t="s">
        <v>4</v>
      </c>
      <c r="J6" s="1" t="s">
        <v>5</v>
      </c>
      <c r="K6" s="1" t="s">
        <v>6</v>
      </c>
      <c r="L6" s="95" t="s">
        <v>64</v>
      </c>
      <c r="M6" s="557" t="s">
        <v>7</v>
      </c>
      <c r="N6" s="558"/>
      <c r="O6" s="1" t="s">
        <v>0</v>
      </c>
      <c r="P6" s="1" t="s">
        <v>1</v>
      </c>
      <c r="Q6" s="95" t="s">
        <v>61</v>
      </c>
      <c r="R6" s="8" t="s">
        <v>14</v>
      </c>
      <c r="S6" s="95" t="s">
        <v>12</v>
      </c>
      <c r="T6" s="95" t="s">
        <v>11</v>
      </c>
      <c r="U6" s="1" t="s">
        <v>4</v>
      </c>
      <c r="V6" s="1" t="s">
        <v>5</v>
      </c>
      <c r="W6" s="1" t="s">
        <v>6</v>
      </c>
      <c r="X6" s="95" t="s">
        <v>65</v>
      </c>
      <c r="Y6" s="557" t="s">
        <v>7</v>
      </c>
      <c r="Z6" s="558"/>
      <c r="AA6" s="1" t="s">
        <v>0</v>
      </c>
      <c r="AB6" s="102" t="s">
        <v>1</v>
      </c>
      <c r="AC6" s="105" t="s">
        <v>15</v>
      </c>
    </row>
    <row r="7" spans="1:34" x14ac:dyDescent="0.25">
      <c r="A7" s="89" t="s">
        <v>26</v>
      </c>
      <c r="B7" s="559">
        <v>1997</v>
      </c>
      <c r="C7" s="78">
        <v>18.91</v>
      </c>
      <c r="D7" s="79">
        <v>2447</v>
      </c>
      <c r="E7" s="63">
        <f t="shared" ref="E7:E36" si="0">D7/C7</f>
        <v>129.40243257535695</v>
      </c>
      <c r="F7" s="64">
        <f t="shared" ref="F7:F45" si="1">G7/C7</f>
        <v>2</v>
      </c>
      <c r="G7" s="65">
        <v>37.82</v>
      </c>
      <c r="H7" s="66">
        <v>4894</v>
      </c>
      <c r="I7" s="65">
        <v>13</v>
      </c>
      <c r="J7" s="66">
        <v>1414</v>
      </c>
      <c r="K7" s="66">
        <v>33630</v>
      </c>
      <c r="L7" s="135">
        <v>31490</v>
      </c>
      <c r="M7" s="67" t="s">
        <v>8</v>
      </c>
      <c r="N7" s="68">
        <f t="shared" ref="N7:N47" si="2">H7/J7</f>
        <v>3.4611032531824613</v>
      </c>
      <c r="O7" s="69">
        <f t="shared" ref="O7:O47" si="3">K7/J7</f>
        <v>23.783592644978782</v>
      </c>
      <c r="P7" s="70">
        <f t="shared" ref="P7:P36" si="4">K7/C7</f>
        <v>1778.4241142252777</v>
      </c>
      <c r="Q7" s="100">
        <f t="shared" ref="Q7:Q23" si="5">J7/D7</f>
        <v>0.57785042909685325</v>
      </c>
      <c r="R7" s="64">
        <f t="shared" ref="R7:R23" si="6">S7/C7</f>
        <v>2</v>
      </c>
      <c r="S7" s="65">
        <f t="shared" ref="S7:X7" si="7">G7</f>
        <v>37.82</v>
      </c>
      <c r="T7" s="66">
        <f t="shared" si="7"/>
        <v>4894</v>
      </c>
      <c r="U7" s="65">
        <f t="shared" si="7"/>
        <v>13</v>
      </c>
      <c r="V7" s="66">
        <f t="shared" si="7"/>
        <v>1414</v>
      </c>
      <c r="W7" s="66">
        <f t="shared" si="7"/>
        <v>33630</v>
      </c>
      <c r="X7" s="66">
        <f t="shared" si="7"/>
        <v>31490</v>
      </c>
      <c r="Y7" s="67" t="s">
        <v>8</v>
      </c>
      <c r="Z7" s="21">
        <f t="shared" ref="Z7:Z47" si="8">T7/V7</f>
        <v>3.4611032531824613</v>
      </c>
      <c r="AA7" s="22">
        <f t="shared" ref="AA7:AA47" si="9">W7/V7</f>
        <v>23.783592644978782</v>
      </c>
      <c r="AB7" s="103">
        <f t="shared" ref="AB7:AB47" si="10">W7/C7</f>
        <v>1778.4241142252777</v>
      </c>
      <c r="AC7" s="106">
        <f t="shared" ref="AC7:AC23" si="11">V7/D7</f>
        <v>0.57785042909685325</v>
      </c>
      <c r="AF7" s="132">
        <f>AD7-P7</f>
        <v>-1778.4241142252777</v>
      </c>
      <c r="AG7" s="431">
        <f>(J7/D7)*AE7</f>
        <v>0</v>
      </c>
      <c r="AH7" s="431">
        <f>AG7*O7</f>
        <v>0</v>
      </c>
    </row>
    <row r="8" spans="1:34" x14ac:dyDescent="0.25">
      <c r="A8" s="90" t="s">
        <v>27</v>
      </c>
      <c r="B8" s="560"/>
      <c r="C8" s="27">
        <v>16.41</v>
      </c>
      <c r="D8" s="28">
        <v>2029</v>
      </c>
      <c r="E8" s="16">
        <f t="shared" si="0"/>
        <v>123.64411943936624</v>
      </c>
      <c r="F8" s="17">
        <f t="shared" si="1"/>
        <v>2</v>
      </c>
      <c r="G8" s="18">
        <v>32.82</v>
      </c>
      <c r="H8" s="19">
        <v>4058</v>
      </c>
      <c r="I8" s="18">
        <v>10</v>
      </c>
      <c r="J8" s="19">
        <v>946</v>
      </c>
      <c r="K8" s="19">
        <v>23430</v>
      </c>
      <c r="L8" s="136">
        <v>21940</v>
      </c>
      <c r="M8" s="20" t="s">
        <v>8</v>
      </c>
      <c r="N8" s="21">
        <f t="shared" si="2"/>
        <v>4.2896405919661733</v>
      </c>
      <c r="O8" s="22">
        <f t="shared" si="3"/>
        <v>24.767441860465116</v>
      </c>
      <c r="P8" s="23">
        <f t="shared" si="4"/>
        <v>1427.7879341864716</v>
      </c>
      <c r="Q8" s="100">
        <f t="shared" si="5"/>
        <v>0.46623952686052245</v>
      </c>
      <c r="R8" s="17">
        <f t="shared" si="6"/>
        <v>2</v>
      </c>
      <c r="S8" s="18">
        <f t="shared" ref="S8:X45" si="12">G8</f>
        <v>32.82</v>
      </c>
      <c r="T8" s="19">
        <f t="shared" si="12"/>
        <v>4058</v>
      </c>
      <c r="U8" s="18">
        <f t="shared" si="12"/>
        <v>10</v>
      </c>
      <c r="V8" s="19">
        <f t="shared" si="12"/>
        <v>946</v>
      </c>
      <c r="W8" s="19">
        <f t="shared" si="12"/>
        <v>23430</v>
      </c>
      <c r="X8" s="66">
        <f t="shared" ref="X8:X23" si="13">L8</f>
        <v>21940</v>
      </c>
      <c r="Y8" s="20" t="s">
        <v>8</v>
      </c>
      <c r="Z8" s="21">
        <f t="shared" si="8"/>
        <v>4.2896405919661733</v>
      </c>
      <c r="AA8" s="22">
        <f t="shared" si="9"/>
        <v>24.767441860465116</v>
      </c>
      <c r="AB8" s="103">
        <f t="shared" si="10"/>
        <v>1427.7879341864716</v>
      </c>
      <c r="AC8" s="106">
        <f t="shared" si="11"/>
        <v>0.46623952686052245</v>
      </c>
      <c r="AF8" s="132">
        <f t="shared" ref="AF8:AF45" si="14">AD8-P8</f>
        <v>-1427.7879341864716</v>
      </c>
      <c r="AG8" s="431">
        <f t="shared" ref="AG8:AG47" si="15">(J8/D8)*AE8</f>
        <v>0</v>
      </c>
      <c r="AH8" s="431">
        <f t="shared" ref="AH8:AH47" si="16">AG8*O8</f>
        <v>0</v>
      </c>
    </row>
    <row r="9" spans="1:34" x14ac:dyDescent="0.25">
      <c r="A9" s="90" t="s">
        <v>28</v>
      </c>
      <c r="B9" s="560"/>
      <c r="C9" s="27">
        <v>18.7</v>
      </c>
      <c r="D9" s="28">
        <v>2289</v>
      </c>
      <c r="E9" s="16">
        <f t="shared" si="0"/>
        <v>122.40641711229947</v>
      </c>
      <c r="F9" s="17">
        <f t="shared" si="1"/>
        <v>3</v>
      </c>
      <c r="G9" s="18">
        <v>56.1</v>
      </c>
      <c r="H9" s="19">
        <v>6867</v>
      </c>
      <c r="I9" s="18">
        <v>17</v>
      </c>
      <c r="J9" s="19">
        <v>1584</v>
      </c>
      <c r="K9" s="19">
        <v>40910</v>
      </c>
      <c r="L9" s="136">
        <v>38310</v>
      </c>
      <c r="M9" s="20" t="s">
        <v>8</v>
      </c>
      <c r="N9" s="21">
        <f t="shared" si="2"/>
        <v>4.3352272727272725</v>
      </c>
      <c r="O9" s="22">
        <f t="shared" si="3"/>
        <v>25.827020202020201</v>
      </c>
      <c r="P9" s="23">
        <f t="shared" si="4"/>
        <v>2187.7005347593586</v>
      </c>
      <c r="Q9" s="100">
        <f t="shared" si="5"/>
        <v>0.69200524246395811</v>
      </c>
      <c r="R9" s="17">
        <f t="shared" si="6"/>
        <v>3</v>
      </c>
      <c r="S9" s="18">
        <f t="shared" si="12"/>
        <v>56.1</v>
      </c>
      <c r="T9" s="19">
        <f t="shared" si="12"/>
        <v>6867</v>
      </c>
      <c r="U9" s="18">
        <f t="shared" si="12"/>
        <v>17</v>
      </c>
      <c r="V9" s="19">
        <f t="shared" si="12"/>
        <v>1584</v>
      </c>
      <c r="W9" s="19">
        <f t="shared" si="12"/>
        <v>40910</v>
      </c>
      <c r="X9" s="66">
        <f t="shared" si="13"/>
        <v>38310</v>
      </c>
      <c r="Y9" s="20" t="s">
        <v>8</v>
      </c>
      <c r="Z9" s="21">
        <f t="shared" si="8"/>
        <v>4.3352272727272725</v>
      </c>
      <c r="AA9" s="22">
        <f t="shared" si="9"/>
        <v>25.827020202020201</v>
      </c>
      <c r="AB9" s="103">
        <f t="shared" si="10"/>
        <v>2187.7005347593586</v>
      </c>
      <c r="AC9" s="106">
        <f t="shared" si="11"/>
        <v>0.69200524246395811</v>
      </c>
      <c r="AF9" s="132">
        <f t="shared" si="14"/>
        <v>-2187.7005347593586</v>
      </c>
      <c r="AG9" s="431">
        <f t="shared" si="15"/>
        <v>0</v>
      </c>
      <c r="AH9" s="431">
        <f t="shared" si="16"/>
        <v>0</v>
      </c>
    </row>
    <row r="10" spans="1:34" x14ac:dyDescent="0.25">
      <c r="A10" s="90" t="s">
        <v>29</v>
      </c>
      <c r="B10" s="560"/>
      <c r="C10" s="27">
        <v>17.149999999999999</v>
      </c>
      <c r="D10" s="28">
        <v>2151</v>
      </c>
      <c r="E10" s="16">
        <f t="shared" si="0"/>
        <v>125.42274052478135</v>
      </c>
      <c r="F10" s="17">
        <f t="shared" si="1"/>
        <v>3.0000000000000004</v>
      </c>
      <c r="G10" s="18">
        <v>51.45</v>
      </c>
      <c r="H10" s="19">
        <v>6453</v>
      </c>
      <c r="I10" s="18">
        <v>17</v>
      </c>
      <c r="J10" s="19">
        <v>1892</v>
      </c>
      <c r="K10" s="19">
        <v>49420</v>
      </c>
      <c r="L10" s="136">
        <v>46280</v>
      </c>
      <c r="M10" s="20" t="s">
        <v>8</v>
      </c>
      <c r="N10" s="21">
        <f t="shared" si="2"/>
        <v>3.4106765327695561</v>
      </c>
      <c r="O10" s="22">
        <f t="shared" si="3"/>
        <v>26.120507399577168</v>
      </c>
      <c r="P10" s="23">
        <f t="shared" si="4"/>
        <v>2881.6326530612246</v>
      </c>
      <c r="Q10" s="100">
        <f t="shared" si="5"/>
        <v>0.8795908879590888</v>
      </c>
      <c r="R10" s="17">
        <f t="shared" si="6"/>
        <v>3.0000000000000004</v>
      </c>
      <c r="S10" s="18">
        <f t="shared" si="12"/>
        <v>51.45</v>
      </c>
      <c r="T10" s="19">
        <f t="shared" si="12"/>
        <v>6453</v>
      </c>
      <c r="U10" s="18">
        <f t="shared" si="12"/>
        <v>17</v>
      </c>
      <c r="V10" s="19">
        <f t="shared" si="12"/>
        <v>1892</v>
      </c>
      <c r="W10" s="19">
        <f t="shared" si="12"/>
        <v>49420</v>
      </c>
      <c r="X10" s="66">
        <f t="shared" si="13"/>
        <v>46280</v>
      </c>
      <c r="Y10" s="20" t="s">
        <v>8</v>
      </c>
      <c r="Z10" s="21">
        <f t="shared" si="8"/>
        <v>3.4106765327695561</v>
      </c>
      <c r="AA10" s="22">
        <f t="shared" si="9"/>
        <v>26.120507399577168</v>
      </c>
      <c r="AB10" s="103">
        <f t="shared" si="10"/>
        <v>2881.6326530612246</v>
      </c>
      <c r="AC10" s="106">
        <f t="shared" si="11"/>
        <v>0.8795908879590888</v>
      </c>
      <c r="AF10" s="132">
        <f t="shared" si="14"/>
        <v>-2881.6326530612246</v>
      </c>
      <c r="AG10" s="431">
        <f t="shared" si="15"/>
        <v>0</v>
      </c>
      <c r="AH10" s="431">
        <f t="shared" si="16"/>
        <v>0</v>
      </c>
    </row>
    <row r="11" spans="1:34" x14ac:dyDescent="0.25">
      <c r="A11" s="90" t="s">
        <v>30</v>
      </c>
      <c r="B11" s="560"/>
      <c r="C11" s="27">
        <v>16.600000000000001</v>
      </c>
      <c r="D11" s="28">
        <v>2134</v>
      </c>
      <c r="E11" s="16">
        <f t="shared" si="0"/>
        <v>128.55421686746988</v>
      </c>
      <c r="F11" s="17">
        <f t="shared" si="1"/>
        <v>2.9999999999999996</v>
      </c>
      <c r="G11" s="18">
        <v>49.8</v>
      </c>
      <c r="H11" s="19">
        <v>6402</v>
      </c>
      <c r="I11" s="18">
        <v>13</v>
      </c>
      <c r="J11" s="19">
        <v>1281</v>
      </c>
      <c r="K11" s="19">
        <v>33140</v>
      </c>
      <c r="L11" s="136">
        <v>31030</v>
      </c>
      <c r="M11" s="20" t="s">
        <v>8</v>
      </c>
      <c r="N11" s="21">
        <f t="shared" si="2"/>
        <v>4.9976580796252925</v>
      </c>
      <c r="O11" s="22">
        <f t="shared" si="3"/>
        <v>25.870413739266198</v>
      </c>
      <c r="P11" s="23">
        <f t="shared" si="4"/>
        <v>1996.3855421686744</v>
      </c>
      <c r="Q11" s="100">
        <f t="shared" si="5"/>
        <v>0.60028116213683225</v>
      </c>
      <c r="R11" s="17">
        <f t="shared" si="6"/>
        <v>2.9999999999999996</v>
      </c>
      <c r="S11" s="18">
        <f t="shared" si="12"/>
        <v>49.8</v>
      </c>
      <c r="T11" s="19">
        <f t="shared" si="12"/>
        <v>6402</v>
      </c>
      <c r="U11" s="18">
        <f t="shared" si="12"/>
        <v>13</v>
      </c>
      <c r="V11" s="19">
        <f t="shared" si="12"/>
        <v>1281</v>
      </c>
      <c r="W11" s="19">
        <f t="shared" si="12"/>
        <v>33140</v>
      </c>
      <c r="X11" s="66">
        <f t="shared" si="13"/>
        <v>31030</v>
      </c>
      <c r="Y11" s="20" t="s">
        <v>8</v>
      </c>
      <c r="Z11" s="21">
        <f t="shared" si="8"/>
        <v>4.9976580796252925</v>
      </c>
      <c r="AA11" s="22">
        <f t="shared" si="9"/>
        <v>25.870413739266198</v>
      </c>
      <c r="AB11" s="103">
        <f t="shared" si="10"/>
        <v>1996.3855421686744</v>
      </c>
      <c r="AC11" s="106">
        <f t="shared" si="11"/>
        <v>0.60028116213683225</v>
      </c>
      <c r="AF11" s="132">
        <f t="shared" si="14"/>
        <v>-1996.3855421686744</v>
      </c>
      <c r="AG11" s="431">
        <f t="shared" si="15"/>
        <v>0</v>
      </c>
      <c r="AH11" s="431">
        <f t="shared" si="16"/>
        <v>0</v>
      </c>
    </row>
    <row r="12" spans="1:34" x14ac:dyDescent="0.25">
      <c r="A12" s="90" t="s">
        <v>31</v>
      </c>
      <c r="B12" s="560"/>
      <c r="C12" s="27">
        <v>14.28</v>
      </c>
      <c r="D12" s="28">
        <v>1762</v>
      </c>
      <c r="E12" s="16">
        <f t="shared" si="0"/>
        <v>123.38935574229693</v>
      </c>
      <c r="F12" s="17">
        <f t="shared" si="1"/>
        <v>2</v>
      </c>
      <c r="G12" s="18">
        <v>28.56</v>
      </c>
      <c r="H12" s="19">
        <v>3524</v>
      </c>
      <c r="I12" s="18">
        <v>10</v>
      </c>
      <c r="J12" s="19">
        <v>994</v>
      </c>
      <c r="K12" s="19">
        <v>23740</v>
      </c>
      <c r="L12" s="136">
        <v>22230</v>
      </c>
      <c r="M12" s="20" t="s">
        <v>8</v>
      </c>
      <c r="N12" s="21">
        <f t="shared" si="2"/>
        <v>3.5452716297786719</v>
      </c>
      <c r="O12" s="22">
        <f t="shared" si="3"/>
        <v>23.883299798792756</v>
      </c>
      <c r="P12" s="23">
        <f t="shared" si="4"/>
        <v>1662.4649859943979</v>
      </c>
      <c r="Q12" s="100">
        <f t="shared" si="5"/>
        <v>0.56413166855845631</v>
      </c>
      <c r="R12" s="17">
        <f t="shared" si="6"/>
        <v>2</v>
      </c>
      <c r="S12" s="18">
        <f t="shared" si="12"/>
        <v>28.56</v>
      </c>
      <c r="T12" s="19">
        <f t="shared" si="12"/>
        <v>3524</v>
      </c>
      <c r="U12" s="18">
        <f t="shared" si="12"/>
        <v>10</v>
      </c>
      <c r="V12" s="19">
        <f t="shared" si="12"/>
        <v>994</v>
      </c>
      <c r="W12" s="19">
        <f t="shared" si="12"/>
        <v>23740</v>
      </c>
      <c r="X12" s="66">
        <f t="shared" si="13"/>
        <v>22230</v>
      </c>
      <c r="Y12" s="20" t="s">
        <v>8</v>
      </c>
      <c r="Z12" s="21">
        <f t="shared" si="8"/>
        <v>3.5452716297786719</v>
      </c>
      <c r="AA12" s="22">
        <f t="shared" si="9"/>
        <v>23.883299798792756</v>
      </c>
      <c r="AB12" s="103">
        <f t="shared" si="10"/>
        <v>1662.4649859943979</v>
      </c>
      <c r="AC12" s="106">
        <f t="shared" si="11"/>
        <v>0.56413166855845631</v>
      </c>
      <c r="AF12" s="132">
        <f t="shared" si="14"/>
        <v>-1662.4649859943979</v>
      </c>
      <c r="AG12" s="431">
        <f t="shared" si="15"/>
        <v>0</v>
      </c>
      <c r="AH12" s="431">
        <f t="shared" si="16"/>
        <v>0</v>
      </c>
    </row>
    <row r="13" spans="1:34" x14ac:dyDescent="0.25">
      <c r="A13" s="90" t="s">
        <v>32</v>
      </c>
      <c r="B13" s="560"/>
      <c r="C13" s="27">
        <v>19.53</v>
      </c>
      <c r="D13" s="28">
        <v>2423</v>
      </c>
      <c r="E13" s="16">
        <f t="shared" si="0"/>
        <v>124.06554019457245</v>
      </c>
      <c r="F13" s="17">
        <f t="shared" si="1"/>
        <v>2</v>
      </c>
      <c r="G13" s="18">
        <v>39.06</v>
      </c>
      <c r="H13" s="19">
        <v>4846</v>
      </c>
      <c r="I13" s="18">
        <v>12</v>
      </c>
      <c r="J13" s="19">
        <v>1198</v>
      </c>
      <c r="K13" s="19">
        <v>30290</v>
      </c>
      <c r="L13" s="136">
        <v>28360</v>
      </c>
      <c r="M13" s="20" t="s">
        <v>8</v>
      </c>
      <c r="N13" s="21">
        <f t="shared" si="2"/>
        <v>4.0450751252086814</v>
      </c>
      <c r="O13" s="22">
        <f t="shared" si="3"/>
        <v>25.283806343906512</v>
      </c>
      <c r="P13" s="23">
        <f t="shared" si="4"/>
        <v>1550.94726062468</v>
      </c>
      <c r="Q13" s="100">
        <f t="shared" si="5"/>
        <v>0.49442839455220799</v>
      </c>
      <c r="R13" s="17">
        <f t="shared" si="6"/>
        <v>2</v>
      </c>
      <c r="S13" s="18">
        <f t="shared" si="12"/>
        <v>39.06</v>
      </c>
      <c r="T13" s="19">
        <f t="shared" si="12"/>
        <v>4846</v>
      </c>
      <c r="U13" s="18">
        <f t="shared" si="12"/>
        <v>12</v>
      </c>
      <c r="V13" s="19">
        <f t="shared" si="12"/>
        <v>1198</v>
      </c>
      <c r="W13" s="19">
        <f t="shared" si="12"/>
        <v>30290</v>
      </c>
      <c r="X13" s="66">
        <f t="shared" si="13"/>
        <v>28360</v>
      </c>
      <c r="Y13" s="20" t="s">
        <v>8</v>
      </c>
      <c r="Z13" s="21">
        <f t="shared" si="8"/>
        <v>4.0450751252086814</v>
      </c>
      <c r="AA13" s="22">
        <f t="shared" si="9"/>
        <v>25.283806343906512</v>
      </c>
      <c r="AB13" s="103">
        <f t="shared" si="10"/>
        <v>1550.94726062468</v>
      </c>
      <c r="AC13" s="106">
        <f t="shared" si="11"/>
        <v>0.49442839455220799</v>
      </c>
      <c r="AF13" s="132">
        <f t="shared" si="14"/>
        <v>-1550.94726062468</v>
      </c>
      <c r="AG13" s="431">
        <f t="shared" si="15"/>
        <v>0</v>
      </c>
      <c r="AH13" s="431">
        <f t="shared" si="16"/>
        <v>0</v>
      </c>
    </row>
    <row r="14" spans="1:34" x14ac:dyDescent="0.25">
      <c r="A14" s="90" t="s">
        <v>33</v>
      </c>
      <c r="B14" s="560"/>
      <c r="C14" s="27">
        <v>19.88</v>
      </c>
      <c r="D14" s="28">
        <v>2473</v>
      </c>
      <c r="E14" s="16">
        <f t="shared" si="0"/>
        <v>124.39637826961771</v>
      </c>
      <c r="F14" s="17">
        <f t="shared" si="1"/>
        <v>2.5975855130784709</v>
      </c>
      <c r="G14" s="18">
        <v>51.64</v>
      </c>
      <c r="H14" s="19">
        <v>6423</v>
      </c>
      <c r="I14" s="18">
        <v>14</v>
      </c>
      <c r="J14" s="19">
        <v>1548</v>
      </c>
      <c r="K14" s="19">
        <v>38730</v>
      </c>
      <c r="L14" s="136">
        <v>36270</v>
      </c>
      <c r="M14" s="20" t="s">
        <v>8</v>
      </c>
      <c r="N14" s="21">
        <f t="shared" si="2"/>
        <v>4.1492248062015502</v>
      </c>
      <c r="O14" s="22">
        <f t="shared" si="3"/>
        <v>25.019379844961239</v>
      </c>
      <c r="P14" s="23">
        <f t="shared" si="4"/>
        <v>1948.1891348088532</v>
      </c>
      <c r="Q14" s="100">
        <f t="shared" si="5"/>
        <v>0.6259603720177922</v>
      </c>
      <c r="R14" s="17">
        <f t="shared" si="6"/>
        <v>2.5975855130784709</v>
      </c>
      <c r="S14" s="18">
        <f t="shared" si="12"/>
        <v>51.64</v>
      </c>
      <c r="T14" s="19">
        <f t="shared" si="12"/>
        <v>6423</v>
      </c>
      <c r="U14" s="18">
        <f t="shared" si="12"/>
        <v>14</v>
      </c>
      <c r="V14" s="19">
        <f t="shared" si="12"/>
        <v>1548</v>
      </c>
      <c r="W14" s="19">
        <f t="shared" si="12"/>
        <v>38730</v>
      </c>
      <c r="X14" s="66">
        <f t="shared" si="13"/>
        <v>36270</v>
      </c>
      <c r="Y14" s="20" t="s">
        <v>8</v>
      </c>
      <c r="Z14" s="21">
        <f t="shared" si="8"/>
        <v>4.1492248062015502</v>
      </c>
      <c r="AA14" s="22">
        <f t="shared" si="9"/>
        <v>25.019379844961239</v>
      </c>
      <c r="AB14" s="103">
        <f t="shared" si="10"/>
        <v>1948.1891348088532</v>
      </c>
      <c r="AC14" s="106">
        <f t="shared" si="11"/>
        <v>0.6259603720177922</v>
      </c>
      <c r="AF14" s="132">
        <f t="shared" si="14"/>
        <v>-1948.1891348088532</v>
      </c>
      <c r="AG14" s="431">
        <f t="shared" si="15"/>
        <v>0</v>
      </c>
      <c r="AH14" s="431">
        <f t="shared" si="16"/>
        <v>0</v>
      </c>
    </row>
    <row r="15" spans="1:34" x14ac:dyDescent="0.25">
      <c r="A15" s="90" t="s">
        <v>34</v>
      </c>
      <c r="B15" s="560"/>
      <c r="C15" s="27">
        <v>19.899999999999999</v>
      </c>
      <c r="D15" s="28">
        <v>2485</v>
      </c>
      <c r="E15" s="16">
        <f t="shared" si="0"/>
        <v>124.87437185929649</v>
      </c>
      <c r="F15" s="17">
        <f t="shared" si="1"/>
        <v>3.0000000000000004</v>
      </c>
      <c r="G15" s="18">
        <v>59.7</v>
      </c>
      <c r="H15" s="19">
        <v>7455</v>
      </c>
      <c r="I15" s="18">
        <v>19</v>
      </c>
      <c r="J15" s="19">
        <v>1961</v>
      </c>
      <c r="K15" s="19">
        <v>49800</v>
      </c>
      <c r="L15" s="136">
        <v>46630</v>
      </c>
      <c r="M15" s="20" t="s">
        <v>8</v>
      </c>
      <c r="N15" s="21">
        <f t="shared" si="2"/>
        <v>3.801631820499745</v>
      </c>
      <c r="O15" s="22">
        <f t="shared" si="3"/>
        <v>25.395206527281999</v>
      </c>
      <c r="P15" s="23">
        <f t="shared" si="4"/>
        <v>2502.5125628140704</v>
      </c>
      <c r="Q15" s="100">
        <f t="shared" si="5"/>
        <v>0.78913480885311871</v>
      </c>
      <c r="R15" s="17">
        <f t="shared" si="6"/>
        <v>3.0000000000000004</v>
      </c>
      <c r="S15" s="18">
        <f t="shared" si="12"/>
        <v>59.7</v>
      </c>
      <c r="T15" s="19">
        <f t="shared" si="12"/>
        <v>7455</v>
      </c>
      <c r="U15" s="18">
        <f t="shared" si="12"/>
        <v>19</v>
      </c>
      <c r="V15" s="19">
        <f t="shared" si="12"/>
        <v>1961</v>
      </c>
      <c r="W15" s="19">
        <f t="shared" si="12"/>
        <v>49800</v>
      </c>
      <c r="X15" s="66">
        <f t="shared" si="13"/>
        <v>46630</v>
      </c>
      <c r="Y15" s="20" t="s">
        <v>8</v>
      </c>
      <c r="Z15" s="21">
        <f t="shared" si="8"/>
        <v>3.801631820499745</v>
      </c>
      <c r="AA15" s="22">
        <f t="shared" si="9"/>
        <v>25.395206527281999</v>
      </c>
      <c r="AB15" s="103">
        <f t="shared" si="10"/>
        <v>2502.5125628140704</v>
      </c>
      <c r="AC15" s="106">
        <f t="shared" si="11"/>
        <v>0.78913480885311871</v>
      </c>
      <c r="AF15" s="132">
        <f t="shared" si="14"/>
        <v>-2502.5125628140704</v>
      </c>
      <c r="AG15" s="431">
        <f t="shared" si="15"/>
        <v>0</v>
      </c>
      <c r="AH15" s="431">
        <f t="shared" si="16"/>
        <v>0</v>
      </c>
    </row>
    <row r="16" spans="1:34" x14ac:dyDescent="0.25">
      <c r="A16" s="90" t="s">
        <v>35</v>
      </c>
      <c r="B16" s="560"/>
      <c r="C16" s="27">
        <v>16.489999999999998</v>
      </c>
      <c r="D16" s="28">
        <v>2171</v>
      </c>
      <c r="E16" s="16">
        <f t="shared" si="0"/>
        <v>131.65554881746513</v>
      </c>
      <c r="F16" s="17">
        <f t="shared" si="1"/>
        <v>2</v>
      </c>
      <c r="G16" s="18">
        <v>32.979999999999997</v>
      </c>
      <c r="H16" s="19">
        <v>4342</v>
      </c>
      <c r="I16" s="18">
        <v>10</v>
      </c>
      <c r="J16" s="19">
        <v>1103</v>
      </c>
      <c r="K16" s="19">
        <v>28400</v>
      </c>
      <c r="L16" s="136">
        <v>26590</v>
      </c>
      <c r="M16" s="20" t="s">
        <v>8</v>
      </c>
      <c r="N16" s="21">
        <f t="shared" si="2"/>
        <v>3.9365367180417046</v>
      </c>
      <c r="O16" s="22">
        <f t="shared" si="3"/>
        <v>25.747960108794199</v>
      </c>
      <c r="P16" s="23">
        <f t="shared" si="4"/>
        <v>1722.2559126743483</v>
      </c>
      <c r="Q16" s="100">
        <f t="shared" si="5"/>
        <v>0.50806080147397514</v>
      </c>
      <c r="R16" s="17">
        <f t="shared" si="6"/>
        <v>2</v>
      </c>
      <c r="S16" s="18">
        <f t="shared" si="12"/>
        <v>32.979999999999997</v>
      </c>
      <c r="T16" s="19">
        <f t="shared" si="12"/>
        <v>4342</v>
      </c>
      <c r="U16" s="18">
        <f t="shared" si="12"/>
        <v>10</v>
      </c>
      <c r="V16" s="19">
        <f t="shared" si="12"/>
        <v>1103</v>
      </c>
      <c r="W16" s="19">
        <f t="shared" si="12"/>
        <v>28400</v>
      </c>
      <c r="X16" s="66">
        <f t="shared" si="13"/>
        <v>26590</v>
      </c>
      <c r="Y16" s="20" t="s">
        <v>8</v>
      </c>
      <c r="Z16" s="21">
        <f t="shared" si="8"/>
        <v>3.9365367180417046</v>
      </c>
      <c r="AA16" s="22">
        <f t="shared" si="9"/>
        <v>25.747960108794199</v>
      </c>
      <c r="AB16" s="103">
        <f t="shared" si="10"/>
        <v>1722.2559126743483</v>
      </c>
      <c r="AC16" s="106">
        <f t="shared" si="11"/>
        <v>0.50806080147397514</v>
      </c>
      <c r="AF16" s="132">
        <f t="shared" si="14"/>
        <v>-1722.2559126743483</v>
      </c>
      <c r="AG16" s="431">
        <f t="shared" si="15"/>
        <v>0</v>
      </c>
      <c r="AH16" s="431">
        <f t="shared" si="16"/>
        <v>0</v>
      </c>
    </row>
    <row r="17" spans="1:34" x14ac:dyDescent="0.25">
      <c r="A17" s="90" t="s">
        <v>36</v>
      </c>
      <c r="B17" s="560"/>
      <c r="C17" s="27">
        <v>19.05</v>
      </c>
      <c r="D17" s="28">
        <v>2492</v>
      </c>
      <c r="E17" s="16">
        <f t="shared" si="0"/>
        <v>130.81364829396324</v>
      </c>
      <c r="F17" s="17">
        <f t="shared" si="1"/>
        <v>2</v>
      </c>
      <c r="G17" s="18">
        <v>38.1</v>
      </c>
      <c r="H17" s="19">
        <v>4984</v>
      </c>
      <c r="I17" s="18">
        <v>13</v>
      </c>
      <c r="J17" s="19">
        <v>1484</v>
      </c>
      <c r="K17" s="19">
        <v>37380</v>
      </c>
      <c r="L17" s="136">
        <v>35000</v>
      </c>
      <c r="M17" s="20" t="s">
        <v>8</v>
      </c>
      <c r="N17" s="21">
        <f t="shared" si="2"/>
        <v>3.358490566037736</v>
      </c>
      <c r="O17" s="22">
        <f t="shared" si="3"/>
        <v>25.188679245283019</v>
      </c>
      <c r="P17" s="23">
        <f t="shared" si="4"/>
        <v>1962.2047244094488</v>
      </c>
      <c r="Q17" s="100">
        <f t="shared" si="5"/>
        <v>0.5955056179775281</v>
      </c>
      <c r="R17" s="17">
        <f t="shared" si="6"/>
        <v>2</v>
      </c>
      <c r="S17" s="18">
        <f t="shared" si="12"/>
        <v>38.1</v>
      </c>
      <c r="T17" s="19">
        <f t="shared" si="12"/>
        <v>4984</v>
      </c>
      <c r="U17" s="18">
        <f t="shared" si="12"/>
        <v>13</v>
      </c>
      <c r="V17" s="19">
        <f t="shared" si="12"/>
        <v>1484</v>
      </c>
      <c r="W17" s="19">
        <f t="shared" si="12"/>
        <v>37380</v>
      </c>
      <c r="X17" s="66">
        <f t="shared" si="13"/>
        <v>35000</v>
      </c>
      <c r="Y17" s="20" t="s">
        <v>8</v>
      </c>
      <c r="Z17" s="21">
        <f t="shared" si="8"/>
        <v>3.358490566037736</v>
      </c>
      <c r="AA17" s="22">
        <f t="shared" si="9"/>
        <v>25.188679245283019</v>
      </c>
      <c r="AB17" s="103">
        <f t="shared" si="10"/>
        <v>1962.2047244094488</v>
      </c>
      <c r="AC17" s="106">
        <f t="shared" si="11"/>
        <v>0.5955056179775281</v>
      </c>
      <c r="AF17" s="257">
        <f t="shared" si="14"/>
        <v>-1962.2047244094488</v>
      </c>
      <c r="AG17" s="431">
        <f t="shared" si="15"/>
        <v>0</v>
      </c>
      <c r="AH17" s="431">
        <f t="shared" si="16"/>
        <v>0</v>
      </c>
    </row>
    <row r="18" spans="1:34" x14ac:dyDescent="0.25">
      <c r="A18" s="90" t="s">
        <v>37</v>
      </c>
      <c r="B18" s="560"/>
      <c r="C18" s="27">
        <v>20.239999999999998</v>
      </c>
      <c r="D18" s="28">
        <v>2520</v>
      </c>
      <c r="E18" s="16">
        <f t="shared" si="0"/>
        <v>124.50592885375495</v>
      </c>
      <c r="F18" s="17">
        <f t="shared" si="1"/>
        <v>2</v>
      </c>
      <c r="G18" s="18">
        <v>40.479999999999997</v>
      </c>
      <c r="H18" s="19">
        <v>5040</v>
      </c>
      <c r="I18" s="18">
        <v>13</v>
      </c>
      <c r="J18" s="19">
        <v>1275</v>
      </c>
      <c r="K18" s="19">
        <v>32300</v>
      </c>
      <c r="L18" s="136">
        <v>30250</v>
      </c>
      <c r="M18" s="20" t="s">
        <v>8</v>
      </c>
      <c r="N18" s="21">
        <f t="shared" si="2"/>
        <v>3.9529411764705884</v>
      </c>
      <c r="O18" s="22">
        <f t="shared" si="3"/>
        <v>25.333333333333332</v>
      </c>
      <c r="P18" s="23">
        <f t="shared" si="4"/>
        <v>1595.8498023715417</v>
      </c>
      <c r="Q18" s="100">
        <f t="shared" si="5"/>
        <v>0.50595238095238093</v>
      </c>
      <c r="R18" s="17">
        <f t="shared" si="6"/>
        <v>2</v>
      </c>
      <c r="S18" s="18">
        <f t="shared" si="12"/>
        <v>40.479999999999997</v>
      </c>
      <c r="T18" s="19">
        <f t="shared" si="12"/>
        <v>5040</v>
      </c>
      <c r="U18" s="18">
        <f t="shared" si="12"/>
        <v>13</v>
      </c>
      <c r="V18" s="19">
        <f t="shared" si="12"/>
        <v>1275</v>
      </c>
      <c r="W18" s="19">
        <f t="shared" si="12"/>
        <v>32300</v>
      </c>
      <c r="X18" s="66">
        <f t="shared" si="13"/>
        <v>30250</v>
      </c>
      <c r="Y18" s="20" t="s">
        <v>8</v>
      </c>
      <c r="Z18" s="21">
        <f t="shared" si="8"/>
        <v>3.9529411764705884</v>
      </c>
      <c r="AA18" s="22">
        <f t="shared" si="9"/>
        <v>25.333333333333332</v>
      </c>
      <c r="AB18" s="103">
        <f t="shared" si="10"/>
        <v>1595.8498023715417</v>
      </c>
      <c r="AC18" s="106">
        <f t="shared" si="11"/>
        <v>0.50595238095238093</v>
      </c>
      <c r="AF18" s="132">
        <f t="shared" si="14"/>
        <v>-1595.8498023715417</v>
      </c>
      <c r="AG18" s="431">
        <f t="shared" si="15"/>
        <v>0</v>
      </c>
      <c r="AH18" s="431">
        <f t="shared" si="16"/>
        <v>0</v>
      </c>
    </row>
    <row r="19" spans="1:34" x14ac:dyDescent="0.25">
      <c r="A19" s="90" t="s">
        <v>18</v>
      </c>
      <c r="B19" s="560"/>
      <c r="C19" s="27">
        <v>15.47</v>
      </c>
      <c r="D19" s="28">
        <v>1640</v>
      </c>
      <c r="E19" s="16">
        <f t="shared" si="0"/>
        <v>106.01163542340012</v>
      </c>
      <c r="F19" s="17">
        <f t="shared" si="1"/>
        <v>2</v>
      </c>
      <c r="G19" s="18">
        <v>30.94</v>
      </c>
      <c r="H19" s="19">
        <v>3280</v>
      </c>
      <c r="I19" s="18">
        <v>11</v>
      </c>
      <c r="J19" s="19">
        <v>866</v>
      </c>
      <c r="K19" s="19">
        <v>21000</v>
      </c>
      <c r="L19" s="136">
        <v>19660</v>
      </c>
      <c r="M19" s="20" t="s">
        <v>8</v>
      </c>
      <c r="N19" s="21">
        <f t="shared" si="2"/>
        <v>3.787528868360277</v>
      </c>
      <c r="O19" s="22">
        <f t="shared" si="3"/>
        <v>24.249422632794456</v>
      </c>
      <c r="P19" s="23">
        <f t="shared" si="4"/>
        <v>1357.4660633484161</v>
      </c>
      <c r="Q19" s="100">
        <f t="shared" si="5"/>
        <v>0.5280487804878049</v>
      </c>
      <c r="R19" s="17">
        <f t="shared" si="6"/>
        <v>2</v>
      </c>
      <c r="S19" s="18">
        <f t="shared" si="12"/>
        <v>30.94</v>
      </c>
      <c r="T19" s="19">
        <f t="shared" si="12"/>
        <v>3280</v>
      </c>
      <c r="U19" s="18">
        <f t="shared" si="12"/>
        <v>11</v>
      </c>
      <c r="V19" s="19">
        <f t="shared" si="12"/>
        <v>866</v>
      </c>
      <c r="W19" s="19">
        <f t="shared" si="12"/>
        <v>21000</v>
      </c>
      <c r="X19" s="66">
        <f t="shared" si="13"/>
        <v>19660</v>
      </c>
      <c r="Y19" s="20" t="s">
        <v>8</v>
      </c>
      <c r="Z19" s="21">
        <f t="shared" si="8"/>
        <v>3.787528868360277</v>
      </c>
      <c r="AA19" s="22">
        <f t="shared" si="9"/>
        <v>24.249422632794456</v>
      </c>
      <c r="AB19" s="103">
        <f t="shared" si="10"/>
        <v>1357.4660633484161</v>
      </c>
      <c r="AC19" s="106">
        <f t="shared" si="11"/>
        <v>0.5280487804878049</v>
      </c>
      <c r="AE19">
        <v>230</v>
      </c>
      <c r="AF19" s="132">
        <f t="shared" si="14"/>
        <v>-1357.4660633484161</v>
      </c>
      <c r="AG19" s="431">
        <f t="shared" si="15"/>
        <v>121.45121951219512</v>
      </c>
      <c r="AH19" s="431">
        <f t="shared" si="16"/>
        <v>2945.1219512195121</v>
      </c>
    </row>
    <row r="20" spans="1:34" x14ac:dyDescent="0.25">
      <c r="A20" s="90" t="s">
        <v>38</v>
      </c>
      <c r="B20" s="560"/>
      <c r="C20" s="27">
        <v>20.6</v>
      </c>
      <c r="D20" s="28">
        <v>2628</v>
      </c>
      <c r="E20" s="16">
        <f t="shared" si="0"/>
        <v>127.57281553398057</v>
      </c>
      <c r="F20" s="17">
        <f t="shared" si="1"/>
        <v>2</v>
      </c>
      <c r="G20" s="18">
        <v>41.2</v>
      </c>
      <c r="H20" s="19">
        <v>5256</v>
      </c>
      <c r="I20" s="18">
        <v>11</v>
      </c>
      <c r="J20" s="19">
        <v>1202</v>
      </c>
      <c r="K20" s="19">
        <v>30560</v>
      </c>
      <c r="L20" s="136">
        <v>28620</v>
      </c>
      <c r="M20" s="20" t="s">
        <v>8</v>
      </c>
      <c r="N20" s="21">
        <f t="shared" si="2"/>
        <v>4.3727121464226286</v>
      </c>
      <c r="O20" s="22">
        <f t="shared" si="3"/>
        <v>25.424292845257902</v>
      </c>
      <c r="P20" s="23">
        <f t="shared" si="4"/>
        <v>1483.4951456310678</v>
      </c>
      <c r="Q20" s="100">
        <f t="shared" si="5"/>
        <v>0.4573820395738204</v>
      </c>
      <c r="R20" s="17">
        <f t="shared" si="6"/>
        <v>2</v>
      </c>
      <c r="S20" s="18">
        <f t="shared" si="12"/>
        <v>41.2</v>
      </c>
      <c r="T20" s="19">
        <f t="shared" si="12"/>
        <v>5256</v>
      </c>
      <c r="U20" s="18">
        <f t="shared" si="12"/>
        <v>11</v>
      </c>
      <c r="V20" s="19">
        <f t="shared" si="12"/>
        <v>1202</v>
      </c>
      <c r="W20" s="19">
        <f t="shared" si="12"/>
        <v>30560</v>
      </c>
      <c r="X20" s="66">
        <f t="shared" si="13"/>
        <v>28620</v>
      </c>
      <c r="Y20" s="20" t="s">
        <v>8</v>
      </c>
      <c r="Z20" s="21">
        <f t="shared" si="8"/>
        <v>4.3727121464226286</v>
      </c>
      <c r="AA20" s="22">
        <f t="shared" si="9"/>
        <v>25.424292845257902</v>
      </c>
      <c r="AB20" s="103">
        <f t="shared" si="10"/>
        <v>1483.4951456310678</v>
      </c>
      <c r="AC20" s="106">
        <f t="shared" si="11"/>
        <v>0.4573820395738204</v>
      </c>
      <c r="AF20" s="132">
        <f t="shared" si="14"/>
        <v>-1483.4951456310678</v>
      </c>
      <c r="AG20" s="431">
        <f t="shared" si="15"/>
        <v>0</v>
      </c>
      <c r="AH20" s="431">
        <f t="shared" si="16"/>
        <v>0</v>
      </c>
    </row>
    <row r="21" spans="1:34" x14ac:dyDescent="0.25">
      <c r="A21" s="90" t="s">
        <v>39</v>
      </c>
      <c r="B21" s="560"/>
      <c r="C21" s="27">
        <v>17.48</v>
      </c>
      <c r="D21" s="28">
        <v>2303</v>
      </c>
      <c r="E21" s="16">
        <f t="shared" si="0"/>
        <v>131.75057208237985</v>
      </c>
      <c r="F21" s="17">
        <f t="shared" si="1"/>
        <v>2</v>
      </c>
      <c r="G21" s="18">
        <v>34.96</v>
      </c>
      <c r="H21" s="19">
        <v>4606</v>
      </c>
      <c r="I21" s="18">
        <v>14</v>
      </c>
      <c r="J21" s="19">
        <v>1376</v>
      </c>
      <c r="K21" s="19">
        <v>34670</v>
      </c>
      <c r="L21" s="136">
        <v>32460</v>
      </c>
      <c r="M21" s="20" t="s">
        <v>8</v>
      </c>
      <c r="N21" s="21">
        <f t="shared" si="2"/>
        <v>3.3473837209302326</v>
      </c>
      <c r="O21" s="22">
        <f t="shared" si="3"/>
        <v>25.19622093023256</v>
      </c>
      <c r="P21" s="23">
        <f t="shared" si="4"/>
        <v>1983.4096109839816</v>
      </c>
      <c r="Q21" s="100">
        <f t="shared" si="5"/>
        <v>0.59748154580981327</v>
      </c>
      <c r="R21" s="17">
        <f t="shared" si="6"/>
        <v>2</v>
      </c>
      <c r="S21" s="18">
        <f t="shared" si="12"/>
        <v>34.96</v>
      </c>
      <c r="T21" s="19">
        <f t="shared" si="12"/>
        <v>4606</v>
      </c>
      <c r="U21" s="18">
        <f t="shared" si="12"/>
        <v>14</v>
      </c>
      <c r="V21" s="19">
        <f t="shared" si="12"/>
        <v>1376</v>
      </c>
      <c r="W21" s="19">
        <f t="shared" si="12"/>
        <v>34670</v>
      </c>
      <c r="X21" s="66">
        <f t="shared" si="13"/>
        <v>32460</v>
      </c>
      <c r="Y21" s="20" t="s">
        <v>8</v>
      </c>
      <c r="Z21" s="21">
        <f t="shared" si="8"/>
        <v>3.3473837209302326</v>
      </c>
      <c r="AA21" s="22">
        <f t="shared" si="9"/>
        <v>25.19622093023256</v>
      </c>
      <c r="AB21" s="103">
        <f t="shared" si="10"/>
        <v>1983.4096109839816</v>
      </c>
      <c r="AC21" s="106">
        <f t="shared" si="11"/>
        <v>0.59748154580981327</v>
      </c>
      <c r="AF21" s="132">
        <f t="shared" si="14"/>
        <v>-1983.4096109839816</v>
      </c>
      <c r="AG21" s="431">
        <f t="shared" si="15"/>
        <v>0</v>
      </c>
      <c r="AH21" s="431">
        <f t="shared" si="16"/>
        <v>0</v>
      </c>
    </row>
    <row r="22" spans="1:34" x14ac:dyDescent="0.25">
      <c r="A22" s="90" t="s">
        <v>40</v>
      </c>
      <c r="B22" s="560"/>
      <c r="C22" s="27">
        <v>12.81</v>
      </c>
      <c r="D22" s="28">
        <v>1641</v>
      </c>
      <c r="E22" s="16">
        <f t="shared" si="0"/>
        <v>128.10304449648712</v>
      </c>
      <c r="F22" s="17">
        <f t="shared" si="1"/>
        <v>2</v>
      </c>
      <c r="G22" s="18">
        <v>25.62</v>
      </c>
      <c r="H22" s="19">
        <v>3282</v>
      </c>
      <c r="I22" s="18">
        <v>8</v>
      </c>
      <c r="J22" s="19">
        <v>880</v>
      </c>
      <c r="K22" s="19">
        <v>20530</v>
      </c>
      <c r="L22" s="136">
        <v>19220</v>
      </c>
      <c r="M22" s="20" t="s">
        <v>8</v>
      </c>
      <c r="N22" s="21">
        <f t="shared" si="2"/>
        <v>3.7295454545454545</v>
      </c>
      <c r="O22" s="22">
        <f t="shared" si="3"/>
        <v>23.329545454545453</v>
      </c>
      <c r="P22" s="23">
        <f t="shared" si="4"/>
        <v>1602.6541764246681</v>
      </c>
      <c r="Q22" s="100">
        <f t="shared" si="5"/>
        <v>0.53625837903717244</v>
      </c>
      <c r="R22" s="17">
        <f t="shared" si="6"/>
        <v>2</v>
      </c>
      <c r="S22" s="18">
        <f t="shared" si="12"/>
        <v>25.62</v>
      </c>
      <c r="T22" s="19">
        <f t="shared" si="12"/>
        <v>3282</v>
      </c>
      <c r="U22" s="18">
        <f t="shared" si="12"/>
        <v>8</v>
      </c>
      <c r="V22" s="19">
        <f t="shared" si="12"/>
        <v>880</v>
      </c>
      <c r="W22" s="19">
        <f t="shared" si="12"/>
        <v>20530</v>
      </c>
      <c r="X22" s="66">
        <f t="shared" si="13"/>
        <v>19220</v>
      </c>
      <c r="Y22" s="20" t="s">
        <v>8</v>
      </c>
      <c r="Z22" s="21">
        <f t="shared" si="8"/>
        <v>3.7295454545454545</v>
      </c>
      <c r="AA22" s="22">
        <f t="shared" si="9"/>
        <v>23.329545454545453</v>
      </c>
      <c r="AB22" s="103">
        <f t="shared" si="10"/>
        <v>1602.6541764246681</v>
      </c>
      <c r="AC22" s="106">
        <f t="shared" si="11"/>
        <v>0.53625837903717244</v>
      </c>
      <c r="AF22" s="132">
        <f t="shared" si="14"/>
        <v>-1602.6541764246681</v>
      </c>
      <c r="AG22" s="431">
        <f t="shared" si="15"/>
        <v>0</v>
      </c>
      <c r="AH22" s="431">
        <f t="shared" si="16"/>
        <v>0</v>
      </c>
    </row>
    <row r="23" spans="1:34" x14ac:dyDescent="0.25">
      <c r="A23" s="91" t="s">
        <v>41</v>
      </c>
      <c r="B23" s="561"/>
      <c r="C23" s="54">
        <v>2.2200000000000002</v>
      </c>
      <c r="D23" s="55">
        <v>278</v>
      </c>
      <c r="E23" s="56">
        <f t="shared" si="0"/>
        <v>125.22522522522522</v>
      </c>
      <c r="F23" s="57">
        <f t="shared" si="1"/>
        <v>2</v>
      </c>
      <c r="G23" s="6">
        <v>4.4400000000000004</v>
      </c>
      <c r="H23" s="5">
        <v>556</v>
      </c>
      <c r="I23" s="6">
        <v>2</v>
      </c>
      <c r="J23" s="5">
        <v>174</v>
      </c>
      <c r="K23" s="5">
        <v>4410</v>
      </c>
      <c r="L23" s="137">
        <v>4130</v>
      </c>
      <c r="M23" s="49" t="s">
        <v>8</v>
      </c>
      <c r="N23" s="60">
        <f t="shared" si="2"/>
        <v>3.1954022988505746</v>
      </c>
      <c r="O23" s="61">
        <f t="shared" si="3"/>
        <v>25.344827586206897</v>
      </c>
      <c r="P23" s="62">
        <f t="shared" si="4"/>
        <v>1986.4864864864862</v>
      </c>
      <c r="Q23" s="120">
        <f t="shared" si="5"/>
        <v>0.62589928057553956</v>
      </c>
      <c r="R23" s="57">
        <f t="shared" si="6"/>
        <v>2</v>
      </c>
      <c r="S23" s="118">
        <f t="shared" si="12"/>
        <v>4.4400000000000004</v>
      </c>
      <c r="T23" s="119">
        <f t="shared" si="12"/>
        <v>556</v>
      </c>
      <c r="U23" s="118">
        <f t="shared" si="12"/>
        <v>2</v>
      </c>
      <c r="V23" s="119">
        <f t="shared" si="12"/>
        <v>174</v>
      </c>
      <c r="W23" s="119">
        <f t="shared" si="12"/>
        <v>4410</v>
      </c>
      <c r="X23" s="66">
        <f t="shared" si="13"/>
        <v>4130</v>
      </c>
      <c r="Y23" s="121" t="s">
        <v>8</v>
      </c>
      <c r="Z23" s="21">
        <f t="shared" si="8"/>
        <v>3.1954022988505746</v>
      </c>
      <c r="AA23" s="22">
        <f t="shared" si="9"/>
        <v>25.344827586206897</v>
      </c>
      <c r="AB23" s="103">
        <f t="shared" si="10"/>
        <v>1986.4864864864862</v>
      </c>
      <c r="AC23" s="106">
        <f t="shared" si="11"/>
        <v>0.62589928057553956</v>
      </c>
      <c r="AF23" s="132">
        <f t="shared" si="14"/>
        <v>-1986.4864864864862</v>
      </c>
      <c r="AG23" s="431">
        <f t="shared" si="15"/>
        <v>0</v>
      </c>
      <c r="AH23" s="431">
        <f t="shared" si="16"/>
        <v>0</v>
      </c>
    </row>
    <row r="24" spans="1:34" x14ac:dyDescent="0.25">
      <c r="A24" s="92" t="s">
        <v>24</v>
      </c>
      <c r="B24" s="44"/>
      <c r="C24" s="45">
        <f t="shared" ref="C24:D24" si="17">SUM(C7:C23)</f>
        <v>285.72000000000003</v>
      </c>
      <c r="D24" s="46">
        <f t="shared" si="17"/>
        <v>35866</v>
      </c>
      <c r="E24" s="80">
        <f t="shared" si="0"/>
        <v>125.52848943021138</v>
      </c>
      <c r="F24" s="73"/>
      <c r="G24" s="45">
        <f t="shared" ref="G24:L24" si="18">SUM(G7:G23)</f>
        <v>655.67000000000019</v>
      </c>
      <c r="H24" s="46">
        <f t="shared" si="18"/>
        <v>82268</v>
      </c>
      <c r="I24" s="45">
        <f t="shared" si="18"/>
        <v>207</v>
      </c>
      <c r="J24" s="46">
        <f t="shared" si="18"/>
        <v>21178</v>
      </c>
      <c r="K24" s="46">
        <f t="shared" si="18"/>
        <v>532340</v>
      </c>
      <c r="L24" s="46">
        <f t="shared" si="18"/>
        <v>498470</v>
      </c>
      <c r="M24" s="74" t="s">
        <v>8</v>
      </c>
      <c r="N24" s="75">
        <f t="shared" si="2"/>
        <v>3.8845972235338557</v>
      </c>
      <c r="O24" s="76">
        <f t="shared" si="3"/>
        <v>25.136462366606857</v>
      </c>
      <c r="P24" s="77">
        <f t="shared" si="4"/>
        <v>1863.1527369452608</v>
      </c>
      <c r="Q24" s="101">
        <f>J24/D24</f>
        <v>0.59047565939887359</v>
      </c>
      <c r="R24" s="73"/>
      <c r="S24" s="45">
        <f t="shared" ref="S24:X24" si="19">SUM(S7:S23)</f>
        <v>655.67000000000019</v>
      </c>
      <c r="T24" s="46">
        <f t="shared" si="19"/>
        <v>82268</v>
      </c>
      <c r="U24" s="45">
        <f t="shared" si="19"/>
        <v>207</v>
      </c>
      <c r="V24" s="46">
        <f t="shared" si="19"/>
        <v>21178</v>
      </c>
      <c r="W24" s="46">
        <f t="shared" si="19"/>
        <v>532340</v>
      </c>
      <c r="X24" s="46">
        <f t="shared" si="19"/>
        <v>498470</v>
      </c>
      <c r="Y24" s="74" t="s">
        <v>8</v>
      </c>
      <c r="Z24" s="75">
        <f t="shared" si="8"/>
        <v>3.8845972235338557</v>
      </c>
      <c r="AA24" s="76">
        <f t="shared" si="9"/>
        <v>25.136462366606857</v>
      </c>
      <c r="AB24" s="112">
        <f t="shared" si="10"/>
        <v>1863.1527369452608</v>
      </c>
      <c r="AC24" s="107">
        <f>V24/D24</f>
        <v>0.59047565939887359</v>
      </c>
      <c r="AF24" s="132"/>
      <c r="AG24" s="431">
        <f t="shared" si="15"/>
        <v>0</v>
      </c>
      <c r="AH24" s="431">
        <f t="shared" si="16"/>
        <v>0</v>
      </c>
    </row>
    <row r="25" spans="1:34" x14ac:dyDescent="0.25">
      <c r="A25" s="133" t="s">
        <v>42</v>
      </c>
      <c r="B25" s="562">
        <v>1998</v>
      </c>
      <c r="C25" s="27">
        <v>19.739999999999998</v>
      </c>
      <c r="D25" s="28">
        <v>2491</v>
      </c>
      <c r="E25" s="16">
        <f t="shared" si="0"/>
        <v>126.1904761904762</v>
      </c>
      <c r="F25" s="17">
        <f t="shared" ref="F25" si="20">G25/C25</f>
        <v>3</v>
      </c>
      <c r="G25" s="18">
        <v>59.22</v>
      </c>
      <c r="H25" s="19">
        <v>7473</v>
      </c>
      <c r="I25" s="18">
        <v>16</v>
      </c>
      <c r="J25" s="19">
        <v>1942</v>
      </c>
      <c r="K25" s="19">
        <v>49400</v>
      </c>
      <c r="L25" s="136">
        <v>46260</v>
      </c>
      <c r="M25" s="20" t="s">
        <v>8</v>
      </c>
      <c r="N25" s="21">
        <f t="shared" si="2"/>
        <v>3.8480947476828011</v>
      </c>
      <c r="O25" s="22">
        <f t="shared" si="3"/>
        <v>25.437693099897015</v>
      </c>
      <c r="P25" s="23">
        <f t="shared" si="4"/>
        <v>2502.532928064843</v>
      </c>
      <c r="Q25" s="100">
        <f t="shared" ref="Q25:Q35" si="21">J25/D25</f>
        <v>0.77960658370132474</v>
      </c>
      <c r="R25" s="17">
        <f t="shared" ref="R25:R35" si="22">S25/C25</f>
        <v>3</v>
      </c>
      <c r="S25" s="18">
        <f t="shared" ref="S25:X35" si="23">G25</f>
        <v>59.22</v>
      </c>
      <c r="T25" s="19">
        <f t="shared" si="23"/>
        <v>7473</v>
      </c>
      <c r="U25" s="18">
        <f t="shared" si="23"/>
        <v>16</v>
      </c>
      <c r="V25" s="19">
        <f t="shared" si="23"/>
        <v>1942</v>
      </c>
      <c r="W25" s="19">
        <f t="shared" si="23"/>
        <v>49400</v>
      </c>
      <c r="X25" s="19">
        <f t="shared" si="23"/>
        <v>46260</v>
      </c>
      <c r="Y25" s="20" t="s">
        <v>8</v>
      </c>
      <c r="Z25" s="21">
        <f t="shared" si="8"/>
        <v>3.8480947476828011</v>
      </c>
      <c r="AA25" s="22">
        <f t="shared" si="9"/>
        <v>25.437693099897015</v>
      </c>
      <c r="AB25" s="103">
        <f t="shared" si="10"/>
        <v>2502.532928064843</v>
      </c>
      <c r="AC25" s="106">
        <f t="shared" ref="AC25:AC35" si="24">V25/D25</f>
        <v>0.77960658370132474</v>
      </c>
      <c r="AF25" s="132">
        <f t="shared" si="14"/>
        <v>-2502.532928064843</v>
      </c>
      <c r="AG25" s="431">
        <f t="shared" si="15"/>
        <v>0</v>
      </c>
      <c r="AH25" s="431">
        <f t="shared" si="16"/>
        <v>0</v>
      </c>
    </row>
    <row r="26" spans="1:34" x14ac:dyDescent="0.25">
      <c r="A26" s="89" t="s">
        <v>43</v>
      </c>
      <c r="B26" s="563"/>
      <c r="C26" s="78">
        <v>22.16</v>
      </c>
      <c r="D26" s="79">
        <v>2705</v>
      </c>
      <c r="E26" s="63">
        <f t="shared" si="0"/>
        <v>122.0667870036101</v>
      </c>
      <c r="F26" s="64">
        <f t="shared" si="1"/>
        <v>2.5415162454873648</v>
      </c>
      <c r="G26" s="65">
        <v>56.32</v>
      </c>
      <c r="H26" s="66">
        <v>6875</v>
      </c>
      <c r="I26" s="65">
        <v>17</v>
      </c>
      <c r="J26" s="66">
        <v>1618</v>
      </c>
      <c r="K26" s="66">
        <v>39300</v>
      </c>
      <c r="L26" s="135">
        <v>36800</v>
      </c>
      <c r="M26" s="67" t="s">
        <v>8</v>
      </c>
      <c r="N26" s="68">
        <f t="shared" si="2"/>
        <v>4.2490729295426455</v>
      </c>
      <c r="O26" s="69">
        <f t="shared" si="3"/>
        <v>24.289245982694684</v>
      </c>
      <c r="P26" s="70">
        <f t="shared" si="4"/>
        <v>1773.4657039711192</v>
      </c>
      <c r="Q26" s="100">
        <f t="shared" si="21"/>
        <v>0.59815157116451012</v>
      </c>
      <c r="R26" s="64">
        <f t="shared" si="22"/>
        <v>2.5415162454873648</v>
      </c>
      <c r="S26" s="65">
        <f t="shared" si="12"/>
        <v>56.32</v>
      </c>
      <c r="T26" s="66">
        <f t="shared" si="12"/>
        <v>6875</v>
      </c>
      <c r="U26" s="65">
        <f t="shared" si="12"/>
        <v>17</v>
      </c>
      <c r="V26" s="66">
        <f t="shared" si="12"/>
        <v>1618</v>
      </c>
      <c r="W26" s="66">
        <f t="shared" si="12"/>
        <v>39300</v>
      </c>
      <c r="X26" s="19">
        <f t="shared" si="23"/>
        <v>36800</v>
      </c>
      <c r="Y26" s="67" t="s">
        <v>8</v>
      </c>
      <c r="Z26" s="21">
        <f t="shared" si="8"/>
        <v>4.2490729295426455</v>
      </c>
      <c r="AA26" s="22">
        <f t="shared" si="9"/>
        <v>24.289245982694684</v>
      </c>
      <c r="AB26" s="103">
        <f t="shared" si="10"/>
        <v>1773.4657039711192</v>
      </c>
      <c r="AC26" s="106">
        <f t="shared" si="24"/>
        <v>0.59815157116451012</v>
      </c>
      <c r="AF26" s="132">
        <f t="shared" si="14"/>
        <v>-1773.4657039711192</v>
      </c>
      <c r="AG26" s="431">
        <f t="shared" si="15"/>
        <v>0</v>
      </c>
      <c r="AH26" s="431">
        <f t="shared" si="16"/>
        <v>0</v>
      </c>
    </row>
    <row r="27" spans="1:34" x14ac:dyDescent="0.25">
      <c r="A27" s="90" t="s">
        <v>44</v>
      </c>
      <c r="B27" s="563"/>
      <c r="C27" s="27">
        <v>13.09</v>
      </c>
      <c r="D27" s="28">
        <v>1520</v>
      </c>
      <c r="E27" s="16">
        <f t="shared" si="0"/>
        <v>116.11917494270436</v>
      </c>
      <c r="F27" s="17">
        <f t="shared" si="1"/>
        <v>2</v>
      </c>
      <c r="G27" s="18">
        <v>26.18</v>
      </c>
      <c r="H27" s="19">
        <v>3040</v>
      </c>
      <c r="I27" s="18">
        <v>10</v>
      </c>
      <c r="J27" s="19">
        <v>971</v>
      </c>
      <c r="K27" s="19">
        <v>23180</v>
      </c>
      <c r="L27" s="136">
        <v>21710</v>
      </c>
      <c r="M27" s="20" t="s">
        <v>8</v>
      </c>
      <c r="N27" s="21">
        <f t="shared" si="2"/>
        <v>3.1307929969104018</v>
      </c>
      <c r="O27" s="22">
        <f t="shared" si="3"/>
        <v>23.872296601441814</v>
      </c>
      <c r="P27" s="23">
        <f t="shared" si="4"/>
        <v>1770.8174178762415</v>
      </c>
      <c r="Q27" s="100">
        <f t="shared" si="21"/>
        <v>0.63881578947368423</v>
      </c>
      <c r="R27" s="17">
        <f t="shared" si="22"/>
        <v>2</v>
      </c>
      <c r="S27" s="18">
        <f t="shared" si="12"/>
        <v>26.18</v>
      </c>
      <c r="T27" s="19">
        <f t="shared" si="12"/>
        <v>3040</v>
      </c>
      <c r="U27" s="18">
        <f t="shared" si="12"/>
        <v>10</v>
      </c>
      <c r="V27" s="19">
        <f t="shared" si="12"/>
        <v>971</v>
      </c>
      <c r="W27" s="19">
        <f t="shared" si="12"/>
        <v>23180</v>
      </c>
      <c r="X27" s="19">
        <f t="shared" si="23"/>
        <v>21710</v>
      </c>
      <c r="Y27" s="20" t="s">
        <v>8</v>
      </c>
      <c r="Z27" s="21">
        <f t="shared" si="8"/>
        <v>3.1307929969104018</v>
      </c>
      <c r="AA27" s="22">
        <f t="shared" si="9"/>
        <v>23.872296601441814</v>
      </c>
      <c r="AB27" s="103">
        <f t="shared" si="10"/>
        <v>1770.8174178762415</v>
      </c>
      <c r="AC27" s="106">
        <f t="shared" si="24"/>
        <v>0.63881578947368423</v>
      </c>
      <c r="AF27" s="132">
        <f t="shared" si="14"/>
        <v>-1770.8174178762415</v>
      </c>
      <c r="AG27" s="431">
        <f t="shared" si="15"/>
        <v>0</v>
      </c>
      <c r="AH27" s="431">
        <f t="shared" si="16"/>
        <v>0</v>
      </c>
    </row>
    <row r="28" spans="1:34" x14ac:dyDescent="0.25">
      <c r="A28" s="90" t="s">
        <v>45</v>
      </c>
      <c r="B28" s="563"/>
      <c r="C28" s="27">
        <v>16.28</v>
      </c>
      <c r="D28" s="28">
        <v>1979</v>
      </c>
      <c r="E28" s="16">
        <f t="shared" si="0"/>
        <v>121.56019656019654</v>
      </c>
      <c r="F28" s="17">
        <f t="shared" si="1"/>
        <v>2</v>
      </c>
      <c r="G28" s="18">
        <v>32.56</v>
      </c>
      <c r="H28" s="19">
        <v>3958</v>
      </c>
      <c r="I28" s="18">
        <v>10</v>
      </c>
      <c r="J28" s="19">
        <v>1160</v>
      </c>
      <c r="K28" s="19">
        <v>28700</v>
      </c>
      <c r="L28" s="136">
        <v>26870</v>
      </c>
      <c r="M28" s="20" t="s">
        <v>8</v>
      </c>
      <c r="N28" s="21">
        <f t="shared" si="2"/>
        <v>3.4120689655172414</v>
      </c>
      <c r="O28" s="22">
        <f t="shared" si="3"/>
        <v>24.741379310344829</v>
      </c>
      <c r="P28" s="23">
        <f t="shared" si="4"/>
        <v>1762.8992628992628</v>
      </c>
      <c r="Q28" s="100">
        <f t="shared" si="21"/>
        <v>0.58615462354724612</v>
      </c>
      <c r="R28" s="17">
        <f t="shared" si="22"/>
        <v>2</v>
      </c>
      <c r="S28" s="18">
        <f t="shared" si="12"/>
        <v>32.56</v>
      </c>
      <c r="T28" s="19">
        <f t="shared" si="12"/>
        <v>3958</v>
      </c>
      <c r="U28" s="18">
        <f t="shared" si="12"/>
        <v>10</v>
      </c>
      <c r="V28" s="19">
        <f t="shared" si="12"/>
        <v>1160</v>
      </c>
      <c r="W28" s="19">
        <f t="shared" si="12"/>
        <v>28700</v>
      </c>
      <c r="X28" s="19">
        <f t="shared" si="23"/>
        <v>26870</v>
      </c>
      <c r="Y28" s="20" t="s">
        <v>8</v>
      </c>
      <c r="Z28" s="21">
        <f t="shared" si="8"/>
        <v>3.4120689655172414</v>
      </c>
      <c r="AA28" s="22">
        <f t="shared" si="9"/>
        <v>24.741379310344829</v>
      </c>
      <c r="AB28" s="103">
        <f t="shared" si="10"/>
        <v>1762.8992628992628</v>
      </c>
      <c r="AC28" s="106">
        <f t="shared" si="24"/>
        <v>0.58615462354724612</v>
      </c>
      <c r="AF28" s="132">
        <f t="shared" si="14"/>
        <v>-1762.8992628992628</v>
      </c>
      <c r="AG28" s="431">
        <f t="shared" si="15"/>
        <v>0</v>
      </c>
      <c r="AH28" s="431">
        <f t="shared" si="16"/>
        <v>0</v>
      </c>
    </row>
    <row r="29" spans="1:34" x14ac:dyDescent="0.25">
      <c r="A29" s="90" t="s">
        <v>46</v>
      </c>
      <c r="B29" s="563"/>
      <c r="C29" s="27">
        <v>18.239999999999998</v>
      </c>
      <c r="D29" s="28">
        <v>2463</v>
      </c>
      <c r="E29" s="16">
        <f t="shared" si="0"/>
        <v>135.03289473684211</v>
      </c>
      <c r="F29" s="17">
        <f t="shared" si="1"/>
        <v>2</v>
      </c>
      <c r="G29" s="18">
        <v>36.479999999999997</v>
      </c>
      <c r="H29" s="19">
        <v>4926</v>
      </c>
      <c r="I29" s="18">
        <v>11</v>
      </c>
      <c r="J29" s="19">
        <v>1108</v>
      </c>
      <c r="K29" s="19">
        <v>28540</v>
      </c>
      <c r="L29" s="136">
        <v>26720</v>
      </c>
      <c r="M29" s="20" t="s">
        <v>8</v>
      </c>
      <c r="N29" s="21">
        <f t="shared" si="2"/>
        <v>4.4458483754512637</v>
      </c>
      <c r="O29" s="22">
        <f t="shared" si="3"/>
        <v>25.758122743682311</v>
      </c>
      <c r="P29" s="23">
        <f t="shared" si="4"/>
        <v>1564.6929824561405</v>
      </c>
      <c r="Q29" s="100">
        <f t="shared" si="21"/>
        <v>0.44985789687373123</v>
      </c>
      <c r="R29" s="17">
        <f t="shared" si="22"/>
        <v>2</v>
      </c>
      <c r="S29" s="18">
        <f t="shared" si="12"/>
        <v>36.479999999999997</v>
      </c>
      <c r="T29" s="19">
        <f t="shared" si="12"/>
        <v>4926</v>
      </c>
      <c r="U29" s="18">
        <f t="shared" si="12"/>
        <v>11</v>
      </c>
      <c r="V29" s="19">
        <f t="shared" si="12"/>
        <v>1108</v>
      </c>
      <c r="W29" s="19">
        <f t="shared" si="12"/>
        <v>28540</v>
      </c>
      <c r="X29" s="19">
        <f t="shared" si="23"/>
        <v>26720</v>
      </c>
      <c r="Y29" s="20" t="s">
        <v>8</v>
      </c>
      <c r="Z29" s="21">
        <f t="shared" si="8"/>
        <v>4.4458483754512637</v>
      </c>
      <c r="AA29" s="22">
        <f t="shared" si="9"/>
        <v>25.758122743682311</v>
      </c>
      <c r="AB29" s="103">
        <f t="shared" si="10"/>
        <v>1564.6929824561405</v>
      </c>
      <c r="AC29" s="106">
        <f t="shared" si="24"/>
        <v>0.44985789687373123</v>
      </c>
      <c r="AF29" s="132">
        <f t="shared" si="14"/>
        <v>-1564.6929824561405</v>
      </c>
      <c r="AG29" s="431">
        <f t="shared" si="15"/>
        <v>0</v>
      </c>
      <c r="AH29" s="431">
        <f t="shared" si="16"/>
        <v>0</v>
      </c>
    </row>
    <row r="30" spans="1:34" x14ac:dyDescent="0.25">
      <c r="A30" s="90" t="s">
        <v>47</v>
      </c>
      <c r="B30" s="563"/>
      <c r="C30" s="27">
        <v>16.23</v>
      </c>
      <c r="D30" s="28">
        <v>2248</v>
      </c>
      <c r="E30" s="16">
        <f t="shared" si="0"/>
        <v>138.50893407270488</v>
      </c>
      <c r="F30" s="17">
        <f t="shared" si="1"/>
        <v>2</v>
      </c>
      <c r="G30" s="18">
        <v>32.46</v>
      </c>
      <c r="H30" s="19">
        <v>4496</v>
      </c>
      <c r="I30" s="18">
        <v>10</v>
      </c>
      <c r="J30" s="19">
        <v>1060</v>
      </c>
      <c r="K30" s="19">
        <v>27240</v>
      </c>
      <c r="L30" s="136">
        <v>25510</v>
      </c>
      <c r="M30" s="20" t="s">
        <v>8</v>
      </c>
      <c r="N30" s="21">
        <f t="shared" si="2"/>
        <v>4.2415094339622641</v>
      </c>
      <c r="O30" s="22">
        <f t="shared" si="3"/>
        <v>25.69811320754717</v>
      </c>
      <c r="P30" s="23">
        <f t="shared" si="4"/>
        <v>1678.373382624769</v>
      </c>
      <c r="Q30" s="100">
        <f t="shared" si="21"/>
        <v>0.47153024911032027</v>
      </c>
      <c r="R30" s="17">
        <f t="shared" si="22"/>
        <v>2</v>
      </c>
      <c r="S30" s="18">
        <f t="shared" si="12"/>
        <v>32.46</v>
      </c>
      <c r="T30" s="19">
        <f t="shared" si="12"/>
        <v>4496</v>
      </c>
      <c r="U30" s="18">
        <f t="shared" si="12"/>
        <v>10</v>
      </c>
      <c r="V30" s="19">
        <f t="shared" si="12"/>
        <v>1060</v>
      </c>
      <c r="W30" s="19">
        <f t="shared" si="12"/>
        <v>27240</v>
      </c>
      <c r="X30" s="19">
        <f t="shared" si="23"/>
        <v>25510</v>
      </c>
      <c r="Y30" s="20" t="s">
        <v>8</v>
      </c>
      <c r="Z30" s="21">
        <f t="shared" si="8"/>
        <v>4.2415094339622641</v>
      </c>
      <c r="AA30" s="22">
        <f t="shared" si="9"/>
        <v>25.69811320754717</v>
      </c>
      <c r="AB30" s="103">
        <f t="shared" si="10"/>
        <v>1678.373382624769</v>
      </c>
      <c r="AC30" s="106">
        <f t="shared" si="24"/>
        <v>0.47153024911032027</v>
      </c>
      <c r="AF30" s="132">
        <f t="shared" si="14"/>
        <v>-1678.373382624769</v>
      </c>
      <c r="AG30" s="431">
        <f t="shared" si="15"/>
        <v>0</v>
      </c>
      <c r="AH30" s="431">
        <f t="shared" si="16"/>
        <v>0</v>
      </c>
    </row>
    <row r="31" spans="1:34" x14ac:dyDescent="0.25">
      <c r="A31" s="90" t="s">
        <v>48</v>
      </c>
      <c r="B31" s="563"/>
      <c r="C31" s="27">
        <v>3.23</v>
      </c>
      <c r="D31" s="28">
        <v>403</v>
      </c>
      <c r="E31" s="16">
        <f t="shared" si="0"/>
        <v>124.76780185758514</v>
      </c>
      <c r="F31" s="17">
        <f t="shared" si="1"/>
        <v>2</v>
      </c>
      <c r="G31" s="18">
        <v>6.46</v>
      </c>
      <c r="H31" s="19">
        <v>806</v>
      </c>
      <c r="I31" s="18">
        <v>2</v>
      </c>
      <c r="J31" s="19">
        <v>210</v>
      </c>
      <c r="K31" s="19">
        <v>5200</v>
      </c>
      <c r="L31" s="136">
        <v>4870</v>
      </c>
      <c r="M31" s="20" t="s">
        <v>8</v>
      </c>
      <c r="N31" s="21">
        <f t="shared" si="2"/>
        <v>3.8380952380952382</v>
      </c>
      <c r="O31" s="22">
        <f t="shared" si="3"/>
        <v>24.761904761904763</v>
      </c>
      <c r="P31" s="23">
        <f t="shared" si="4"/>
        <v>1609.9071207430341</v>
      </c>
      <c r="Q31" s="100">
        <f t="shared" si="21"/>
        <v>0.52109181141439209</v>
      </c>
      <c r="R31" s="17">
        <f t="shared" si="22"/>
        <v>2</v>
      </c>
      <c r="S31" s="18">
        <f t="shared" si="12"/>
        <v>6.46</v>
      </c>
      <c r="T31" s="19">
        <f t="shared" si="12"/>
        <v>806</v>
      </c>
      <c r="U31" s="18">
        <f t="shared" si="12"/>
        <v>2</v>
      </c>
      <c r="V31" s="19">
        <f t="shared" si="12"/>
        <v>210</v>
      </c>
      <c r="W31" s="19">
        <f t="shared" si="12"/>
        <v>5200</v>
      </c>
      <c r="X31" s="19">
        <f t="shared" si="23"/>
        <v>4870</v>
      </c>
      <c r="Y31" s="20" t="s">
        <v>8</v>
      </c>
      <c r="Z31" s="21">
        <f t="shared" si="8"/>
        <v>3.8380952380952382</v>
      </c>
      <c r="AA31" s="22">
        <f t="shared" si="9"/>
        <v>24.761904761904763</v>
      </c>
      <c r="AB31" s="103">
        <f t="shared" si="10"/>
        <v>1609.9071207430341</v>
      </c>
      <c r="AC31" s="106">
        <f t="shared" si="24"/>
        <v>0.52109181141439209</v>
      </c>
      <c r="AF31" s="132">
        <f t="shared" si="14"/>
        <v>-1609.9071207430341</v>
      </c>
      <c r="AG31" s="431">
        <f t="shared" si="15"/>
        <v>0</v>
      </c>
      <c r="AH31" s="431">
        <f t="shared" si="16"/>
        <v>0</v>
      </c>
    </row>
    <row r="32" spans="1:34" x14ac:dyDescent="0.25">
      <c r="A32" s="90" t="s">
        <v>49</v>
      </c>
      <c r="B32" s="563"/>
      <c r="C32" s="27">
        <v>8.82</v>
      </c>
      <c r="D32" s="28">
        <v>1153</v>
      </c>
      <c r="E32" s="16">
        <f t="shared" si="0"/>
        <v>130.72562358276645</v>
      </c>
      <c r="F32" s="17">
        <f t="shared" si="1"/>
        <v>2</v>
      </c>
      <c r="G32" s="18">
        <v>17.64</v>
      </c>
      <c r="H32" s="19">
        <v>2306</v>
      </c>
      <c r="I32" s="18">
        <v>5</v>
      </c>
      <c r="J32" s="19">
        <v>506</v>
      </c>
      <c r="K32" s="19">
        <v>12440</v>
      </c>
      <c r="L32" s="136">
        <v>11650</v>
      </c>
      <c r="M32" s="20" t="s">
        <v>8</v>
      </c>
      <c r="N32" s="21">
        <f t="shared" si="2"/>
        <v>4.5573122529644268</v>
      </c>
      <c r="O32" s="22">
        <f t="shared" si="3"/>
        <v>24.584980237154149</v>
      </c>
      <c r="P32" s="23">
        <f t="shared" si="4"/>
        <v>1410.4308390022675</v>
      </c>
      <c r="Q32" s="100">
        <f t="shared" si="21"/>
        <v>0.43885516045099737</v>
      </c>
      <c r="R32" s="17">
        <f t="shared" si="22"/>
        <v>2</v>
      </c>
      <c r="S32" s="18">
        <f t="shared" si="12"/>
        <v>17.64</v>
      </c>
      <c r="T32" s="19">
        <f t="shared" si="12"/>
        <v>2306</v>
      </c>
      <c r="U32" s="18">
        <f t="shared" si="12"/>
        <v>5</v>
      </c>
      <c r="V32" s="19">
        <f t="shared" si="12"/>
        <v>506</v>
      </c>
      <c r="W32" s="19">
        <f t="shared" si="12"/>
        <v>12440</v>
      </c>
      <c r="X32" s="19">
        <f t="shared" si="23"/>
        <v>11650</v>
      </c>
      <c r="Y32" s="20" t="s">
        <v>8</v>
      </c>
      <c r="Z32" s="21">
        <f t="shared" si="8"/>
        <v>4.5573122529644268</v>
      </c>
      <c r="AA32" s="22">
        <f t="shared" si="9"/>
        <v>24.584980237154149</v>
      </c>
      <c r="AB32" s="103">
        <f t="shared" si="10"/>
        <v>1410.4308390022675</v>
      </c>
      <c r="AC32" s="106">
        <f t="shared" si="24"/>
        <v>0.43885516045099737</v>
      </c>
      <c r="AF32" s="132">
        <f t="shared" si="14"/>
        <v>-1410.4308390022675</v>
      </c>
      <c r="AG32" s="431">
        <f t="shared" si="15"/>
        <v>0</v>
      </c>
      <c r="AH32" s="431">
        <f t="shared" si="16"/>
        <v>0</v>
      </c>
    </row>
    <row r="33" spans="1:34" x14ac:dyDescent="0.25">
      <c r="A33" s="90" t="s">
        <v>50</v>
      </c>
      <c r="B33" s="563"/>
      <c r="C33" s="27">
        <v>11.54</v>
      </c>
      <c r="D33" s="28">
        <v>1448</v>
      </c>
      <c r="E33" s="16">
        <f t="shared" si="0"/>
        <v>125.47660311958407</v>
      </c>
      <c r="F33" s="17">
        <f t="shared" si="1"/>
        <v>2</v>
      </c>
      <c r="G33" s="18">
        <v>23.08</v>
      </c>
      <c r="H33" s="19">
        <v>2896</v>
      </c>
      <c r="I33" s="18">
        <v>7</v>
      </c>
      <c r="J33" s="19">
        <v>834</v>
      </c>
      <c r="K33" s="19">
        <v>20770</v>
      </c>
      <c r="L33" s="136">
        <v>19450</v>
      </c>
      <c r="M33" s="20" t="s">
        <v>8</v>
      </c>
      <c r="N33" s="21">
        <f t="shared" si="2"/>
        <v>3.4724220623501201</v>
      </c>
      <c r="O33" s="22">
        <f t="shared" si="3"/>
        <v>24.904076738609113</v>
      </c>
      <c r="P33" s="23">
        <f t="shared" si="4"/>
        <v>1799.8266897746969</v>
      </c>
      <c r="Q33" s="100">
        <f t="shared" si="21"/>
        <v>0.57596685082872923</v>
      </c>
      <c r="R33" s="17">
        <f t="shared" si="22"/>
        <v>2</v>
      </c>
      <c r="S33" s="18">
        <f t="shared" si="12"/>
        <v>23.08</v>
      </c>
      <c r="T33" s="19">
        <f t="shared" si="12"/>
        <v>2896</v>
      </c>
      <c r="U33" s="18">
        <f t="shared" si="12"/>
        <v>7</v>
      </c>
      <c r="V33" s="19">
        <f t="shared" si="12"/>
        <v>834</v>
      </c>
      <c r="W33" s="19">
        <f t="shared" si="12"/>
        <v>20770</v>
      </c>
      <c r="X33" s="19">
        <f t="shared" si="23"/>
        <v>19450</v>
      </c>
      <c r="Y33" s="20" t="s">
        <v>8</v>
      </c>
      <c r="Z33" s="21">
        <f t="shared" si="8"/>
        <v>3.4724220623501201</v>
      </c>
      <c r="AA33" s="22">
        <f t="shared" si="9"/>
        <v>24.904076738609113</v>
      </c>
      <c r="AB33" s="103">
        <f t="shared" si="10"/>
        <v>1799.8266897746969</v>
      </c>
      <c r="AC33" s="106">
        <f t="shared" si="24"/>
        <v>0.57596685082872923</v>
      </c>
      <c r="AF33" s="132">
        <f t="shared" si="14"/>
        <v>-1799.8266897746969</v>
      </c>
      <c r="AG33" s="431">
        <f t="shared" si="15"/>
        <v>0</v>
      </c>
      <c r="AH33" s="431">
        <f t="shared" si="16"/>
        <v>0</v>
      </c>
    </row>
    <row r="34" spans="1:34" x14ac:dyDescent="0.25">
      <c r="A34" s="90" t="s">
        <v>51</v>
      </c>
      <c r="B34" s="563"/>
      <c r="C34" s="27">
        <v>19.36</v>
      </c>
      <c r="D34" s="28">
        <v>2442</v>
      </c>
      <c r="E34" s="16">
        <f t="shared" si="0"/>
        <v>126.13636363636364</v>
      </c>
      <c r="F34" s="17">
        <f t="shared" si="1"/>
        <v>2</v>
      </c>
      <c r="G34" s="18">
        <v>38.72</v>
      </c>
      <c r="H34" s="19">
        <v>4884</v>
      </c>
      <c r="I34" s="18">
        <v>12</v>
      </c>
      <c r="J34" s="19">
        <v>1001</v>
      </c>
      <c r="K34" s="19">
        <v>25210</v>
      </c>
      <c r="L34" s="136">
        <v>23610</v>
      </c>
      <c r="M34" s="20" t="s">
        <v>8</v>
      </c>
      <c r="N34" s="21">
        <f t="shared" si="2"/>
        <v>4.8791208791208796</v>
      </c>
      <c r="O34" s="22">
        <f t="shared" si="3"/>
        <v>25.184815184815186</v>
      </c>
      <c r="P34" s="23">
        <f t="shared" si="4"/>
        <v>1302.1694214876034</v>
      </c>
      <c r="Q34" s="100">
        <f t="shared" si="21"/>
        <v>0.40990990990990989</v>
      </c>
      <c r="R34" s="17">
        <f t="shared" si="22"/>
        <v>2</v>
      </c>
      <c r="S34" s="18">
        <f t="shared" si="12"/>
        <v>38.72</v>
      </c>
      <c r="T34" s="19">
        <f t="shared" si="12"/>
        <v>4884</v>
      </c>
      <c r="U34" s="18">
        <f t="shared" si="12"/>
        <v>12</v>
      </c>
      <c r="V34" s="19">
        <f t="shared" si="12"/>
        <v>1001</v>
      </c>
      <c r="W34" s="19">
        <f t="shared" si="12"/>
        <v>25210</v>
      </c>
      <c r="X34" s="19">
        <f t="shared" si="23"/>
        <v>23610</v>
      </c>
      <c r="Y34" s="20" t="s">
        <v>8</v>
      </c>
      <c r="Z34" s="21">
        <f t="shared" si="8"/>
        <v>4.8791208791208796</v>
      </c>
      <c r="AA34" s="22">
        <f t="shared" si="9"/>
        <v>25.184815184815186</v>
      </c>
      <c r="AB34" s="103">
        <f t="shared" si="10"/>
        <v>1302.1694214876034</v>
      </c>
      <c r="AC34" s="106">
        <f t="shared" si="24"/>
        <v>0.40990990990990989</v>
      </c>
      <c r="AF34" s="257">
        <f t="shared" si="14"/>
        <v>-1302.1694214876034</v>
      </c>
      <c r="AG34" s="431">
        <f t="shared" si="15"/>
        <v>0</v>
      </c>
      <c r="AH34" s="431">
        <f t="shared" si="16"/>
        <v>0</v>
      </c>
    </row>
    <row r="35" spans="1:34" x14ac:dyDescent="0.25">
      <c r="A35" s="94" t="s">
        <v>52</v>
      </c>
      <c r="B35" s="564"/>
      <c r="C35" s="29">
        <v>16.18</v>
      </c>
      <c r="D35" s="30">
        <v>2228</v>
      </c>
      <c r="E35" s="32">
        <f t="shared" si="0"/>
        <v>137.7008652657602</v>
      </c>
      <c r="F35" s="33">
        <f t="shared" si="1"/>
        <v>2</v>
      </c>
      <c r="G35" s="58">
        <v>32.36</v>
      </c>
      <c r="H35" s="59">
        <v>4456</v>
      </c>
      <c r="I35" s="58">
        <v>9</v>
      </c>
      <c r="J35" s="59">
        <v>963</v>
      </c>
      <c r="K35" s="59">
        <v>22320</v>
      </c>
      <c r="L35" s="139">
        <v>20900</v>
      </c>
      <c r="M35" s="36" t="s">
        <v>8</v>
      </c>
      <c r="N35" s="37">
        <f t="shared" si="2"/>
        <v>4.6272066458982346</v>
      </c>
      <c r="O35" s="38">
        <f t="shared" si="3"/>
        <v>23.177570093457945</v>
      </c>
      <c r="P35" s="39">
        <f t="shared" si="4"/>
        <v>1379.4808405438814</v>
      </c>
      <c r="Q35" s="100">
        <f t="shared" si="21"/>
        <v>0.43222621184919208</v>
      </c>
      <c r="R35" s="33">
        <f t="shared" si="22"/>
        <v>2</v>
      </c>
      <c r="S35" s="34">
        <f t="shared" si="12"/>
        <v>32.36</v>
      </c>
      <c r="T35" s="35">
        <f t="shared" si="12"/>
        <v>4456</v>
      </c>
      <c r="U35" s="34">
        <f t="shared" si="12"/>
        <v>9</v>
      </c>
      <c r="V35" s="35">
        <f t="shared" si="12"/>
        <v>963</v>
      </c>
      <c r="W35" s="35">
        <f t="shared" si="12"/>
        <v>22320</v>
      </c>
      <c r="X35" s="19">
        <f t="shared" si="23"/>
        <v>20900</v>
      </c>
      <c r="Y35" s="36" t="s">
        <v>8</v>
      </c>
      <c r="Z35" s="21">
        <f t="shared" si="8"/>
        <v>4.6272066458982346</v>
      </c>
      <c r="AA35" s="22">
        <f t="shared" si="9"/>
        <v>23.177570093457945</v>
      </c>
      <c r="AB35" s="103">
        <f t="shared" si="10"/>
        <v>1379.4808405438814</v>
      </c>
      <c r="AC35" s="106">
        <f t="shared" si="24"/>
        <v>0.43222621184919208</v>
      </c>
      <c r="AF35" s="132">
        <f t="shared" si="14"/>
        <v>-1379.4808405438814</v>
      </c>
      <c r="AG35" s="431">
        <f t="shared" si="15"/>
        <v>0</v>
      </c>
      <c r="AH35" s="431">
        <f t="shared" si="16"/>
        <v>0</v>
      </c>
    </row>
    <row r="36" spans="1:34" x14ac:dyDescent="0.25">
      <c r="A36" s="92" t="s">
        <v>24</v>
      </c>
      <c r="B36" s="44"/>
      <c r="C36" s="45">
        <f>SUM(C25:C35)</f>
        <v>164.87</v>
      </c>
      <c r="D36" s="46">
        <f>SUM(D25:D35)</f>
        <v>21080</v>
      </c>
      <c r="E36" s="80">
        <f t="shared" si="0"/>
        <v>127.8583126099351</v>
      </c>
      <c r="F36" s="81"/>
      <c r="G36" s="45">
        <f t="shared" ref="G36:L36" si="25">SUM(G25:G35)</f>
        <v>361.48</v>
      </c>
      <c r="H36" s="46">
        <f t="shared" si="25"/>
        <v>46116</v>
      </c>
      <c r="I36" s="45">
        <f t="shared" si="25"/>
        <v>109</v>
      </c>
      <c r="J36" s="46">
        <f t="shared" si="25"/>
        <v>11373</v>
      </c>
      <c r="K36" s="46">
        <f t="shared" si="25"/>
        <v>282300</v>
      </c>
      <c r="L36" s="46">
        <f t="shared" si="25"/>
        <v>264350</v>
      </c>
      <c r="M36" s="74" t="s">
        <v>8</v>
      </c>
      <c r="N36" s="75">
        <f t="shared" si="2"/>
        <v>4.0548667897652333</v>
      </c>
      <c r="O36" s="76">
        <f t="shared" si="3"/>
        <v>24.821946715906094</v>
      </c>
      <c r="P36" s="77">
        <f t="shared" si="4"/>
        <v>1712.2581427791592</v>
      </c>
      <c r="Q36" s="101">
        <f>J36/D36</f>
        <v>0.5395161290322581</v>
      </c>
      <c r="R36" s="81"/>
      <c r="S36" s="45">
        <f t="shared" ref="S36:X36" si="26">SUM(S25:S35)</f>
        <v>361.48</v>
      </c>
      <c r="T36" s="46">
        <f t="shared" si="26"/>
        <v>46116</v>
      </c>
      <c r="U36" s="45">
        <f t="shared" si="26"/>
        <v>109</v>
      </c>
      <c r="V36" s="46">
        <f t="shared" si="26"/>
        <v>11373</v>
      </c>
      <c r="W36" s="46">
        <f t="shared" si="26"/>
        <v>282300</v>
      </c>
      <c r="X36" s="46">
        <f t="shared" si="26"/>
        <v>264350</v>
      </c>
      <c r="Y36" s="74" t="s">
        <v>8</v>
      </c>
      <c r="Z36" s="75">
        <f t="shared" si="8"/>
        <v>4.0548667897652333</v>
      </c>
      <c r="AA36" s="76">
        <f t="shared" si="9"/>
        <v>24.821946715906094</v>
      </c>
      <c r="AB36" s="112">
        <f t="shared" si="10"/>
        <v>1712.2581427791592</v>
      </c>
      <c r="AC36" s="107">
        <f>V36/D36</f>
        <v>0.5395161290322581</v>
      </c>
      <c r="AF36" s="132"/>
      <c r="AG36" s="431">
        <f t="shared" si="15"/>
        <v>0</v>
      </c>
      <c r="AH36" s="431">
        <f t="shared" si="16"/>
        <v>0</v>
      </c>
    </row>
    <row r="37" spans="1:34" x14ac:dyDescent="0.25">
      <c r="A37" s="117" t="s">
        <v>16</v>
      </c>
      <c r="B37" s="565">
        <v>2005</v>
      </c>
      <c r="C37" s="115">
        <v>5.16</v>
      </c>
      <c r="D37" s="116">
        <v>525</v>
      </c>
      <c r="E37" s="63">
        <f>D37/C37</f>
        <v>101.74418604651163</v>
      </c>
      <c r="F37" s="64">
        <f t="shared" si="1"/>
        <v>2</v>
      </c>
      <c r="G37" s="6">
        <v>10.32</v>
      </c>
      <c r="H37" s="5">
        <v>1050</v>
      </c>
      <c r="I37" s="6">
        <v>2</v>
      </c>
      <c r="J37" s="5">
        <v>293</v>
      </c>
      <c r="K37" s="5">
        <v>6370</v>
      </c>
      <c r="L37" s="137">
        <v>5960</v>
      </c>
      <c r="M37" s="85" t="s">
        <v>8</v>
      </c>
      <c r="N37" s="86">
        <f t="shared" si="2"/>
        <v>3.5836177474402731</v>
      </c>
      <c r="O37" s="87">
        <f t="shared" si="3"/>
        <v>21.74061433447099</v>
      </c>
      <c r="P37" s="70">
        <f>K37/C37</f>
        <v>1234.4961240310076</v>
      </c>
      <c r="Q37" s="100">
        <f t="shared" ref="Q37:Q47" si="27">J37/D37</f>
        <v>0.55809523809523809</v>
      </c>
      <c r="R37" s="88">
        <f t="shared" ref="R37:R45" si="28">S37/C37</f>
        <v>2</v>
      </c>
      <c r="S37" s="65">
        <f t="shared" si="12"/>
        <v>10.32</v>
      </c>
      <c r="T37" s="66">
        <f t="shared" si="12"/>
        <v>1050</v>
      </c>
      <c r="U37" s="65">
        <f t="shared" si="12"/>
        <v>2</v>
      </c>
      <c r="V37" s="66">
        <f t="shared" si="12"/>
        <v>293</v>
      </c>
      <c r="W37" s="66">
        <f t="shared" si="12"/>
        <v>6370</v>
      </c>
      <c r="X37" s="66">
        <f t="shared" si="12"/>
        <v>5960</v>
      </c>
      <c r="Y37" s="85" t="s">
        <v>8</v>
      </c>
      <c r="Z37" s="21">
        <f t="shared" si="8"/>
        <v>3.5836177474402731</v>
      </c>
      <c r="AA37" s="22">
        <f t="shared" si="9"/>
        <v>21.74061433447099</v>
      </c>
      <c r="AB37" s="103">
        <f t="shared" si="10"/>
        <v>1234.4961240310076</v>
      </c>
      <c r="AC37" s="106">
        <f t="shared" ref="AC37:AC47" si="29">V37/D37</f>
        <v>0.55809523809523809</v>
      </c>
      <c r="AE37">
        <v>199</v>
      </c>
      <c r="AF37" s="132">
        <f t="shared" si="14"/>
        <v>-1234.4961240310076</v>
      </c>
      <c r="AG37" s="431">
        <f t="shared" si="15"/>
        <v>111.06095238095239</v>
      </c>
      <c r="AH37" s="431">
        <f t="shared" si="16"/>
        <v>2414.5333333333333</v>
      </c>
    </row>
    <row r="38" spans="1:34" x14ac:dyDescent="0.25">
      <c r="A38" s="90" t="s">
        <v>53</v>
      </c>
      <c r="B38" s="560"/>
      <c r="C38" s="27">
        <v>11.02</v>
      </c>
      <c r="D38" s="28">
        <v>1430</v>
      </c>
      <c r="E38" s="16">
        <f t="shared" ref="E38:E47" si="30">D38/C38</f>
        <v>129.76406533575317</v>
      </c>
      <c r="F38" s="17">
        <f t="shared" si="1"/>
        <v>2</v>
      </c>
      <c r="G38" s="18">
        <v>22.04</v>
      </c>
      <c r="H38" s="19">
        <v>2860</v>
      </c>
      <c r="I38" s="18">
        <v>6</v>
      </c>
      <c r="J38" s="19">
        <v>658</v>
      </c>
      <c r="K38" s="19">
        <v>14570</v>
      </c>
      <c r="L38" s="136">
        <v>13640</v>
      </c>
      <c r="M38" s="20" t="s">
        <v>8</v>
      </c>
      <c r="N38" s="21">
        <f t="shared" si="2"/>
        <v>4.3465045592705165</v>
      </c>
      <c r="O38" s="22">
        <f t="shared" si="3"/>
        <v>22.142857142857142</v>
      </c>
      <c r="P38" s="23">
        <f t="shared" ref="P38:P47" si="31">K38/C38</f>
        <v>1322.1415607985482</v>
      </c>
      <c r="Q38" s="100">
        <f t="shared" si="27"/>
        <v>0.46013986013986014</v>
      </c>
      <c r="R38" s="17">
        <f t="shared" si="28"/>
        <v>2</v>
      </c>
      <c r="S38" s="18">
        <f t="shared" si="12"/>
        <v>22.04</v>
      </c>
      <c r="T38" s="19">
        <f t="shared" si="12"/>
        <v>2860</v>
      </c>
      <c r="U38" s="18">
        <f t="shared" si="12"/>
        <v>6</v>
      </c>
      <c r="V38" s="19">
        <f t="shared" si="12"/>
        <v>658</v>
      </c>
      <c r="W38" s="19">
        <f t="shared" si="12"/>
        <v>14570</v>
      </c>
      <c r="X38" s="66">
        <f t="shared" si="12"/>
        <v>13640</v>
      </c>
      <c r="Y38" s="20" t="s">
        <v>8</v>
      </c>
      <c r="Z38" s="21">
        <f t="shared" si="8"/>
        <v>4.3465045592705165</v>
      </c>
      <c r="AA38" s="22">
        <f t="shared" si="9"/>
        <v>22.142857142857142</v>
      </c>
      <c r="AB38" s="103">
        <f t="shared" si="10"/>
        <v>1322.1415607985482</v>
      </c>
      <c r="AC38" s="106">
        <f t="shared" si="29"/>
        <v>0.46013986013986014</v>
      </c>
      <c r="AE38">
        <v>54</v>
      </c>
      <c r="AF38" s="132">
        <f t="shared" si="14"/>
        <v>-1322.1415607985482</v>
      </c>
      <c r="AG38" s="431">
        <f t="shared" si="15"/>
        <v>24.847552447552449</v>
      </c>
      <c r="AH38" s="431">
        <f t="shared" si="16"/>
        <v>550.19580419580416</v>
      </c>
    </row>
    <row r="39" spans="1:34" x14ac:dyDescent="0.25">
      <c r="A39" s="90" t="s">
        <v>54</v>
      </c>
      <c r="B39" s="560"/>
      <c r="C39" s="27">
        <v>4.38</v>
      </c>
      <c r="D39" s="28">
        <v>465</v>
      </c>
      <c r="E39" s="16">
        <f t="shared" si="30"/>
        <v>106.16438356164385</v>
      </c>
      <c r="F39" s="17">
        <f t="shared" si="1"/>
        <v>2</v>
      </c>
      <c r="G39" s="18">
        <v>8.76</v>
      </c>
      <c r="H39" s="19">
        <v>930</v>
      </c>
      <c r="I39" s="18">
        <v>2</v>
      </c>
      <c r="J39" s="19">
        <v>223</v>
      </c>
      <c r="K39" s="19">
        <v>4990</v>
      </c>
      <c r="L39" s="136">
        <v>4670</v>
      </c>
      <c r="M39" s="20" t="s">
        <v>8</v>
      </c>
      <c r="N39" s="21">
        <f t="shared" si="2"/>
        <v>4.1704035874439462</v>
      </c>
      <c r="O39" s="22">
        <f t="shared" si="3"/>
        <v>22.376681614349774</v>
      </c>
      <c r="P39" s="23">
        <f t="shared" si="31"/>
        <v>1139.269406392694</v>
      </c>
      <c r="Q39" s="100">
        <f t="shared" si="27"/>
        <v>0.47956989247311826</v>
      </c>
      <c r="R39" s="17">
        <f t="shared" si="28"/>
        <v>2</v>
      </c>
      <c r="S39" s="18">
        <f t="shared" si="12"/>
        <v>8.76</v>
      </c>
      <c r="T39" s="19">
        <f t="shared" si="12"/>
        <v>930</v>
      </c>
      <c r="U39" s="18">
        <f t="shared" si="12"/>
        <v>2</v>
      </c>
      <c r="V39" s="19">
        <f t="shared" si="12"/>
        <v>223</v>
      </c>
      <c r="W39" s="19">
        <f t="shared" si="12"/>
        <v>4990</v>
      </c>
      <c r="X39" s="66">
        <f t="shared" si="12"/>
        <v>4670</v>
      </c>
      <c r="Y39" s="20" t="s">
        <v>8</v>
      </c>
      <c r="Z39" s="21">
        <f t="shared" si="8"/>
        <v>4.1704035874439462</v>
      </c>
      <c r="AA39" s="22">
        <f t="shared" si="9"/>
        <v>22.376681614349774</v>
      </c>
      <c r="AB39" s="103">
        <f t="shared" si="10"/>
        <v>1139.269406392694</v>
      </c>
      <c r="AC39" s="106">
        <f t="shared" si="29"/>
        <v>0.47956989247311826</v>
      </c>
      <c r="AE39">
        <v>39</v>
      </c>
      <c r="AF39" s="132">
        <f t="shared" si="14"/>
        <v>-1139.269406392694</v>
      </c>
      <c r="AG39" s="431">
        <f t="shared" si="15"/>
        <v>18.703225806451613</v>
      </c>
      <c r="AH39" s="431">
        <f t="shared" si="16"/>
        <v>418.51612903225805</v>
      </c>
    </row>
    <row r="40" spans="1:34" x14ac:dyDescent="0.25">
      <c r="A40" s="90" t="s">
        <v>17</v>
      </c>
      <c r="B40" s="560"/>
      <c r="C40" s="27">
        <v>9.39</v>
      </c>
      <c r="D40" s="28">
        <v>913</v>
      </c>
      <c r="E40" s="16">
        <f t="shared" si="30"/>
        <v>97.231096911608091</v>
      </c>
      <c r="F40" s="17">
        <f t="shared" si="1"/>
        <v>2</v>
      </c>
      <c r="G40" s="18">
        <v>18.78</v>
      </c>
      <c r="H40" s="19">
        <v>1826</v>
      </c>
      <c r="I40" s="18">
        <v>6</v>
      </c>
      <c r="J40" s="19">
        <v>565</v>
      </c>
      <c r="K40" s="19">
        <v>12470</v>
      </c>
      <c r="L40" s="136">
        <v>11680</v>
      </c>
      <c r="M40" s="20" t="s">
        <v>8</v>
      </c>
      <c r="N40" s="21">
        <f t="shared" si="2"/>
        <v>3.2318584070796459</v>
      </c>
      <c r="O40" s="22">
        <f t="shared" si="3"/>
        <v>22.070796460176989</v>
      </c>
      <c r="P40" s="23">
        <f t="shared" si="31"/>
        <v>1328.0085197018104</v>
      </c>
      <c r="Q40" s="100">
        <f t="shared" si="27"/>
        <v>0.61883899233296824</v>
      </c>
      <c r="R40" s="17">
        <f t="shared" si="28"/>
        <v>2</v>
      </c>
      <c r="S40" s="18">
        <f t="shared" si="12"/>
        <v>18.78</v>
      </c>
      <c r="T40" s="19">
        <f t="shared" si="12"/>
        <v>1826</v>
      </c>
      <c r="U40" s="18">
        <f t="shared" si="12"/>
        <v>6</v>
      </c>
      <c r="V40" s="19">
        <f t="shared" si="12"/>
        <v>565</v>
      </c>
      <c r="W40" s="19">
        <f t="shared" si="12"/>
        <v>12470</v>
      </c>
      <c r="X40" s="66">
        <f t="shared" si="12"/>
        <v>11680</v>
      </c>
      <c r="Y40" s="20" t="s">
        <v>8</v>
      </c>
      <c r="Z40" s="21">
        <f t="shared" si="8"/>
        <v>3.2318584070796459</v>
      </c>
      <c r="AA40" s="22">
        <f t="shared" si="9"/>
        <v>22.070796460176989</v>
      </c>
      <c r="AB40" s="103">
        <f t="shared" si="10"/>
        <v>1328.0085197018104</v>
      </c>
      <c r="AC40" s="106">
        <f t="shared" si="29"/>
        <v>0.61883899233296824</v>
      </c>
      <c r="AE40">
        <v>106</v>
      </c>
      <c r="AF40" s="132">
        <f t="shared" si="14"/>
        <v>-1328.0085197018104</v>
      </c>
      <c r="AG40" s="431">
        <f t="shared" si="15"/>
        <v>65.596933187294638</v>
      </c>
      <c r="AH40" s="431">
        <f t="shared" si="16"/>
        <v>1447.776560788609</v>
      </c>
    </row>
    <row r="41" spans="1:34" x14ac:dyDescent="0.25">
      <c r="A41" s="90" t="s">
        <v>55</v>
      </c>
      <c r="B41" s="560"/>
      <c r="C41" s="27">
        <v>4.76</v>
      </c>
      <c r="D41" s="28">
        <v>513</v>
      </c>
      <c r="E41" s="16">
        <f t="shared" si="30"/>
        <v>107.77310924369749</v>
      </c>
      <c r="F41" s="17">
        <f t="shared" si="1"/>
        <v>2</v>
      </c>
      <c r="G41" s="18">
        <v>9.52</v>
      </c>
      <c r="H41" s="19">
        <v>1026</v>
      </c>
      <c r="I41" s="18">
        <v>3</v>
      </c>
      <c r="J41" s="19">
        <v>354</v>
      </c>
      <c r="K41" s="19">
        <v>7890</v>
      </c>
      <c r="L41" s="136">
        <v>7390</v>
      </c>
      <c r="M41" s="20" t="s">
        <v>8</v>
      </c>
      <c r="N41" s="21">
        <f t="shared" si="2"/>
        <v>2.8983050847457625</v>
      </c>
      <c r="O41" s="22">
        <f t="shared" si="3"/>
        <v>22.288135593220339</v>
      </c>
      <c r="P41" s="23">
        <f t="shared" si="31"/>
        <v>1657.5630252100841</v>
      </c>
      <c r="Q41" s="100">
        <f t="shared" si="27"/>
        <v>0.6900584795321637</v>
      </c>
      <c r="R41" s="17">
        <f t="shared" si="28"/>
        <v>2</v>
      </c>
      <c r="S41" s="18">
        <f t="shared" si="12"/>
        <v>9.52</v>
      </c>
      <c r="T41" s="19">
        <f t="shared" si="12"/>
        <v>1026</v>
      </c>
      <c r="U41" s="18">
        <f t="shared" si="12"/>
        <v>3</v>
      </c>
      <c r="V41" s="19">
        <f t="shared" si="12"/>
        <v>354</v>
      </c>
      <c r="W41" s="19">
        <f t="shared" si="12"/>
        <v>7890</v>
      </c>
      <c r="X41" s="66">
        <f t="shared" si="12"/>
        <v>7390</v>
      </c>
      <c r="Y41" s="20" t="s">
        <v>8</v>
      </c>
      <c r="Z41" s="21">
        <f t="shared" si="8"/>
        <v>2.8983050847457625</v>
      </c>
      <c r="AA41" s="22">
        <f t="shared" si="9"/>
        <v>22.288135593220339</v>
      </c>
      <c r="AB41" s="103">
        <f t="shared" si="10"/>
        <v>1657.5630252100841</v>
      </c>
      <c r="AC41" s="106">
        <f t="shared" si="29"/>
        <v>0.6900584795321637</v>
      </c>
      <c r="AF41" s="132">
        <f t="shared" si="14"/>
        <v>-1657.5630252100841</v>
      </c>
      <c r="AG41" s="431">
        <f t="shared" si="15"/>
        <v>0</v>
      </c>
      <c r="AH41" s="431">
        <f t="shared" si="16"/>
        <v>0</v>
      </c>
    </row>
    <row r="42" spans="1:34" x14ac:dyDescent="0.25">
      <c r="A42" s="90" t="s">
        <v>56</v>
      </c>
      <c r="B42" s="560"/>
      <c r="C42" s="27">
        <v>0.86</v>
      </c>
      <c r="D42" s="28">
        <v>111</v>
      </c>
      <c r="E42" s="16">
        <f t="shared" si="30"/>
        <v>129.06976744186048</v>
      </c>
      <c r="F42" s="17">
        <f t="shared" si="1"/>
        <v>2</v>
      </c>
      <c r="G42" s="18">
        <v>1.72</v>
      </c>
      <c r="H42" s="19">
        <v>222</v>
      </c>
      <c r="I42" s="18">
        <v>2</v>
      </c>
      <c r="J42" s="19">
        <v>63</v>
      </c>
      <c r="K42" s="19">
        <v>1440</v>
      </c>
      <c r="L42" s="136">
        <v>1350</v>
      </c>
      <c r="M42" s="20" t="s">
        <v>8</v>
      </c>
      <c r="N42" s="21">
        <f t="shared" si="2"/>
        <v>3.5238095238095237</v>
      </c>
      <c r="O42" s="22">
        <f t="shared" si="3"/>
        <v>22.857142857142858</v>
      </c>
      <c r="P42" s="23">
        <f t="shared" si="31"/>
        <v>1674.4186046511629</v>
      </c>
      <c r="Q42" s="100">
        <f t="shared" si="27"/>
        <v>0.56756756756756754</v>
      </c>
      <c r="R42" s="17">
        <f t="shared" si="28"/>
        <v>2</v>
      </c>
      <c r="S42" s="18">
        <f t="shared" si="12"/>
        <v>1.72</v>
      </c>
      <c r="T42" s="19">
        <f t="shared" si="12"/>
        <v>222</v>
      </c>
      <c r="U42" s="18">
        <f t="shared" si="12"/>
        <v>2</v>
      </c>
      <c r="V42" s="19">
        <f t="shared" si="12"/>
        <v>63</v>
      </c>
      <c r="W42" s="19">
        <f t="shared" si="12"/>
        <v>1440</v>
      </c>
      <c r="X42" s="66">
        <f t="shared" si="12"/>
        <v>1350</v>
      </c>
      <c r="Y42" s="20" t="s">
        <v>8</v>
      </c>
      <c r="Z42" s="21">
        <f t="shared" si="8"/>
        <v>3.5238095238095237</v>
      </c>
      <c r="AA42" s="22">
        <f t="shared" si="9"/>
        <v>22.857142857142858</v>
      </c>
      <c r="AB42" s="103">
        <f t="shared" si="10"/>
        <v>1674.4186046511629</v>
      </c>
      <c r="AC42" s="106">
        <f t="shared" si="29"/>
        <v>0.56756756756756754</v>
      </c>
      <c r="AE42">
        <v>184</v>
      </c>
      <c r="AF42" s="132">
        <f t="shared" si="14"/>
        <v>-1674.4186046511629</v>
      </c>
      <c r="AG42" s="431">
        <f t="shared" si="15"/>
        <v>104.43243243243242</v>
      </c>
      <c r="AH42" s="431">
        <f t="shared" si="16"/>
        <v>2387.0270270270266</v>
      </c>
    </row>
    <row r="43" spans="1:34" x14ac:dyDescent="0.25">
      <c r="A43" s="90" t="s">
        <v>20</v>
      </c>
      <c r="B43" s="560"/>
      <c r="C43" s="27">
        <v>10.08</v>
      </c>
      <c r="D43" s="28">
        <v>1160</v>
      </c>
      <c r="E43" s="16">
        <f t="shared" si="30"/>
        <v>115.07936507936508</v>
      </c>
      <c r="F43" s="17">
        <f t="shared" si="1"/>
        <v>2</v>
      </c>
      <c r="G43" s="18">
        <v>20.16</v>
      </c>
      <c r="H43" s="19">
        <v>2320</v>
      </c>
      <c r="I43" s="18">
        <v>5</v>
      </c>
      <c r="J43" s="19">
        <v>619</v>
      </c>
      <c r="K43" s="19">
        <v>13010</v>
      </c>
      <c r="L43" s="136">
        <v>12180</v>
      </c>
      <c r="M43" s="20" t="s">
        <v>8</v>
      </c>
      <c r="N43" s="21">
        <f t="shared" si="2"/>
        <v>3.7479806138933762</v>
      </c>
      <c r="O43" s="22">
        <f t="shared" si="3"/>
        <v>21.017770597738288</v>
      </c>
      <c r="P43" s="23">
        <f t="shared" si="31"/>
        <v>1290.6746031746031</v>
      </c>
      <c r="Q43" s="100">
        <f t="shared" si="27"/>
        <v>0.5336206896551724</v>
      </c>
      <c r="R43" s="17">
        <f t="shared" si="28"/>
        <v>2</v>
      </c>
      <c r="S43" s="18">
        <f t="shared" si="12"/>
        <v>20.16</v>
      </c>
      <c r="T43" s="19">
        <f t="shared" si="12"/>
        <v>2320</v>
      </c>
      <c r="U43" s="18">
        <f t="shared" si="12"/>
        <v>5</v>
      </c>
      <c r="V43" s="19">
        <f t="shared" si="12"/>
        <v>619</v>
      </c>
      <c r="W43" s="19">
        <f t="shared" si="12"/>
        <v>13010</v>
      </c>
      <c r="X43" s="66">
        <f t="shared" si="12"/>
        <v>12180</v>
      </c>
      <c r="Y43" s="20" t="s">
        <v>8</v>
      </c>
      <c r="Z43" s="21">
        <f t="shared" si="8"/>
        <v>3.7479806138933762</v>
      </c>
      <c r="AA43" s="22">
        <f t="shared" si="9"/>
        <v>21.017770597738288</v>
      </c>
      <c r="AB43" s="103">
        <f t="shared" si="10"/>
        <v>1290.6746031746031</v>
      </c>
      <c r="AC43" s="106">
        <f t="shared" si="29"/>
        <v>0.5336206896551724</v>
      </c>
      <c r="AE43">
        <v>106</v>
      </c>
      <c r="AF43" s="132">
        <f t="shared" si="14"/>
        <v>-1290.6746031746031</v>
      </c>
      <c r="AG43" s="431">
        <f t="shared" si="15"/>
        <v>56.563793103448276</v>
      </c>
      <c r="AH43" s="431">
        <f t="shared" si="16"/>
        <v>1188.844827586207</v>
      </c>
    </row>
    <row r="44" spans="1:34" x14ac:dyDescent="0.25">
      <c r="A44" s="90" t="s">
        <v>19</v>
      </c>
      <c r="B44" s="560"/>
      <c r="C44" s="27">
        <v>10.83</v>
      </c>
      <c r="D44" s="28">
        <v>1290</v>
      </c>
      <c r="E44" s="16">
        <f t="shared" si="30"/>
        <v>119.11357340720221</v>
      </c>
      <c r="F44" s="17">
        <f t="shared" si="1"/>
        <v>2</v>
      </c>
      <c r="G44" s="18">
        <v>21.66</v>
      </c>
      <c r="H44" s="19">
        <v>2580</v>
      </c>
      <c r="I44" s="18">
        <v>5</v>
      </c>
      <c r="J44" s="19">
        <v>734</v>
      </c>
      <c r="K44" s="19">
        <v>15240</v>
      </c>
      <c r="L44" s="136">
        <v>14270</v>
      </c>
      <c r="M44" s="20" t="s">
        <v>8</v>
      </c>
      <c r="N44" s="21">
        <f t="shared" si="2"/>
        <v>3.5149863760217985</v>
      </c>
      <c r="O44" s="22">
        <f t="shared" si="3"/>
        <v>20.762942779291553</v>
      </c>
      <c r="P44" s="23">
        <f t="shared" si="31"/>
        <v>1407.2022160664819</v>
      </c>
      <c r="Q44" s="100">
        <f t="shared" si="27"/>
        <v>0.56899224806201554</v>
      </c>
      <c r="R44" s="17">
        <f t="shared" si="28"/>
        <v>2</v>
      </c>
      <c r="S44" s="18">
        <f t="shared" si="12"/>
        <v>21.66</v>
      </c>
      <c r="T44" s="19">
        <f t="shared" si="12"/>
        <v>2580</v>
      </c>
      <c r="U44" s="18">
        <f t="shared" si="12"/>
        <v>5</v>
      </c>
      <c r="V44" s="19">
        <f t="shared" si="12"/>
        <v>734</v>
      </c>
      <c r="W44" s="19">
        <f t="shared" si="12"/>
        <v>15240</v>
      </c>
      <c r="X44" s="66">
        <f t="shared" si="12"/>
        <v>14270</v>
      </c>
      <c r="Y44" s="20" t="s">
        <v>8</v>
      </c>
      <c r="Z44" s="21">
        <f t="shared" si="8"/>
        <v>3.5149863760217985</v>
      </c>
      <c r="AA44" s="22">
        <f t="shared" si="9"/>
        <v>20.762942779291553</v>
      </c>
      <c r="AB44" s="103">
        <f t="shared" si="10"/>
        <v>1407.2022160664819</v>
      </c>
      <c r="AC44" s="106">
        <f t="shared" si="29"/>
        <v>0.56899224806201554</v>
      </c>
      <c r="AF44" s="132">
        <f t="shared" si="14"/>
        <v>-1407.2022160664819</v>
      </c>
      <c r="AG44" s="431">
        <f t="shared" si="15"/>
        <v>0</v>
      </c>
      <c r="AH44" s="431">
        <f t="shared" si="16"/>
        <v>0</v>
      </c>
    </row>
    <row r="45" spans="1:34" x14ac:dyDescent="0.25">
      <c r="A45" s="94" t="s">
        <v>21</v>
      </c>
      <c r="B45" s="566"/>
      <c r="C45" s="29">
        <v>0.83</v>
      </c>
      <c r="D45" s="30">
        <v>98</v>
      </c>
      <c r="E45" s="32">
        <f t="shared" si="30"/>
        <v>118.07228915662651</v>
      </c>
      <c r="F45" s="33">
        <f t="shared" si="1"/>
        <v>2</v>
      </c>
      <c r="G45" s="6">
        <v>1.66</v>
      </c>
      <c r="H45" s="5">
        <v>196</v>
      </c>
      <c r="I45" s="6">
        <v>2</v>
      </c>
      <c r="J45" s="5">
        <v>47</v>
      </c>
      <c r="K45" s="5">
        <v>980</v>
      </c>
      <c r="L45" s="137">
        <v>920</v>
      </c>
      <c r="M45" s="36" t="s">
        <v>8</v>
      </c>
      <c r="N45" s="37">
        <f t="shared" si="2"/>
        <v>4.1702127659574471</v>
      </c>
      <c r="O45" s="38">
        <f t="shared" si="3"/>
        <v>20.851063829787233</v>
      </c>
      <c r="P45" s="39">
        <f t="shared" si="31"/>
        <v>1180.7228915662652</v>
      </c>
      <c r="Q45" s="100">
        <f t="shared" si="27"/>
        <v>0.47959183673469385</v>
      </c>
      <c r="R45" s="33">
        <f t="shared" si="28"/>
        <v>2</v>
      </c>
      <c r="S45" s="34">
        <f t="shared" si="12"/>
        <v>1.66</v>
      </c>
      <c r="T45" s="35">
        <f t="shared" si="12"/>
        <v>196</v>
      </c>
      <c r="U45" s="34">
        <f t="shared" si="12"/>
        <v>2</v>
      </c>
      <c r="V45" s="35">
        <f t="shared" si="12"/>
        <v>47</v>
      </c>
      <c r="W45" s="35">
        <f t="shared" si="12"/>
        <v>980</v>
      </c>
      <c r="X45" s="66">
        <f t="shared" si="12"/>
        <v>920</v>
      </c>
      <c r="Y45" s="36" t="s">
        <v>8</v>
      </c>
      <c r="Z45" s="21">
        <f t="shared" si="8"/>
        <v>4.1702127659574471</v>
      </c>
      <c r="AA45" s="22">
        <f t="shared" si="9"/>
        <v>20.851063829787233</v>
      </c>
      <c r="AB45" s="103">
        <f t="shared" si="10"/>
        <v>1180.7228915662652</v>
      </c>
      <c r="AC45" s="106">
        <f t="shared" si="29"/>
        <v>0.47959183673469385</v>
      </c>
      <c r="AE45">
        <v>13</v>
      </c>
      <c r="AF45" s="132">
        <f t="shared" si="14"/>
        <v>-1180.7228915662652</v>
      </c>
      <c r="AG45" s="431">
        <f t="shared" si="15"/>
        <v>6.2346938775510203</v>
      </c>
      <c r="AH45" s="431">
        <f t="shared" si="16"/>
        <v>130</v>
      </c>
    </row>
    <row r="46" spans="1:34" ht="15.75" thickBot="1" x14ac:dyDescent="0.3">
      <c r="A46" s="122" t="s">
        <v>24</v>
      </c>
      <c r="B46" s="123"/>
      <c r="C46" s="98">
        <f t="shared" ref="C46:D46" si="32">SUM(C37:C45)</f>
        <v>57.309999999999995</v>
      </c>
      <c r="D46" s="99">
        <f t="shared" si="32"/>
        <v>6505</v>
      </c>
      <c r="E46" s="124">
        <f t="shared" si="30"/>
        <v>113.50549642296285</v>
      </c>
      <c r="F46" s="97"/>
      <c r="G46" s="98">
        <f t="shared" ref="G46:L46" si="33">SUM(G37:G45)</f>
        <v>114.61999999999999</v>
      </c>
      <c r="H46" s="99">
        <f t="shared" si="33"/>
        <v>13010</v>
      </c>
      <c r="I46" s="98">
        <f t="shared" si="33"/>
        <v>33</v>
      </c>
      <c r="J46" s="99">
        <f t="shared" si="33"/>
        <v>3556</v>
      </c>
      <c r="K46" s="99">
        <f t="shared" si="33"/>
        <v>76960</v>
      </c>
      <c r="L46" s="99">
        <f t="shared" si="33"/>
        <v>72060</v>
      </c>
      <c r="M46" s="125" t="s">
        <v>8</v>
      </c>
      <c r="N46" s="126">
        <f t="shared" si="2"/>
        <v>3.6586051743532058</v>
      </c>
      <c r="O46" s="127">
        <f t="shared" si="3"/>
        <v>21.642294713160855</v>
      </c>
      <c r="P46" s="110">
        <f t="shared" si="31"/>
        <v>1342.8720991101031</v>
      </c>
      <c r="Q46" s="113">
        <f t="shared" si="27"/>
        <v>0.54665641813989241</v>
      </c>
      <c r="R46" s="97"/>
      <c r="S46" s="98">
        <f t="shared" ref="S46:X46" si="34">SUM(S37:S45)</f>
        <v>114.61999999999999</v>
      </c>
      <c r="T46" s="99">
        <f t="shared" si="34"/>
        <v>13010</v>
      </c>
      <c r="U46" s="98">
        <f t="shared" si="34"/>
        <v>33</v>
      </c>
      <c r="V46" s="99">
        <f t="shared" si="34"/>
        <v>3556</v>
      </c>
      <c r="W46" s="99">
        <f t="shared" si="34"/>
        <v>76960</v>
      </c>
      <c r="X46" s="99">
        <f t="shared" si="34"/>
        <v>72060</v>
      </c>
      <c r="Y46" s="125" t="s">
        <v>8</v>
      </c>
      <c r="Z46" s="126">
        <f t="shared" si="8"/>
        <v>3.6586051743532058</v>
      </c>
      <c r="AA46" s="127">
        <f t="shared" si="9"/>
        <v>21.642294713160855</v>
      </c>
      <c r="AB46" s="128">
        <f t="shared" si="10"/>
        <v>1342.8720991101031</v>
      </c>
      <c r="AC46" s="108">
        <f t="shared" si="29"/>
        <v>0.54665641813989241</v>
      </c>
      <c r="AG46" s="431">
        <f t="shared" si="15"/>
        <v>0</v>
      </c>
      <c r="AH46" s="431">
        <f t="shared" si="16"/>
        <v>0</v>
      </c>
    </row>
    <row r="47" spans="1:34" ht="15.75" thickBot="1" x14ac:dyDescent="0.3">
      <c r="A47" s="93" t="s">
        <v>25</v>
      </c>
      <c r="B47" s="52"/>
      <c r="C47" s="40">
        <f t="shared" ref="C47:D47" si="35">C24+C36+C46</f>
        <v>507.90000000000003</v>
      </c>
      <c r="D47" s="41">
        <f t="shared" si="35"/>
        <v>63451</v>
      </c>
      <c r="E47" s="10">
        <f t="shared" si="30"/>
        <v>124.92813545973615</v>
      </c>
      <c r="F47" s="53"/>
      <c r="G47" s="40">
        <f t="shared" ref="G47:L47" si="36">G24+G36+G46</f>
        <v>1131.7700000000002</v>
      </c>
      <c r="H47" s="41">
        <f t="shared" si="36"/>
        <v>141394</v>
      </c>
      <c r="I47" s="40">
        <f t="shared" si="36"/>
        <v>349</v>
      </c>
      <c r="J47" s="41">
        <f t="shared" si="36"/>
        <v>36107</v>
      </c>
      <c r="K47" s="41">
        <f t="shared" si="36"/>
        <v>891600</v>
      </c>
      <c r="L47" s="41">
        <f t="shared" si="36"/>
        <v>834880</v>
      </c>
      <c r="M47" s="9" t="s">
        <v>8</v>
      </c>
      <c r="N47" s="12">
        <f t="shared" si="2"/>
        <v>3.9159719721937574</v>
      </c>
      <c r="O47" s="13">
        <f t="shared" si="3"/>
        <v>24.693272772592572</v>
      </c>
      <c r="P47" s="26">
        <f t="shared" si="31"/>
        <v>1755.4636739515652</v>
      </c>
      <c r="Q47" s="114">
        <f t="shared" si="27"/>
        <v>0.56905328521221099</v>
      </c>
      <c r="R47" s="53"/>
      <c r="S47" s="40">
        <f t="shared" ref="S47:X47" si="37">S24+S36+S46</f>
        <v>1131.7700000000002</v>
      </c>
      <c r="T47" s="41">
        <f t="shared" si="37"/>
        <v>141394</v>
      </c>
      <c r="U47" s="40">
        <f t="shared" si="37"/>
        <v>349</v>
      </c>
      <c r="V47" s="41">
        <f t="shared" si="37"/>
        <v>36107</v>
      </c>
      <c r="W47" s="41">
        <f t="shared" si="37"/>
        <v>891600</v>
      </c>
      <c r="X47" s="41">
        <f t="shared" si="37"/>
        <v>834880</v>
      </c>
      <c r="Y47" s="9" t="s">
        <v>8</v>
      </c>
      <c r="Z47" s="12">
        <f t="shared" si="8"/>
        <v>3.9159719721937574</v>
      </c>
      <c r="AA47" s="13">
        <f t="shared" si="9"/>
        <v>24.693272772592572</v>
      </c>
      <c r="AB47" s="104">
        <f t="shared" si="10"/>
        <v>1755.4636739515652</v>
      </c>
      <c r="AC47" s="109">
        <f t="shared" si="29"/>
        <v>0.56905328521221099</v>
      </c>
      <c r="AG47" s="431">
        <f t="shared" si="15"/>
        <v>0</v>
      </c>
      <c r="AH47" s="431">
        <f t="shared" si="16"/>
        <v>0</v>
      </c>
    </row>
    <row r="52" spans="1:34" ht="18.75" x14ac:dyDescent="0.3">
      <c r="A52" s="567" t="s">
        <v>22</v>
      </c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</row>
    <row r="53" spans="1:34" ht="15.75" x14ac:dyDescent="0.25">
      <c r="A53" s="568" t="s">
        <v>62</v>
      </c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</row>
    <row r="54" spans="1:34" ht="15.75" x14ac:dyDescent="0.25">
      <c r="A54" s="568" t="s">
        <v>67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U54" s="568"/>
      <c r="V54" s="568"/>
      <c r="W54" s="568"/>
      <c r="X54" s="568"/>
      <c r="Y54" s="568"/>
      <c r="Z54" s="568"/>
      <c r="AA54" s="568"/>
      <c r="AB54" s="568"/>
      <c r="AC54" s="568"/>
    </row>
    <row r="55" spans="1:34" ht="19.5" thickBot="1" x14ac:dyDescent="0.35">
      <c r="C55" s="2"/>
      <c r="D55" s="2"/>
      <c r="E55" s="2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11">
        <v>4</v>
      </c>
      <c r="AC55" s="4"/>
    </row>
    <row r="56" spans="1:34" ht="15" customHeight="1" x14ac:dyDescent="0.25">
      <c r="A56" s="569" t="s">
        <v>3</v>
      </c>
      <c r="B56" s="571" t="s">
        <v>2</v>
      </c>
      <c r="C56" s="573" t="s">
        <v>59</v>
      </c>
      <c r="D56" s="573" t="s">
        <v>60</v>
      </c>
      <c r="E56" s="573" t="s">
        <v>23</v>
      </c>
      <c r="F56" s="576" t="s">
        <v>9</v>
      </c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8"/>
      <c r="R56" s="576" t="s">
        <v>10</v>
      </c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9"/>
    </row>
    <row r="57" spans="1:34" ht="51.75" thickBot="1" x14ac:dyDescent="0.3">
      <c r="A57" s="570"/>
      <c r="B57" s="572"/>
      <c r="C57" s="574"/>
      <c r="D57" s="575"/>
      <c r="E57" s="575"/>
      <c r="F57" s="8" t="s">
        <v>14</v>
      </c>
      <c r="G57" s="95" t="s">
        <v>13</v>
      </c>
      <c r="H57" s="95" t="s">
        <v>57</v>
      </c>
      <c r="I57" s="1" t="s">
        <v>4</v>
      </c>
      <c r="J57" s="1" t="s">
        <v>5</v>
      </c>
      <c r="K57" s="1" t="s">
        <v>6</v>
      </c>
      <c r="L57" s="95" t="s">
        <v>64</v>
      </c>
      <c r="M57" s="557" t="s">
        <v>7</v>
      </c>
      <c r="N57" s="558"/>
      <c r="O57" s="1" t="s">
        <v>0</v>
      </c>
      <c r="P57" s="1" t="s">
        <v>1</v>
      </c>
      <c r="Q57" s="95" t="s">
        <v>61</v>
      </c>
      <c r="R57" s="8" t="s">
        <v>14</v>
      </c>
      <c r="S57" s="95" t="s">
        <v>12</v>
      </c>
      <c r="T57" s="95" t="s">
        <v>11</v>
      </c>
      <c r="U57" s="1" t="s">
        <v>4</v>
      </c>
      <c r="V57" s="1" t="s">
        <v>5</v>
      </c>
      <c r="W57" s="1" t="s">
        <v>6</v>
      </c>
      <c r="X57" s="95" t="s">
        <v>65</v>
      </c>
      <c r="Y57" s="557" t="s">
        <v>7</v>
      </c>
      <c r="Z57" s="558"/>
      <c r="AA57" s="1" t="s">
        <v>0</v>
      </c>
      <c r="AB57" s="102" t="s">
        <v>1</v>
      </c>
      <c r="AC57" s="105" t="s">
        <v>15</v>
      </c>
    </row>
    <row r="58" spans="1:34" x14ac:dyDescent="0.25">
      <c r="A58" s="89" t="s">
        <v>26</v>
      </c>
      <c r="B58" s="559">
        <v>1997</v>
      </c>
      <c r="C58" s="78">
        <v>18.91</v>
      </c>
      <c r="D58" s="79">
        <v>2447</v>
      </c>
      <c r="E58" s="31">
        <f t="shared" ref="E58:E87" si="38">D58/C58</f>
        <v>129.40243257535695</v>
      </c>
      <c r="F58" s="64">
        <f t="shared" ref="F58:F96" si="39">G58/C58</f>
        <v>4</v>
      </c>
      <c r="G58" s="65">
        <v>75.64</v>
      </c>
      <c r="H58" s="66">
        <v>9788</v>
      </c>
      <c r="I58" s="65">
        <v>19</v>
      </c>
      <c r="J58" s="66">
        <v>1553</v>
      </c>
      <c r="K58" s="66">
        <v>37160</v>
      </c>
      <c r="L58" s="135">
        <v>35450</v>
      </c>
      <c r="M58" s="67" t="s">
        <v>8</v>
      </c>
      <c r="N58" s="68">
        <f t="shared" ref="N58:N98" si="40">H58/J58</f>
        <v>6.3026400515132002</v>
      </c>
      <c r="O58" s="69">
        <f t="shared" ref="O58:O98" si="41">K58/J58</f>
        <v>23.927881519639406</v>
      </c>
      <c r="P58" s="70">
        <f t="shared" ref="P58:P87" si="42">K58/C58</f>
        <v>1965.0978318350078</v>
      </c>
      <c r="Q58" s="100">
        <f t="shared" ref="Q58:Q74" si="43">J58/D58</f>
        <v>0.63465467919901919</v>
      </c>
      <c r="R58" s="64">
        <f t="shared" ref="R58:R74" si="44">S58/C58</f>
        <v>6</v>
      </c>
      <c r="S58" s="71">
        <f t="shared" ref="S58:S74" si="45">G58+S7</f>
        <v>113.46000000000001</v>
      </c>
      <c r="T58" s="72">
        <f t="shared" ref="T58:T74" si="46">H58+T7</f>
        <v>14682</v>
      </c>
      <c r="U58" s="71">
        <f t="shared" ref="U58:U74" si="47">I58+U7</f>
        <v>32</v>
      </c>
      <c r="V58" s="72">
        <f t="shared" ref="V58:V74" si="48">J58+V7</f>
        <v>2967</v>
      </c>
      <c r="W58" s="72">
        <f t="shared" ref="W58:X74" si="49">K58+W7</f>
        <v>70790</v>
      </c>
      <c r="X58" s="72">
        <f t="shared" si="49"/>
        <v>66940</v>
      </c>
      <c r="Y58" s="67" t="s">
        <v>8</v>
      </c>
      <c r="Z58" s="21">
        <f t="shared" ref="Z58:Z98" si="50">T58/V58</f>
        <v>4.9484327603640041</v>
      </c>
      <c r="AA58" s="22">
        <f t="shared" ref="AA58:AA98" si="51">W58/V58</f>
        <v>23.859116953151332</v>
      </c>
      <c r="AB58" s="103">
        <f t="shared" ref="AB58:AB98" si="52">W58/C58</f>
        <v>3743.5219460602857</v>
      </c>
      <c r="AC58" s="106">
        <f t="shared" ref="AC58:AC74" si="53">V58/D58</f>
        <v>1.2125051082958724</v>
      </c>
      <c r="AF58" s="132">
        <f>AD58-P58</f>
        <v>-1965.0978318350078</v>
      </c>
      <c r="AG58" s="431">
        <f>(J58/D58)*AE58</f>
        <v>0</v>
      </c>
      <c r="AH58" s="431">
        <f>AG58*O58</f>
        <v>0</v>
      </c>
    </row>
    <row r="59" spans="1:34" x14ac:dyDescent="0.25">
      <c r="A59" s="90" t="s">
        <v>27</v>
      </c>
      <c r="B59" s="560"/>
      <c r="C59" s="27">
        <v>16.41</v>
      </c>
      <c r="D59" s="28">
        <v>2029</v>
      </c>
      <c r="E59" s="16">
        <f t="shared" si="38"/>
        <v>123.64411943936624</v>
      </c>
      <c r="F59" s="17">
        <f t="shared" si="39"/>
        <v>4</v>
      </c>
      <c r="G59" s="18">
        <v>65.64</v>
      </c>
      <c r="H59" s="19">
        <v>8116</v>
      </c>
      <c r="I59" s="18">
        <v>21</v>
      </c>
      <c r="J59" s="19">
        <v>1436</v>
      </c>
      <c r="K59" s="19">
        <v>37440</v>
      </c>
      <c r="L59" s="136">
        <v>35710</v>
      </c>
      <c r="M59" s="20" t="s">
        <v>8</v>
      </c>
      <c r="N59" s="21">
        <f t="shared" si="40"/>
        <v>5.6518105849582172</v>
      </c>
      <c r="O59" s="22">
        <f t="shared" si="41"/>
        <v>26.072423398328691</v>
      </c>
      <c r="P59" s="23">
        <f t="shared" si="42"/>
        <v>2281.5356489945157</v>
      </c>
      <c r="Q59" s="100">
        <f t="shared" si="43"/>
        <v>0.70773780187284374</v>
      </c>
      <c r="R59" s="17">
        <f t="shared" si="44"/>
        <v>6</v>
      </c>
      <c r="S59" s="24">
        <f t="shared" si="45"/>
        <v>98.460000000000008</v>
      </c>
      <c r="T59" s="25">
        <f t="shared" si="46"/>
        <v>12174</v>
      </c>
      <c r="U59" s="24">
        <f t="shared" si="47"/>
        <v>31</v>
      </c>
      <c r="V59" s="25">
        <f t="shared" si="48"/>
        <v>2382</v>
      </c>
      <c r="W59" s="25">
        <f t="shared" si="49"/>
        <v>60870</v>
      </c>
      <c r="X59" s="72">
        <f t="shared" si="49"/>
        <v>57650</v>
      </c>
      <c r="Y59" s="20" t="s">
        <v>8</v>
      </c>
      <c r="Z59" s="21">
        <f t="shared" si="50"/>
        <v>5.1108312342569269</v>
      </c>
      <c r="AA59" s="22">
        <f t="shared" si="51"/>
        <v>25.554156171284635</v>
      </c>
      <c r="AB59" s="103">
        <f t="shared" si="52"/>
        <v>3709.323583180987</v>
      </c>
      <c r="AC59" s="106">
        <f t="shared" si="53"/>
        <v>1.1739773287333661</v>
      </c>
      <c r="AF59" s="132">
        <f t="shared" ref="AF59:AF96" si="54">AD59-P59</f>
        <v>-2281.5356489945157</v>
      </c>
      <c r="AG59" s="431">
        <f t="shared" ref="AG59:AG98" si="55">(J59/D59)*AE59</f>
        <v>0</v>
      </c>
      <c r="AH59" s="431">
        <f t="shared" ref="AH59:AH98" si="56">AG59*O59</f>
        <v>0</v>
      </c>
    </row>
    <row r="60" spans="1:34" x14ac:dyDescent="0.25">
      <c r="A60" s="90" t="s">
        <v>28</v>
      </c>
      <c r="B60" s="560"/>
      <c r="C60" s="27">
        <v>18.7</v>
      </c>
      <c r="D60" s="28">
        <v>2289</v>
      </c>
      <c r="E60" s="16">
        <f t="shared" si="38"/>
        <v>122.40641711229947</v>
      </c>
      <c r="F60" s="17">
        <f t="shared" si="39"/>
        <v>4</v>
      </c>
      <c r="G60" s="18">
        <v>74.8</v>
      </c>
      <c r="H60" s="19">
        <v>9156</v>
      </c>
      <c r="I60" s="18">
        <v>17</v>
      </c>
      <c r="J60" s="19">
        <v>1611</v>
      </c>
      <c r="K60" s="19">
        <v>41220</v>
      </c>
      <c r="L60" s="136">
        <v>39320</v>
      </c>
      <c r="M60" s="20" t="s">
        <v>8</v>
      </c>
      <c r="N60" s="21">
        <f t="shared" si="40"/>
        <v>5.6834264432029791</v>
      </c>
      <c r="O60" s="22">
        <f t="shared" si="41"/>
        <v>25.58659217877095</v>
      </c>
      <c r="P60" s="23">
        <f t="shared" si="42"/>
        <v>2204.2780748663104</v>
      </c>
      <c r="Q60" s="100">
        <f t="shared" si="43"/>
        <v>0.70380078636959376</v>
      </c>
      <c r="R60" s="17">
        <f t="shared" si="44"/>
        <v>7.0000000000000009</v>
      </c>
      <c r="S60" s="24">
        <f t="shared" si="45"/>
        <v>130.9</v>
      </c>
      <c r="T60" s="25">
        <f t="shared" si="46"/>
        <v>16023</v>
      </c>
      <c r="U60" s="24">
        <f t="shared" si="47"/>
        <v>34</v>
      </c>
      <c r="V60" s="25">
        <f t="shared" si="48"/>
        <v>3195</v>
      </c>
      <c r="W60" s="25">
        <f t="shared" si="49"/>
        <v>82130</v>
      </c>
      <c r="X60" s="72">
        <f t="shared" si="49"/>
        <v>77630</v>
      </c>
      <c r="Y60" s="20" t="s">
        <v>8</v>
      </c>
      <c r="Z60" s="21">
        <f t="shared" si="50"/>
        <v>5.0150234741784034</v>
      </c>
      <c r="AA60" s="22">
        <f t="shared" si="51"/>
        <v>25.705790297339593</v>
      </c>
      <c r="AB60" s="103">
        <f t="shared" si="52"/>
        <v>4391.9786096256685</v>
      </c>
      <c r="AC60" s="106">
        <f t="shared" si="53"/>
        <v>1.3958060288335519</v>
      </c>
      <c r="AF60" s="132">
        <f t="shared" si="54"/>
        <v>-2204.2780748663104</v>
      </c>
      <c r="AG60" s="431">
        <f t="shared" si="55"/>
        <v>0</v>
      </c>
      <c r="AH60" s="431">
        <f t="shared" si="56"/>
        <v>0</v>
      </c>
    </row>
    <row r="61" spans="1:34" x14ac:dyDescent="0.25">
      <c r="A61" s="90" t="s">
        <v>29</v>
      </c>
      <c r="B61" s="560"/>
      <c r="C61" s="27">
        <v>17.149999999999999</v>
      </c>
      <c r="D61" s="28">
        <v>2151</v>
      </c>
      <c r="E61" s="16">
        <f t="shared" si="38"/>
        <v>125.42274052478135</v>
      </c>
      <c r="F61" s="17">
        <f t="shared" si="39"/>
        <v>4</v>
      </c>
      <c r="G61" s="18">
        <v>68.599999999999994</v>
      </c>
      <c r="H61" s="19">
        <v>8604</v>
      </c>
      <c r="I61" s="18">
        <v>19</v>
      </c>
      <c r="J61" s="19">
        <v>1518</v>
      </c>
      <c r="K61" s="19">
        <v>38700</v>
      </c>
      <c r="L61" s="136">
        <v>36920</v>
      </c>
      <c r="M61" s="20" t="s">
        <v>8</v>
      </c>
      <c r="N61" s="21">
        <f t="shared" si="40"/>
        <v>5.6679841897233203</v>
      </c>
      <c r="O61" s="22">
        <f t="shared" si="41"/>
        <v>25.494071146245059</v>
      </c>
      <c r="P61" s="23">
        <f t="shared" si="42"/>
        <v>2256.5597667638485</v>
      </c>
      <c r="Q61" s="100">
        <f t="shared" si="43"/>
        <v>0.70571827057182701</v>
      </c>
      <c r="R61" s="17">
        <f t="shared" si="44"/>
        <v>7</v>
      </c>
      <c r="S61" s="24">
        <f t="shared" si="45"/>
        <v>120.05</v>
      </c>
      <c r="T61" s="25">
        <f t="shared" si="46"/>
        <v>15057</v>
      </c>
      <c r="U61" s="24">
        <f t="shared" si="47"/>
        <v>36</v>
      </c>
      <c r="V61" s="25">
        <f t="shared" si="48"/>
        <v>3410</v>
      </c>
      <c r="W61" s="25">
        <f t="shared" si="49"/>
        <v>88120</v>
      </c>
      <c r="X61" s="72">
        <f t="shared" si="49"/>
        <v>83200</v>
      </c>
      <c r="Y61" s="20" t="s">
        <v>8</v>
      </c>
      <c r="Z61" s="21">
        <f t="shared" si="50"/>
        <v>4.4155425219941353</v>
      </c>
      <c r="AA61" s="22">
        <f t="shared" si="51"/>
        <v>25.841642228739001</v>
      </c>
      <c r="AB61" s="103">
        <f t="shared" si="52"/>
        <v>5138.1924198250736</v>
      </c>
      <c r="AC61" s="106">
        <f t="shared" si="53"/>
        <v>1.5853091585309158</v>
      </c>
      <c r="AF61" s="132">
        <f t="shared" si="54"/>
        <v>-2256.5597667638485</v>
      </c>
      <c r="AG61" s="431">
        <f t="shared" si="55"/>
        <v>0</v>
      </c>
      <c r="AH61" s="431">
        <f t="shared" si="56"/>
        <v>0</v>
      </c>
    </row>
    <row r="62" spans="1:34" x14ac:dyDescent="0.25">
      <c r="A62" s="90" t="s">
        <v>30</v>
      </c>
      <c r="B62" s="560"/>
      <c r="C62" s="27">
        <v>16.600000000000001</v>
      </c>
      <c r="D62" s="28">
        <v>2134</v>
      </c>
      <c r="E62" s="16">
        <f t="shared" si="38"/>
        <v>128.55421686746988</v>
      </c>
      <c r="F62" s="17">
        <f t="shared" si="39"/>
        <v>4</v>
      </c>
      <c r="G62" s="18">
        <v>66.400000000000006</v>
      </c>
      <c r="H62" s="19">
        <v>8536</v>
      </c>
      <c r="I62" s="18">
        <v>17</v>
      </c>
      <c r="J62" s="19">
        <v>1515</v>
      </c>
      <c r="K62" s="19">
        <v>38630</v>
      </c>
      <c r="L62" s="136">
        <v>36850</v>
      </c>
      <c r="M62" s="20" t="s">
        <v>8</v>
      </c>
      <c r="N62" s="21">
        <f t="shared" si="40"/>
        <v>5.6343234323432343</v>
      </c>
      <c r="O62" s="22">
        <f t="shared" si="41"/>
        <v>25.498349834983497</v>
      </c>
      <c r="P62" s="23">
        <f t="shared" si="42"/>
        <v>2327.1084337349394</v>
      </c>
      <c r="Q62" s="100">
        <f t="shared" si="43"/>
        <v>0.7099343955014058</v>
      </c>
      <c r="R62" s="17">
        <f t="shared" si="44"/>
        <v>7</v>
      </c>
      <c r="S62" s="24">
        <f t="shared" si="45"/>
        <v>116.2</v>
      </c>
      <c r="T62" s="25">
        <f t="shared" si="46"/>
        <v>14938</v>
      </c>
      <c r="U62" s="24">
        <f t="shared" si="47"/>
        <v>30</v>
      </c>
      <c r="V62" s="25">
        <f t="shared" si="48"/>
        <v>2796</v>
      </c>
      <c r="W62" s="25">
        <f t="shared" si="49"/>
        <v>71770</v>
      </c>
      <c r="X62" s="72">
        <f t="shared" si="49"/>
        <v>67880</v>
      </c>
      <c r="Y62" s="20" t="s">
        <v>8</v>
      </c>
      <c r="Z62" s="21">
        <f t="shared" si="50"/>
        <v>5.3426323319027178</v>
      </c>
      <c r="AA62" s="22">
        <f t="shared" si="51"/>
        <v>25.668812589413449</v>
      </c>
      <c r="AB62" s="103">
        <f t="shared" si="52"/>
        <v>4323.4939759036142</v>
      </c>
      <c r="AC62" s="106">
        <f t="shared" si="53"/>
        <v>1.3102155576382382</v>
      </c>
      <c r="AF62" s="132">
        <f t="shared" si="54"/>
        <v>-2327.1084337349394</v>
      </c>
      <c r="AG62" s="431">
        <f t="shared" si="55"/>
        <v>0</v>
      </c>
      <c r="AH62" s="431">
        <f t="shared" si="56"/>
        <v>0</v>
      </c>
    </row>
    <row r="63" spans="1:34" x14ac:dyDescent="0.25">
      <c r="A63" s="90" t="s">
        <v>31</v>
      </c>
      <c r="B63" s="560"/>
      <c r="C63" s="27">
        <v>14.28</v>
      </c>
      <c r="D63" s="28">
        <v>1762</v>
      </c>
      <c r="E63" s="16">
        <f t="shared" si="38"/>
        <v>123.38935574229693</v>
      </c>
      <c r="F63" s="17">
        <f t="shared" si="39"/>
        <v>4</v>
      </c>
      <c r="G63" s="18">
        <v>57.12</v>
      </c>
      <c r="H63" s="19">
        <v>7048</v>
      </c>
      <c r="I63" s="18">
        <v>14</v>
      </c>
      <c r="J63" s="19">
        <v>997</v>
      </c>
      <c r="K63" s="19">
        <v>24110</v>
      </c>
      <c r="L63" s="136">
        <v>22990</v>
      </c>
      <c r="M63" s="20" t="s">
        <v>8</v>
      </c>
      <c r="N63" s="21">
        <f t="shared" si="40"/>
        <v>7.069207622868606</v>
      </c>
      <c r="O63" s="22">
        <f t="shared" si="41"/>
        <v>24.182547642928785</v>
      </c>
      <c r="P63" s="23">
        <f t="shared" si="42"/>
        <v>1688.3753501400561</v>
      </c>
      <c r="Q63" s="100">
        <f t="shared" si="43"/>
        <v>0.56583427922814988</v>
      </c>
      <c r="R63" s="17">
        <f t="shared" si="44"/>
        <v>6</v>
      </c>
      <c r="S63" s="24">
        <f t="shared" si="45"/>
        <v>85.679999999999993</v>
      </c>
      <c r="T63" s="25">
        <f t="shared" si="46"/>
        <v>10572</v>
      </c>
      <c r="U63" s="24">
        <f t="shared" si="47"/>
        <v>24</v>
      </c>
      <c r="V63" s="25">
        <f t="shared" si="48"/>
        <v>1991</v>
      </c>
      <c r="W63" s="25">
        <f t="shared" si="49"/>
        <v>47850</v>
      </c>
      <c r="X63" s="72">
        <f t="shared" si="49"/>
        <v>45220</v>
      </c>
      <c r="Y63" s="20" t="s">
        <v>8</v>
      </c>
      <c r="Z63" s="21">
        <f t="shared" si="50"/>
        <v>5.3098945253641388</v>
      </c>
      <c r="AA63" s="22">
        <f t="shared" si="51"/>
        <v>24.033149171270718</v>
      </c>
      <c r="AB63" s="103">
        <f t="shared" si="52"/>
        <v>3350.840336134454</v>
      </c>
      <c r="AC63" s="106">
        <f t="shared" si="53"/>
        <v>1.1299659477866062</v>
      </c>
      <c r="AF63" s="132">
        <f t="shared" si="54"/>
        <v>-1688.3753501400561</v>
      </c>
      <c r="AG63" s="431">
        <f t="shared" si="55"/>
        <v>0</v>
      </c>
      <c r="AH63" s="431">
        <f t="shared" si="56"/>
        <v>0</v>
      </c>
    </row>
    <row r="64" spans="1:34" x14ac:dyDescent="0.25">
      <c r="A64" s="90" t="s">
        <v>32</v>
      </c>
      <c r="B64" s="560"/>
      <c r="C64" s="27">
        <v>19.53</v>
      </c>
      <c r="D64" s="28">
        <v>2423</v>
      </c>
      <c r="E64" s="16">
        <f t="shared" si="38"/>
        <v>124.06554019457245</v>
      </c>
      <c r="F64" s="17">
        <f t="shared" si="39"/>
        <v>4</v>
      </c>
      <c r="G64" s="18">
        <v>78.12</v>
      </c>
      <c r="H64" s="19">
        <v>9692</v>
      </c>
      <c r="I64" s="18">
        <v>21</v>
      </c>
      <c r="J64" s="19">
        <v>1894</v>
      </c>
      <c r="K64" s="19">
        <v>49820</v>
      </c>
      <c r="L64" s="136">
        <v>47530</v>
      </c>
      <c r="M64" s="20" t="s">
        <v>8</v>
      </c>
      <c r="N64" s="21">
        <f t="shared" si="40"/>
        <v>5.1172122492080252</v>
      </c>
      <c r="O64" s="22">
        <f t="shared" si="41"/>
        <v>26.304118268215419</v>
      </c>
      <c r="P64" s="23">
        <f t="shared" si="42"/>
        <v>2550.94726062468</v>
      </c>
      <c r="Q64" s="100">
        <f t="shared" si="43"/>
        <v>0.78167560874948416</v>
      </c>
      <c r="R64" s="17">
        <f t="shared" si="44"/>
        <v>6</v>
      </c>
      <c r="S64" s="24">
        <f t="shared" si="45"/>
        <v>117.18</v>
      </c>
      <c r="T64" s="25">
        <f t="shared" si="46"/>
        <v>14538</v>
      </c>
      <c r="U64" s="24">
        <f t="shared" si="47"/>
        <v>33</v>
      </c>
      <c r="V64" s="25">
        <f t="shared" si="48"/>
        <v>3092</v>
      </c>
      <c r="W64" s="25">
        <f t="shared" si="49"/>
        <v>80110</v>
      </c>
      <c r="X64" s="72">
        <f t="shared" si="49"/>
        <v>75890</v>
      </c>
      <c r="Y64" s="20" t="s">
        <v>8</v>
      </c>
      <c r="Z64" s="21">
        <f t="shared" si="50"/>
        <v>4.7018111254851229</v>
      </c>
      <c r="AA64" s="22">
        <f t="shared" si="51"/>
        <v>25.908796895213452</v>
      </c>
      <c r="AB64" s="103">
        <f t="shared" si="52"/>
        <v>4101.89452124936</v>
      </c>
      <c r="AC64" s="106">
        <f t="shared" si="53"/>
        <v>1.2761040033016922</v>
      </c>
      <c r="AF64" s="132">
        <f t="shared" si="54"/>
        <v>-2550.94726062468</v>
      </c>
      <c r="AG64" s="431">
        <f t="shared" si="55"/>
        <v>0</v>
      </c>
      <c r="AH64" s="431">
        <f t="shared" si="56"/>
        <v>0</v>
      </c>
    </row>
    <row r="65" spans="1:34" x14ac:dyDescent="0.25">
      <c r="A65" s="90" t="s">
        <v>33</v>
      </c>
      <c r="B65" s="560"/>
      <c r="C65" s="27">
        <v>19.88</v>
      </c>
      <c r="D65" s="28">
        <v>2473</v>
      </c>
      <c r="E65" s="16">
        <f t="shared" si="38"/>
        <v>124.39637826961771</v>
      </c>
      <c r="F65" s="17">
        <f t="shared" si="39"/>
        <v>4</v>
      </c>
      <c r="G65" s="18">
        <v>79.52</v>
      </c>
      <c r="H65" s="19">
        <v>9892</v>
      </c>
      <c r="I65" s="18">
        <v>20</v>
      </c>
      <c r="J65" s="19">
        <v>1787</v>
      </c>
      <c r="K65" s="19">
        <v>45530</v>
      </c>
      <c r="L65" s="136">
        <v>43430</v>
      </c>
      <c r="M65" s="20" t="s">
        <v>8</v>
      </c>
      <c r="N65" s="21">
        <f t="shared" si="40"/>
        <v>5.5355344152210408</v>
      </c>
      <c r="O65" s="22">
        <f t="shared" si="41"/>
        <v>25.478455512031339</v>
      </c>
      <c r="P65" s="23">
        <f t="shared" si="42"/>
        <v>2290.241448692153</v>
      </c>
      <c r="Q65" s="100">
        <f t="shared" si="43"/>
        <v>0.72260412454508693</v>
      </c>
      <c r="R65" s="17">
        <f t="shared" si="44"/>
        <v>6.5975855130784709</v>
      </c>
      <c r="S65" s="24">
        <f t="shared" si="45"/>
        <v>131.16</v>
      </c>
      <c r="T65" s="25">
        <f t="shared" si="46"/>
        <v>16315</v>
      </c>
      <c r="U65" s="24">
        <f t="shared" si="47"/>
        <v>34</v>
      </c>
      <c r="V65" s="25">
        <f t="shared" si="48"/>
        <v>3335</v>
      </c>
      <c r="W65" s="25">
        <f t="shared" si="49"/>
        <v>84260</v>
      </c>
      <c r="X65" s="72">
        <f t="shared" si="49"/>
        <v>79700</v>
      </c>
      <c r="Y65" s="20" t="s">
        <v>8</v>
      </c>
      <c r="Z65" s="21">
        <f t="shared" si="50"/>
        <v>4.8920539730134935</v>
      </c>
      <c r="AA65" s="22">
        <f t="shared" si="51"/>
        <v>25.26536731634183</v>
      </c>
      <c r="AB65" s="103">
        <f t="shared" si="52"/>
        <v>4238.4305835010064</v>
      </c>
      <c r="AC65" s="106">
        <f t="shared" si="53"/>
        <v>1.3485644965628791</v>
      </c>
      <c r="AF65" s="132">
        <f t="shared" si="54"/>
        <v>-2290.241448692153</v>
      </c>
      <c r="AG65" s="431">
        <f t="shared" si="55"/>
        <v>0</v>
      </c>
      <c r="AH65" s="431">
        <f t="shared" si="56"/>
        <v>0</v>
      </c>
    </row>
    <row r="66" spans="1:34" x14ac:dyDescent="0.25">
      <c r="A66" s="90" t="s">
        <v>34</v>
      </c>
      <c r="B66" s="560"/>
      <c r="C66" s="27">
        <v>19.899999999999999</v>
      </c>
      <c r="D66" s="28">
        <v>2485</v>
      </c>
      <c r="E66" s="16">
        <f t="shared" si="38"/>
        <v>124.87437185929649</v>
      </c>
      <c r="F66" s="17">
        <f t="shared" si="39"/>
        <v>4</v>
      </c>
      <c r="G66" s="18">
        <v>79.599999999999994</v>
      </c>
      <c r="H66" s="19">
        <v>9940</v>
      </c>
      <c r="I66" s="18">
        <v>23</v>
      </c>
      <c r="J66" s="19">
        <v>1910</v>
      </c>
      <c r="K66" s="19">
        <v>48650</v>
      </c>
      <c r="L66" s="136">
        <v>46410</v>
      </c>
      <c r="M66" s="20" t="s">
        <v>8</v>
      </c>
      <c r="N66" s="21">
        <f t="shared" si="40"/>
        <v>5.2041884816753923</v>
      </c>
      <c r="O66" s="22">
        <f t="shared" si="41"/>
        <v>25.471204188481675</v>
      </c>
      <c r="P66" s="23">
        <f t="shared" si="42"/>
        <v>2444.7236180904524</v>
      </c>
      <c r="Q66" s="100">
        <f t="shared" si="43"/>
        <v>0.76861167002012076</v>
      </c>
      <c r="R66" s="17">
        <f t="shared" si="44"/>
        <v>7.0000000000000009</v>
      </c>
      <c r="S66" s="24">
        <f t="shared" si="45"/>
        <v>139.30000000000001</v>
      </c>
      <c r="T66" s="25">
        <f t="shared" si="46"/>
        <v>17395</v>
      </c>
      <c r="U66" s="24">
        <f t="shared" si="47"/>
        <v>42</v>
      </c>
      <c r="V66" s="25">
        <f t="shared" si="48"/>
        <v>3871</v>
      </c>
      <c r="W66" s="25">
        <f t="shared" si="49"/>
        <v>98450</v>
      </c>
      <c r="X66" s="72">
        <f t="shared" si="49"/>
        <v>93040</v>
      </c>
      <c r="Y66" s="20" t="s">
        <v>8</v>
      </c>
      <c r="Z66" s="21">
        <f t="shared" si="50"/>
        <v>4.4936708860759493</v>
      </c>
      <c r="AA66" s="22">
        <f t="shared" si="51"/>
        <v>25.432704727460603</v>
      </c>
      <c r="AB66" s="103">
        <f t="shared" si="52"/>
        <v>4947.2361809045233</v>
      </c>
      <c r="AC66" s="106">
        <f t="shared" si="53"/>
        <v>1.5577464788732394</v>
      </c>
      <c r="AF66" s="132">
        <f t="shared" si="54"/>
        <v>-2444.7236180904524</v>
      </c>
      <c r="AG66" s="431">
        <f t="shared" si="55"/>
        <v>0</v>
      </c>
      <c r="AH66" s="431">
        <f t="shared" si="56"/>
        <v>0</v>
      </c>
    </row>
    <row r="67" spans="1:34" x14ac:dyDescent="0.25">
      <c r="A67" s="90" t="s">
        <v>35</v>
      </c>
      <c r="B67" s="560"/>
      <c r="C67" s="27">
        <v>16.489999999999998</v>
      </c>
      <c r="D67" s="28">
        <v>2171</v>
      </c>
      <c r="E67" s="16">
        <f t="shared" si="38"/>
        <v>131.65554881746513</v>
      </c>
      <c r="F67" s="17">
        <f t="shared" si="39"/>
        <v>5.0000000000000009</v>
      </c>
      <c r="G67" s="18">
        <v>82.45</v>
      </c>
      <c r="H67" s="19">
        <v>10855</v>
      </c>
      <c r="I67" s="18">
        <v>24</v>
      </c>
      <c r="J67" s="19">
        <v>1712</v>
      </c>
      <c r="K67" s="19">
        <v>44340</v>
      </c>
      <c r="L67" s="136">
        <v>42300</v>
      </c>
      <c r="M67" s="20" t="s">
        <v>8</v>
      </c>
      <c r="N67" s="21">
        <f t="shared" si="40"/>
        <v>6.34053738317757</v>
      </c>
      <c r="O67" s="22">
        <f t="shared" si="41"/>
        <v>25.899532710280372</v>
      </c>
      <c r="P67" s="23">
        <f t="shared" si="42"/>
        <v>2688.9023650697395</v>
      </c>
      <c r="Q67" s="100">
        <f t="shared" si="43"/>
        <v>0.78857669276830955</v>
      </c>
      <c r="R67" s="17">
        <f t="shared" si="44"/>
        <v>7.0000000000000009</v>
      </c>
      <c r="S67" s="24">
        <f t="shared" si="45"/>
        <v>115.43</v>
      </c>
      <c r="T67" s="25">
        <f t="shared" si="46"/>
        <v>15197</v>
      </c>
      <c r="U67" s="24">
        <f t="shared" si="47"/>
        <v>34</v>
      </c>
      <c r="V67" s="25">
        <f t="shared" si="48"/>
        <v>2815</v>
      </c>
      <c r="W67" s="25">
        <f t="shared" si="49"/>
        <v>72740</v>
      </c>
      <c r="X67" s="72">
        <f t="shared" si="49"/>
        <v>68890</v>
      </c>
      <c r="Y67" s="20" t="s">
        <v>8</v>
      </c>
      <c r="Z67" s="21">
        <f t="shared" si="50"/>
        <v>5.3985790408525753</v>
      </c>
      <c r="AA67" s="22">
        <f t="shared" si="51"/>
        <v>25.840142095914743</v>
      </c>
      <c r="AB67" s="103">
        <f t="shared" si="52"/>
        <v>4411.1582777440881</v>
      </c>
      <c r="AC67" s="106">
        <f t="shared" si="53"/>
        <v>1.2966374942422847</v>
      </c>
      <c r="AF67" s="132">
        <f t="shared" si="54"/>
        <v>-2688.9023650697395</v>
      </c>
      <c r="AG67" s="431">
        <f t="shared" si="55"/>
        <v>0</v>
      </c>
      <c r="AH67" s="431">
        <f t="shared" si="56"/>
        <v>0</v>
      </c>
    </row>
    <row r="68" spans="1:34" x14ac:dyDescent="0.25">
      <c r="A68" s="90" t="s">
        <v>36</v>
      </c>
      <c r="B68" s="560"/>
      <c r="C68" s="27">
        <v>19.05</v>
      </c>
      <c r="D68" s="28">
        <v>2492</v>
      </c>
      <c r="E68" s="16">
        <f t="shared" si="38"/>
        <v>130.81364829396324</v>
      </c>
      <c r="F68" s="17">
        <f t="shared" si="39"/>
        <v>4</v>
      </c>
      <c r="G68" s="18">
        <v>76.2</v>
      </c>
      <c r="H68" s="19">
        <v>9968</v>
      </c>
      <c r="I68" s="18">
        <v>21</v>
      </c>
      <c r="J68" s="19">
        <v>1745</v>
      </c>
      <c r="K68" s="19">
        <v>43850</v>
      </c>
      <c r="L68" s="136">
        <v>41830</v>
      </c>
      <c r="M68" s="20" t="s">
        <v>8</v>
      </c>
      <c r="N68" s="21">
        <f t="shared" si="40"/>
        <v>5.7123209169054441</v>
      </c>
      <c r="O68" s="22">
        <f t="shared" si="41"/>
        <v>25.128939828080231</v>
      </c>
      <c r="P68" s="23">
        <f t="shared" si="42"/>
        <v>2301.8372703412074</v>
      </c>
      <c r="Q68" s="100">
        <f t="shared" si="43"/>
        <v>0.7002407704654896</v>
      </c>
      <c r="R68" s="17">
        <f t="shared" si="44"/>
        <v>6</v>
      </c>
      <c r="S68" s="24">
        <f t="shared" si="45"/>
        <v>114.30000000000001</v>
      </c>
      <c r="T68" s="25">
        <f t="shared" si="46"/>
        <v>14952</v>
      </c>
      <c r="U68" s="24">
        <f t="shared" si="47"/>
        <v>34</v>
      </c>
      <c r="V68" s="25">
        <f t="shared" si="48"/>
        <v>3229</v>
      </c>
      <c r="W68" s="25">
        <f t="shared" si="49"/>
        <v>81230</v>
      </c>
      <c r="X68" s="72">
        <f t="shared" si="49"/>
        <v>76830</v>
      </c>
      <c r="Y68" s="20" t="s">
        <v>8</v>
      </c>
      <c r="Z68" s="21">
        <f t="shared" si="50"/>
        <v>4.630535769588108</v>
      </c>
      <c r="AA68" s="22">
        <f t="shared" si="51"/>
        <v>25.156395168782904</v>
      </c>
      <c r="AB68" s="103">
        <f t="shared" si="52"/>
        <v>4264.0419947506562</v>
      </c>
      <c r="AC68" s="106">
        <f t="shared" si="53"/>
        <v>1.2957463884430176</v>
      </c>
      <c r="AF68" s="257">
        <f t="shared" si="54"/>
        <v>-2301.8372703412074</v>
      </c>
      <c r="AG68" s="431">
        <f t="shared" si="55"/>
        <v>0</v>
      </c>
      <c r="AH68" s="431">
        <f t="shared" si="56"/>
        <v>0</v>
      </c>
    </row>
    <row r="69" spans="1:34" x14ac:dyDescent="0.25">
      <c r="A69" s="90" t="s">
        <v>37</v>
      </c>
      <c r="B69" s="560"/>
      <c r="C69" s="27">
        <v>20.239999999999998</v>
      </c>
      <c r="D69" s="28">
        <v>2520</v>
      </c>
      <c r="E69" s="16">
        <f t="shared" si="38"/>
        <v>124.50592885375495</v>
      </c>
      <c r="F69" s="17">
        <f t="shared" si="39"/>
        <v>4</v>
      </c>
      <c r="G69" s="18">
        <v>80.959999999999994</v>
      </c>
      <c r="H69" s="19">
        <v>10080</v>
      </c>
      <c r="I69" s="18">
        <v>20</v>
      </c>
      <c r="J69" s="19">
        <v>1798</v>
      </c>
      <c r="K69" s="19">
        <v>45150</v>
      </c>
      <c r="L69" s="136">
        <v>43070</v>
      </c>
      <c r="M69" s="20" t="s">
        <v>8</v>
      </c>
      <c r="N69" s="21">
        <f t="shared" si="40"/>
        <v>5.6062291434927696</v>
      </c>
      <c r="O69" s="22">
        <f t="shared" si="41"/>
        <v>25.111234705228032</v>
      </c>
      <c r="P69" s="23">
        <f t="shared" si="42"/>
        <v>2230.731225296443</v>
      </c>
      <c r="Q69" s="100">
        <f t="shared" si="43"/>
        <v>0.71349206349206351</v>
      </c>
      <c r="R69" s="17">
        <f t="shared" si="44"/>
        <v>6</v>
      </c>
      <c r="S69" s="24">
        <f t="shared" si="45"/>
        <v>121.44</v>
      </c>
      <c r="T69" s="25">
        <f t="shared" si="46"/>
        <v>15120</v>
      </c>
      <c r="U69" s="24">
        <f t="shared" si="47"/>
        <v>33</v>
      </c>
      <c r="V69" s="25">
        <f t="shared" si="48"/>
        <v>3073</v>
      </c>
      <c r="W69" s="25">
        <f t="shared" si="49"/>
        <v>77450</v>
      </c>
      <c r="X69" s="72">
        <f t="shared" si="49"/>
        <v>73320</v>
      </c>
      <c r="Y69" s="20" t="s">
        <v>8</v>
      </c>
      <c r="Z69" s="21">
        <f t="shared" si="50"/>
        <v>4.9202733485193626</v>
      </c>
      <c r="AA69" s="22">
        <f t="shared" si="51"/>
        <v>25.203384315001628</v>
      </c>
      <c r="AB69" s="103">
        <f t="shared" si="52"/>
        <v>3826.5810276679845</v>
      </c>
      <c r="AC69" s="106">
        <f t="shared" si="53"/>
        <v>1.2194444444444446</v>
      </c>
      <c r="AF69" s="132">
        <f t="shared" si="54"/>
        <v>-2230.731225296443</v>
      </c>
      <c r="AG69" s="431">
        <f t="shared" si="55"/>
        <v>0</v>
      </c>
      <c r="AH69" s="431">
        <f t="shared" si="56"/>
        <v>0</v>
      </c>
    </row>
    <row r="70" spans="1:34" x14ac:dyDescent="0.25">
      <c r="A70" s="90" t="s">
        <v>18</v>
      </c>
      <c r="B70" s="560"/>
      <c r="C70" s="27">
        <v>15.47</v>
      </c>
      <c r="D70" s="28">
        <v>1640</v>
      </c>
      <c r="E70" s="16">
        <f t="shared" si="38"/>
        <v>106.01163542340012</v>
      </c>
      <c r="F70" s="17">
        <f t="shared" si="39"/>
        <v>4</v>
      </c>
      <c r="G70" s="18">
        <v>61.88</v>
      </c>
      <c r="H70" s="19">
        <v>6560</v>
      </c>
      <c r="I70" s="18">
        <v>15</v>
      </c>
      <c r="J70" s="19">
        <v>1101</v>
      </c>
      <c r="K70" s="19">
        <v>27640</v>
      </c>
      <c r="L70" s="136">
        <v>26370</v>
      </c>
      <c r="M70" s="20" t="s">
        <v>8</v>
      </c>
      <c r="N70" s="21">
        <f t="shared" si="40"/>
        <v>5.9582198001816531</v>
      </c>
      <c r="O70" s="22">
        <f t="shared" si="41"/>
        <v>25.104450499545866</v>
      </c>
      <c r="P70" s="23">
        <f t="shared" si="42"/>
        <v>1786.6839043309631</v>
      </c>
      <c r="Q70" s="100">
        <f t="shared" si="43"/>
        <v>0.67134146341463419</v>
      </c>
      <c r="R70" s="17">
        <f t="shared" si="44"/>
        <v>6</v>
      </c>
      <c r="S70" s="24">
        <f t="shared" si="45"/>
        <v>92.820000000000007</v>
      </c>
      <c r="T70" s="25">
        <f t="shared" si="46"/>
        <v>9840</v>
      </c>
      <c r="U70" s="24">
        <f t="shared" si="47"/>
        <v>26</v>
      </c>
      <c r="V70" s="25">
        <f t="shared" si="48"/>
        <v>1967</v>
      </c>
      <c r="W70" s="25">
        <f t="shared" si="49"/>
        <v>48640</v>
      </c>
      <c r="X70" s="72">
        <f t="shared" si="49"/>
        <v>46030</v>
      </c>
      <c r="Y70" s="20" t="s">
        <v>8</v>
      </c>
      <c r="Z70" s="21">
        <f t="shared" si="50"/>
        <v>5.0025419420437212</v>
      </c>
      <c r="AA70" s="22">
        <f t="shared" si="51"/>
        <v>24.72801220132181</v>
      </c>
      <c r="AB70" s="103">
        <f t="shared" si="52"/>
        <v>3144.1499676793792</v>
      </c>
      <c r="AC70" s="106">
        <f t="shared" si="53"/>
        <v>1.1993902439024391</v>
      </c>
      <c r="AE70">
        <v>230</v>
      </c>
      <c r="AF70" s="132">
        <f t="shared" si="54"/>
        <v>-1786.6839043309631</v>
      </c>
      <c r="AG70" s="431">
        <f t="shared" si="55"/>
        <v>154.40853658536585</v>
      </c>
      <c r="AH70" s="431">
        <f t="shared" si="56"/>
        <v>3876.3414634146338</v>
      </c>
    </row>
    <row r="71" spans="1:34" x14ac:dyDescent="0.25">
      <c r="A71" s="90" t="s">
        <v>38</v>
      </c>
      <c r="B71" s="560"/>
      <c r="C71" s="27">
        <v>20.6</v>
      </c>
      <c r="D71" s="28">
        <v>2628</v>
      </c>
      <c r="E71" s="16">
        <f t="shared" si="38"/>
        <v>127.57281553398057</v>
      </c>
      <c r="F71" s="17">
        <f t="shared" si="39"/>
        <v>4</v>
      </c>
      <c r="G71" s="18">
        <v>82.4</v>
      </c>
      <c r="H71" s="19">
        <v>10512</v>
      </c>
      <c r="I71" s="18">
        <v>22</v>
      </c>
      <c r="J71" s="19">
        <v>1923</v>
      </c>
      <c r="K71" s="19">
        <v>48320</v>
      </c>
      <c r="L71" s="136">
        <v>46090</v>
      </c>
      <c r="M71" s="20" t="s">
        <v>8</v>
      </c>
      <c r="N71" s="21">
        <f t="shared" si="40"/>
        <v>5.4664586583463342</v>
      </c>
      <c r="O71" s="22">
        <f t="shared" si="41"/>
        <v>25.127405096203848</v>
      </c>
      <c r="P71" s="23">
        <f t="shared" si="42"/>
        <v>2345.6310679611647</v>
      </c>
      <c r="Q71" s="100">
        <f t="shared" si="43"/>
        <v>0.7317351598173516</v>
      </c>
      <c r="R71" s="17">
        <f t="shared" si="44"/>
        <v>6</v>
      </c>
      <c r="S71" s="24">
        <f t="shared" si="45"/>
        <v>123.60000000000001</v>
      </c>
      <c r="T71" s="25">
        <f t="shared" si="46"/>
        <v>15768</v>
      </c>
      <c r="U71" s="24">
        <f t="shared" si="47"/>
        <v>33</v>
      </c>
      <c r="V71" s="25">
        <f t="shared" si="48"/>
        <v>3125</v>
      </c>
      <c r="W71" s="25">
        <f t="shared" si="49"/>
        <v>78880</v>
      </c>
      <c r="X71" s="72">
        <f t="shared" si="49"/>
        <v>74710</v>
      </c>
      <c r="Y71" s="20" t="s">
        <v>8</v>
      </c>
      <c r="Z71" s="21">
        <f t="shared" si="50"/>
        <v>5.0457599999999996</v>
      </c>
      <c r="AA71" s="22">
        <f t="shared" si="51"/>
        <v>25.241599999999998</v>
      </c>
      <c r="AB71" s="103">
        <f t="shared" si="52"/>
        <v>3829.1262135922329</v>
      </c>
      <c r="AC71" s="106">
        <f t="shared" si="53"/>
        <v>1.189117199391172</v>
      </c>
      <c r="AF71" s="132">
        <f t="shared" si="54"/>
        <v>-2345.6310679611647</v>
      </c>
      <c r="AG71" s="431">
        <f t="shared" si="55"/>
        <v>0</v>
      </c>
      <c r="AH71" s="431">
        <f t="shared" si="56"/>
        <v>0</v>
      </c>
    </row>
    <row r="72" spans="1:34" x14ac:dyDescent="0.25">
      <c r="A72" s="90" t="s">
        <v>39</v>
      </c>
      <c r="B72" s="560"/>
      <c r="C72" s="27">
        <v>17.48</v>
      </c>
      <c r="D72" s="28">
        <v>2303</v>
      </c>
      <c r="E72" s="16">
        <f t="shared" si="38"/>
        <v>131.75057208237985</v>
      </c>
      <c r="F72" s="17">
        <f t="shared" si="39"/>
        <v>4</v>
      </c>
      <c r="G72" s="18">
        <v>69.92</v>
      </c>
      <c r="H72" s="19">
        <v>9212</v>
      </c>
      <c r="I72" s="18">
        <v>21</v>
      </c>
      <c r="J72" s="19">
        <v>1570</v>
      </c>
      <c r="K72" s="19">
        <v>39480</v>
      </c>
      <c r="L72" s="136">
        <v>37660</v>
      </c>
      <c r="M72" s="20" t="s">
        <v>8</v>
      </c>
      <c r="N72" s="21">
        <f t="shared" si="40"/>
        <v>5.867515923566879</v>
      </c>
      <c r="O72" s="22">
        <f t="shared" si="41"/>
        <v>25.146496815286625</v>
      </c>
      <c r="P72" s="23">
        <f t="shared" si="42"/>
        <v>2258.5812356979404</v>
      </c>
      <c r="Q72" s="100">
        <f t="shared" si="43"/>
        <v>0.68171949630916195</v>
      </c>
      <c r="R72" s="17">
        <f t="shared" si="44"/>
        <v>6</v>
      </c>
      <c r="S72" s="24">
        <f t="shared" si="45"/>
        <v>104.88</v>
      </c>
      <c r="T72" s="25">
        <f t="shared" si="46"/>
        <v>13818</v>
      </c>
      <c r="U72" s="24">
        <f t="shared" si="47"/>
        <v>35</v>
      </c>
      <c r="V72" s="25">
        <f t="shared" si="48"/>
        <v>2946</v>
      </c>
      <c r="W72" s="25">
        <f t="shared" si="49"/>
        <v>74150</v>
      </c>
      <c r="X72" s="72">
        <f t="shared" si="49"/>
        <v>70120</v>
      </c>
      <c r="Y72" s="20" t="s">
        <v>8</v>
      </c>
      <c r="Z72" s="21">
        <f t="shared" si="50"/>
        <v>4.6904276985743385</v>
      </c>
      <c r="AA72" s="22">
        <f t="shared" si="51"/>
        <v>25.169721656483368</v>
      </c>
      <c r="AB72" s="103">
        <f t="shared" si="52"/>
        <v>4241.9908466819224</v>
      </c>
      <c r="AC72" s="106">
        <f t="shared" si="53"/>
        <v>1.2792010421189752</v>
      </c>
      <c r="AF72" s="132">
        <f t="shared" si="54"/>
        <v>-2258.5812356979404</v>
      </c>
      <c r="AG72" s="431">
        <f t="shared" si="55"/>
        <v>0</v>
      </c>
      <c r="AH72" s="431">
        <f t="shared" si="56"/>
        <v>0</v>
      </c>
    </row>
    <row r="73" spans="1:34" x14ac:dyDescent="0.25">
      <c r="A73" s="90" t="s">
        <v>40</v>
      </c>
      <c r="B73" s="560"/>
      <c r="C73" s="27">
        <v>12.81</v>
      </c>
      <c r="D73" s="28">
        <v>1641</v>
      </c>
      <c r="E73" s="16">
        <f t="shared" si="38"/>
        <v>128.10304449648712</v>
      </c>
      <c r="F73" s="17">
        <f t="shared" si="39"/>
        <v>4</v>
      </c>
      <c r="G73" s="18">
        <v>51.24</v>
      </c>
      <c r="H73" s="19">
        <v>6564</v>
      </c>
      <c r="I73" s="18">
        <v>14</v>
      </c>
      <c r="J73" s="19">
        <v>1102</v>
      </c>
      <c r="K73" s="19">
        <v>25440</v>
      </c>
      <c r="L73" s="136">
        <v>24270</v>
      </c>
      <c r="M73" s="20" t="s">
        <v>8</v>
      </c>
      <c r="N73" s="21">
        <f t="shared" si="40"/>
        <v>5.9564428312159707</v>
      </c>
      <c r="O73" s="22">
        <f t="shared" si="41"/>
        <v>23.085299455535392</v>
      </c>
      <c r="P73" s="23">
        <f t="shared" si="42"/>
        <v>1985.9484777517564</v>
      </c>
      <c r="Q73" s="100">
        <f t="shared" si="43"/>
        <v>0.67154174283973189</v>
      </c>
      <c r="R73" s="17">
        <f t="shared" si="44"/>
        <v>6</v>
      </c>
      <c r="S73" s="24">
        <f t="shared" si="45"/>
        <v>76.86</v>
      </c>
      <c r="T73" s="25">
        <f t="shared" si="46"/>
        <v>9846</v>
      </c>
      <c r="U73" s="24">
        <f t="shared" si="47"/>
        <v>22</v>
      </c>
      <c r="V73" s="25">
        <f t="shared" si="48"/>
        <v>1982</v>
      </c>
      <c r="W73" s="25">
        <f t="shared" si="49"/>
        <v>45970</v>
      </c>
      <c r="X73" s="72">
        <f t="shared" si="49"/>
        <v>43490</v>
      </c>
      <c r="Y73" s="20" t="s">
        <v>8</v>
      </c>
      <c r="Z73" s="21">
        <f t="shared" si="50"/>
        <v>4.9677093844601412</v>
      </c>
      <c r="AA73" s="22">
        <f t="shared" si="51"/>
        <v>23.193743693239153</v>
      </c>
      <c r="AB73" s="103">
        <f t="shared" si="52"/>
        <v>3588.6026541764245</v>
      </c>
      <c r="AC73" s="106">
        <f t="shared" si="53"/>
        <v>1.2078001218769043</v>
      </c>
      <c r="AF73" s="132">
        <f t="shared" si="54"/>
        <v>-1985.9484777517564</v>
      </c>
      <c r="AG73" s="431">
        <f t="shared" si="55"/>
        <v>0</v>
      </c>
      <c r="AH73" s="431">
        <f t="shared" si="56"/>
        <v>0</v>
      </c>
    </row>
    <row r="74" spans="1:34" x14ac:dyDescent="0.25">
      <c r="A74" s="91" t="s">
        <v>41</v>
      </c>
      <c r="B74" s="561"/>
      <c r="C74" s="54">
        <v>2.2200000000000002</v>
      </c>
      <c r="D74" s="55">
        <v>278</v>
      </c>
      <c r="E74" s="11">
        <f t="shared" si="38"/>
        <v>125.22522522522522</v>
      </c>
      <c r="F74" s="7">
        <f t="shared" si="39"/>
        <v>4</v>
      </c>
      <c r="G74" s="6">
        <v>8.8800000000000008</v>
      </c>
      <c r="H74" s="5">
        <v>1112</v>
      </c>
      <c r="I74" s="6">
        <v>4</v>
      </c>
      <c r="J74" s="5">
        <v>230</v>
      </c>
      <c r="K74" s="5">
        <v>5720</v>
      </c>
      <c r="L74" s="137">
        <v>5450</v>
      </c>
      <c r="M74" s="131" t="s">
        <v>8</v>
      </c>
      <c r="N74" s="60">
        <f t="shared" si="40"/>
        <v>4.8347826086956518</v>
      </c>
      <c r="O74" s="61">
        <f t="shared" si="41"/>
        <v>24.869565217391305</v>
      </c>
      <c r="P74" s="62">
        <f t="shared" si="42"/>
        <v>2576.5765765765764</v>
      </c>
      <c r="Q74" s="120">
        <f t="shared" si="43"/>
        <v>0.82733812949640284</v>
      </c>
      <c r="R74" s="17">
        <f t="shared" si="44"/>
        <v>6</v>
      </c>
      <c r="S74" s="24">
        <f t="shared" si="45"/>
        <v>13.32</v>
      </c>
      <c r="T74" s="25">
        <f t="shared" si="46"/>
        <v>1668</v>
      </c>
      <c r="U74" s="24">
        <f t="shared" si="47"/>
        <v>6</v>
      </c>
      <c r="V74" s="25">
        <f t="shared" si="48"/>
        <v>404</v>
      </c>
      <c r="W74" s="25">
        <f t="shared" si="49"/>
        <v>10130</v>
      </c>
      <c r="X74" s="72">
        <f t="shared" si="49"/>
        <v>9580</v>
      </c>
      <c r="Y74" s="131" t="s">
        <v>8</v>
      </c>
      <c r="Z74" s="21">
        <f t="shared" si="50"/>
        <v>4.1287128712871288</v>
      </c>
      <c r="AA74" s="22">
        <f t="shared" si="51"/>
        <v>25.074257425742573</v>
      </c>
      <c r="AB74" s="103">
        <f t="shared" si="52"/>
        <v>4563.0630630630631</v>
      </c>
      <c r="AC74" s="106">
        <f t="shared" si="53"/>
        <v>1.4532374100719425</v>
      </c>
      <c r="AF74" s="132">
        <f t="shared" si="54"/>
        <v>-2576.5765765765764</v>
      </c>
      <c r="AG74" s="431">
        <f t="shared" si="55"/>
        <v>0</v>
      </c>
      <c r="AH74" s="431">
        <f t="shared" si="56"/>
        <v>0</v>
      </c>
    </row>
    <row r="75" spans="1:34" x14ac:dyDescent="0.25">
      <c r="A75" s="92" t="s">
        <v>24</v>
      </c>
      <c r="B75" s="44"/>
      <c r="C75" s="45">
        <f t="shared" ref="C75" si="57">SUM(C58:C74)</f>
        <v>285.72000000000003</v>
      </c>
      <c r="D75" s="46">
        <f t="shared" ref="D75" si="58">SUM(D58:D74)</f>
        <v>35866</v>
      </c>
      <c r="E75" s="130">
        <f t="shared" si="38"/>
        <v>125.52848943021138</v>
      </c>
      <c r="F75" s="73"/>
      <c r="G75" s="45">
        <f t="shared" ref="G75:L75" si="59">SUM(G58:G74)</f>
        <v>1159.3700000000003</v>
      </c>
      <c r="H75" s="46">
        <f t="shared" si="59"/>
        <v>145635</v>
      </c>
      <c r="I75" s="45">
        <f t="shared" si="59"/>
        <v>312</v>
      </c>
      <c r="J75" s="46">
        <f t="shared" si="59"/>
        <v>25402</v>
      </c>
      <c r="K75" s="46">
        <f t="shared" si="59"/>
        <v>641200</v>
      </c>
      <c r="L75" s="46">
        <f t="shared" si="59"/>
        <v>611650</v>
      </c>
      <c r="M75" s="74" t="s">
        <v>8</v>
      </c>
      <c r="N75" s="75">
        <f t="shared" si="40"/>
        <v>5.7332099834658692</v>
      </c>
      <c r="O75" s="76">
        <f t="shared" si="41"/>
        <v>25.242106920714903</v>
      </c>
      <c r="P75" s="77">
        <f t="shared" si="42"/>
        <v>2244.1551168976616</v>
      </c>
      <c r="Q75" s="101">
        <f>J75/D75</f>
        <v>0.70824736519266163</v>
      </c>
      <c r="R75" s="73"/>
      <c r="S75" s="45">
        <f t="shared" ref="S75:W75" si="60">SUM(S58:S74)</f>
        <v>1815.04</v>
      </c>
      <c r="T75" s="46">
        <f t="shared" si="60"/>
        <v>227903</v>
      </c>
      <c r="U75" s="45">
        <f t="shared" si="60"/>
        <v>519</v>
      </c>
      <c r="V75" s="46">
        <f t="shared" si="60"/>
        <v>46580</v>
      </c>
      <c r="W75" s="46">
        <f t="shared" si="60"/>
        <v>1173540</v>
      </c>
      <c r="X75" s="72">
        <f t="shared" ref="X75:X98" si="61">L75+X24</f>
        <v>1110120</v>
      </c>
      <c r="Y75" s="129" t="s">
        <v>8</v>
      </c>
      <c r="Z75" s="75">
        <f t="shared" si="50"/>
        <v>4.8927221983683982</v>
      </c>
      <c r="AA75" s="76">
        <f t="shared" si="51"/>
        <v>25.194074710176043</v>
      </c>
      <c r="AB75" s="112">
        <f t="shared" si="52"/>
        <v>4107.3078538429227</v>
      </c>
      <c r="AC75" s="107">
        <f>V75/D75</f>
        <v>1.2987230245915351</v>
      </c>
      <c r="AF75" s="132"/>
      <c r="AG75" s="431">
        <f t="shared" si="55"/>
        <v>0</v>
      </c>
      <c r="AH75" s="431">
        <f t="shared" si="56"/>
        <v>0</v>
      </c>
    </row>
    <row r="76" spans="1:34" x14ac:dyDescent="0.25">
      <c r="A76" s="90" t="s">
        <v>42</v>
      </c>
      <c r="B76" s="562">
        <v>1998</v>
      </c>
      <c r="C76" s="27">
        <v>19.739999999999998</v>
      </c>
      <c r="D76" s="28">
        <v>2491</v>
      </c>
      <c r="E76" s="16">
        <f t="shared" si="38"/>
        <v>126.1904761904762</v>
      </c>
      <c r="F76" s="17">
        <f t="shared" ref="F76" si="62">G76/C76</f>
        <v>4</v>
      </c>
      <c r="G76" s="18">
        <v>78.959999999999994</v>
      </c>
      <c r="H76" s="19">
        <v>9964</v>
      </c>
      <c r="I76" s="18">
        <v>19</v>
      </c>
      <c r="J76" s="19">
        <v>1585</v>
      </c>
      <c r="K76" s="19">
        <v>40400</v>
      </c>
      <c r="L76" s="136">
        <v>38530</v>
      </c>
      <c r="M76" s="20" t="s">
        <v>8</v>
      </c>
      <c r="N76" s="21">
        <f t="shared" si="40"/>
        <v>6.2864353312302841</v>
      </c>
      <c r="O76" s="22">
        <f t="shared" si="41"/>
        <v>25.488958990536279</v>
      </c>
      <c r="P76" s="23">
        <f t="shared" si="42"/>
        <v>2046.6058763931105</v>
      </c>
      <c r="Q76" s="100">
        <f t="shared" ref="Q76:Q86" si="63">J76/D76</f>
        <v>0.63629064632677634</v>
      </c>
      <c r="R76" s="17">
        <f t="shared" ref="R76:R86" si="64">S76/C76</f>
        <v>7.0000000000000009</v>
      </c>
      <c r="S76" s="24">
        <f t="shared" ref="S76:S86" si="65">G76+S25</f>
        <v>138.18</v>
      </c>
      <c r="T76" s="25">
        <f t="shared" ref="T76:T86" si="66">H76+T25</f>
        <v>17437</v>
      </c>
      <c r="U76" s="24">
        <f t="shared" ref="U76:U86" si="67">I76+U25</f>
        <v>35</v>
      </c>
      <c r="V76" s="25">
        <f t="shared" ref="V76:V86" si="68">J76+V25</f>
        <v>3527</v>
      </c>
      <c r="W76" s="25">
        <f t="shared" ref="W76:W86" si="69">K76+W25</f>
        <v>89800</v>
      </c>
      <c r="X76" s="72">
        <f t="shared" si="61"/>
        <v>84790</v>
      </c>
      <c r="Y76" s="20" t="s">
        <v>8</v>
      </c>
      <c r="Z76" s="21">
        <f t="shared" si="50"/>
        <v>4.9438616387865038</v>
      </c>
      <c r="AA76" s="22">
        <f t="shared" si="51"/>
        <v>25.460731499858237</v>
      </c>
      <c r="AB76" s="103">
        <f t="shared" si="52"/>
        <v>4549.1388044579535</v>
      </c>
      <c r="AC76" s="106">
        <f t="shared" ref="AC76:AC86" si="70">V76/D76</f>
        <v>1.4158972300281012</v>
      </c>
      <c r="AF76" s="132">
        <f t="shared" si="54"/>
        <v>-2046.6058763931105</v>
      </c>
      <c r="AG76" s="431">
        <f t="shared" si="55"/>
        <v>0</v>
      </c>
      <c r="AH76" s="431">
        <f t="shared" si="56"/>
        <v>0</v>
      </c>
    </row>
    <row r="77" spans="1:34" x14ac:dyDescent="0.25">
      <c r="A77" s="89" t="s">
        <v>43</v>
      </c>
      <c r="B77" s="563"/>
      <c r="C77" s="78">
        <v>22.16</v>
      </c>
      <c r="D77" s="79">
        <v>2705</v>
      </c>
      <c r="E77" s="63">
        <f t="shared" si="38"/>
        <v>122.0667870036101</v>
      </c>
      <c r="F77" s="64">
        <f t="shared" si="39"/>
        <v>4.4584837545126348</v>
      </c>
      <c r="G77" s="65">
        <v>98.8</v>
      </c>
      <c r="H77" s="66">
        <v>12060</v>
      </c>
      <c r="I77" s="65">
        <v>25</v>
      </c>
      <c r="J77" s="66">
        <v>2284</v>
      </c>
      <c r="K77" s="66">
        <v>54760</v>
      </c>
      <c r="L77" s="135">
        <v>52230</v>
      </c>
      <c r="M77" s="67" t="s">
        <v>8</v>
      </c>
      <c r="N77" s="68">
        <f t="shared" si="40"/>
        <v>5.2802101576182139</v>
      </c>
      <c r="O77" s="69">
        <f t="shared" si="41"/>
        <v>23.975481611208405</v>
      </c>
      <c r="P77" s="70">
        <f t="shared" si="42"/>
        <v>2471.1191335740073</v>
      </c>
      <c r="Q77" s="100">
        <f t="shared" si="63"/>
        <v>0.84436229205175606</v>
      </c>
      <c r="R77" s="64">
        <f t="shared" si="64"/>
        <v>7</v>
      </c>
      <c r="S77" s="71">
        <f t="shared" si="65"/>
        <v>155.12</v>
      </c>
      <c r="T77" s="72">
        <f t="shared" si="66"/>
        <v>18935</v>
      </c>
      <c r="U77" s="71">
        <f t="shared" si="67"/>
        <v>42</v>
      </c>
      <c r="V77" s="72">
        <f t="shared" si="68"/>
        <v>3902</v>
      </c>
      <c r="W77" s="72">
        <f t="shared" si="69"/>
        <v>94060</v>
      </c>
      <c r="X77" s="72">
        <f t="shared" si="61"/>
        <v>89030</v>
      </c>
      <c r="Y77" s="67" t="s">
        <v>8</v>
      </c>
      <c r="Z77" s="21">
        <f t="shared" si="50"/>
        <v>4.8526396719630958</v>
      </c>
      <c r="AA77" s="22">
        <f t="shared" si="51"/>
        <v>24.105586878523834</v>
      </c>
      <c r="AB77" s="103">
        <f t="shared" si="52"/>
        <v>4244.584837545126</v>
      </c>
      <c r="AC77" s="106">
        <f t="shared" si="70"/>
        <v>1.4425138632162662</v>
      </c>
      <c r="AF77" s="132">
        <f t="shared" si="54"/>
        <v>-2471.1191335740073</v>
      </c>
      <c r="AG77" s="431">
        <f t="shared" si="55"/>
        <v>0</v>
      </c>
      <c r="AH77" s="431">
        <f t="shared" si="56"/>
        <v>0</v>
      </c>
    </row>
    <row r="78" spans="1:34" x14ac:dyDescent="0.25">
      <c r="A78" s="90" t="s">
        <v>44</v>
      </c>
      <c r="B78" s="563"/>
      <c r="C78" s="27">
        <v>13.09</v>
      </c>
      <c r="D78" s="28">
        <v>1520</v>
      </c>
      <c r="E78" s="16">
        <f t="shared" si="38"/>
        <v>116.11917494270436</v>
      </c>
      <c r="F78" s="17">
        <f t="shared" si="39"/>
        <v>5</v>
      </c>
      <c r="G78" s="18">
        <v>65.45</v>
      </c>
      <c r="H78" s="19">
        <v>7600</v>
      </c>
      <c r="I78" s="18">
        <v>18</v>
      </c>
      <c r="J78" s="19">
        <v>1587</v>
      </c>
      <c r="K78" s="19">
        <v>37160</v>
      </c>
      <c r="L78" s="136">
        <v>35440</v>
      </c>
      <c r="M78" s="20" t="s">
        <v>8</v>
      </c>
      <c r="N78" s="21">
        <f t="shared" si="40"/>
        <v>4.788909892879647</v>
      </c>
      <c r="O78" s="22">
        <f t="shared" si="41"/>
        <v>23.415248897290486</v>
      </c>
      <c r="P78" s="23">
        <f t="shared" si="42"/>
        <v>2838.8082505729567</v>
      </c>
      <c r="Q78" s="100">
        <f t="shared" si="63"/>
        <v>1.0440789473684211</v>
      </c>
      <c r="R78" s="17">
        <f t="shared" si="64"/>
        <v>7</v>
      </c>
      <c r="S78" s="24">
        <f t="shared" si="65"/>
        <v>91.63</v>
      </c>
      <c r="T78" s="25">
        <f t="shared" si="66"/>
        <v>10640</v>
      </c>
      <c r="U78" s="24">
        <f t="shared" si="67"/>
        <v>28</v>
      </c>
      <c r="V78" s="25">
        <f t="shared" si="68"/>
        <v>2558</v>
      </c>
      <c r="W78" s="25">
        <f t="shared" si="69"/>
        <v>60340</v>
      </c>
      <c r="X78" s="72">
        <f t="shared" si="61"/>
        <v>57150</v>
      </c>
      <c r="Y78" s="20" t="s">
        <v>8</v>
      </c>
      <c r="Z78" s="21">
        <f t="shared" si="50"/>
        <v>4.1594996090695853</v>
      </c>
      <c r="AA78" s="22">
        <f t="shared" si="51"/>
        <v>23.588741204065677</v>
      </c>
      <c r="AB78" s="103">
        <f t="shared" si="52"/>
        <v>4609.6256684491982</v>
      </c>
      <c r="AC78" s="106">
        <f t="shared" si="70"/>
        <v>1.6828947368421052</v>
      </c>
      <c r="AF78" s="132">
        <f t="shared" si="54"/>
        <v>-2838.8082505729567</v>
      </c>
      <c r="AG78" s="431">
        <f t="shared" si="55"/>
        <v>0</v>
      </c>
      <c r="AH78" s="431">
        <f t="shared" si="56"/>
        <v>0</v>
      </c>
    </row>
    <row r="79" spans="1:34" x14ac:dyDescent="0.25">
      <c r="A79" s="90" t="s">
        <v>45</v>
      </c>
      <c r="B79" s="563"/>
      <c r="C79" s="27">
        <v>16.28</v>
      </c>
      <c r="D79" s="28">
        <v>1979</v>
      </c>
      <c r="E79" s="16">
        <f t="shared" si="38"/>
        <v>121.56019656019654</v>
      </c>
      <c r="F79" s="17">
        <f t="shared" si="39"/>
        <v>4</v>
      </c>
      <c r="G79" s="18">
        <v>65.12</v>
      </c>
      <c r="H79" s="19">
        <v>7916</v>
      </c>
      <c r="I79" s="18">
        <v>17</v>
      </c>
      <c r="J79" s="19">
        <v>1269</v>
      </c>
      <c r="K79" s="19">
        <v>31620</v>
      </c>
      <c r="L79" s="136">
        <v>30150</v>
      </c>
      <c r="M79" s="20" t="s">
        <v>8</v>
      </c>
      <c r="N79" s="21">
        <f t="shared" si="40"/>
        <v>6.2379826635145781</v>
      </c>
      <c r="O79" s="22">
        <f t="shared" si="41"/>
        <v>24.91725768321513</v>
      </c>
      <c r="P79" s="23">
        <f t="shared" si="42"/>
        <v>1942.2604422604422</v>
      </c>
      <c r="Q79" s="100">
        <f t="shared" si="63"/>
        <v>0.64123294593228908</v>
      </c>
      <c r="R79" s="17">
        <f t="shared" si="64"/>
        <v>6</v>
      </c>
      <c r="S79" s="24">
        <f t="shared" si="65"/>
        <v>97.68</v>
      </c>
      <c r="T79" s="25">
        <f t="shared" si="66"/>
        <v>11874</v>
      </c>
      <c r="U79" s="24">
        <f t="shared" si="67"/>
        <v>27</v>
      </c>
      <c r="V79" s="25">
        <f t="shared" si="68"/>
        <v>2429</v>
      </c>
      <c r="W79" s="25">
        <f t="shared" si="69"/>
        <v>60320</v>
      </c>
      <c r="X79" s="72">
        <f t="shared" si="61"/>
        <v>57020</v>
      </c>
      <c r="Y79" s="20" t="s">
        <v>8</v>
      </c>
      <c r="Z79" s="21">
        <f t="shared" si="50"/>
        <v>4.8884314532729523</v>
      </c>
      <c r="AA79" s="22">
        <f t="shared" si="51"/>
        <v>24.833264717990943</v>
      </c>
      <c r="AB79" s="103">
        <f t="shared" si="52"/>
        <v>3705.159705159705</v>
      </c>
      <c r="AC79" s="106">
        <f t="shared" si="70"/>
        <v>1.2273875694795351</v>
      </c>
      <c r="AF79" s="132">
        <f t="shared" si="54"/>
        <v>-1942.2604422604422</v>
      </c>
      <c r="AG79" s="431">
        <f t="shared" si="55"/>
        <v>0</v>
      </c>
      <c r="AH79" s="431">
        <f t="shared" si="56"/>
        <v>0</v>
      </c>
    </row>
    <row r="80" spans="1:34" x14ac:dyDescent="0.25">
      <c r="A80" s="90" t="s">
        <v>46</v>
      </c>
      <c r="B80" s="563"/>
      <c r="C80" s="27">
        <v>18.239999999999998</v>
      </c>
      <c r="D80" s="28">
        <v>2463</v>
      </c>
      <c r="E80" s="16">
        <f t="shared" si="38"/>
        <v>135.03289473684211</v>
      </c>
      <c r="F80" s="17">
        <f t="shared" si="39"/>
        <v>5.0000000000000009</v>
      </c>
      <c r="G80" s="18">
        <v>91.2</v>
      </c>
      <c r="H80" s="19">
        <v>12315</v>
      </c>
      <c r="I80" s="18">
        <v>25</v>
      </c>
      <c r="J80" s="19">
        <v>1947</v>
      </c>
      <c r="K80" s="19">
        <v>52010</v>
      </c>
      <c r="L80" s="136">
        <v>49610</v>
      </c>
      <c r="M80" s="20" t="s">
        <v>8</v>
      </c>
      <c r="N80" s="21">
        <f t="shared" si="40"/>
        <v>6.3251155624036981</v>
      </c>
      <c r="O80" s="22">
        <f t="shared" si="41"/>
        <v>26.712891628145865</v>
      </c>
      <c r="P80" s="23">
        <f t="shared" si="42"/>
        <v>2851.4254385964914</v>
      </c>
      <c r="Q80" s="100">
        <f t="shared" si="63"/>
        <v>0.79049939098660171</v>
      </c>
      <c r="R80" s="17">
        <f t="shared" si="64"/>
        <v>7.0000000000000009</v>
      </c>
      <c r="S80" s="24">
        <f t="shared" si="65"/>
        <v>127.68</v>
      </c>
      <c r="T80" s="25">
        <f t="shared" si="66"/>
        <v>17241</v>
      </c>
      <c r="U80" s="24">
        <f t="shared" si="67"/>
        <v>36</v>
      </c>
      <c r="V80" s="25">
        <f t="shared" si="68"/>
        <v>3055</v>
      </c>
      <c r="W80" s="25">
        <f t="shared" si="69"/>
        <v>80550</v>
      </c>
      <c r="X80" s="72">
        <f t="shared" si="61"/>
        <v>76330</v>
      </c>
      <c r="Y80" s="20" t="s">
        <v>8</v>
      </c>
      <c r="Z80" s="21">
        <f t="shared" si="50"/>
        <v>5.6435351882160392</v>
      </c>
      <c r="AA80" s="22">
        <f t="shared" si="51"/>
        <v>26.366612111292962</v>
      </c>
      <c r="AB80" s="103">
        <f t="shared" si="52"/>
        <v>4416.1184210526317</v>
      </c>
      <c r="AC80" s="106">
        <f t="shared" si="70"/>
        <v>1.2403572878603328</v>
      </c>
      <c r="AF80" s="132">
        <f t="shared" si="54"/>
        <v>-2851.4254385964914</v>
      </c>
      <c r="AG80" s="431">
        <f t="shared" si="55"/>
        <v>0</v>
      </c>
      <c r="AH80" s="431">
        <f t="shared" si="56"/>
        <v>0</v>
      </c>
    </row>
    <row r="81" spans="1:34" x14ac:dyDescent="0.25">
      <c r="A81" s="90" t="s">
        <v>47</v>
      </c>
      <c r="B81" s="563"/>
      <c r="C81" s="27">
        <v>16.23</v>
      </c>
      <c r="D81" s="28">
        <v>2248</v>
      </c>
      <c r="E81" s="16">
        <f t="shared" si="38"/>
        <v>138.50893407270488</v>
      </c>
      <c r="F81" s="17">
        <f t="shared" si="39"/>
        <v>5</v>
      </c>
      <c r="G81" s="18">
        <v>81.150000000000006</v>
      </c>
      <c r="H81" s="19">
        <v>11240</v>
      </c>
      <c r="I81" s="18">
        <v>19</v>
      </c>
      <c r="J81" s="19">
        <v>1593</v>
      </c>
      <c r="K81" s="19">
        <v>40080</v>
      </c>
      <c r="L81" s="136">
        <v>38220</v>
      </c>
      <c r="M81" s="20" t="s">
        <v>8</v>
      </c>
      <c r="N81" s="21">
        <f t="shared" si="40"/>
        <v>7.0558694287507846</v>
      </c>
      <c r="O81" s="22">
        <f t="shared" si="41"/>
        <v>25.160075329566855</v>
      </c>
      <c r="P81" s="23">
        <f t="shared" si="42"/>
        <v>2469.5009242144179</v>
      </c>
      <c r="Q81" s="100">
        <f t="shared" si="63"/>
        <v>0.70862989323843417</v>
      </c>
      <c r="R81" s="17">
        <f t="shared" si="64"/>
        <v>7.0000000000000009</v>
      </c>
      <c r="S81" s="24">
        <f t="shared" si="65"/>
        <v>113.61000000000001</v>
      </c>
      <c r="T81" s="25">
        <f t="shared" si="66"/>
        <v>15736</v>
      </c>
      <c r="U81" s="24">
        <f t="shared" si="67"/>
        <v>29</v>
      </c>
      <c r="V81" s="25">
        <f t="shared" si="68"/>
        <v>2653</v>
      </c>
      <c r="W81" s="25">
        <f t="shared" si="69"/>
        <v>67320</v>
      </c>
      <c r="X81" s="72">
        <f t="shared" si="61"/>
        <v>63730</v>
      </c>
      <c r="Y81" s="20" t="s">
        <v>8</v>
      </c>
      <c r="Z81" s="21">
        <f t="shared" si="50"/>
        <v>5.9313984168865437</v>
      </c>
      <c r="AA81" s="22">
        <f t="shared" si="51"/>
        <v>25.375047116471919</v>
      </c>
      <c r="AB81" s="103">
        <f t="shared" si="52"/>
        <v>4147.8743068391868</v>
      </c>
      <c r="AC81" s="106">
        <f t="shared" si="70"/>
        <v>1.1801601423487544</v>
      </c>
      <c r="AF81" s="132">
        <f t="shared" si="54"/>
        <v>-2469.5009242144179</v>
      </c>
      <c r="AG81" s="431">
        <f t="shared" si="55"/>
        <v>0</v>
      </c>
      <c r="AH81" s="431">
        <f t="shared" si="56"/>
        <v>0</v>
      </c>
    </row>
    <row r="82" spans="1:34" x14ac:dyDescent="0.25">
      <c r="A82" s="90" t="s">
        <v>48</v>
      </c>
      <c r="B82" s="563"/>
      <c r="C82" s="27">
        <v>3.23</v>
      </c>
      <c r="D82" s="28">
        <v>403</v>
      </c>
      <c r="E82" s="16">
        <f t="shared" si="38"/>
        <v>124.76780185758514</v>
      </c>
      <c r="F82" s="17">
        <f t="shared" si="39"/>
        <v>5</v>
      </c>
      <c r="G82" s="18">
        <v>16.149999999999999</v>
      </c>
      <c r="H82" s="19">
        <v>2015</v>
      </c>
      <c r="I82" s="18">
        <v>5</v>
      </c>
      <c r="J82" s="19">
        <v>334</v>
      </c>
      <c r="K82" s="19">
        <v>8240</v>
      </c>
      <c r="L82" s="136">
        <v>7860</v>
      </c>
      <c r="M82" s="20" t="s">
        <v>8</v>
      </c>
      <c r="N82" s="21">
        <f t="shared" si="40"/>
        <v>6.0329341317365266</v>
      </c>
      <c r="O82" s="22">
        <f t="shared" si="41"/>
        <v>24.67065868263473</v>
      </c>
      <c r="P82" s="23">
        <f t="shared" si="42"/>
        <v>2551.0835913312694</v>
      </c>
      <c r="Q82" s="100">
        <f t="shared" si="63"/>
        <v>0.8287841191066998</v>
      </c>
      <c r="R82" s="17">
        <f t="shared" si="64"/>
        <v>7</v>
      </c>
      <c r="S82" s="24">
        <f t="shared" si="65"/>
        <v>22.61</v>
      </c>
      <c r="T82" s="25">
        <f t="shared" si="66"/>
        <v>2821</v>
      </c>
      <c r="U82" s="24">
        <f t="shared" si="67"/>
        <v>7</v>
      </c>
      <c r="V82" s="25">
        <f t="shared" si="68"/>
        <v>544</v>
      </c>
      <c r="W82" s="25">
        <f t="shared" si="69"/>
        <v>13440</v>
      </c>
      <c r="X82" s="72">
        <f t="shared" si="61"/>
        <v>12730</v>
      </c>
      <c r="Y82" s="20" t="s">
        <v>8</v>
      </c>
      <c r="Z82" s="21">
        <f t="shared" si="50"/>
        <v>5.1856617647058822</v>
      </c>
      <c r="AA82" s="22">
        <f t="shared" si="51"/>
        <v>24.705882352941178</v>
      </c>
      <c r="AB82" s="103">
        <f t="shared" si="52"/>
        <v>4160.9907120743037</v>
      </c>
      <c r="AC82" s="106">
        <f t="shared" si="70"/>
        <v>1.3498759305210919</v>
      </c>
      <c r="AF82" s="132">
        <f t="shared" si="54"/>
        <v>-2551.0835913312694</v>
      </c>
      <c r="AG82" s="431">
        <f t="shared" si="55"/>
        <v>0</v>
      </c>
      <c r="AH82" s="431">
        <f t="shared" si="56"/>
        <v>0</v>
      </c>
    </row>
    <row r="83" spans="1:34" x14ac:dyDescent="0.25">
      <c r="A83" s="90" t="s">
        <v>49</v>
      </c>
      <c r="B83" s="563"/>
      <c r="C83" s="27">
        <v>8.82</v>
      </c>
      <c r="D83" s="28">
        <v>1153</v>
      </c>
      <c r="E83" s="16">
        <f t="shared" si="38"/>
        <v>130.72562358276645</v>
      </c>
      <c r="F83" s="17">
        <f t="shared" si="39"/>
        <v>5</v>
      </c>
      <c r="G83" s="18">
        <v>44.1</v>
      </c>
      <c r="H83" s="19">
        <v>5765</v>
      </c>
      <c r="I83" s="18">
        <v>10</v>
      </c>
      <c r="J83" s="19">
        <v>779</v>
      </c>
      <c r="K83" s="19">
        <v>19610</v>
      </c>
      <c r="L83" s="136">
        <v>18710</v>
      </c>
      <c r="M83" s="20" t="s">
        <v>8</v>
      </c>
      <c r="N83" s="21">
        <f t="shared" si="40"/>
        <v>7.4005134788189988</v>
      </c>
      <c r="O83" s="22">
        <f t="shared" si="41"/>
        <v>25.173299101412066</v>
      </c>
      <c r="P83" s="23">
        <f t="shared" si="42"/>
        <v>2223.3560090702949</v>
      </c>
      <c r="Q83" s="100">
        <f t="shared" si="63"/>
        <v>0.67562879444926283</v>
      </c>
      <c r="R83" s="17">
        <f t="shared" si="64"/>
        <v>7</v>
      </c>
      <c r="S83" s="24">
        <f t="shared" si="65"/>
        <v>61.74</v>
      </c>
      <c r="T83" s="25">
        <f t="shared" si="66"/>
        <v>8071</v>
      </c>
      <c r="U83" s="24">
        <f t="shared" si="67"/>
        <v>15</v>
      </c>
      <c r="V83" s="25">
        <f t="shared" si="68"/>
        <v>1285</v>
      </c>
      <c r="W83" s="25">
        <f t="shared" si="69"/>
        <v>32050</v>
      </c>
      <c r="X83" s="72">
        <f t="shared" si="61"/>
        <v>30360</v>
      </c>
      <c r="Y83" s="20" t="s">
        <v>8</v>
      </c>
      <c r="Z83" s="21">
        <f t="shared" si="50"/>
        <v>6.2809338521400777</v>
      </c>
      <c r="AA83" s="22">
        <f t="shared" si="51"/>
        <v>24.941634241245136</v>
      </c>
      <c r="AB83" s="103">
        <f t="shared" si="52"/>
        <v>3633.7868480725624</v>
      </c>
      <c r="AC83" s="106">
        <f t="shared" si="70"/>
        <v>1.1144839549002601</v>
      </c>
      <c r="AF83" s="132">
        <f t="shared" si="54"/>
        <v>-2223.3560090702949</v>
      </c>
      <c r="AG83" s="431">
        <f t="shared" si="55"/>
        <v>0</v>
      </c>
      <c r="AH83" s="431">
        <f t="shared" si="56"/>
        <v>0</v>
      </c>
    </row>
    <row r="84" spans="1:34" x14ac:dyDescent="0.25">
      <c r="A84" s="90" t="s">
        <v>50</v>
      </c>
      <c r="B84" s="563"/>
      <c r="C84" s="27">
        <v>11.54</v>
      </c>
      <c r="D84" s="28">
        <v>1448</v>
      </c>
      <c r="E84" s="16">
        <f t="shared" si="38"/>
        <v>125.47660311958407</v>
      </c>
      <c r="F84" s="17">
        <f t="shared" si="39"/>
        <v>4</v>
      </c>
      <c r="G84" s="18">
        <v>46.16</v>
      </c>
      <c r="H84" s="19">
        <v>5792</v>
      </c>
      <c r="I84" s="18">
        <v>13</v>
      </c>
      <c r="J84" s="19">
        <v>973</v>
      </c>
      <c r="K84" s="19">
        <v>24430</v>
      </c>
      <c r="L84" s="136">
        <v>23310</v>
      </c>
      <c r="M84" s="20" t="s">
        <v>8</v>
      </c>
      <c r="N84" s="21">
        <f t="shared" si="40"/>
        <v>5.9527235354573484</v>
      </c>
      <c r="O84" s="22">
        <f t="shared" si="41"/>
        <v>25.107913669064747</v>
      </c>
      <c r="P84" s="23">
        <f t="shared" si="42"/>
        <v>2116.9844020797227</v>
      </c>
      <c r="Q84" s="100">
        <f t="shared" si="63"/>
        <v>0.67196132596685088</v>
      </c>
      <c r="R84" s="17">
        <f t="shared" si="64"/>
        <v>6</v>
      </c>
      <c r="S84" s="24">
        <f t="shared" si="65"/>
        <v>69.239999999999995</v>
      </c>
      <c r="T84" s="25">
        <f t="shared" si="66"/>
        <v>8688</v>
      </c>
      <c r="U84" s="24">
        <f t="shared" si="67"/>
        <v>20</v>
      </c>
      <c r="V84" s="25">
        <f t="shared" si="68"/>
        <v>1807</v>
      </c>
      <c r="W84" s="25">
        <f t="shared" si="69"/>
        <v>45200</v>
      </c>
      <c r="X84" s="72">
        <f t="shared" si="61"/>
        <v>42760</v>
      </c>
      <c r="Y84" s="20" t="s">
        <v>8</v>
      </c>
      <c r="Z84" s="21">
        <f t="shared" si="50"/>
        <v>4.8079690094078584</v>
      </c>
      <c r="AA84" s="22">
        <f t="shared" si="51"/>
        <v>25.013835085777533</v>
      </c>
      <c r="AB84" s="103">
        <f t="shared" si="52"/>
        <v>3916.8110918544198</v>
      </c>
      <c r="AC84" s="106">
        <f t="shared" si="70"/>
        <v>1.2479281767955801</v>
      </c>
      <c r="AF84" s="132">
        <f t="shared" si="54"/>
        <v>-2116.9844020797227</v>
      </c>
      <c r="AG84" s="431">
        <f t="shared" si="55"/>
        <v>0</v>
      </c>
      <c r="AH84" s="431">
        <f t="shared" si="56"/>
        <v>0</v>
      </c>
    </row>
    <row r="85" spans="1:34" x14ac:dyDescent="0.25">
      <c r="A85" s="90" t="s">
        <v>51</v>
      </c>
      <c r="B85" s="563"/>
      <c r="C85" s="27">
        <v>19.36</v>
      </c>
      <c r="D85" s="28">
        <v>2442</v>
      </c>
      <c r="E85" s="16">
        <f t="shared" si="38"/>
        <v>126.13636363636364</v>
      </c>
      <c r="F85" s="17">
        <f t="shared" si="39"/>
        <v>4</v>
      </c>
      <c r="G85" s="18">
        <v>77.44</v>
      </c>
      <c r="H85" s="19">
        <v>9768</v>
      </c>
      <c r="I85" s="18">
        <v>21</v>
      </c>
      <c r="J85" s="19">
        <v>1596</v>
      </c>
      <c r="K85" s="19">
        <v>39590</v>
      </c>
      <c r="L85" s="136">
        <v>37770</v>
      </c>
      <c r="M85" s="20" t="s">
        <v>8</v>
      </c>
      <c r="N85" s="21">
        <f t="shared" si="40"/>
        <v>6.1203007518796992</v>
      </c>
      <c r="O85" s="22">
        <f t="shared" si="41"/>
        <v>24.805764411027567</v>
      </c>
      <c r="P85" s="23">
        <f t="shared" si="42"/>
        <v>2044.9380165289256</v>
      </c>
      <c r="Q85" s="100">
        <f t="shared" si="63"/>
        <v>0.65356265356265353</v>
      </c>
      <c r="R85" s="17">
        <f t="shared" si="64"/>
        <v>6</v>
      </c>
      <c r="S85" s="24">
        <f t="shared" si="65"/>
        <v>116.16</v>
      </c>
      <c r="T85" s="25">
        <f t="shared" si="66"/>
        <v>14652</v>
      </c>
      <c r="U85" s="24">
        <f t="shared" si="67"/>
        <v>33</v>
      </c>
      <c r="V85" s="25">
        <f t="shared" si="68"/>
        <v>2597</v>
      </c>
      <c r="W85" s="25">
        <f t="shared" si="69"/>
        <v>64800</v>
      </c>
      <c r="X85" s="72">
        <f t="shared" si="61"/>
        <v>61380</v>
      </c>
      <c r="Y85" s="20" t="s">
        <v>8</v>
      </c>
      <c r="Z85" s="21">
        <f t="shared" si="50"/>
        <v>5.6418944936465154</v>
      </c>
      <c r="AA85" s="22">
        <f t="shared" si="51"/>
        <v>24.951867539468619</v>
      </c>
      <c r="AB85" s="103">
        <f t="shared" si="52"/>
        <v>3347.1074380165292</v>
      </c>
      <c r="AC85" s="106">
        <f t="shared" si="70"/>
        <v>1.0634725634725635</v>
      </c>
      <c r="AF85" s="257">
        <f t="shared" si="54"/>
        <v>-2044.9380165289256</v>
      </c>
      <c r="AG85" s="431">
        <f t="shared" si="55"/>
        <v>0</v>
      </c>
      <c r="AH85" s="431">
        <f t="shared" si="56"/>
        <v>0</v>
      </c>
    </row>
    <row r="86" spans="1:34" x14ac:dyDescent="0.25">
      <c r="A86" s="94" t="s">
        <v>52</v>
      </c>
      <c r="B86" s="564"/>
      <c r="C86" s="29">
        <v>16.18</v>
      </c>
      <c r="D86" s="30">
        <v>2228</v>
      </c>
      <c r="E86" s="32">
        <f t="shared" si="38"/>
        <v>137.7008652657602</v>
      </c>
      <c r="F86" s="57">
        <f t="shared" si="39"/>
        <v>4</v>
      </c>
      <c r="G86" s="58">
        <v>64.72</v>
      </c>
      <c r="H86" s="59">
        <v>8912</v>
      </c>
      <c r="I86" s="58">
        <v>16</v>
      </c>
      <c r="J86" s="59">
        <v>1165</v>
      </c>
      <c r="K86" s="59">
        <v>26890</v>
      </c>
      <c r="L86" s="139">
        <v>25740</v>
      </c>
      <c r="M86" s="49" t="s">
        <v>8</v>
      </c>
      <c r="N86" s="37">
        <f t="shared" si="40"/>
        <v>7.6497854077253216</v>
      </c>
      <c r="O86" s="38">
        <f t="shared" si="41"/>
        <v>23.081545064377682</v>
      </c>
      <c r="P86" s="39">
        <f t="shared" si="42"/>
        <v>1661.928306551298</v>
      </c>
      <c r="Q86" s="100">
        <f t="shared" si="63"/>
        <v>0.52289048473967681</v>
      </c>
      <c r="R86" s="57">
        <f t="shared" si="64"/>
        <v>6</v>
      </c>
      <c r="S86" s="47">
        <f t="shared" si="65"/>
        <v>97.08</v>
      </c>
      <c r="T86" s="48">
        <f t="shared" si="66"/>
        <v>13368</v>
      </c>
      <c r="U86" s="47">
        <f t="shared" si="67"/>
        <v>25</v>
      </c>
      <c r="V86" s="48">
        <f t="shared" si="68"/>
        <v>2128</v>
      </c>
      <c r="W86" s="48">
        <f t="shared" si="69"/>
        <v>49210</v>
      </c>
      <c r="X86" s="72">
        <f t="shared" si="61"/>
        <v>46640</v>
      </c>
      <c r="Y86" s="49" t="s">
        <v>8</v>
      </c>
      <c r="Z86" s="21">
        <f t="shared" si="50"/>
        <v>6.2819548872180455</v>
      </c>
      <c r="AA86" s="22">
        <f t="shared" si="51"/>
        <v>23.125</v>
      </c>
      <c r="AB86" s="103">
        <f t="shared" si="52"/>
        <v>3041.4091470951794</v>
      </c>
      <c r="AC86" s="106">
        <f t="shared" si="70"/>
        <v>0.95511669658886889</v>
      </c>
      <c r="AF86" s="132">
        <f t="shared" si="54"/>
        <v>-1661.928306551298</v>
      </c>
      <c r="AG86" s="431">
        <f t="shared" si="55"/>
        <v>0</v>
      </c>
      <c r="AH86" s="431">
        <f t="shared" si="56"/>
        <v>0</v>
      </c>
    </row>
    <row r="87" spans="1:34" x14ac:dyDescent="0.25">
      <c r="A87" s="92" t="s">
        <v>24</v>
      </c>
      <c r="B87" s="44"/>
      <c r="C87" s="45">
        <f>SUM(C76:C86)</f>
        <v>164.87</v>
      </c>
      <c r="D87" s="46">
        <f>SUM(D76:D86)</f>
        <v>21080</v>
      </c>
      <c r="E87" s="80">
        <f t="shared" si="38"/>
        <v>127.8583126099351</v>
      </c>
      <c r="F87" s="73"/>
      <c r="G87" s="45">
        <f t="shared" ref="G87:L87" si="71">SUM(G76:G86)</f>
        <v>729.25</v>
      </c>
      <c r="H87" s="46">
        <f t="shared" si="71"/>
        <v>93347</v>
      </c>
      <c r="I87" s="45">
        <f t="shared" si="71"/>
        <v>188</v>
      </c>
      <c r="J87" s="46">
        <f t="shared" si="71"/>
        <v>15112</v>
      </c>
      <c r="K87" s="46">
        <f t="shared" si="71"/>
        <v>374790</v>
      </c>
      <c r="L87" s="46">
        <f t="shared" si="71"/>
        <v>357570</v>
      </c>
      <c r="M87" s="74" t="s">
        <v>8</v>
      </c>
      <c r="N87" s="75">
        <f t="shared" si="40"/>
        <v>6.1770116463737423</v>
      </c>
      <c r="O87" s="76">
        <f t="shared" si="41"/>
        <v>24.800820539968239</v>
      </c>
      <c r="P87" s="77">
        <f t="shared" si="42"/>
        <v>2273.2455874325224</v>
      </c>
      <c r="Q87" s="101">
        <f>J87/D87</f>
        <v>0.71688804554079699</v>
      </c>
      <c r="R87" s="73"/>
      <c r="S87" s="45">
        <f>SUM(S76:S86)</f>
        <v>1090.73</v>
      </c>
      <c r="T87" s="46">
        <f>SUM(T76:T86)</f>
        <v>139463</v>
      </c>
      <c r="U87" s="45">
        <f>SUM(U76:U86)</f>
        <v>297</v>
      </c>
      <c r="V87" s="46">
        <f>SUM(V76:V86)</f>
        <v>26485</v>
      </c>
      <c r="W87" s="46">
        <f>SUM(W76:W86)</f>
        <v>657090</v>
      </c>
      <c r="X87" s="72">
        <f t="shared" si="61"/>
        <v>621920</v>
      </c>
      <c r="Y87" s="74" t="s">
        <v>8</v>
      </c>
      <c r="Z87" s="75">
        <f t="shared" si="50"/>
        <v>5.2657353218803093</v>
      </c>
      <c r="AA87" s="76">
        <f t="shared" si="51"/>
        <v>24.809892391919956</v>
      </c>
      <c r="AB87" s="112">
        <f t="shared" si="52"/>
        <v>3985.5037302116816</v>
      </c>
      <c r="AC87" s="107">
        <f>V87/D87</f>
        <v>1.256404174573055</v>
      </c>
      <c r="AF87" s="132"/>
      <c r="AG87" s="431">
        <f t="shared" si="55"/>
        <v>0</v>
      </c>
      <c r="AH87" s="431">
        <f t="shared" si="56"/>
        <v>0</v>
      </c>
    </row>
    <row r="88" spans="1:34" x14ac:dyDescent="0.25">
      <c r="A88" s="117" t="s">
        <v>16</v>
      </c>
      <c r="B88" s="565">
        <v>2005</v>
      </c>
      <c r="C88" s="115">
        <v>5.16</v>
      </c>
      <c r="D88" s="116">
        <v>525</v>
      </c>
      <c r="E88" s="63">
        <f>D88/C88</f>
        <v>101.74418604651163</v>
      </c>
      <c r="F88" s="7">
        <f t="shared" si="39"/>
        <v>4</v>
      </c>
      <c r="G88" s="6">
        <v>20.64</v>
      </c>
      <c r="H88" s="5">
        <v>2100</v>
      </c>
      <c r="I88" s="6">
        <v>4</v>
      </c>
      <c r="J88" s="5">
        <v>418</v>
      </c>
      <c r="K88" s="5">
        <v>9090</v>
      </c>
      <c r="L88" s="137">
        <v>8670</v>
      </c>
      <c r="M88" s="15" t="s">
        <v>8</v>
      </c>
      <c r="N88" s="86">
        <f t="shared" si="40"/>
        <v>5.0239234449760763</v>
      </c>
      <c r="O88" s="87">
        <f t="shared" si="41"/>
        <v>21.746411483253588</v>
      </c>
      <c r="P88" s="70">
        <f>K88/C88</f>
        <v>1761.627906976744</v>
      </c>
      <c r="Q88" s="100">
        <f t="shared" ref="Q88:Q98" si="72">J88/D88</f>
        <v>0.79619047619047623</v>
      </c>
      <c r="R88" s="14">
        <f t="shared" ref="R88:R96" si="73">S88/C88</f>
        <v>6</v>
      </c>
      <c r="S88" s="71">
        <f t="shared" ref="S88:S96" si="74">G88+S37</f>
        <v>30.96</v>
      </c>
      <c r="T88" s="72">
        <f t="shared" ref="T88:T96" si="75">H88+T37</f>
        <v>3150</v>
      </c>
      <c r="U88" s="71">
        <f t="shared" ref="U88:U96" si="76">I88+U37</f>
        <v>6</v>
      </c>
      <c r="V88" s="72">
        <f t="shared" ref="V88:V96" si="77">J88+V37</f>
        <v>711</v>
      </c>
      <c r="W88" s="72">
        <f t="shared" ref="W88:W96" si="78">K88+W37</f>
        <v>15460</v>
      </c>
      <c r="X88" s="72">
        <f t="shared" si="61"/>
        <v>14630</v>
      </c>
      <c r="Y88" s="15" t="s">
        <v>8</v>
      </c>
      <c r="Z88" s="21">
        <f t="shared" si="50"/>
        <v>4.4303797468354427</v>
      </c>
      <c r="AA88" s="22">
        <f t="shared" si="51"/>
        <v>21.744022503516174</v>
      </c>
      <c r="AB88" s="103">
        <f t="shared" si="52"/>
        <v>2996.1240310077519</v>
      </c>
      <c r="AC88" s="106">
        <f t="shared" ref="AC88:AC98" si="79">V88/D88</f>
        <v>1.3542857142857143</v>
      </c>
      <c r="AE88">
        <v>199</v>
      </c>
      <c r="AF88" s="132">
        <f t="shared" si="54"/>
        <v>-1761.627906976744</v>
      </c>
      <c r="AG88" s="431">
        <f t="shared" si="55"/>
        <v>158.44190476190477</v>
      </c>
      <c r="AH88" s="431">
        <f t="shared" si="56"/>
        <v>3445.5428571428574</v>
      </c>
    </row>
    <row r="89" spans="1:34" x14ac:dyDescent="0.25">
      <c r="A89" s="90" t="s">
        <v>53</v>
      </c>
      <c r="B89" s="560"/>
      <c r="C89" s="27">
        <v>11.02</v>
      </c>
      <c r="D89" s="28">
        <v>1430</v>
      </c>
      <c r="E89" s="16">
        <f t="shared" ref="E89:E98" si="80">D89/C89</f>
        <v>129.76406533575317</v>
      </c>
      <c r="F89" s="17">
        <f t="shared" si="39"/>
        <v>4</v>
      </c>
      <c r="G89" s="18">
        <v>44.08</v>
      </c>
      <c r="H89" s="19">
        <v>5720</v>
      </c>
      <c r="I89" s="18">
        <v>12</v>
      </c>
      <c r="J89" s="19">
        <v>1024</v>
      </c>
      <c r="K89" s="19">
        <v>22580</v>
      </c>
      <c r="L89" s="136">
        <v>21540</v>
      </c>
      <c r="M89" s="20" t="s">
        <v>8</v>
      </c>
      <c r="N89" s="21">
        <f t="shared" si="40"/>
        <v>5.5859375</v>
      </c>
      <c r="O89" s="22">
        <f t="shared" si="41"/>
        <v>22.05078125</v>
      </c>
      <c r="P89" s="23">
        <f t="shared" ref="P89:P98" si="81">K89/C89</f>
        <v>2049.0018148820327</v>
      </c>
      <c r="Q89" s="100">
        <f t="shared" si="72"/>
        <v>0.71608391608391608</v>
      </c>
      <c r="R89" s="17">
        <f t="shared" si="73"/>
        <v>6.0000000000000009</v>
      </c>
      <c r="S89" s="24">
        <f t="shared" si="74"/>
        <v>66.12</v>
      </c>
      <c r="T89" s="25">
        <f t="shared" si="75"/>
        <v>8580</v>
      </c>
      <c r="U89" s="24">
        <f t="shared" si="76"/>
        <v>18</v>
      </c>
      <c r="V89" s="25">
        <f t="shared" si="77"/>
        <v>1682</v>
      </c>
      <c r="W89" s="25">
        <f t="shared" si="78"/>
        <v>37150</v>
      </c>
      <c r="X89" s="72">
        <f t="shared" si="61"/>
        <v>35180</v>
      </c>
      <c r="Y89" s="20" t="s">
        <v>8</v>
      </c>
      <c r="Z89" s="21">
        <f t="shared" si="50"/>
        <v>5.1010701545778838</v>
      </c>
      <c r="AA89" s="22">
        <f t="shared" si="51"/>
        <v>22.086801426872771</v>
      </c>
      <c r="AB89" s="103">
        <f t="shared" si="52"/>
        <v>3371.1433756805809</v>
      </c>
      <c r="AC89" s="106">
        <f t="shared" si="79"/>
        <v>1.1762237762237762</v>
      </c>
      <c r="AE89">
        <v>54</v>
      </c>
      <c r="AF89" s="132">
        <f t="shared" si="54"/>
        <v>-2049.0018148820327</v>
      </c>
      <c r="AG89" s="431">
        <f t="shared" si="55"/>
        <v>38.668531468531469</v>
      </c>
      <c r="AH89" s="431">
        <f t="shared" si="56"/>
        <v>852.67132867132864</v>
      </c>
    </row>
    <row r="90" spans="1:34" x14ac:dyDescent="0.25">
      <c r="A90" s="90" t="s">
        <v>54</v>
      </c>
      <c r="B90" s="560"/>
      <c r="C90" s="27">
        <v>4.38</v>
      </c>
      <c r="D90" s="28">
        <v>465</v>
      </c>
      <c r="E90" s="16">
        <f t="shared" si="80"/>
        <v>106.16438356164385</v>
      </c>
      <c r="F90" s="17">
        <f t="shared" si="39"/>
        <v>5</v>
      </c>
      <c r="G90" s="18">
        <v>21.9</v>
      </c>
      <c r="H90" s="19">
        <v>2325</v>
      </c>
      <c r="I90" s="18">
        <v>5</v>
      </c>
      <c r="J90" s="19">
        <v>378</v>
      </c>
      <c r="K90" s="19">
        <v>8140</v>
      </c>
      <c r="L90" s="136">
        <v>7770</v>
      </c>
      <c r="M90" s="20" t="s">
        <v>8</v>
      </c>
      <c r="N90" s="21">
        <f t="shared" si="40"/>
        <v>6.1507936507936511</v>
      </c>
      <c r="O90" s="22">
        <f t="shared" si="41"/>
        <v>21.534391534391535</v>
      </c>
      <c r="P90" s="23">
        <f t="shared" si="81"/>
        <v>1858.447488584475</v>
      </c>
      <c r="Q90" s="100">
        <f t="shared" si="72"/>
        <v>0.81290322580645158</v>
      </c>
      <c r="R90" s="17">
        <f t="shared" si="73"/>
        <v>6.9999999999999991</v>
      </c>
      <c r="S90" s="24">
        <f t="shared" si="74"/>
        <v>30.659999999999997</v>
      </c>
      <c r="T90" s="25">
        <f t="shared" si="75"/>
        <v>3255</v>
      </c>
      <c r="U90" s="24">
        <f t="shared" si="76"/>
        <v>7</v>
      </c>
      <c r="V90" s="25">
        <f t="shared" si="77"/>
        <v>601</v>
      </c>
      <c r="W90" s="25">
        <f t="shared" si="78"/>
        <v>13130</v>
      </c>
      <c r="X90" s="72">
        <f t="shared" si="61"/>
        <v>12440</v>
      </c>
      <c r="Y90" s="20" t="s">
        <v>8</v>
      </c>
      <c r="Z90" s="21">
        <f t="shared" si="50"/>
        <v>5.4159733777038266</v>
      </c>
      <c r="AA90" s="22">
        <f t="shared" si="51"/>
        <v>21.846921797004992</v>
      </c>
      <c r="AB90" s="103">
        <f t="shared" si="52"/>
        <v>2997.716894977169</v>
      </c>
      <c r="AC90" s="106">
        <f t="shared" si="79"/>
        <v>1.2924731182795699</v>
      </c>
      <c r="AE90">
        <v>39</v>
      </c>
      <c r="AF90" s="132">
        <f t="shared" si="54"/>
        <v>-1858.447488584475</v>
      </c>
      <c r="AG90" s="431">
        <f t="shared" si="55"/>
        <v>31.703225806451613</v>
      </c>
      <c r="AH90" s="431">
        <f t="shared" si="56"/>
        <v>682.70967741935488</v>
      </c>
    </row>
    <row r="91" spans="1:34" x14ac:dyDescent="0.25">
      <c r="A91" s="90" t="s">
        <v>17</v>
      </c>
      <c r="B91" s="560"/>
      <c r="C91" s="27">
        <v>9.39</v>
      </c>
      <c r="D91" s="28">
        <v>913</v>
      </c>
      <c r="E91" s="16">
        <f t="shared" si="80"/>
        <v>97.231096911608091</v>
      </c>
      <c r="F91" s="17">
        <f t="shared" si="39"/>
        <v>4</v>
      </c>
      <c r="G91" s="18">
        <v>37.56</v>
      </c>
      <c r="H91" s="19">
        <v>3652</v>
      </c>
      <c r="I91" s="18">
        <v>11</v>
      </c>
      <c r="J91" s="19">
        <v>631</v>
      </c>
      <c r="K91" s="19">
        <v>13940</v>
      </c>
      <c r="L91" s="136">
        <v>13300</v>
      </c>
      <c r="M91" s="20" t="s">
        <v>8</v>
      </c>
      <c r="N91" s="21">
        <f t="shared" si="40"/>
        <v>5.7876386687797146</v>
      </c>
      <c r="O91" s="22">
        <f t="shared" si="41"/>
        <v>22.091917591125199</v>
      </c>
      <c r="P91" s="23">
        <f t="shared" si="81"/>
        <v>1484.5580404685836</v>
      </c>
      <c r="Q91" s="100">
        <f t="shared" si="72"/>
        <v>0.69112814895947428</v>
      </c>
      <c r="R91" s="17">
        <f t="shared" si="73"/>
        <v>6</v>
      </c>
      <c r="S91" s="24">
        <f t="shared" si="74"/>
        <v>56.34</v>
      </c>
      <c r="T91" s="25">
        <f t="shared" si="75"/>
        <v>5478</v>
      </c>
      <c r="U91" s="24">
        <f t="shared" si="76"/>
        <v>17</v>
      </c>
      <c r="V91" s="25">
        <f t="shared" si="77"/>
        <v>1196</v>
      </c>
      <c r="W91" s="25">
        <f t="shared" si="78"/>
        <v>26410</v>
      </c>
      <c r="X91" s="72">
        <f t="shared" si="61"/>
        <v>24980</v>
      </c>
      <c r="Y91" s="20" t="s">
        <v>8</v>
      </c>
      <c r="Z91" s="21">
        <f t="shared" si="50"/>
        <v>4.580267558528428</v>
      </c>
      <c r="AA91" s="22">
        <f t="shared" si="51"/>
        <v>22.081939799331103</v>
      </c>
      <c r="AB91" s="103">
        <f t="shared" si="52"/>
        <v>2812.566560170394</v>
      </c>
      <c r="AC91" s="106">
        <f t="shared" si="79"/>
        <v>1.3099671412924425</v>
      </c>
      <c r="AE91">
        <v>106</v>
      </c>
      <c r="AF91" s="132">
        <f t="shared" si="54"/>
        <v>-1484.5580404685836</v>
      </c>
      <c r="AG91" s="431">
        <f t="shared" si="55"/>
        <v>73.25958378970428</v>
      </c>
      <c r="AH91" s="431">
        <f t="shared" si="56"/>
        <v>1618.4446878422784</v>
      </c>
    </row>
    <row r="92" spans="1:34" x14ac:dyDescent="0.25">
      <c r="A92" s="90" t="s">
        <v>55</v>
      </c>
      <c r="B92" s="560"/>
      <c r="C92" s="27">
        <v>4.76</v>
      </c>
      <c r="D92" s="28">
        <v>513</v>
      </c>
      <c r="E92" s="16">
        <f t="shared" si="80"/>
        <v>107.77310924369749</v>
      </c>
      <c r="F92" s="17">
        <f t="shared" si="39"/>
        <v>5</v>
      </c>
      <c r="G92" s="18">
        <v>23.8</v>
      </c>
      <c r="H92" s="19">
        <v>2565</v>
      </c>
      <c r="I92" s="18">
        <v>5</v>
      </c>
      <c r="J92" s="19">
        <v>457</v>
      </c>
      <c r="K92" s="19">
        <v>9910</v>
      </c>
      <c r="L92" s="136">
        <v>9450</v>
      </c>
      <c r="M92" s="20" t="s">
        <v>8</v>
      </c>
      <c r="N92" s="21">
        <f t="shared" si="40"/>
        <v>5.6126914660831506</v>
      </c>
      <c r="O92" s="22">
        <f t="shared" si="41"/>
        <v>21.684901531728666</v>
      </c>
      <c r="P92" s="23">
        <f t="shared" si="81"/>
        <v>2081.932773109244</v>
      </c>
      <c r="Q92" s="100">
        <f t="shared" si="72"/>
        <v>0.89083820662768032</v>
      </c>
      <c r="R92" s="17">
        <f t="shared" si="73"/>
        <v>7</v>
      </c>
      <c r="S92" s="24">
        <f t="shared" si="74"/>
        <v>33.32</v>
      </c>
      <c r="T92" s="25">
        <f t="shared" si="75"/>
        <v>3591</v>
      </c>
      <c r="U92" s="24">
        <f t="shared" si="76"/>
        <v>8</v>
      </c>
      <c r="V92" s="25">
        <f t="shared" si="77"/>
        <v>811</v>
      </c>
      <c r="W92" s="25">
        <f t="shared" si="78"/>
        <v>17800</v>
      </c>
      <c r="X92" s="72">
        <f t="shared" si="61"/>
        <v>16840</v>
      </c>
      <c r="Y92" s="20" t="s">
        <v>8</v>
      </c>
      <c r="Z92" s="21">
        <f t="shared" si="50"/>
        <v>4.42786683107275</v>
      </c>
      <c r="AA92" s="22">
        <f t="shared" si="51"/>
        <v>21.948212083847103</v>
      </c>
      <c r="AB92" s="103">
        <f t="shared" si="52"/>
        <v>3739.4957983193281</v>
      </c>
      <c r="AC92" s="106">
        <f t="shared" si="79"/>
        <v>1.5808966861598441</v>
      </c>
      <c r="AF92" s="132">
        <f t="shared" si="54"/>
        <v>-2081.932773109244</v>
      </c>
      <c r="AG92" s="431">
        <f t="shared" si="55"/>
        <v>0</v>
      </c>
      <c r="AH92" s="431">
        <f t="shared" si="56"/>
        <v>0</v>
      </c>
    </row>
    <row r="93" spans="1:34" x14ac:dyDescent="0.25">
      <c r="A93" s="90" t="s">
        <v>56</v>
      </c>
      <c r="B93" s="560"/>
      <c r="C93" s="27">
        <v>0.86</v>
      </c>
      <c r="D93" s="28">
        <v>111</v>
      </c>
      <c r="E93" s="16">
        <f t="shared" si="80"/>
        <v>129.06976744186048</v>
      </c>
      <c r="F93" s="17">
        <f t="shared" si="39"/>
        <v>4</v>
      </c>
      <c r="G93" s="18">
        <v>3.44</v>
      </c>
      <c r="H93" s="19">
        <v>444</v>
      </c>
      <c r="I93" s="18">
        <v>4</v>
      </c>
      <c r="J93" s="19">
        <v>101</v>
      </c>
      <c r="K93" s="19">
        <v>2290</v>
      </c>
      <c r="L93" s="136">
        <v>2180</v>
      </c>
      <c r="M93" s="20" t="s">
        <v>8</v>
      </c>
      <c r="N93" s="21">
        <f t="shared" si="40"/>
        <v>4.3960396039603964</v>
      </c>
      <c r="O93" s="22">
        <f t="shared" si="41"/>
        <v>22.673267326732674</v>
      </c>
      <c r="P93" s="23">
        <f t="shared" si="81"/>
        <v>2662.7906976744184</v>
      </c>
      <c r="Q93" s="100">
        <f t="shared" si="72"/>
        <v>0.90990990990990994</v>
      </c>
      <c r="R93" s="17">
        <f t="shared" si="73"/>
        <v>6</v>
      </c>
      <c r="S93" s="24">
        <f t="shared" si="74"/>
        <v>5.16</v>
      </c>
      <c r="T93" s="25">
        <f t="shared" si="75"/>
        <v>666</v>
      </c>
      <c r="U93" s="24">
        <f t="shared" si="76"/>
        <v>6</v>
      </c>
      <c r="V93" s="25">
        <f t="shared" si="77"/>
        <v>164</v>
      </c>
      <c r="W93" s="25">
        <f t="shared" si="78"/>
        <v>3730</v>
      </c>
      <c r="X93" s="72">
        <f t="shared" si="61"/>
        <v>3530</v>
      </c>
      <c r="Y93" s="20" t="s">
        <v>8</v>
      </c>
      <c r="Z93" s="21">
        <f t="shared" si="50"/>
        <v>4.0609756097560972</v>
      </c>
      <c r="AA93" s="22">
        <f t="shared" si="51"/>
        <v>22.743902439024389</v>
      </c>
      <c r="AB93" s="103">
        <f t="shared" si="52"/>
        <v>4337.2093023255811</v>
      </c>
      <c r="AC93" s="106">
        <f t="shared" si="79"/>
        <v>1.4774774774774775</v>
      </c>
      <c r="AE93">
        <v>184</v>
      </c>
      <c r="AF93" s="132">
        <f t="shared" si="54"/>
        <v>-2662.7906976744184</v>
      </c>
      <c r="AG93" s="431">
        <f t="shared" si="55"/>
        <v>167.42342342342343</v>
      </c>
      <c r="AH93" s="431">
        <f t="shared" si="56"/>
        <v>3796.0360360360364</v>
      </c>
    </row>
    <row r="94" spans="1:34" x14ac:dyDescent="0.25">
      <c r="A94" s="90" t="s">
        <v>20</v>
      </c>
      <c r="B94" s="560"/>
      <c r="C94" s="27">
        <v>10.08</v>
      </c>
      <c r="D94" s="28">
        <v>1160</v>
      </c>
      <c r="E94" s="16">
        <f t="shared" si="80"/>
        <v>115.07936507936508</v>
      </c>
      <c r="F94" s="17">
        <f t="shared" si="39"/>
        <v>4</v>
      </c>
      <c r="G94" s="18">
        <v>40.32</v>
      </c>
      <c r="H94" s="19">
        <v>4640</v>
      </c>
      <c r="I94" s="18">
        <v>11</v>
      </c>
      <c r="J94" s="19">
        <v>990</v>
      </c>
      <c r="K94" s="19">
        <v>20540</v>
      </c>
      <c r="L94" s="136">
        <v>19590</v>
      </c>
      <c r="M94" s="20" t="s">
        <v>8</v>
      </c>
      <c r="N94" s="21">
        <f t="shared" si="40"/>
        <v>4.6868686868686869</v>
      </c>
      <c r="O94" s="22">
        <f t="shared" si="41"/>
        <v>20.747474747474747</v>
      </c>
      <c r="P94" s="23">
        <f t="shared" si="81"/>
        <v>2037.6984126984128</v>
      </c>
      <c r="Q94" s="100">
        <f t="shared" si="72"/>
        <v>0.85344827586206895</v>
      </c>
      <c r="R94" s="17">
        <f t="shared" si="73"/>
        <v>6</v>
      </c>
      <c r="S94" s="24">
        <f t="shared" si="74"/>
        <v>60.480000000000004</v>
      </c>
      <c r="T94" s="25">
        <f t="shared" si="75"/>
        <v>6960</v>
      </c>
      <c r="U94" s="24">
        <f t="shared" si="76"/>
        <v>16</v>
      </c>
      <c r="V94" s="25">
        <f t="shared" si="77"/>
        <v>1609</v>
      </c>
      <c r="W94" s="25">
        <f t="shared" si="78"/>
        <v>33550</v>
      </c>
      <c r="X94" s="72">
        <f t="shared" si="61"/>
        <v>31770</v>
      </c>
      <c r="Y94" s="20" t="s">
        <v>8</v>
      </c>
      <c r="Z94" s="21">
        <f t="shared" si="50"/>
        <v>4.3256681168427598</v>
      </c>
      <c r="AA94" s="22">
        <f t="shared" si="51"/>
        <v>20.851460534493473</v>
      </c>
      <c r="AB94" s="103">
        <f t="shared" si="52"/>
        <v>3328.3730158730159</v>
      </c>
      <c r="AC94" s="106">
        <f t="shared" si="79"/>
        <v>1.3870689655172415</v>
      </c>
      <c r="AE94">
        <v>106</v>
      </c>
      <c r="AF94" s="132">
        <f t="shared" si="54"/>
        <v>-2037.6984126984128</v>
      </c>
      <c r="AG94" s="431">
        <f t="shared" si="55"/>
        <v>90.465517241379303</v>
      </c>
      <c r="AH94" s="431">
        <f t="shared" si="56"/>
        <v>1876.9310344827584</v>
      </c>
    </row>
    <row r="95" spans="1:34" x14ac:dyDescent="0.25">
      <c r="A95" s="90" t="s">
        <v>19</v>
      </c>
      <c r="B95" s="560"/>
      <c r="C95" s="27">
        <v>10.83</v>
      </c>
      <c r="D95" s="28">
        <v>1290</v>
      </c>
      <c r="E95" s="16">
        <f t="shared" si="80"/>
        <v>119.11357340720221</v>
      </c>
      <c r="F95" s="17">
        <f t="shared" si="39"/>
        <v>4</v>
      </c>
      <c r="G95" s="18">
        <v>43.32</v>
      </c>
      <c r="H95" s="19">
        <v>5160</v>
      </c>
      <c r="I95" s="18">
        <v>9</v>
      </c>
      <c r="J95" s="19">
        <v>883</v>
      </c>
      <c r="K95" s="19">
        <v>18140</v>
      </c>
      <c r="L95" s="136">
        <v>17300</v>
      </c>
      <c r="M95" s="20" t="s">
        <v>8</v>
      </c>
      <c r="N95" s="21">
        <f t="shared" si="40"/>
        <v>5.8437146092865229</v>
      </c>
      <c r="O95" s="22">
        <f t="shared" si="41"/>
        <v>20.543601359003397</v>
      </c>
      <c r="P95" s="23">
        <f t="shared" si="81"/>
        <v>1674.9769159741459</v>
      </c>
      <c r="Q95" s="100">
        <f t="shared" si="72"/>
        <v>0.68449612403100779</v>
      </c>
      <c r="R95" s="17">
        <f t="shared" si="73"/>
        <v>6</v>
      </c>
      <c r="S95" s="24">
        <f t="shared" si="74"/>
        <v>64.98</v>
      </c>
      <c r="T95" s="25">
        <f t="shared" si="75"/>
        <v>7740</v>
      </c>
      <c r="U95" s="24">
        <f t="shared" si="76"/>
        <v>14</v>
      </c>
      <c r="V95" s="25">
        <f t="shared" si="77"/>
        <v>1617</v>
      </c>
      <c r="W95" s="25">
        <f t="shared" si="78"/>
        <v>33380</v>
      </c>
      <c r="X95" s="72">
        <f t="shared" si="61"/>
        <v>31570</v>
      </c>
      <c r="Y95" s="20" t="s">
        <v>8</v>
      </c>
      <c r="Z95" s="21">
        <f t="shared" si="50"/>
        <v>4.7866419294990727</v>
      </c>
      <c r="AA95" s="22">
        <f t="shared" si="51"/>
        <v>20.643166357452071</v>
      </c>
      <c r="AB95" s="103">
        <f t="shared" si="52"/>
        <v>3082.1791320406278</v>
      </c>
      <c r="AC95" s="106">
        <f t="shared" si="79"/>
        <v>1.2534883720930232</v>
      </c>
      <c r="AF95" s="132">
        <f t="shared" si="54"/>
        <v>-1674.9769159741459</v>
      </c>
      <c r="AG95" s="431">
        <f t="shared" si="55"/>
        <v>0</v>
      </c>
      <c r="AH95" s="431">
        <f t="shared" si="56"/>
        <v>0</v>
      </c>
    </row>
    <row r="96" spans="1:34" x14ac:dyDescent="0.25">
      <c r="A96" s="94" t="s">
        <v>21</v>
      </c>
      <c r="B96" s="566"/>
      <c r="C96" s="29">
        <v>0.83</v>
      </c>
      <c r="D96" s="30">
        <v>98</v>
      </c>
      <c r="E96" s="32">
        <f t="shared" si="80"/>
        <v>118.07228915662651</v>
      </c>
      <c r="F96" s="7">
        <f t="shared" si="39"/>
        <v>4</v>
      </c>
      <c r="G96" s="6">
        <v>3.32</v>
      </c>
      <c r="H96" s="5">
        <v>392</v>
      </c>
      <c r="I96" s="6">
        <v>4</v>
      </c>
      <c r="J96" s="5">
        <v>80</v>
      </c>
      <c r="K96" s="5">
        <v>1680</v>
      </c>
      <c r="L96" s="137">
        <v>1600</v>
      </c>
      <c r="M96" s="43" t="s">
        <v>8</v>
      </c>
      <c r="N96" s="37">
        <f t="shared" si="40"/>
        <v>4.9000000000000004</v>
      </c>
      <c r="O96" s="38">
        <f t="shared" si="41"/>
        <v>21</v>
      </c>
      <c r="P96" s="39">
        <f t="shared" si="81"/>
        <v>2024.0963855421687</v>
      </c>
      <c r="Q96" s="100">
        <f t="shared" si="72"/>
        <v>0.81632653061224492</v>
      </c>
      <c r="R96" s="7">
        <f t="shared" si="73"/>
        <v>6</v>
      </c>
      <c r="S96" s="47">
        <f t="shared" si="74"/>
        <v>4.9799999999999995</v>
      </c>
      <c r="T96" s="48">
        <f t="shared" si="75"/>
        <v>588</v>
      </c>
      <c r="U96" s="47">
        <f t="shared" si="76"/>
        <v>6</v>
      </c>
      <c r="V96" s="48">
        <f t="shared" si="77"/>
        <v>127</v>
      </c>
      <c r="W96" s="48">
        <f t="shared" si="78"/>
        <v>2660</v>
      </c>
      <c r="X96" s="72">
        <f t="shared" si="61"/>
        <v>2520</v>
      </c>
      <c r="Y96" s="49" t="s">
        <v>8</v>
      </c>
      <c r="Z96" s="21">
        <f t="shared" si="50"/>
        <v>4.6299212598425195</v>
      </c>
      <c r="AA96" s="22">
        <f t="shared" si="51"/>
        <v>20.944881889763778</v>
      </c>
      <c r="AB96" s="103">
        <f t="shared" si="52"/>
        <v>3204.8192771084341</v>
      </c>
      <c r="AC96" s="106">
        <f t="shared" si="79"/>
        <v>1.2959183673469388</v>
      </c>
      <c r="AE96">
        <v>13</v>
      </c>
      <c r="AF96" s="132">
        <f t="shared" si="54"/>
        <v>-2024.0963855421687</v>
      </c>
      <c r="AG96" s="431">
        <f t="shared" si="55"/>
        <v>10.612244897959183</v>
      </c>
      <c r="AH96" s="431">
        <f t="shared" si="56"/>
        <v>222.85714285714283</v>
      </c>
    </row>
    <row r="97" spans="1:34" ht="15.75" thickBot="1" x14ac:dyDescent="0.3">
      <c r="A97" s="122" t="s">
        <v>24</v>
      </c>
      <c r="B97" s="123"/>
      <c r="C97" s="98">
        <f t="shared" ref="C97" si="82">SUM(C88:C96)</f>
        <v>57.309999999999995</v>
      </c>
      <c r="D97" s="99">
        <f t="shared" ref="D97" si="83">SUM(D88:D96)</f>
        <v>6505</v>
      </c>
      <c r="E97" s="50">
        <f t="shared" si="80"/>
        <v>113.50549642296285</v>
      </c>
      <c r="F97" s="51"/>
      <c r="G97" s="99">
        <f t="shared" ref="G97:L97" si="84">SUM(G88:G96)</f>
        <v>238.38</v>
      </c>
      <c r="H97" s="99">
        <f t="shared" si="84"/>
        <v>26998</v>
      </c>
      <c r="I97" s="98">
        <f t="shared" si="84"/>
        <v>65</v>
      </c>
      <c r="J97" s="99">
        <f t="shared" si="84"/>
        <v>4962</v>
      </c>
      <c r="K97" s="99">
        <f t="shared" si="84"/>
        <v>106310</v>
      </c>
      <c r="L97" s="99">
        <f t="shared" si="84"/>
        <v>101400</v>
      </c>
      <c r="M97" s="42" t="s">
        <v>8</v>
      </c>
      <c r="N97" s="126">
        <f t="shared" si="40"/>
        <v>5.4409512293430069</v>
      </c>
      <c r="O97" s="127">
        <f t="shared" si="41"/>
        <v>21.424828698105603</v>
      </c>
      <c r="P97" s="110">
        <f t="shared" si="81"/>
        <v>1854.9991275519108</v>
      </c>
      <c r="Q97" s="113">
        <f t="shared" si="72"/>
        <v>0.76279784780937743</v>
      </c>
      <c r="R97" s="51"/>
      <c r="S97" s="98">
        <f t="shared" ref="S97:W97" si="85">SUM(S88:S96)</f>
        <v>353.00000000000006</v>
      </c>
      <c r="T97" s="99">
        <f t="shared" si="85"/>
        <v>40008</v>
      </c>
      <c r="U97" s="98">
        <f t="shared" si="85"/>
        <v>98</v>
      </c>
      <c r="V97" s="99">
        <f t="shared" si="85"/>
        <v>8518</v>
      </c>
      <c r="W97" s="99">
        <f t="shared" si="85"/>
        <v>183270</v>
      </c>
      <c r="X97" s="72">
        <f t="shared" si="61"/>
        <v>173460</v>
      </c>
      <c r="Y97" s="42" t="s">
        <v>8</v>
      </c>
      <c r="Z97" s="126">
        <f t="shared" si="50"/>
        <v>4.6968772012209437</v>
      </c>
      <c r="AA97" s="127">
        <f t="shared" si="51"/>
        <v>21.515613993895279</v>
      </c>
      <c r="AB97" s="128">
        <f t="shared" si="52"/>
        <v>3197.8712266620137</v>
      </c>
      <c r="AC97" s="108">
        <f t="shared" si="79"/>
        <v>1.3094542659492698</v>
      </c>
      <c r="AG97" s="431">
        <f t="shared" si="55"/>
        <v>0</v>
      </c>
      <c r="AH97" s="431">
        <f t="shared" si="56"/>
        <v>0</v>
      </c>
    </row>
    <row r="98" spans="1:34" ht="15.75" thickBot="1" x14ac:dyDescent="0.3">
      <c r="A98" s="93" t="s">
        <v>25</v>
      </c>
      <c r="B98" s="52"/>
      <c r="C98" s="40">
        <f t="shared" ref="C98:D98" si="86">C75+C87+C97</f>
        <v>507.90000000000003</v>
      </c>
      <c r="D98" s="41">
        <f t="shared" si="86"/>
        <v>63451</v>
      </c>
      <c r="E98" s="10">
        <f t="shared" si="80"/>
        <v>124.92813545973615</v>
      </c>
      <c r="F98" s="4"/>
      <c r="G98" s="40">
        <f t="shared" ref="G98:L98" si="87">G75+G87+G97</f>
        <v>2127.0000000000005</v>
      </c>
      <c r="H98" s="41">
        <f t="shared" si="87"/>
        <v>265980</v>
      </c>
      <c r="I98" s="40">
        <f t="shared" si="87"/>
        <v>565</v>
      </c>
      <c r="J98" s="41">
        <f t="shared" si="87"/>
        <v>45476</v>
      </c>
      <c r="K98" s="41">
        <f t="shared" si="87"/>
        <v>1122300</v>
      </c>
      <c r="L98" s="41">
        <f t="shared" si="87"/>
        <v>1070620</v>
      </c>
      <c r="M98" s="83" t="s">
        <v>8</v>
      </c>
      <c r="N98" s="12">
        <f t="shared" si="40"/>
        <v>5.848799366698918</v>
      </c>
      <c r="O98" s="13">
        <f t="shared" si="41"/>
        <v>24.678951534875537</v>
      </c>
      <c r="P98" s="26">
        <f t="shared" si="81"/>
        <v>2209.6869462492614</v>
      </c>
      <c r="Q98" s="114">
        <f t="shared" si="72"/>
        <v>0.7167105325369183</v>
      </c>
      <c r="R98" s="4"/>
      <c r="S98" s="40">
        <f t="shared" ref="S98:W98" si="88">S75+S87+S97</f>
        <v>3258.77</v>
      </c>
      <c r="T98" s="41">
        <f t="shared" si="88"/>
        <v>407374</v>
      </c>
      <c r="U98" s="40">
        <f t="shared" si="88"/>
        <v>914</v>
      </c>
      <c r="V98" s="41">
        <f t="shared" si="88"/>
        <v>81583</v>
      </c>
      <c r="W98" s="41">
        <f t="shared" si="88"/>
        <v>2013900</v>
      </c>
      <c r="X98" s="72">
        <f t="shared" si="61"/>
        <v>1905500</v>
      </c>
      <c r="Y98" s="83" t="s">
        <v>8</v>
      </c>
      <c r="Z98" s="12">
        <f t="shared" si="50"/>
        <v>4.9933687165218243</v>
      </c>
      <c r="AA98" s="13">
        <f t="shared" si="51"/>
        <v>24.685289827537598</v>
      </c>
      <c r="AB98" s="104">
        <f t="shared" si="52"/>
        <v>3965.1506202008268</v>
      </c>
      <c r="AC98" s="109">
        <f t="shared" si="79"/>
        <v>1.2857638177491293</v>
      </c>
      <c r="AG98" s="431">
        <f t="shared" si="55"/>
        <v>0</v>
      </c>
      <c r="AH98" s="431">
        <f t="shared" si="56"/>
        <v>0</v>
      </c>
    </row>
    <row r="103" spans="1:34" ht="18.75" x14ac:dyDescent="0.3">
      <c r="A103" s="567" t="s">
        <v>22</v>
      </c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</row>
    <row r="104" spans="1:34" ht="15.75" x14ac:dyDescent="0.25">
      <c r="A104" s="568" t="s">
        <v>62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  <c r="V104" s="568"/>
      <c r="W104" s="568"/>
      <c r="X104" s="568"/>
      <c r="Y104" s="568"/>
      <c r="Z104" s="568"/>
      <c r="AA104" s="568"/>
      <c r="AB104" s="568"/>
      <c r="AC104" s="568"/>
    </row>
    <row r="105" spans="1:34" ht="15.75" x14ac:dyDescent="0.25">
      <c r="A105" s="568" t="s">
        <v>68</v>
      </c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8"/>
      <c r="Q105" s="568"/>
      <c r="R105" s="568"/>
      <c r="S105" s="568"/>
      <c r="T105" s="568"/>
      <c r="U105" s="568"/>
      <c r="V105" s="568"/>
      <c r="W105" s="568"/>
      <c r="X105" s="568"/>
      <c r="Y105" s="568"/>
      <c r="Z105" s="568"/>
      <c r="AA105" s="568"/>
      <c r="AB105" s="568"/>
      <c r="AC105" s="568"/>
    </row>
    <row r="106" spans="1:34" ht="19.5" thickBot="1" x14ac:dyDescent="0.35"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111">
        <v>4</v>
      </c>
      <c r="AC106" s="4"/>
    </row>
    <row r="107" spans="1:34" ht="15" customHeight="1" x14ac:dyDescent="0.25">
      <c r="A107" s="569" t="s">
        <v>3</v>
      </c>
      <c r="B107" s="571" t="s">
        <v>2</v>
      </c>
      <c r="C107" s="573" t="s">
        <v>59</v>
      </c>
      <c r="D107" s="573" t="s">
        <v>60</v>
      </c>
      <c r="E107" s="573" t="s">
        <v>23</v>
      </c>
      <c r="F107" s="576" t="s">
        <v>9</v>
      </c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8"/>
      <c r="R107" s="576" t="s">
        <v>10</v>
      </c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9"/>
    </row>
    <row r="108" spans="1:34" ht="51.75" thickBot="1" x14ac:dyDescent="0.3">
      <c r="A108" s="570"/>
      <c r="B108" s="572"/>
      <c r="C108" s="574"/>
      <c r="D108" s="575"/>
      <c r="E108" s="575"/>
      <c r="F108" s="8" t="s">
        <v>14</v>
      </c>
      <c r="G108" s="95" t="s">
        <v>13</v>
      </c>
      <c r="H108" s="95" t="s">
        <v>57</v>
      </c>
      <c r="I108" s="1" t="s">
        <v>4</v>
      </c>
      <c r="J108" s="1" t="s">
        <v>5</v>
      </c>
      <c r="K108" s="1" t="s">
        <v>6</v>
      </c>
      <c r="L108" s="95" t="s">
        <v>64</v>
      </c>
      <c r="M108" s="557" t="s">
        <v>7</v>
      </c>
      <c r="N108" s="558"/>
      <c r="O108" s="1" t="s">
        <v>0</v>
      </c>
      <c r="P108" s="1" t="s">
        <v>1</v>
      </c>
      <c r="Q108" s="95" t="s">
        <v>61</v>
      </c>
      <c r="R108" s="8" t="s">
        <v>14</v>
      </c>
      <c r="S108" s="95" t="s">
        <v>12</v>
      </c>
      <c r="T108" s="95" t="s">
        <v>11</v>
      </c>
      <c r="U108" s="1" t="s">
        <v>4</v>
      </c>
      <c r="V108" s="1" t="s">
        <v>5</v>
      </c>
      <c r="W108" s="1" t="s">
        <v>6</v>
      </c>
      <c r="X108" s="95" t="s">
        <v>65</v>
      </c>
      <c r="Y108" s="557" t="s">
        <v>7</v>
      </c>
      <c r="Z108" s="558"/>
      <c r="AA108" s="1" t="s">
        <v>0</v>
      </c>
      <c r="AB108" s="102" t="s">
        <v>1</v>
      </c>
      <c r="AC108" s="105" t="s">
        <v>15</v>
      </c>
    </row>
    <row r="109" spans="1:34" x14ac:dyDescent="0.25">
      <c r="A109" s="89" t="s">
        <v>26</v>
      </c>
      <c r="B109" s="559">
        <v>1997</v>
      </c>
      <c r="C109" s="78">
        <v>18.91</v>
      </c>
      <c r="D109" s="79">
        <v>2447</v>
      </c>
      <c r="E109" s="147">
        <f t="shared" ref="E109:E138" si="89">D109/C109</f>
        <v>129.40243257535695</v>
      </c>
      <c r="F109" s="64">
        <f t="shared" ref="F109:F125" si="90">G109/C109</f>
        <v>3.1586462189317821</v>
      </c>
      <c r="G109" s="65">
        <v>59.73</v>
      </c>
      <c r="H109" s="66">
        <v>7718</v>
      </c>
      <c r="I109" s="65">
        <v>14</v>
      </c>
      <c r="J109" s="66">
        <v>1332</v>
      </c>
      <c r="K109" s="66">
        <v>32000</v>
      </c>
      <c r="L109" s="135">
        <v>30400</v>
      </c>
      <c r="M109" s="67" t="s">
        <v>8</v>
      </c>
      <c r="N109" s="68">
        <f t="shared" ref="N109:N149" si="91">H109/J109</f>
        <v>5.7942942942942945</v>
      </c>
      <c r="O109" s="69">
        <f t="shared" ref="O109:O149" si="92">K109/J109</f>
        <v>24.024024024024023</v>
      </c>
      <c r="P109" s="70">
        <f t="shared" ref="P109:P138" si="93">K109/C109</f>
        <v>1692.2263352723426</v>
      </c>
      <c r="Q109" s="100">
        <f t="shared" ref="Q109:Q125" si="94">J109/D109</f>
        <v>0.54434000817327344</v>
      </c>
      <c r="R109" s="64">
        <f t="shared" ref="R109:R125" si="95">S109/C109</f>
        <v>9.1586462189317821</v>
      </c>
      <c r="S109" s="71">
        <f t="shared" ref="S109:S125" si="96">G109+S58</f>
        <v>173.19</v>
      </c>
      <c r="T109" s="72">
        <f t="shared" ref="T109:T125" si="97">H109+T58</f>
        <v>22400</v>
      </c>
      <c r="U109" s="71">
        <f t="shared" ref="U109:U125" si="98">I109+U58</f>
        <v>46</v>
      </c>
      <c r="V109" s="72">
        <f t="shared" ref="V109:V125" si="99">J109+V58</f>
        <v>4299</v>
      </c>
      <c r="W109" s="72">
        <f t="shared" ref="W109:X125" si="100">K109+W58</f>
        <v>102790</v>
      </c>
      <c r="X109" s="72">
        <f t="shared" si="100"/>
        <v>97340</v>
      </c>
      <c r="Y109" s="67" t="s">
        <v>8</v>
      </c>
      <c r="Z109" s="21">
        <f t="shared" ref="Z109:Z149" si="101">T109/V109</f>
        <v>5.2105140730402422</v>
      </c>
      <c r="AA109" s="22">
        <f t="shared" ref="AA109:AA149" si="102">W109/V109</f>
        <v>23.910211677134217</v>
      </c>
      <c r="AB109" s="103">
        <f t="shared" ref="AB109:AB149" si="103">W109/C109</f>
        <v>5435.7482813326278</v>
      </c>
      <c r="AC109" s="106">
        <f t="shared" ref="AC109:AC125" si="104">V109/D109</f>
        <v>1.7568451164691459</v>
      </c>
      <c r="AF109" s="132">
        <f>AD109-P109</f>
        <v>-1692.2263352723426</v>
      </c>
      <c r="AG109" s="431">
        <f>(J109/D109)*AE109</f>
        <v>0</v>
      </c>
      <c r="AH109" s="431">
        <f>AG109*O109</f>
        <v>0</v>
      </c>
    </row>
    <row r="110" spans="1:34" x14ac:dyDescent="0.25">
      <c r="A110" s="90" t="s">
        <v>27</v>
      </c>
      <c r="B110" s="560"/>
      <c r="C110" s="27">
        <v>16.41</v>
      </c>
      <c r="D110" s="28">
        <v>2029</v>
      </c>
      <c r="E110" s="148">
        <f t="shared" si="89"/>
        <v>123.64411943936624</v>
      </c>
      <c r="F110" s="17">
        <f t="shared" si="90"/>
        <v>4</v>
      </c>
      <c r="G110" s="18">
        <v>65.64</v>
      </c>
      <c r="H110" s="19">
        <v>8116</v>
      </c>
      <c r="I110" s="18">
        <v>17</v>
      </c>
      <c r="J110" s="19">
        <v>1239</v>
      </c>
      <c r="K110" s="19">
        <v>32250</v>
      </c>
      <c r="L110" s="136">
        <v>30640</v>
      </c>
      <c r="M110" s="20" t="s">
        <v>8</v>
      </c>
      <c r="N110" s="21">
        <f t="shared" si="91"/>
        <v>6.5504439063761097</v>
      </c>
      <c r="O110" s="22">
        <f t="shared" si="92"/>
        <v>26.029055690072639</v>
      </c>
      <c r="P110" s="23">
        <f t="shared" si="93"/>
        <v>1965.2650822669104</v>
      </c>
      <c r="Q110" s="100">
        <f t="shared" si="94"/>
        <v>0.61064563824544116</v>
      </c>
      <c r="R110" s="17">
        <f t="shared" si="95"/>
        <v>10.000000000000002</v>
      </c>
      <c r="S110" s="24">
        <f t="shared" si="96"/>
        <v>164.10000000000002</v>
      </c>
      <c r="T110" s="25">
        <f t="shared" si="97"/>
        <v>20290</v>
      </c>
      <c r="U110" s="24">
        <f t="shared" si="98"/>
        <v>48</v>
      </c>
      <c r="V110" s="25">
        <f t="shared" si="99"/>
        <v>3621</v>
      </c>
      <c r="W110" s="25">
        <f t="shared" si="100"/>
        <v>93120</v>
      </c>
      <c r="X110" s="72">
        <f t="shared" si="100"/>
        <v>88290</v>
      </c>
      <c r="Y110" s="20" t="s">
        <v>8</v>
      </c>
      <c r="Z110" s="21">
        <f t="shared" si="101"/>
        <v>5.6034244683789005</v>
      </c>
      <c r="AA110" s="22">
        <f t="shared" si="102"/>
        <v>25.71665285832643</v>
      </c>
      <c r="AB110" s="103">
        <f t="shared" si="103"/>
        <v>5674.5886654478973</v>
      </c>
      <c r="AC110" s="106">
        <f t="shared" si="104"/>
        <v>1.7846229669788074</v>
      </c>
      <c r="AF110" s="132">
        <f t="shared" ref="AF110:AF147" si="105">AD110-P110</f>
        <v>-1965.2650822669104</v>
      </c>
      <c r="AG110" s="431">
        <f t="shared" ref="AG110:AG149" si="106">(J110/D110)*AE110</f>
        <v>0</v>
      </c>
      <c r="AH110" s="431">
        <f t="shared" ref="AH110:AH149" si="107">AG110*O110</f>
        <v>0</v>
      </c>
    </row>
    <row r="111" spans="1:34" x14ac:dyDescent="0.25">
      <c r="A111" s="90" t="s">
        <v>28</v>
      </c>
      <c r="B111" s="560"/>
      <c r="C111" s="27">
        <v>18.7</v>
      </c>
      <c r="D111" s="28">
        <v>2289</v>
      </c>
      <c r="E111" s="148">
        <f t="shared" si="89"/>
        <v>122.40641711229947</v>
      </c>
      <c r="F111" s="17">
        <f t="shared" si="90"/>
        <v>4</v>
      </c>
      <c r="G111" s="18">
        <v>74.8</v>
      </c>
      <c r="H111" s="19">
        <v>9156</v>
      </c>
      <c r="I111" s="18">
        <v>19</v>
      </c>
      <c r="J111" s="19">
        <v>1553</v>
      </c>
      <c r="K111" s="19">
        <v>39680</v>
      </c>
      <c r="L111" s="136">
        <v>37840</v>
      </c>
      <c r="M111" s="20" t="s">
        <v>8</v>
      </c>
      <c r="N111" s="21">
        <f t="shared" si="91"/>
        <v>5.8956857694784288</v>
      </c>
      <c r="O111" s="22">
        <f t="shared" si="92"/>
        <v>25.550547327752735</v>
      </c>
      <c r="P111" s="23">
        <f t="shared" si="93"/>
        <v>2121.9251336898396</v>
      </c>
      <c r="Q111" s="100">
        <f t="shared" si="94"/>
        <v>0.67846221057230227</v>
      </c>
      <c r="R111" s="17">
        <f t="shared" si="95"/>
        <v>11</v>
      </c>
      <c r="S111" s="24">
        <f t="shared" si="96"/>
        <v>205.7</v>
      </c>
      <c r="T111" s="25">
        <f t="shared" si="97"/>
        <v>25179</v>
      </c>
      <c r="U111" s="24">
        <f t="shared" si="98"/>
        <v>53</v>
      </c>
      <c r="V111" s="25">
        <f t="shared" si="99"/>
        <v>4748</v>
      </c>
      <c r="W111" s="25">
        <f t="shared" si="100"/>
        <v>121810</v>
      </c>
      <c r="X111" s="72">
        <f t="shared" si="100"/>
        <v>115470</v>
      </c>
      <c r="Y111" s="20" t="s">
        <v>8</v>
      </c>
      <c r="Z111" s="21">
        <f t="shared" si="101"/>
        <v>5.3030749789385005</v>
      </c>
      <c r="AA111" s="22">
        <f t="shared" si="102"/>
        <v>25.655012636899748</v>
      </c>
      <c r="AB111" s="103">
        <f t="shared" si="103"/>
        <v>6513.9037433155081</v>
      </c>
      <c r="AC111" s="106">
        <f t="shared" si="104"/>
        <v>2.0742682394058543</v>
      </c>
      <c r="AF111" s="132">
        <f t="shared" si="105"/>
        <v>-2121.9251336898396</v>
      </c>
      <c r="AG111" s="431">
        <f t="shared" si="106"/>
        <v>0</v>
      </c>
      <c r="AH111" s="431">
        <f t="shared" si="107"/>
        <v>0</v>
      </c>
    </row>
    <row r="112" spans="1:34" x14ac:dyDescent="0.25">
      <c r="A112" s="90" t="s">
        <v>29</v>
      </c>
      <c r="B112" s="560"/>
      <c r="C112" s="27">
        <v>17.149999999999999</v>
      </c>
      <c r="D112" s="28">
        <v>2151</v>
      </c>
      <c r="E112" s="148">
        <f t="shared" si="89"/>
        <v>125.42274052478135</v>
      </c>
      <c r="F112" s="17">
        <f t="shared" si="90"/>
        <v>4</v>
      </c>
      <c r="G112" s="18">
        <v>68.599999999999994</v>
      </c>
      <c r="H112" s="19">
        <v>8604</v>
      </c>
      <c r="I112" s="18">
        <v>17</v>
      </c>
      <c r="J112" s="19">
        <v>1217</v>
      </c>
      <c r="K112" s="19">
        <v>31180</v>
      </c>
      <c r="L112" s="136">
        <v>29630</v>
      </c>
      <c r="M112" s="20" t="s">
        <v>8</v>
      </c>
      <c r="N112" s="21">
        <f t="shared" si="91"/>
        <v>7.0698438783894826</v>
      </c>
      <c r="O112" s="22">
        <f t="shared" si="92"/>
        <v>25.62037797863599</v>
      </c>
      <c r="P112" s="23">
        <f t="shared" si="93"/>
        <v>1818.0758017492712</v>
      </c>
      <c r="Q112" s="100">
        <f t="shared" si="94"/>
        <v>0.56578335657833567</v>
      </c>
      <c r="R112" s="17">
        <f t="shared" si="95"/>
        <v>11</v>
      </c>
      <c r="S112" s="24">
        <f t="shared" si="96"/>
        <v>188.64999999999998</v>
      </c>
      <c r="T112" s="25">
        <f t="shared" si="97"/>
        <v>23661</v>
      </c>
      <c r="U112" s="24">
        <f t="shared" si="98"/>
        <v>53</v>
      </c>
      <c r="V112" s="25">
        <f t="shared" si="99"/>
        <v>4627</v>
      </c>
      <c r="W112" s="25">
        <f t="shared" si="100"/>
        <v>119300</v>
      </c>
      <c r="X112" s="72">
        <f t="shared" si="100"/>
        <v>112830</v>
      </c>
      <c r="Y112" s="20" t="s">
        <v>8</v>
      </c>
      <c r="Z112" s="21">
        <f t="shared" si="101"/>
        <v>5.11368057056408</v>
      </c>
      <c r="AA112" s="22">
        <f t="shared" si="102"/>
        <v>25.78344499675816</v>
      </c>
      <c r="AB112" s="103">
        <f t="shared" si="103"/>
        <v>6956.2682215743444</v>
      </c>
      <c r="AC112" s="106">
        <f t="shared" si="104"/>
        <v>2.1510925151092515</v>
      </c>
      <c r="AF112" s="132">
        <f t="shared" si="105"/>
        <v>-1818.0758017492712</v>
      </c>
      <c r="AG112" s="431">
        <f t="shared" si="106"/>
        <v>0</v>
      </c>
      <c r="AH112" s="431">
        <f t="shared" si="107"/>
        <v>0</v>
      </c>
    </row>
    <row r="113" spans="1:34" x14ac:dyDescent="0.25">
      <c r="A113" s="90" t="s">
        <v>30</v>
      </c>
      <c r="B113" s="560"/>
      <c r="C113" s="27">
        <v>16.600000000000001</v>
      </c>
      <c r="D113" s="28">
        <v>2134</v>
      </c>
      <c r="E113" s="148">
        <f t="shared" si="89"/>
        <v>128.55421686746988</v>
      </c>
      <c r="F113" s="17">
        <f t="shared" si="90"/>
        <v>4</v>
      </c>
      <c r="G113" s="18">
        <v>66.400000000000006</v>
      </c>
      <c r="H113" s="19">
        <v>8536</v>
      </c>
      <c r="I113" s="18">
        <v>17</v>
      </c>
      <c r="J113" s="19">
        <v>1422</v>
      </c>
      <c r="K113" s="19">
        <v>37470</v>
      </c>
      <c r="L113" s="136">
        <v>35600</v>
      </c>
      <c r="M113" s="20" t="s">
        <v>8</v>
      </c>
      <c r="N113" s="21">
        <f t="shared" si="91"/>
        <v>6.0028129395218004</v>
      </c>
      <c r="O113" s="22">
        <f t="shared" si="92"/>
        <v>26.350210970464136</v>
      </c>
      <c r="P113" s="23">
        <f t="shared" si="93"/>
        <v>2257.2289156626503</v>
      </c>
      <c r="Q113" s="100">
        <f t="shared" si="94"/>
        <v>0.66635426429240863</v>
      </c>
      <c r="R113" s="17">
        <f t="shared" si="95"/>
        <v>11</v>
      </c>
      <c r="S113" s="24">
        <f t="shared" si="96"/>
        <v>182.60000000000002</v>
      </c>
      <c r="T113" s="25">
        <f t="shared" si="97"/>
        <v>23474</v>
      </c>
      <c r="U113" s="24">
        <f t="shared" si="98"/>
        <v>47</v>
      </c>
      <c r="V113" s="25">
        <f t="shared" si="99"/>
        <v>4218</v>
      </c>
      <c r="W113" s="25">
        <f t="shared" si="100"/>
        <v>109240</v>
      </c>
      <c r="X113" s="72">
        <f t="shared" si="100"/>
        <v>103480</v>
      </c>
      <c r="Y113" s="20" t="s">
        <v>8</v>
      </c>
      <c r="Z113" s="21">
        <f t="shared" si="101"/>
        <v>5.5651967757230913</v>
      </c>
      <c r="AA113" s="22">
        <f t="shared" si="102"/>
        <v>25.898530109056423</v>
      </c>
      <c r="AB113" s="103">
        <f t="shared" si="103"/>
        <v>6580.7228915662645</v>
      </c>
      <c r="AC113" s="106">
        <f t="shared" si="104"/>
        <v>1.9765698219306467</v>
      </c>
      <c r="AF113" s="132">
        <f t="shared" si="105"/>
        <v>-2257.2289156626503</v>
      </c>
      <c r="AG113" s="431">
        <f t="shared" si="106"/>
        <v>0</v>
      </c>
      <c r="AH113" s="431">
        <f t="shared" si="107"/>
        <v>0</v>
      </c>
    </row>
    <row r="114" spans="1:34" x14ac:dyDescent="0.25">
      <c r="A114" s="90" t="s">
        <v>31</v>
      </c>
      <c r="B114" s="560"/>
      <c r="C114" s="27">
        <v>14.28</v>
      </c>
      <c r="D114" s="28">
        <v>1762</v>
      </c>
      <c r="E114" s="148">
        <f t="shared" si="89"/>
        <v>123.38935574229693</v>
      </c>
      <c r="F114" s="17">
        <f t="shared" si="90"/>
        <v>3.4397759103641454</v>
      </c>
      <c r="G114" s="18">
        <v>49.12</v>
      </c>
      <c r="H114" s="19">
        <v>6048</v>
      </c>
      <c r="I114" s="18">
        <v>14</v>
      </c>
      <c r="J114" s="19">
        <v>1085</v>
      </c>
      <c r="K114" s="19">
        <v>26920</v>
      </c>
      <c r="L114" s="136">
        <v>25580</v>
      </c>
      <c r="M114" s="20" t="s">
        <v>8</v>
      </c>
      <c r="N114" s="21">
        <f t="shared" si="91"/>
        <v>5.5741935483870968</v>
      </c>
      <c r="O114" s="22">
        <f t="shared" si="92"/>
        <v>24.8110599078341</v>
      </c>
      <c r="P114" s="23">
        <f t="shared" si="93"/>
        <v>1885.15406162465</v>
      </c>
      <c r="Q114" s="100">
        <f t="shared" si="94"/>
        <v>0.6157775255391601</v>
      </c>
      <c r="R114" s="17">
        <f t="shared" si="95"/>
        <v>9.4397759103641441</v>
      </c>
      <c r="S114" s="24">
        <f t="shared" si="96"/>
        <v>134.79999999999998</v>
      </c>
      <c r="T114" s="25">
        <f t="shared" si="97"/>
        <v>16620</v>
      </c>
      <c r="U114" s="24">
        <f t="shared" si="98"/>
        <v>38</v>
      </c>
      <c r="V114" s="25">
        <f t="shared" si="99"/>
        <v>3076</v>
      </c>
      <c r="W114" s="25">
        <f t="shared" si="100"/>
        <v>74770</v>
      </c>
      <c r="X114" s="72">
        <f t="shared" si="100"/>
        <v>70800</v>
      </c>
      <c r="Y114" s="20" t="s">
        <v>8</v>
      </c>
      <c r="Z114" s="21">
        <f t="shared" si="101"/>
        <v>5.4031209362808843</v>
      </c>
      <c r="AA114" s="22">
        <f t="shared" si="102"/>
        <v>24.307542262678805</v>
      </c>
      <c r="AB114" s="103">
        <f t="shared" si="103"/>
        <v>5235.9943977591038</v>
      </c>
      <c r="AC114" s="106">
        <f t="shared" si="104"/>
        <v>1.7457434733257662</v>
      </c>
      <c r="AF114" s="132">
        <f t="shared" si="105"/>
        <v>-1885.15406162465</v>
      </c>
      <c r="AG114" s="431">
        <f t="shared" si="106"/>
        <v>0</v>
      </c>
      <c r="AH114" s="431">
        <f t="shared" si="107"/>
        <v>0</v>
      </c>
    </row>
    <row r="115" spans="1:34" x14ac:dyDescent="0.25">
      <c r="A115" s="90" t="s">
        <v>32</v>
      </c>
      <c r="B115" s="560"/>
      <c r="C115" s="27">
        <v>19.53</v>
      </c>
      <c r="D115" s="28">
        <v>2423</v>
      </c>
      <c r="E115" s="148">
        <f t="shared" si="89"/>
        <v>124.06554019457245</v>
      </c>
      <c r="F115" s="17">
        <f t="shared" si="90"/>
        <v>4</v>
      </c>
      <c r="G115" s="18">
        <v>78.12</v>
      </c>
      <c r="H115" s="19">
        <v>9692</v>
      </c>
      <c r="I115" s="18">
        <v>21</v>
      </c>
      <c r="J115" s="19">
        <v>1847</v>
      </c>
      <c r="K115" s="19">
        <v>48420</v>
      </c>
      <c r="L115" s="136">
        <v>46020</v>
      </c>
      <c r="M115" s="20" t="s">
        <v>8</v>
      </c>
      <c r="N115" s="21">
        <f t="shared" si="91"/>
        <v>5.2474282620465624</v>
      </c>
      <c r="O115" s="22">
        <f t="shared" si="92"/>
        <v>26.215484569572279</v>
      </c>
      <c r="P115" s="23">
        <f t="shared" si="93"/>
        <v>2479.2626728110599</v>
      </c>
      <c r="Q115" s="100">
        <f t="shared" si="94"/>
        <v>0.76227816756087496</v>
      </c>
      <c r="R115" s="17">
        <f t="shared" si="95"/>
        <v>10</v>
      </c>
      <c r="S115" s="24">
        <f t="shared" si="96"/>
        <v>195.3</v>
      </c>
      <c r="T115" s="25">
        <f t="shared" si="97"/>
        <v>24230</v>
      </c>
      <c r="U115" s="24">
        <f t="shared" si="98"/>
        <v>54</v>
      </c>
      <c r="V115" s="25">
        <f t="shared" si="99"/>
        <v>4939</v>
      </c>
      <c r="W115" s="25">
        <f t="shared" si="100"/>
        <v>128530</v>
      </c>
      <c r="X115" s="72">
        <f t="shared" si="100"/>
        <v>121910</v>
      </c>
      <c r="Y115" s="20" t="s">
        <v>8</v>
      </c>
      <c r="Z115" s="21">
        <f t="shared" si="101"/>
        <v>4.9058513869204292</v>
      </c>
      <c r="AA115" s="22">
        <f t="shared" si="102"/>
        <v>26.02348653573598</v>
      </c>
      <c r="AB115" s="103">
        <f t="shared" si="103"/>
        <v>6581.1571940604199</v>
      </c>
      <c r="AC115" s="106">
        <f t="shared" si="104"/>
        <v>2.0383821708625671</v>
      </c>
      <c r="AF115" s="132">
        <f t="shared" si="105"/>
        <v>-2479.2626728110599</v>
      </c>
      <c r="AG115" s="431">
        <f t="shared" si="106"/>
        <v>0</v>
      </c>
      <c r="AH115" s="431">
        <f t="shared" si="107"/>
        <v>0</v>
      </c>
    </row>
    <row r="116" spans="1:34" x14ac:dyDescent="0.25">
      <c r="A116" s="90" t="s">
        <v>33</v>
      </c>
      <c r="B116" s="560"/>
      <c r="C116" s="27">
        <v>19.88</v>
      </c>
      <c r="D116" s="28">
        <v>2473</v>
      </c>
      <c r="E116" s="148">
        <f t="shared" si="89"/>
        <v>124.39637826961771</v>
      </c>
      <c r="F116" s="17">
        <f t="shared" si="90"/>
        <v>4</v>
      </c>
      <c r="G116" s="18">
        <v>79.52</v>
      </c>
      <c r="H116" s="19">
        <v>9892</v>
      </c>
      <c r="I116" s="18">
        <v>22</v>
      </c>
      <c r="J116" s="19">
        <v>1760</v>
      </c>
      <c r="K116" s="19">
        <v>45520</v>
      </c>
      <c r="L116" s="136">
        <v>43260</v>
      </c>
      <c r="M116" s="20" t="s">
        <v>8</v>
      </c>
      <c r="N116" s="21">
        <f t="shared" si="91"/>
        <v>5.6204545454545451</v>
      </c>
      <c r="O116" s="22">
        <f t="shared" si="92"/>
        <v>25.863636363636363</v>
      </c>
      <c r="P116" s="23">
        <f t="shared" si="93"/>
        <v>2289.7384305835012</v>
      </c>
      <c r="Q116" s="100">
        <f t="shared" si="94"/>
        <v>0.71168621107966035</v>
      </c>
      <c r="R116" s="17">
        <f t="shared" si="95"/>
        <v>10.597585513078471</v>
      </c>
      <c r="S116" s="24">
        <f t="shared" si="96"/>
        <v>210.68</v>
      </c>
      <c r="T116" s="25">
        <f t="shared" si="97"/>
        <v>26207</v>
      </c>
      <c r="U116" s="24">
        <f t="shared" si="98"/>
        <v>56</v>
      </c>
      <c r="V116" s="25">
        <f t="shared" si="99"/>
        <v>5095</v>
      </c>
      <c r="W116" s="25">
        <f t="shared" si="100"/>
        <v>129780</v>
      </c>
      <c r="X116" s="72">
        <f t="shared" si="100"/>
        <v>122960</v>
      </c>
      <c r="Y116" s="20" t="s">
        <v>8</v>
      </c>
      <c r="Z116" s="21">
        <f t="shared" si="101"/>
        <v>5.1436702649656523</v>
      </c>
      <c r="AA116" s="22">
        <f t="shared" si="102"/>
        <v>25.472031403336604</v>
      </c>
      <c r="AB116" s="103">
        <f t="shared" si="103"/>
        <v>6528.1690140845076</v>
      </c>
      <c r="AC116" s="106">
        <f t="shared" si="104"/>
        <v>2.0602507076425396</v>
      </c>
      <c r="AF116" s="132">
        <f t="shared" si="105"/>
        <v>-2289.7384305835012</v>
      </c>
      <c r="AG116" s="431">
        <f t="shared" si="106"/>
        <v>0</v>
      </c>
      <c r="AH116" s="431">
        <f t="shared" si="107"/>
        <v>0</v>
      </c>
    </row>
    <row r="117" spans="1:34" x14ac:dyDescent="0.25">
      <c r="A117" s="90" t="s">
        <v>34</v>
      </c>
      <c r="B117" s="560"/>
      <c r="C117" s="27">
        <v>19.899999999999999</v>
      </c>
      <c r="D117" s="28">
        <v>2485</v>
      </c>
      <c r="E117" s="148">
        <f t="shared" si="89"/>
        <v>124.87437185929649</v>
      </c>
      <c r="F117" s="17">
        <f t="shared" si="90"/>
        <v>4</v>
      </c>
      <c r="G117" s="18">
        <v>79.599999999999994</v>
      </c>
      <c r="H117" s="19">
        <v>9940</v>
      </c>
      <c r="I117" s="18">
        <v>22</v>
      </c>
      <c r="J117" s="19">
        <v>1703</v>
      </c>
      <c r="K117" s="19">
        <v>44130</v>
      </c>
      <c r="L117" s="136">
        <v>41930</v>
      </c>
      <c r="M117" s="20" t="s">
        <v>8</v>
      </c>
      <c r="N117" s="21">
        <f t="shared" si="91"/>
        <v>5.8367586611861419</v>
      </c>
      <c r="O117" s="22">
        <f t="shared" si="92"/>
        <v>25.913094539048739</v>
      </c>
      <c r="P117" s="23">
        <f t="shared" si="93"/>
        <v>2217.5879396984928</v>
      </c>
      <c r="Q117" s="100">
        <f t="shared" si="94"/>
        <v>0.68531187122736414</v>
      </c>
      <c r="R117" s="17">
        <f t="shared" si="95"/>
        <v>11.000000000000002</v>
      </c>
      <c r="S117" s="24">
        <f t="shared" si="96"/>
        <v>218.9</v>
      </c>
      <c r="T117" s="25">
        <f t="shared" si="97"/>
        <v>27335</v>
      </c>
      <c r="U117" s="24">
        <f t="shared" si="98"/>
        <v>64</v>
      </c>
      <c r="V117" s="25">
        <f t="shared" si="99"/>
        <v>5574</v>
      </c>
      <c r="W117" s="25">
        <f t="shared" si="100"/>
        <v>142580</v>
      </c>
      <c r="X117" s="72">
        <f t="shared" si="100"/>
        <v>134970</v>
      </c>
      <c r="Y117" s="20" t="s">
        <v>8</v>
      </c>
      <c r="Z117" s="21">
        <f t="shared" si="101"/>
        <v>4.9040186580552563</v>
      </c>
      <c r="AA117" s="22">
        <f t="shared" si="102"/>
        <v>25.579476139217796</v>
      </c>
      <c r="AB117" s="103">
        <f t="shared" si="103"/>
        <v>7164.8241206030152</v>
      </c>
      <c r="AC117" s="106">
        <f t="shared" si="104"/>
        <v>2.2430583501006036</v>
      </c>
      <c r="AF117" s="132">
        <f t="shared" si="105"/>
        <v>-2217.5879396984928</v>
      </c>
      <c r="AG117" s="431">
        <f t="shared" si="106"/>
        <v>0</v>
      </c>
      <c r="AH117" s="431">
        <f t="shared" si="107"/>
        <v>0</v>
      </c>
    </row>
    <row r="118" spans="1:34" x14ac:dyDescent="0.25">
      <c r="A118" s="90" t="s">
        <v>35</v>
      </c>
      <c r="B118" s="560"/>
      <c r="C118" s="27">
        <v>16.489999999999998</v>
      </c>
      <c r="D118" s="28">
        <v>2171</v>
      </c>
      <c r="E118" s="148">
        <f t="shared" si="89"/>
        <v>131.65554881746513</v>
      </c>
      <c r="F118" s="17">
        <f t="shared" si="90"/>
        <v>3</v>
      </c>
      <c r="G118" s="18">
        <v>49.47</v>
      </c>
      <c r="H118" s="19">
        <v>6513</v>
      </c>
      <c r="I118" s="18">
        <v>17</v>
      </c>
      <c r="J118" s="19">
        <v>1188</v>
      </c>
      <c r="K118" s="19">
        <v>31240</v>
      </c>
      <c r="L118" s="136">
        <v>29680</v>
      </c>
      <c r="M118" s="20" t="s">
        <v>8</v>
      </c>
      <c r="N118" s="21">
        <f t="shared" si="91"/>
        <v>5.4823232323232327</v>
      </c>
      <c r="O118" s="22">
        <f t="shared" si="92"/>
        <v>26.296296296296298</v>
      </c>
      <c r="P118" s="23">
        <f t="shared" si="93"/>
        <v>1894.4815039417831</v>
      </c>
      <c r="Q118" s="100">
        <f t="shared" si="94"/>
        <v>0.54721326577614005</v>
      </c>
      <c r="R118" s="17">
        <f t="shared" si="95"/>
        <v>10.000000000000002</v>
      </c>
      <c r="S118" s="24">
        <f t="shared" si="96"/>
        <v>164.9</v>
      </c>
      <c r="T118" s="25">
        <f t="shared" si="97"/>
        <v>21710</v>
      </c>
      <c r="U118" s="24">
        <f t="shared" si="98"/>
        <v>51</v>
      </c>
      <c r="V118" s="25">
        <f t="shared" si="99"/>
        <v>4003</v>
      </c>
      <c r="W118" s="25">
        <f t="shared" si="100"/>
        <v>103980</v>
      </c>
      <c r="X118" s="72">
        <f t="shared" si="100"/>
        <v>98570</v>
      </c>
      <c r="Y118" s="20" t="s">
        <v>8</v>
      </c>
      <c r="Z118" s="21">
        <f t="shared" si="101"/>
        <v>5.4234324256807396</v>
      </c>
      <c r="AA118" s="22">
        <f t="shared" si="102"/>
        <v>25.975518361229078</v>
      </c>
      <c r="AB118" s="103">
        <f t="shared" si="103"/>
        <v>6305.6397816858707</v>
      </c>
      <c r="AC118" s="106">
        <f t="shared" si="104"/>
        <v>1.8438507600184246</v>
      </c>
      <c r="AF118" s="132">
        <f t="shared" si="105"/>
        <v>-1894.4815039417831</v>
      </c>
      <c r="AG118" s="431">
        <f t="shared" si="106"/>
        <v>0</v>
      </c>
      <c r="AH118" s="431">
        <f t="shared" si="107"/>
        <v>0</v>
      </c>
    </row>
    <row r="119" spans="1:34" x14ac:dyDescent="0.25">
      <c r="A119" s="90" t="s">
        <v>36</v>
      </c>
      <c r="B119" s="560"/>
      <c r="C119" s="27">
        <v>19.05</v>
      </c>
      <c r="D119" s="28">
        <v>2492</v>
      </c>
      <c r="E119" s="148">
        <f t="shared" si="89"/>
        <v>130.81364829396324</v>
      </c>
      <c r="F119" s="17">
        <f t="shared" si="90"/>
        <v>4</v>
      </c>
      <c r="G119" s="18">
        <v>76.2</v>
      </c>
      <c r="H119" s="19">
        <v>9968</v>
      </c>
      <c r="I119" s="18">
        <v>22</v>
      </c>
      <c r="J119" s="19">
        <v>1972</v>
      </c>
      <c r="K119" s="19">
        <v>49730</v>
      </c>
      <c r="L119" s="136">
        <v>47260</v>
      </c>
      <c r="M119" s="20" t="s">
        <v>8</v>
      </c>
      <c r="N119" s="21">
        <f t="shared" si="91"/>
        <v>5.0547667342799185</v>
      </c>
      <c r="O119" s="22">
        <f t="shared" si="92"/>
        <v>25.218052738336713</v>
      </c>
      <c r="P119" s="23">
        <f t="shared" si="93"/>
        <v>2610.4986876640419</v>
      </c>
      <c r="Q119" s="100">
        <f t="shared" si="94"/>
        <v>0.7913322632423756</v>
      </c>
      <c r="R119" s="17">
        <f t="shared" si="95"/>
        <v>10</v>
      </c>
      <c r="S119" s="24">
        <f t="shared" si="96"/>
        <v>190.5</v>
      </c>
      <c r="T119" s="25">
        <f t="shared" si="97"/>
        <v>24920</v>
      </c>
      <c r="U119" s="24">
        <f t="shared" si="98"/>
        <v>56</v>
      </c>
      <c r="V119" s="25">
        <f t="shared" si="99"/>
        <v>5201</v>
      </c>
      <c r="W119" s="25">
        <f t="shared" si="100"/>
        <v>130960</v>
      </c>
      <c r="X119" s="72">
        <f t="shared" si="100"/>
        <v>124090</v>
      </c>
      <c r="Y119" s="20" t="s">
        <v>8</v>
      </c>
      <c r="Z119" s="21">
        <f t="shared" si="101"/>
        <v>4.7913862718707945</v>
      </c>
      <c r="AA119" s="22">
        <f t="shared" si="102"/>
        <v>25.17977312055374</v>
      </c>
      <c r="AB119" s="103">
        <f t="shared" si="103"/>
        <v>6874.5406824146976</v>
      </c>
      <c r="AC119" s="106">
        <f t="shared" si="104"/>
        <v>2.0870786516853932</v>
      </c>
      <c r="AF119" s="257">
        <f t="shared" si="105"/>
        <v>-2610.4986876640419</v>
      </c>
      <c r="AG119" s="431">
        <f t="shared" si="106"/>
        <v>0</v>
      </c>
      <c r="AH119" s="431">
        <f t="shared" si="107"/>
        <v>0</v>
      </c>
    </row>
    <row r="120" spans="1:34" x14ac:dyDescent="0.25">
      <c r="A120" s="90" t="s">
        <v>37</v>
      </c>
      <c r="B120" s="560"/>
      <c r="C120" s="27">
        <v>20.239999999999998</v>
      </c>
      <c r="D120" s="28">
        <v>2520</v>
      </c>
      <c r="E120" s="148">
        <f t="shared" si="89"/>
        <v>124.50592885375495</v>
      </c>
      <c r="F120" s="17">
        <f t="shared" si="90"/>
        <v>4</v>
      </c>
      <c r="G120" s="18">
        <v>80.959999999999994</v>
      </c>
      <c r="H120" s="19">
        <v>10080</v>
      </c>
      <c r="I120" s="18">
        <v>23</v>
      </c>
      <c r="J120" s="19">
        <v>1810</v>
      </c>
      <c r="K120" s="19">
        <v>46200</v>
      </c>
      <c r="L120" s="136">
        <v>43910</v>
      </c>
      <c r="M120" s="20" t="s">
        <v>8</v>
      </c>
      <c r="N120" s="21">
        <f t="shared" si="91"/>
        <v>5.569060773480663</v>
      </c>
      <c r="O120" s="22">
        <f t="shared" si="92"/>
        <v>25.524861878453038</v>
      </c>
      <c r="P120" s="23">
        <f t="shared" si="93"/>
        <v>2282.608695652174</v>
      </c>
      <c r="Q120" s="100">
        <f t="shared" si="94"/>
        <v>0.71825396825396826</v>
      </c>
      <c r="R120" s="17">
        <f t="shared" si="95"/>
        <v>10</v>
      </c>
      <c r="S120" s="24">
        <f t="shared" si="96"/>
        <v>202.39999999999998</v>
      </c>
      <c r="T120" s="25">
        <f t="shared" si="97"/>
        <v>25200</v>
      </c>
      <c r="U120" s="24">
        <f t="shared" si="98"/>
        <v>56</v>
      </c>
      <c r="V120" s="25">
        <f t="shared" si="99"/>
        <v>4883</v>
      </c>
      <c r="W120" s="25">
        <f t="shared" si="100"/>
        <v>123650</v>
      </c>
      <c r="X120" s="72">
        <f t="shared" si="100"/>
        <v>117230</v>
      </c>
      <c r="Y120" s="20" t="s">
        <v>8</v>
      </c>
      <c r="Z120" s="21">
        <f t="shared" si="101"/>
        <v>5.160761826745853</v>
      </c>
      <c r="AA120" s="22">
        <f t="shared" si="102"/>
        <v>25.322547614171615</v>
      </c>
      <c r="AB120" s="103">
        <f t="shared" si="103"/>
        <v>6109.1897233201589</v>
      </c>
      <c r="AC120" s="106">
        <f t="shared" si="104"/>
        <v>1.9376984126984127</v>
      </c>
      <c r="AF120" s="132">
        <f t="shared" si="105"/>
        <v>-2282.608695652174</v>
      </c>
      <c r="AG120" s="431">
        <f t="shared" si="106"/>
        <v>0</v>
      </c>
      <c r="AH120" s="431">
        <f t="shared" si="107"/>
        <v>0</v>
      </c>
    </row>
    <row r="121" spans="1:34" x14ac:dyDescent="0.25">
      <c r="A121" s="90" t="s">
        <v>18</v>
      </c>
      <c r="B121" s="560"/>
      <c r="C121" s="27">
        <v>15.47</v>
      </c>
      <c r="D121" s="28">
        <v>1640</v>
      </c>
      <c r="E121" s="148">
        <f t="shared" si="89"/>
        <v>106.01163542340012</v>
      </c>
      <c r="F121" s="17">
        <f t="shared" si="90"/>
        <v>3.3232062055591465</v>
      </c>
      <c r="G121" s="18">
        <v>51.41</v>
      </c>
      <c r="H121" s="19">
        <v>5450</v>
      </c>
      <c r="I121" s="18">
        <v>13</v>
      </c>
      <c r="J121" s="19">
        <v>1067</v>
      </c>
      <c r="K121" s="19">
        <v>26510</v>
      </c>
      <c r="L121" s="136">
        <v>25200</v>
      </c>
      <c r="M121" s="20" t="s">
        <v>8</v>
      </c>
      <c r="N121" s="21">
        <f t="shared" si="91"/>
        <v>5.1077788191190256</v>
      </c>
      <c r="O121" s="22">
        <f t="shared" si="92"/>
        <v>24.845360824742269</v>
      </c>
      <c r="P121" s="23">
        <f t="shared" si="93"/>
        <v>1713.639301874596</v>
      </c>
      <c r="Q121" s="100">
        <f t="shared" si="94"/>
        <v>0.650609756097561</v>
      </c>
      <c r="R121" s="17">
        <f t="shared" si="95"/>
        <v>9.3232062055591474</v>
      </c>
      <c r="S121" s="24">
        <f t="shared" si="96"/>
        <v>144.23000000000002</v>
      </c>
      <c r="T121" s="25">
        <f t="shared" si="97"/>
        <v>15290</v>
      </c>
      <c r="U121" s="24">
        <f t="shared" si="98"/>
        <v>39</v>
      </c>
      <c r="V121" s="25">
        <f t="shared" si="99"/>
        <v>3034</v>
      </c>
      <c r="W121" s="25">
        <f t="shared" si="100"/>
        <v>75150</v>
      </c>
      <c r="X121" s="72">
        <f t="shared" si="100"/>
        <v>71230</v>
      </c>
      <c r="Y121" s="20" t="s">
        <v>8</v>
      </c>
      <c r="Z121" s="21">
        <f t="shared" si="101"/>
        <v>5.0395517468688205</v>
      </c>
      <c r="AA121" s="22">
        <f t="shared" si="102"/>
        <v>24.76928147659855</v>
      </c>
      <c r="AB121" s="103">
        <f t="shared" si="103"/>
        <v>4857.7892695539749</v>
      </c>
      <c r="AC121" s="106">
        <f t="shared" si="104"/>
        <v>1.85</v>
      </c>
      <c r="AE121">
        <v>230</v>
      </c>
      <c r="AF121" s="132">
        <f t="shared" si="105"/>
        <v>-1713.639301874596</v>
      </c>
      <c r="AG121" s="431">
        <f t="shared" si="106"/>
        <v>149.64024390243904</v>
      </c>
      <c r="AH121" s="431">
        <f t="shared" si="107"/>
        <v>3717.8658536585372</v>
      </c>
    </row>
    <row r="122" spans="1:34" x14ac:dyDescent="0.25">
      <c r="A122" s="90" t="s">
        <v>38</v>
      </c>
      <c r="B122" s="560"/>
      <c r="C122" s="27">
        <v>20.6</v>
      </c>
      <c r="D122" s="28">
        <v>2628</v>
      </c>
      <c r="E122" s="148">
        <f t="shared" si="89"/>
        <v>127.57281553398057</v>
      </c>
      <c r="F122" s="17">
        <f t="shared" si="90"/>
        <v>4</v>
      </c>
      <c r="G122" s="18">
        <v>82.4</v>
      </c>
      <c r="H122" s="19">
        <v>10512</v>
      </c>
      <c r="I122" s="18">
        <v>22</v>
      </c>
      <c r="J122" s="19">
        <v>2064</v>
      </c>
      <c r="K122" s="19">
        <v>53150</v>
      </c>
      <c r="L122" s="136">
        <v>50520</v>
      </c>
      <c r="M122" s="20" t="s">
        <v>8</v>
      </c>
      <c r="N122" s="21">
        <f t="shared" si="91"/>
        <v>5.0930232558139537</v>
      </c>
      <c r="O122" s="22">
        <f t="shared" si="92"/>
        <v>25.750968992248062</v>
      </c>
      <c r="P122" s="23">
        <f t="shared" si="93"/>
        <v>2580.0970873786405</v>
      </c>
      <c r="Q122" s="100">
        <f t="shared" si="94"/>
        <v>0.78538812785388123</v>
      </c>
      <c r="R122" s="17">
        <f t="shared" si="95"/>
        <v>10</v>
      </c>
      <c r="S122" s="24">
        <f t="shared" si="96"/>
        <v>206</v>
      </c>
      <c r="T122" s="25">
        <f t="shared" si="97"/>
        <v>26280</v>
      </c>
      <c r="U122" s="24">
        <f t="shared" si="98"/>
        <v>55</v>
      </c>
      <c r="V122" s="25">
        <f t="shared" si="99"/>
        <v>5189</v>
      </c>
      <c r="W122" s="25">
        <f t="shared" si="100"/>
        <v>132030</v>
      </c>
      <c r="X122" s="72">
        <f t="shared" si="100"/>
        <v>125230</v>
      </c>
      <c r="Y122" s="20" t="s">
        <v>8</v>
      </c>
      <c r="Z122" s="21">
        <f t="shared" si="101"/>
        <v>5.0645596454037385</v>
      </c>
      <c r="AA122" s="22">
        <f t="shared" si="102"/>
        <v>25.444208903449606</v>
      </c>
      <c r="AB122" s="103">
        <f t="shared" si="103"/>
        <v>6409.2233009708734</v>
      </c>
      <c r="AC122" s="106">
        <f t="shared" si="104"/>
        <v>1.9745053272450532</v>
      </c>
      <c r="AF122" s="132">
        <f t="shared" si="105"/>
        <v>-2580.0970873786405</v>
      </c>
      <c r="AG122" s="431">
        <f t="shared" si="106"/>
        <v>0</v>
      </c>
      <c r="AH122" s="431">
        <f t="shared" si="107"/>
        <v>0</v>
      </c>
    </row>
    <row r="123" spans="1:34" x14ac:dyDescent="0.25">
      <c r="A123" s="90" t="s">
        <v>39</v>
      </c>
      <c r="B123" s="560"/>
      <c r="C123" s="27">
        <v>17.48</v>
      </c>
      <c r="D123" s="28">
        <v>2303</v>
      </c>
      <c r="E123" s="148">
        <f t="shared" si="89"/>
        <v>131.75057208237985</v>
      </c>
      <c r="F123" s="17">
        <f t="shared" si="90"/>
        <v>4</v>
      </c>
      <c r="G123" s="18">
        <v>69.92</v>
      </c>
      <c r="H123" s="19">
        <v>9212</v>
      </c>
      <c r="I123" s="18">
        <v>19</v>
      </c>
      <c r="J123" s="19">
        <v>1529</v>
      </c>
      <c r="K123" s="19">
        <v>38930</v>
      </c>
      <c r="L123" s="136">
        <v>37000</v>
      </c>
      <c r="M123" s="20" t="s">
        <v>8</v>
      </c>
      <c r="N123" s="21">
        <f t="shared" si="91"/>
        <v>6.0248528449967296</v>
      </c>
      <c r="O123" s="22">
        <f t="shared" si="92"/>
        <v>25.461085676913015</v>
      </c>
      <c r="P123" s="23">
        <f t="shared" si="93"/>
        <v>2227.1167048054917</v>
      </c>
      <c r="Q123" s="100">
        <f t="shared" si="94"/>
        <v>0.66391663048198002</v>
      </c>
      <c r="R123" s="17">
        <f t="shared" si="95"/>
        <v>10</v>
      </c>
      <c r="S123" s="24">
        <f t="shared" si="96"/>
        <v>174.8</v>
      </c>
      <c r="T123" s="25">
        <f t="shared" si="97"/>
        <v>23030</v>
      </c>
      <c r="U123" s="24">
        <f t="shared" si="98"/>
        <v>54</v>
      </c>
      <c r="V123" s="25">
        <f t="shared" si="99"/>
        <v>4475</v>
      </c>
      <c r="W123" s="25">
        <f t="shared" si="100"/>
        <v>113080</v>
      </c>
      <c r="X123" s="72">
        <f t="shared" si="100"/>
        <v>107120</v>
      </c>
      <c r="Y123" s="20" t="s">
        <v>8</v>
      </c>
      <c r="Z123" s="21">
        <f t="shared" si="101"/>
        <v>5.1463687150837991</v>
      </c>
      <c r="AA123" s="22">
        <f t="shared" si="102"/>
        <v>25.269273743016761</v>
      </c>
      <c r="AB123" s="103">
        <f t="shared" si="103"/>
        <v>6469.1075514874137</v>
      </c>
      <c r="AC123" s="106">
        <f t="shared" si="104"/>
        <v>1.9431176726009554</v>
      </c>
      <c r="AF123" s="132">
        <f t="shared" si="105"/>
        <v>-2227.1167048054917</v>
      </c>
      <c r="AG123" s="431">
        <f t="shared" si="106"/>
        <v>0</v>
      </c>
      <c r="AH123" s="431">
        <f t="shared" si="107"/>
        <v>0</v>
      </c>
    </row>
    <row r="124" spans="1:34" x14ac:dyDescent="0.25">
      <c r="A124" s="90" t="s">
        <v>40</v>
      </c>
      <c r="B124" s="560"/>
      <c r="C124" s="27">
        <v>12.81</v>
      </c>
      <c r="D124" s="28">
        <v>1641</v>
      </c>
      <c r="E124" s="148">
        <f t="shared" si="89"/>
        <v>128.10304449648712</v>
      </c>
      <c r="F124" s="17">
        <f t="shared" si="90"/>
        <v>3.5316159250585479</v>
      </c>
      <c r="G124" s="18">
        <v>45.24</v>
      </c>
      <c r="H124" s="19">
        <v>5792</v>
      </c>
      <c r="I124" s="18">
        <v>12</v>
      </c>
      <c r="J124" s="19">
        <v>988</v>
      </c>
      <c r="K124" s="19">
        <v>22860</v>
      </c>
      <c r="L124" s="136">
        <v>21730</v>
      </c>
      <c r="M124" s="20" t="s">
        <v>8</v>
      </c>
      <c r="N124" s="21">
        <f t="shared" si="91"/>
        <v>5.8623481781376521</v>
      </c>
      <c r="O124" s="22">
        <f t="shared" si="92"/>
        <v>23.137651821862349</v>
      </c>
      <c r="P124" s="23">
        <f t="shared" si="93"/>
        <v>1784.543325526932</v>
      </c>
      <c r="Q124" s="100">
        <f t="shared" si="94"/>
        <v>0.60207190737355276</v>
      </c>
      <c r="R124" s="17">
        <f t="shared" si="95"/>
        <v>9.5316159250585475</v>
      </c>
      <c r="S124" s="24">
        <f t="shared" si="96"/>
        <v>122.1</v>
      </c>
      <c r="T124" s="25">
        <f t="shared" si="97"/>
        <v>15638</v>
      </c>
      <c r="U124" s="24">
        <f t="shared" si="98"/>
        <v>34</v>
      </c>
      <c r="V124" s="25">
        <f t="shared" si="99"/>
        <v>2970</v>
      </c>
      <c r="W124" s="25">
        <f t="shared" si="100"/>
        <v>68830</v>
      </c>
      <c r="X124" s="72">
        <f t="shared" si="100"/>
        <v>65220</v>
      </c>
      <c r="Y124" s="20" t="s">
        <v>8</v>
      </c>
      <c r="Z124" s="21">
        <f t="shared" si="101"/>
        <v>5.2653198653198654</v>
      </c>
      <c r="AA124" s="22">
        <f t="shared" si="102"/>
        <v>23.175084175084177</v>
      </c>
      <c r="AB124" s="103">
        <f t="shared" si="103"/>
        <v>5373.1459797033567</v>
      </c>
      <c r="AC124" s="106">
        <f t="shared" si="104"/>
        <v>1.8098720292504571</v>
      </c>
      <c r="AF124" s="132">
        <f t="shared" si="105"/>
        <v>-1784.543325526932</v>
      </c>
      <c r="AG124" s="431">
        <f t="shared" si="106"/>
        <v>0</v>
      </c>
      <c r="AH124" s="431">
        <f t="shared" si="107"/>
        <v>0</v>
      </c>
    </row>
    <row r="125" spans="1:34" x14ac:dyDescent="0.25">
      <c r="A125" s="91" t="s">
        <v>41</v>
      </c>
      <c r="B125" s="561"/>
      <c r="C125" s="54">
        <v>2.2200000000000002</v>
      </c>
      <c r="D125" s="55">
        <v>278</v>
      </c>
      <c r="E125" s="149">
        <f t="shared" si="89"/>
        <v>125.22522522522522</v>
      </c>
      <c r="F125" s="7">
        <f t="shared" si="90"/>
        <v>4</v>
      </c>
      <c r="G125" s="6">
        <v>8.8800000000000008</v>
      </c>
      <c r="H125" s="5">
        <v>1112</v>
      </c>
      <c r="I125" s="6">
        <v>4</v>
      </c>
      <c r="J125" s="5">
        <v>272</v>
      </c>
      <c r="K125" s="5">
        <v>6770</v>
      </c>
      <c r="L125" s="137">
        <v>6430</v>
      </c>
      <c r="M125" s="131" t="s">
        <v>8</v>
      </c>
      <c r="N125" s="60">
        <f t="shared" si="91"/>
        <v>4.0882352941176467</v>
      </c>
      <c r="O125" s="61">
        <f t="shared" si="92"/>
        <v>24.889705882352942</v>
      </c>
      <c r="P125" s="62">
        <f t="shared" si="93"/>
        <v>3049.5495495495493</v>
      </c>
      <c r="Q125" s="120">
        <f t="shared" si="94"/>
        <v>0.97841726618705038</v>
      </c>
      <c r="R125" s="17">
        <f t="shared" si="95"/>
        <v>10</v>
      </c>
      <c r="S125" s="24">
        <f t="shared" si="96"/>
        <v>22.200000000000003</v>
      </c>
      <c r="T125" s="25">
        <f t="shared" si="97"/>
        <v>2780</v>
      </c>
      <c r="U125" s="24">
        <f t="shared" si="98"/>
        <v>10</v>
      </c>
      <c r="V125" s="25">
        <f t="shared" si="99"/>
        <v>676</v>
      </c>
      <c r="W125" s="25">
        <f t="shared" si="100"/>
        <v>16900</v>
      </c>
      <c r="X125" s="192">
        <f t="shared" si="100"/>
        <v>16010</v>
      </c>
      <c r="Y125" s="131" t="s">
        <v>8</v>
      </c>
      <c r="Z125" s="21">
        <f t="shared" si="101"/>
        <v>4.1124260355029589</v>
      </c>
      <c r="AA125" s="22">
        <f t="shared" si="102"/>
        <v>25</v>
      </c>
      <c r="AB125" s="103">
        <f t="shared" si="103"/>
        <v>7612.6126126126119</v>
      </c>
      <c r="AC125" s="106">
        <f t="shared" si="104"/>
        <v>2.4316546762589928</v>
      </c>
      <c r="AF125" s="132">
        <f t="shared" si="105"/>
        <v>-3049.5495495495493</v>
      </c>
      <c r="AG125" s="431">
        <f t="shared" si="106"/>
        <v>0</v>
      </c>
      <c r="AH125" s="431">
        <f t="shared" si="107"/>
        <v>0</v>
      </c>
    </row>
    <row r="126" spans="1:34" x14ac:dyDescent="0.25">
      <c r="A126" s="156" t="s">
        <v>24</v>
      </c>
      <c r="B126" s="157"/>
      <c r="C126" s="158">
        <f t="shared" ref="C126" si="108">SUM(C109:C125)</f>
        <v>285.72000000000003</v>
      </c>
      <c r="D126" s="159">
        <f t="shared" ref="D126" si="109">SUM(D109:D125)</f>
        <v>35866</v>
      </c>
      <c r="E126" s="150">
        <f t="shared" si="89"/>
        <v>125.52848943021138</v>
      </c>
      <c r="F126" s="160"/>
      <c r="G126" s="158">
        <f t="shared" ref="G126:K126" si="110">SUM(G109:G125)</f>
        <v>1086.0100000000002</v>
      </c>
      <c r="H126" s="159">
        <f t="shared" si="110"/>
        <v>136341</v>
      </c>
      <c r="I126" s="158">
        <f t="shared" si="110"/>
        <v>295</v>
      </c>
      <c r="J126" s="159">
        <f t="shared" si="110"/>
        <v>24048</v>
      </c>
      <c r="K126" s="159">
        <f t="shared" si="110"/>
        <v>612960</v>
      </c>
      <c r="L126" s="159">
        <f t="shared" ref="L126" si="111">SUM(L109:L125)</f>
        <v>582630</v>
      </c>
      <c r="M126" s="161" t="s">
        <v>8</v>
      </c>
      <c r="N126" s="162">
        <f t="shared" si="91"/>
        <v>5.6695359281437128</v>
      </c>
      <c r="O126" s="163">
        <f t="shared" si="92"/>
        <v>25.489021956087825</v>
      </c>
      <c r="P126" s="164">
        <f t="shared" si="93"/>
        <v>2145.3170936581269</v>
      </c>
      <c r="Q126" s="165">
        <f>J126/D126</f>
        <v>0.67049573412145203</v>
      </c>
      <c r="R126" s="160"/>
      <c r="S126" s="158">
        <f t="shared" ref="S126:W126" si="112">SUM(S109:S125)</f>
        <v>2901.05</v>
      </c>
      <c r="T126" s="159">
        <f t="shared" si="112"/>
        <v>364244</v>
      </c>
      <c r="U126" s="158">
        <f t="shared" si="112"/>
        <v>814</v>
      </c>
      <c r="V126" s="159">
        <f t="shared" si="112"/>
        <v>70628</v>
      </c>
      <c r="W126" s="159">
        <f t="shared" si="112"/>
        <v>1786500</v>
      </c>
      <c r="X126" s="193">
        <f t="shared" ref="X126:X149" si="113">L126+X75</f>
        <v>1692750</v>
      </c>
      <c r="Y126" s="129" t="s">
        <v>8</v>
      </c>
      <c r="Z126" s="162">
        <f t="shared" si="101"/>
        <v>5.1572181004700681</v>
      </c>
      <c r="AA126" s="163">
        <f t="shared" si="102"/>
        <v>25.294500764569293</v>
      </c>
      <c r="AB126" s="190">
        <f t="shared" si="103"/>
        <v>6252.6249475010491</v>
      </c>
      <c r="AC126" s="191">
        <f>V126/D126</f>
        <v>1.9692187587129872</v>
      </c>
      <c r="AF126" s="132"/>
      <c r="AG126" s="431">
        <f t="shared" si="106"/>
        <v>0</v>
      </c>
      <c r="AH126" s="431">
        <f t="shared" si="107"/>
        <v>0</v>
      </c>
    </row>
    <row r="127" spans="1:34" x14ac:dyDescent="0.25">
      <c r="A127" s="133" t="s">
        <v>42</v>
      </c>
      <c r="B127" s="562">
        <v>1998</v>
      </c>
      <c r="C127" s="27">
        <v>19.739999999999998</v>
      </c>
      <c r="D127" s="28">
        <v>2491</v>
      </c>
      <c r="E127" s="148">
        <f t="shared" si="89"/>
        <v>126.1904761904762</v>
      </c>
      <c r="F127" s="17">
        <f t="shared" ref="F127:F137" si="114">G127/C127</f>
        <v>4</v>
      </c>
      <c r="G127" s="18">
        <v>78.959999999999994</v>
      </c>
      <c r="H127" s="19">
        <v>9964</v>
      </c>
      <c r="I127" s="18">
        <v>21</v>
      </c>
      <c r="J127" s="19">
        <v>1644</v>
      </c>
      <c r="K127" s="19">
        <v>43040</v>
      </c>
      <c r="L127" s="136">
        <v>40900</v>
      </c>
      <c r="M127" s="20" t="s">
        <v>8</v>
      </c>
      <c r="N127" s="21">
        <f t="shared" si="91"/>
        <v>6.0608272506082725</v>
      </c>
      <c r="O127" s="22">
        <f t="shared" si="92"/>
        <v>26.180048661800488</v>
      </c>
      <c r="P127" s="23">
        <f t="shared" si="93"/>
        <v>2180.344478216819</v>
      </c>
      <c r="Q127" s="100">
        <f t="shared" ref="Q127:Q137" si="115">J127/D127</f>
        <v>0.65997591328783622</v>
      </c>
      <c r="R127" s="17">
        <f t="shared" ref="R127:R137" si="116">S127/C127</f>
        <v>11</v>
      </c>
      <c r="S127" s="24">
        <f t="shared" ref="S127:S137" si="117">G127+S76</f>
        <v>217.14</v>
      </c>
      <c r="T127" s="25">
        <f t="shared" ref="T127:T137" si="118">H127+T76</f>
        <v>27401</v>
      </c>
      <c r="U127" s="24">
        <f t="shared" ref="U127:U137" si="119">I127+U76</f>
        <v>56</v>
      </c>
      <c r="V127" s="25">
        <f t="shared" ref="V127:V137" si="120">J127+V76</f>
        <v>5171</v>
      </c>
      <c r="W127" s="25">
        <f t="shared" ref="W127:W137" si="121">K127+W76</f>
        <v>132840</v>
      </c>
      <c r="X127" s="72">
        <f t="shared" si="113"/>
        <v>125690</v>
      </c>
      <c r="Y127" s="131" t="s">
        <v>8</v>
      </c>
      <c r="Z127" s="21">
        <f t="shared" si="101"/>
        <v>5.298975053181203</v>
      </c>
      <c r="AA127" s="22">
        <f t="shared" si="102"/>
        <v>25.689421775285243</v>
      </c>
      <c r="AB127" s="103">
        <f t="shared" si="103"/>
        <v>6729.4832826747725</v>
      </c>
      <c r="AC127" s="106">
        <f t="shared" ref="AC127:AC137" si="122">V127/D127</f>
        <v>2.0758731433159374</v>
      </c>
      <c r="AF127" s="132">
        <f t="shared" si="105"/>
        <v>-2180.344478216819</v>
      </c>
      <c r="AG127" s="431">
        <f t="shared" si="106"/>
        <v>0</v>
      </c>
      <c r="AH127" s="431">
        <f t="shared" si="107"/>
        <v>0</v>
      </c>
    </row>
    <row r="128" spans="1:34" x14ac:dyDescent="0.25">
      <c r="A128" s="89" t="s">
        <v>43</v>
      </c>
      <c r="B128" s="563"/>
      <c r="C128" s="78">
        <v>22.16</v>
      </c>
      <c r="D128" s="79">
        <v>2705</v>
      </c>
      <c r="E128" s="151">
        <f t="shared" si="89"/>
        <v>122.0667870036101</v>
      </c>
      <c r="F128" s="64">
        <f t="shared" si="114"/>
        <v>3.6389891696750905</v>
      </c>
      <c r="G128" s="65">
        <v>80.64</v>
      </c>
      <c r="H128" s="66">
        <v>9843</v>
      </c>
      <c r="I128" s="65">
        <v>25</v>
      </c>
      <c r="J128" s="66">
        <v>2243</v>
      </c>
      <c r="K128" s="66">
        <v>55280</v>
      </c>
      <c r="L128" s="135">
        <v>52530</v>
      </c>
      <c r="M128" s="67" t="s">
        <v>8</v>
      </c>
      <c r="N128" s="68">
        <f t="shared" si="91"/>
        <v>4.3883192153366029</v>
      </c>
      <c r="O128" s="69">
        <f t="shared" si="92"/>
        <v>24.645563976816764</v>
      </c>
      <c r="P128" s="70">
        <f t="shared" si="93"/>
        <v>2494.5848375451264</v>
      </c>
      <c r="Q128" s="100">
        <f t="shared" si="115"/>
        <v>0.82920517560073936</v>
      </c>
      <c r="R128" s="64">
        <f t="shared" si="116"/>
        <v>10.63898916967509</v>
      </c>
      <c r="S128" s="71">
        <f t="shared" si="117"/>
        <v>235.76</v>
      </c>
      <c r="T128" s="72">
        <f t="shared" si="118"/>
        <v>28778</v>
      </c>
      <c r="U128" s="71">
        <f t="shared" si="119"/>
        <v>67</v>
      </c>
      <c r="V128" s="72">
        <f t="shared" si="120"/>
        <v>6145</v>
      </c>
      <c r="W128" s="72">
        <f t="shared" si="121"/>
        <v>149340</v>
      </c>
      <c r="X128" s="72">
        <f t="shared" si="113"/>
        <v>141560</v>
      </c>
      <c r="Y128" s="67" t="s">
        <v>8</v>
      </c>
      <c r="Z128" s="21">
        <f t="shared" si="101"/>
        <v>4.6831570382424736</v>
      </c>
      <c r="AA128" s="22">
        <f t="shared" si="102"/>
        <v>24.302685109845402</v>
      </c>
      <c r="AB128" s="103">
        <f t="shared" si="103"/>
        <v>6739.1696750902529</v>
      </c>
      <c r="AC128" s="106">
        <f t="shared" si="122"/>
        <v>2.2717190388170057</v>
      </c>
      <c r="AF128" s="132">
        <f t="shared" si="105"/>
        <v>-2494.5848375451264</v>
      </c>
      <c r="AG128" s="431">
        <f t="shared" si="106"/>
        <v>0</v>
      </c>
      <c r="AH128" s="431">
        <f t="shared" si="107"/>
        <v>0</v>
      </c>
    </row>
    <row r="129" spans="1:34" x14ac:dyDescent="0.25">
      <c r="A129" s="90" t="s">
        <v>44</v>
      </c>
      <c r="B129" s="563"/>
      <c r="C129" s="27">
        <v>13.09</v>
      </c>
      <c r="D129" s="28">
        <v>1520</v>
      </c>
      <c r="E129" s="148">
        <f t="shared" si="89"/>
        <v>116.11917494270436</v>
      </c>
      <c r="F129" s="17">
        <f t="shared" si="114"/>
        <v>3.6180290297937359</v>
      </c>
      <c r="G129" s="65">
        <v>47.36</v>
      </c>
      <c r="H129" s="66">
        <v>5496</v>
      </c>
      <c r="I129" s="65">
        <v>14</v>
      </c>
      <c r="J129" s="66">
        <v>1235</v>
      </c>
      <c r="K129" s="66">
        <v>30090</v>
      </c>
      <c r="L129" s="136">
        <v>28600</v>
      </c>
      <c r="M129" s="20" t="s">
        <v>8</v>
      </c>
      <c r="N129" s="21">
        <f t="shared" si="91"/>
        <v>4.4502024291497975</v>
      </c>
      <c r="O129" s="22">
        <f t="shared" si="92"/>
        <v>24.364372469635626</v>
      </c>
      <c r="P129" s="23">
        <f t="shared" si="93"/>
        <v>2298.7012987012986</v>
      </c>
      <c r="Q129" s="100">
        <f t="shared" si="115"/>
        <v>0.8125</v>
      </c>
      <c r="R129" s="17">
        <f t="shared" si="116"/>
        <v>10.618029029793737</v>
      </c>
      <c r="S129" s="24">
        <f t="shared" si="117"/>
        <v>138.99</v>
      </c>
      <c r="T129" s="25">
        <f t="shared" si="118"/>
        <v>16136</v>
      </c>
      <c r="U129" s="24">
        <f t="shared" si="119"/>
        <v>42</v>
      </c>
      <c r="V129" s="25">
        <f t="shared" si="120"/>
        <v>3793</v>
      </c>
      <c r="W129" s="25">
        <f t="shared" si="121"/>
        <v>90430</v>
      </c>
      <c r="X129" s="72">
        <f t="shared" si="113"/>
        <v>85750</v>
      </c>
      <c r="Y129" s="20" t="s">
        <v>8</v>
      </c>
      <c r="Z129" s="21">
        <f t="shared" si="101"/>
        <v>4.2541523859741632</v>
      </c>
      <c r="AA129" s="22">
        <f t="shared" si="102"/>
        <v>23.841286580543105</v>
      </c>
      <c r="AB129" s="103">
        <f t="shared" si="103"/>
        <v>6908.3269671504968</v>
      </c>
      <c r="AC129" s="106">
        <f t="shared" si="122"/>
        <v>2.4953947368421052</v>
      </c>
      <c r="AF129" s="132">
        <f t="shared" si="105"/>
        <v>-2298.7012987012986</v>
      </c>
      <c r="AG129" s="431">
        <f t="shared" si="106"/>
        <v>0</v>
      </c>
      <c r="AH129" s="431">
        <f t="shared" si="107"/>
        <v>0</v>
      </c>
    </row>
    <row r="130" spans="1:34" x14ac:dyDescent="0.25">
      <c r="A130" s="90" t="s">
        <v>45</v>
      </c>
      <c r="B130" s="563"/>
      <c r="C130" s="27">
        <v>16.28</v>
      </c>
      <c r="D130" s="28">
        <v>1979</v>
      </c>
      <c r="E130" s="148">
        <f t="shared" si="89"/>
        <v>121.56019656019654</v>
      </c>
      <c r="F130" s="17">
        <f t="shared" si="114"/>
        <v>4</v>
      </c>
      <c r="G130" s="18">
        <v>65.12</v>
      </c>
      <c r="H130" s="19">
        <v>7916</v>
      </c>
      <c r="I130" s="18">
        <v>17</v>
      </c>
      <c r="J130" s="19">
        <v>1364</v>
      </c>
      <c r="K130" s="19">
        <v>34700</v>
      </c>
      <c r="L130" s="136">
        <v>32970</v>
      </c>
      <c r="M130" s="20" t="s">
        <v>8</v>
      </c>
      <c r="N130" s="21">
        <f t="shared" si="91"/>
        <v>5.8035190615835779</v>
      </c>
      <c r="O130" s="22">
        <f t="shared" si="92"/>
        <v>25.439882697947215</v>
      </c>
      <c r="P130" s="23">
        <f t="shared" si="93"/>
        <v>2131.4496314496314</v>
      </c>
      <c r="Q130" s="100">
        <f t="shared" si="115"/>
        <v>0.68923698837796865</v>
      </c>
      <c r="R130" s="17">
        <f t="shared" si="116"/>
        <v>10</v>
      </c>
      <c r="S130" s="24">
        <f t="shared" si="117"/>
        <v>162.80000000000001</v>
      </c>
      <c r="T130" s="25">
        <f t="shared" si="118"/>
        <v>19790</v>
      </c>
      <c r="U130" s="24">
        <f t="shared" si="119"/>
        <v>44</v>
      </c>
      <c r="V130" s="25">
        <f t="shared" si="120"/>
        <v>3793</v>
      </c>
      <c r="W130" s="25">
        <f t="shared" si="121"/>
        <v>95020</v>
      </c>
      <c r="X130" s="72">
        <f t="shared" si="113"/>
        <v>89990</v>
      </c>
      <c r="Y130" s="20" t="s">
        <v>8</v>
      </c>
      <c r="Z130" s="21">
        <f t="shared" si="101"/>
        <v>5.2175059319799635</v>
      </c>
      <c r="AA130" s="22">
        <f t="shared" si="102"/>
        <v>25.051410493013446</v>
      </c>
      <c r="AB130" s="103">
        <f t="shared" si="103"/>
        <v>5836.6093366093364</v>
      </c>
      <c r="AC130" s="106">
        <f t="shared" si="122"/>
        <v>1.9166245578575039</v>
      </c>
      <c r="AF130" s="132">
        <f t="shared" si="105"/>
        <v>-2131.4496314496314</v>
      </c>
      <c r="AG130" s="431">
        <f t="shared" si="106"/>
        <v>0</v>
      </c>
      <c r="AH130" s="431">
        <f t="shared" si="107"/>
        <v>0</v>
      </c>
    </row>
    <row r="131" spans="1:34" x14ac:dyDescent="0.25">
      <c r="A131" s="90" t="s">
        <v>46</v>
      </c>
      <c r="B131" s="563"/>
      <c r="C131" s="27">
        <v>18.239999999999998</v>
      </c>
      <c r="D131" s="28">
        <v>2463</v>
      </c>
      <c r="E131" s="148">
        <f t="shared" si="89"/>
        <v>135.03289473684211</v>
      </c>
      <c r="F131" s="17">
        <f t="shared" si="114"/>
        <v>3</v>
      </c>
      <c r="G131" s="18">
        <v>54.72</v>
      </c>
      <c r="H131" s="19">
        <v>7389</v>
      </c>
      <c r="I131" s="18">
        <v>15</v>
      </c>
      <c r="J131" s="19">
        <v>1296</v>
      </c>
      <c r="K131" s="19">
        <v>34600</v>
      </c>
      <c r="L131" s="136">
        <v>32890</v>
      </c>
      <c r="M131" s="20" t="s">
        <v>8</v>
      </c>
      <c r="N131" s="21">
        <f t="shared" si="91"/>
        <v>5.7013888888888893</v>
      </c>
      <c r="O131" s="22">
        <f t="shared" si="92"/>
        <v>26.697530864197532</v>
      </c>
      <c r="P131" s="23">
        <f t="shared" si="93"/>
        <v>1896.9298245614036</v>
      </c>
      <c r="Q131" s="100">
        <f t="shared" si="115"/>
        <v>0.52618757612667477</v>
      </c>
      <c r="R131" s="17">
        <f t="shared" si="116"/>
        <v>10.000000000000002</v>
      </c>
      <c r="S131" s="24">
        <f t="shared" si="117"/>
        <v>182.4</v>
      </c>
      <c r="T131" s="25">
        <f t="shared" si="118"/>
        <v>24630</v>
      </c>
      <c r="U131" s="24">
        <f t="shared" si="119"/>
        <v>51</v>
      </c>
      <c r="V131" s="25">
        <f t="shared" si="120"/>
        <v>4351</v>
      </c>
      <c r="W131" s="25">
        <f t="shared" si="121"/>
        <v>115150</v>
      </c>
      <c r="X131" s="72">
        <f t="shared" si="113"/>
        <v>109220</v>
      </c>
      <c r="Y131" s="20" t="s">
        <v>8</v>
      </c>
      <c r="Z131" s="21">
        <f t="shared" si="101"/>
        <v>5.6607676396230753</v>
      </c>
      <c r="AA131" s="22">
        <f t="shared" si="102"/>
        <v>26.465180418294644</v>
      </c>
      <c r="AB131" s="103">
        <f t="shared" si="103"/>
        <v>6313.0482456140353</v>
      </c>
      <c r="AC131" s="106">
        <f t="shared" si="122"/>
        <v>1.7665448639870076</v>
      </c>
      <c r="AF131" s="132">
        <f t="shared" si="105"/>
        <v>-1896.9298245614036</v>
      </c>
      <c r="AG131" s="431">
        <f t="shared" si="106"/>
        <v>0</v>
      </c>
      <c r="AH131" s="431">
        <f t="shared" si="107"/>
        <v>0</v>
      </c>
    </row>
    <row r="132" spans="1:34" x14ac:dyDescent="0.25">
      <c r="A132" s="90" t="s">
        <v>47</v>
      </c>
      <c r="B132" s="563"/>
      <c r="C132" s="27">
        <v>16.23</v>
      </c>
      <c r="D132" s="28">
        <v>2248</v>
      </c>
      <c r="E132" s="148">
        <f t="shared" si="89"/>
        <v>138.50893407270488</v>
      </c>
      <c r="F132" s="17">
        <f t="shared" si="114"/>
        <v>3</v>
      </c>
      <c r="G132" s="18">
        <v>48.69</v>
      </c>
      <c r="H132" s="19">
        <v>6744</v>
      </c>
      <c r="I132" s="18">
        <v>15</v>
      </c>
      <c r="J132" s="19">
        <v>1410</v>
      </c>
      <c r="K132" s="19">
        <v>34860</v>
      </c>
      <c r="L132" s="136">
        <v>33130</v>
      </c>
      <c r="M132" s="20" t="s">
        <v>8</v>
      </c>
      <c r="N132" s="21">
        <f t="shared" si="91"/>
        <v>4.7829787234042556</v>
      </c>
      <c r="O132" s="22">
        <f t="shared" si="92"/>
        <v>24.723404255319149</v>
      </c>
      <c r="P132" s="23">
        <f t="shared" si="93"/>
        <v>2147.8743068391868</v>
      </c>
      <c r="Q132" s="100">
        <f t="shared" si="115"/>
        <v>0.62722419928825623</v>
      </c>
      <c r="R132" s="17">
        <f t="shared" si="116"/>
        <v>10</v>
      </c>
      <c r="S132" s="24">
        <f t="shared" si="117"/>
        <v>162.30000000000001</v>
      </c>
      <c r="T132" s="25">
        <f t="shared" si="118"/>
        <v>22480</v>
      </c>
      <c r="U132" s="24">
        <f t="shared" si="119"/>
        <v>44</v>
      </c>
      <c r="V132" s="25">
        <f t="shared" si="120"/>
        <v>4063</v>
      </c>
      <c r="W132" s="25">
        <f t="shared" si="121"/>
        <v>102180</v>
      </c>
      <c r="X132" s="72">
        <f t="shared" si="113"/>
        <v>96860</v>
      </c>
      <c r="Y132" s="20" t="s">
        <v>8</v>
      </c>
      <c r="Z132" s="21">
        <f t="shared" si="101"/>
        <v>5.5328574944622204</v>
      </c>
      <c r="AA132" s="22">
        <f t="shared" si="102"/>
        <v>25.148904750184592</v>
      </c>
      <c r="AB132" s="103">
        <f t="shared" si="103"/>
        <v>6295.7486136783737</v>
      </c>
      <c r="AC132" s="106">
        <f t="shared" si="122"/>
        <v>1.8073843416370108</v>
      </c>
      <c r="AF132" s="132">
        <f t="shared" si="105"/>
        <v>-2147.8743068391868</v>
      </c>
      <c r="AG132" s="431">
        <f t="shared" si="106"/>
        <v>0</v>
      </c>
      <c r="AH132" s="431">
        <f t="shared" si="107"/>
        <v>0</v>
      </c>
    </row>
    <row r="133" spans="1:34" x14ac:dyDescent="0.25">
      <c r="A133" s="90" t="s">
        <v>48</v>
      </c>
      <c r="B133" s="563"/>
      <c r="C133" s="27">
        <v>3.23</v>
      </c>
      <c r="D133" s="28">
        <v>403</v>
      </c>
      <c r="E133" s="148">
        <f t="shared" si="89"/>
        <v>124.76780185758514</v>
      </c>
      <c r="F133" s="17">
        <f t="shared" si="114"/>
        <v>3</v>
      </c>
      <c r="G133" s="18">
        <v>9.69</v>
      </c>
      <c r="H133" s="19">
        <v>1209</v>
      </c>
      <c r="I133" s="18">
        <v>3</v>
      </c>
      <c r="J133" s="19">
        <v>247</v>
      </c>
      <c r="K133" s="19">
        <v>6130</v>
      </c>
      <c r="L133" s="136">
        <v>5830</v>
      </c>
      <c r="M133" s="20" t="s">
        <v>8</v>
      </c>
      <c r="N133" s="21">
        <f t="shared" si="91"/>
        <v>4.8947368421052628</v>
      </c>
      <c r="O133" s="22">
        <f t="shared" si="92"/>
        <v>24.817813765182187</v>
      </c>
      <c r="P133" s="23">
        <f t="shared" si="93"/>
        <v>1897.8328173374614</v>
      </c>
      <c r="Q133" s="100">
        <f t="shared" si="115"/>
        <v>0.61290322580645162</v>
      </c>
      <c r="R133" s="17">
        <f t="shared" si="116"/>
        <v>10</v>
      </c>
      <c r="S133" s="24">
        <f t="shared" si="117"/>
        <v>32.299999999999997</v>
      </c>
      <c r="T133" s="25">
        <f t="shared" si="118"/>
        <v>4030</v>
      </c>
      <c r="U133" s="24">
        <f t="shared" si="119"/>
        <v>10</v>
      </c>
      <c r="V133" s="25">
        <f t="shared" si="120"/>
        <v>791</v>
      </c>
      <c r="W133" s="25">
        <f t="shared" si="121"/>
        <v>19570</v>
      </c>
      <c r="X133" s="72">
        <f t="shared" si="113"/>
        <v>18560</v>
      </c>
      <c r="Y133" s="20" t="s">
        <v>8</v>
      </c>
      <c r="Z133" s="21">
        <f t="shared" si="101"/>
        <v>5.0948166877370413</v>
      </c>
      <c r="AA133" s="22">
        <f t="shared" si="102"/>
        <v>24.740834386852086</v>
      </c>
      <c r="AB133" s="103">
        <f t="shared" si="103"/>
        <v>6058.8235294117649</v>
      </c>
      <c r="AC133" s="106">
        <f t="shared" si="122"/>
        <v>1.9627791563275434</v>
      </c>
      <c r="AF133" s="132">
        <f t="shared" si="105"/>
        <v>-1897.8328173374614</v>
      </c>
      <c r="AG133" s="431">
        <f t="shared" si="106"/>
        <v>0</v>
      </c>
      <c r="AH133" s="431">
        <f t="shared" si="107"/>
        <v>0</v>
      </c>
    </row>
    <row r="134" spans="1:34" x14ac:dyDescent="0.25">
      <c r="A134" s="90" t="s">
        <v>49</v>
      </c>
      <c r="B134" s="563"/>
      <c r="C134" s="27">
        <v>8.82</v>
      </c>
      <c r="D134" s="28">
        <v>1153</v>
      </c>
      <c r="E134" s="148">
        <f t="shared" si="89"/>
        <v>130.72562358276645</v>
      </c>
      <c r="F134" s="17">
        <f t="shared" si="114"/>
        <v>3</v>
      </c>
      <c r="G134" s="18">
        <v>26.46</v>
      </c>
      <c r="H134" s="19">
        <v>3459</v>
      </c>
      <c r="I134" s="18">
        <v>8</v>
      </c>
      <c r="J134" s="19">
        <v>593</v>
      </c>
      <c r="K134" s="19">
        <v>14780</v>
      </c>
      <c r="L134" s="136">
        <v>14050</v>
      </c>
      <c r="M134" s="20" t="s">
        <v>8</v>
      </c>
      <c r="N134" s="21">
        <f t="shared" si="91"/>
        <v>5.8330522765598651</v>
      </c>
      <c r="O134" s="22">
        <f t="shared" si="92"/>
        <v>24.924114671163576</v>
      </c>
      <c r="P134" s="23">
        <f t="shared" si="93"/>
        <v>1675.736961451247</v>
      </c>
      <c r="Q134" s="100">
        <f t="shared" si="115"/>
        <v>0.51431049436253251</v>
      </c>
      <c r="R134" s="17">
        <f t="shared" si="116"/>
        <v>10</v>
      </c>
      <c r="S134" s="24">
        <f t="shared" si="117"/>
        <v>88.2</v>
      </c>
      <c r="T134" s="25">
        <f t="shared" si="118"/>
        <v>11530</v>
      </c>
      <c r="U134" s="24">
        <f t="shared" si="119"/>
        <v>23</v>
      </c>
      <c r="V134" s="25">
        <f t="shared" si="120"/>
        <v>1878</v>
      </c>
      <c r="W134" s="25">
        <f t="shared" si="121"/>
        <v>46830</v>
      </c>
      <c r="X134" s="72">
        <f t="shared" si="113"/>
        <v>44410</v>
      </c>
      <c r="Y134" s="20" t="s">
        <v>8</v>
      </c>
      <c r="Z134" s="21">
        <f t="shared" si="101"/>
        <v>6.1395101171458997</v>
      </c>
      <c r="AA134" s="22">
        <f t="shared" si="102"/>
        <v>24.936102236421725</v>
      </c>
      <c r="AB134" s="103">
        <f t="shared" si="103"/>
        <v>5309.5238095238092</v>
      </c>
      <c r="AC134" s="106">
        <f t="shared" si="122"/>
        <v>1.6287944492627928</v>
      </c>
      <c r="AF134" s="132">
        <f t="shared" si="105"/>
        <v>-1675.736961451247</v>
      </c>
      <c r="AG134" s="431">
        <f t="shared" si="106"/>
        <v>0</v>
      </c>
      <c r="AH134" s="431">
        <f t="shared" si="107"/>
        <v>0</v>
      </c>
    </row>
    <row r="135" spans="1:34" x14ac:dyDescent="0.25">
      <c r="A135" s="90" t="s">
        <v>50</v>
      </c>
      <c r="B135" s="563"/>
      <c r="C135" s="27">
        <v>11.54</v>
      </c>
      <c r="D135" s="28">
        <v>1448</v>
      </c>
      <c r="E135" s="148">
        <f t="shared" si="89"/>
        <v>125.47660311958407</v>
      </c>
      <c r="F135" s="17">
        <f t="shared" si="114"/>
        <v>4</v>
      </c>
      <c r="G135" s="18">
        <v>46.16</v>
      </c>
      <c r="H135" s="19">
        <v>5792</v>
      </c>
      <c r="I135" s="18">
        <v>13</v>
      </c>
      <c r="J135" s="19">
        <v>1039</v>
      </c>
      <c r="K135" s="19">
        <v>26430</v>
      </c>
      <c r="L135" s="136">
        <v>25120</v>
      </c>
      <c r="M135" s="20" t="s">
        <v>8</v>
      </c>
      <c r="N135" s="21">
        <f t="shared" si="91"/>
        <v>5.5745909528392685</v>
      </c>
      <c r="O135" s="22">
        <f t="shared" si="92"/>
        <v>25.437921077959576</v>
      </c>
      <c r="P135" s="23">
        <f t="shared" si="93"/>
        <v>2290.2946273830157</v>
      </c>
      <c r="Q135" s="100">
        <f t="shared" si="115"/>
        <v>0.71754143646408841</v>
      </c>
      <c r="R135" s="17">
        <f t="shared" si="116"/>
        <v>10</v>
      </c>
      <c r="S135" s="24">
        <f t="shared" si="117"/>
        <v>115.39999999999999</v>
      </c>
      <c r="T135" s="25">
        <f t="shared" si="118"/>
        <v>14480</v>
      </c>
      <c r="U135" s="24">
        <f t="shared" si="119"/>
        <v>33</v>
      </c>
      <c r="V135" s="25">
        <f t="shared" si="120"/>
        <v>2846</v>
      </c>
      <c r="W135" s="25">
        <f t="shared" si="121"/>
        <v>71630</v>
      </c>
      <c r="X135" s="72">
        <f t="shared" si="113"/>
        <v>67880</v>
      </c>
      <c r="Y135" s="20" t="s">
        <v>8</v>
      </c>
      <c r="Z135" s="21">
        <f t="shared" si="101"/>
        <v>5.0878425860857339</v>
      </c>
      <c r="AA135" s="22">
        <f t="shared" si="102"/>
        <v>25.16865776528461</v>
      </c>
      <c r="AB135" s="103">
        <f t="shared" si="103"/>
        <v>6207.1057192374356</v>
      </c>
      <c r="AC135" s="106">
        <f t="shared" si="122"/>
        <v>1.9654696132596685</v>
      </c>
      <c r="AF135" s="132">
        <f t="shared" si="105"/>
        <v>-2290.2946273830157</v>
      </c>
      <c r="AG135" s="431">
        <f t="shared" si="106"/>
        <v>0</v>
      </c>
      <c r="AH135" s="431">
        <f t="shared" si="107"/>
        <v>0</v>
      </c>
    </row>
    <row r="136" spans="1:34" x14ac:dyDescent="0.25">
      <c r="A136" s="90" t="s">
        <v>51</v>
      </c>
      <c r="B136" s="563"/>
      <c r="C136" s="27">
        <v>19.36</v>
      </c>
      <c r="D136" s="28">
        <v>2442</v>
      </c>
      <c r="E136" s="148">
        <f t="shared" si="89"/>
        <v>126.13636363636364</v>
      </c>
      <c r="F136" s="17">
        <f t="shared" si="114"/>
        <v>4</v>
      </c>
      <c r="G136" s="18">
        <v>77.44</v>
      </c>
      <c r="H136" s="19">
        <v>9768</v>
      </c>
      <c r="I136" s="18">
        <v>20</v>
      </c>
      <c r="J136" s="19">
        <v>1637</v>
      </c>
      <c r="K136" s="19">
        <v>41340</v>
      </c>
      <c r="L136" s="136">
        <v>39290</v>
      </c>
      <c r="M136" s="20" t="s">
        <v>8</v>
      </c>
      <c r="N136" s="21">
        <f t="shared" si="91"/>
        <v>5.9670128283445329</v>
      </c>
      <c r="O136" s="22">
        <f t="shared" si="92"/>
        <v>25.253512522907759</v>
      </c>
      <c r="P136" s="23">
        <f t="shared" si="93"/>
        <v>2135.3305785123966</v>
      </c>
      <c r="Q136" s="100">
        <f t="shared" si="115"/>
        <v>0.67035217035217032</v>
      </c>
      <c r="R136" s="17">
        <f t="shared" si="116"/>
        <v>10</v>
      </c>
      <c r="S136" s="24">
        <f t="shared" si="117"/>
        <v>193.6</v>
      </c>
      <c r="T136" s="25">
        <f t="shared" si="118"/>
        <v>24420</v>
      </c>
      <c r="U136" s="24">
        <f t="shared" si="119"/>
        <v>53</v>
      </c>
      <c r="V136" s="25">
        <f t="shared" si="120"/>
        <v>4234</v>
      </c>
      <c r="W136" s="25">
        <f t="shared" si="121"/>
        <v>106140</v>
      </c>
      <c r="X136" s="72">
        <f t="shared" si="113"/>
        <v>100670</v>
      </c>
      <c r="Y136" s="20" t="s">
        <v>8</v>
      </c>
      <c r="Z136" s="21">
        <f t="shared" si="101"/>
        <v>5.7675956542276809</v>
      </c>
      <c r="AA136" s="22">
        <f t="shared" si="102"/>
        <v>25.068493150684933</v>
      </c>
      <c r="AB136" s="103">
        <f t="shared" si="103"/>
        <v>5482.4380165289258</v>
      </c>
      <c r="AC136" s="106">
        <f t="shared" si="122"/>
        <v>1.7338247338247339</v>
      </c>
      <c r="AF136" s="257">
        <f t="shared" si="105"/>
        <v>-2135.3305785123966</v>
      </c>
      <c r="AG136" s="431">
        <f t="shared" si="106"/>
        <v>0</v>
      </c>
      <c r="AH136" s="431">
        <f t="shared" si="107"/>
        <v>0</v>
      </c>
    </row>
    <row r="137" spans="1:34" x14ac:dyDescent="0.25">
      <c r="A137" s="94" t="s">
        <v>52</v>
      </c>
      <c r="B137" s="564"/>
      <c r="C137" s="29">
        <v>16.18</v>
      </c>
      <c r="D137" s="30">
        <v>2228</v>
      </c>
      <c r="E137" s="152">
        <f t="shared" si="89"/>
        <v>137.7008652657602</v>
      </c>
      <c r="F137" s="57">
        <f t="shared" si="114"/>
        <v>3.4437577255871448</v>
      </c>
      <c r="G137" s="58">
        <v>55.72</v>
      </c>
      <c r="H137" s="59">
        <v>7675</v>
      </c>
      <c r="I137" s="58">
        <v>15</v>
      </c>
      <c r="J137" s="59">
        <v>1168</v>
      </c>
      <c r="K137" s="59">
        <v>26960</v>
      </c>
      <c r="L137" s="139">
        <v>25620</v>
      </c>
      <c r="M137" s="49" t="s">
        <v>8</v>
      </c>
      <c r="N137" s="37">
        <f t="shared" si="91"/>
        <v>6.5710616438356162</v>
      </c>
      <c r="O137" s="38">
        <f t="shared" si="92"/>
        <v>23.082191780821919</v>
      </c>
      <c r="P137" s="39">
        <f t="shared" si="93"/>
        <v>1666.2546353522869</v>
      </c>
      <c r="Q137" s="100">
        <f t="shared" si="115"/>
        <v>0.52423698384201078</v>
      </c>
      <c r="R137" s="57">
        <f t="shared" si="116"/>
        <v>9.4437577255871457</v>
      </c>
      <c r="S137" s="47">
        <f t="shared" si="117"/>
        <v>152.80000000000001</v>
      </c>
      <c r="T137" s="48">
        <f t="shared" si="118"/>
        <v>21043</v>
      </c>
      <c r="U137" s="47">
        <f t="shared" si="119"/>
        <v>40</v>
      </c>
      <c r="V137" s="48">
        <f t="shared" si="120"/>
        <v>3296</v>
      </c>
      <c r="W137" s="48">
        <f t="shared" si="121"/>
        <v>76170</v>
      </c>
      <c r="X137" s="192">
        <f t="shared" si="113"/>
        <v>72260</v>
      </c>
      <c r="Y137" s="49" t="s">
        <v>8</v>
      </c>
      <c r="Z137" s="21">
        <f t="shared" si="101"/>
        <v>6.3844053398058254</v>
      </c>
      <c r="AA137" s="22">
        <f t="shared" si="102"/>
        <v>23.109830097087379</v>
      </c>
      <c r="AB137" s="103">
        <f t="shared" si="103"/>
        <v>4707.6637824474665</v>
      </c>
      <c r="AC137" s="106">
        <f t="shared" si="122"/>
        <v>1.4793536804308798</v>
      </c>
      <c r="AF137" s="132">
        <f t="shared" si="105"/>
        <v>-1666.2546353522869</v>
      </c>
      <c r="AG137" s="431">
        <f t="shared" si="106"/>
        <v>0</v>
      </c>
      <c r="AH137" s="431">
        <f t="shared" si="107"/>
        <v>0</v>
      </c>
    </row>
    <row r="138" spans="1:34" x14ac:dyDescent="0.25">
      <c r="A138" s="156" t="s">
        <v>24</v>
      </c>
      <c r="B138" s="157"/>
      <c r="C138" s="158">
        <f>SUM(C127:C137)</f>
        <v>164.87</v>
      </c>
      <c r="D138" s="159">
        <f>SUM(D127:D137)</f>
        <v>21080</v>
      </c>
      <c r="E138" s="153">
        <f t="shared" si="89"/>
        <v>127.8583126099351</v>
      </c>
      <c r="F138" s="160"/>
      <c r="G138" s="158">
        <f>SUM(G127:G137)</f>
        <v>590.96</v>
      </c>
      <c r="H138" s="159">
        <f>SUM(H127:H137)</f>
        <v>75255</v>
      </c>
      <c r="I138" s="158">
        <f>SUM(I127:I137)</f>
        <v>166</v>
      </c>
      <c r="J138" s="159">
        <f>SUM(J127:J137)</f>
        <v>13876</v>
      </c>
      <c r="K138" s="159">
        <f>SUM(K127:K137)</f>
        <v>348210</v>
      </c>
      <c r="L138" s="159">
        <f t="shared" ref="L138" si="123">SUM(L127:L137)</f>
        <v>330930</v>
      </c>
      <c r="M138" s="161" t="s">
        <v>8</v>
      </c>
      <c r="N138" s="162">
        <f t="shared" si="91"/>
        <v>5.4233929086191983</v>
      </c>
      <c r="O138" s="163">
        <f t="shared" si="92"/>
        <v>25.094407610262323</v>
      </c>
      <c r="P138" s="164">
        <f t="shared" si="93"/>
        <v>2112.0276581549097</v>
      </c>
      <c r="Q138" s="165">
        <f>J138/D138</f>
        <v>0.65825426944971532</v>
      </c>
      <c r="R138" s="160"/>
      <c r="S138" s="158">
        <f>SUM(S127:S137)</f>
        <v>1681.69</v>
      </c>
      <c r="T138" s="159">
        <f>SUM(T127:T137)</f>
        <v>214718</v>
      </c>
      <c r="U138" s="158">
        <f>SUM(U127:U137)</f>
        <v>463</v>
      </c>
      <c r="V138" s="159">
        <f>SUM(V127:V137)</f>
        <v>40361</v>
      </c>
      <c r="W138" s="159">
        <f>SUM(W127:W137)</f>
        <v>1005300</v>
      </c>
      <c r="X138" s="193">
        <f t="shared" si="113"/>
        <v>952850</v>
      </c>
      <c r="Y138" s="161" t="s">
        <v>8</v>
      </c>
      <c r="Z138" s="162">
        <f t="shared" si="101"/>
        <v>5.319937563489507</v>
      </c>
      <c r="AA138" s="163">
        <f t="shared" si="102"/>
        <v>24.907707935878694</v>
      </c>
      <c r="AB138" s="190">
        <f t="shared" si="103"/>
        <v>6097.5313883665913</v>
      </c>
      <c r="AC138" s="191">
        <f>V138/D138</f>
        <v>1.9146584440227703</v>
      </c>
      <c r="AF138" s="132"/>
      <c r="AG138" s="431">
        <f t="shared" si="106"/>
        <v>0</v>
      </c>
      <c r="AH138" s="431">
        <f t="shared" si="107"/>
        <v>0</v>
      </c>
    </row>
    <row r="139" spans="1:34" x14ac:dyDescent="0.25">
      <c r="A139" s="117" t="s">
        <v>16</v>
      </c>
      <c r="B139" s="565">
        <v>2005</v>
      </c>
      <c r="C139" s="115">
        <v>5.16</v>
      </c>
      <c r="D139" s="116">
        <v>525</v>
      </c>
      <c r="E139" s="151">
        <f>D139/C139</f>
        <v>101.74418604651163</v>
      </c>
      <c r="F139" s="7">
        <f t="shared" ref="F139:F147" si="124">G139/C139</f>
        <v>3</v>
      </c>
      <c r="G139" s="6">
        <v>15.48</v>
      </c>
      <c r="H139" s="5">
        <v>1575</v>
      </c>
      <c r="I139" s="6">
        <v>3</v>
      </c>
      <c r="J139" s="5">
        <v>306</v>
      </c>
      <c r="K139" s="5">
        <v>6630</v>
      </c>
      <c r="L139" s="137">
        <v>6300</v>
      </c>
      <c r="M139" s="15" t="s">
        <v>8</v>
      </c>
      <c r="N139" s="86">
        <f t="shared" si="91"/>
        <v>5.1470588235294121</v>
      </c>
      <c r="O139" s="87">
        <f t="shared" si="92"/>
        <v>21.666666666666668</v>
      </c>
      <c r="P139" s="70">
        <f>K139/C139</f>
        <v>1284.8837209302326</v>
      </c>
      <c r="Q139" s="100">
        <f t="shared" ref="Q139:Q149" si="125">J139/D139</f>
        <v>0.58285714285714285</v>
      </c>
      <c r="R139" s="14">
        <f t="shared" ref="R139:R147" si="126">S139/C139</f>
        <v>9</v>
      </c>
      <c r="S139" s="71">
        <f t="shared" ref="S139:S147" si="127">G139+S88</f>
        <v>46.44</v>
      </c>
      <c r="T139" s="72">
        <f t="shared" ref="T139:T147" si="128">H139+T88</f>
        <v>4725</v>
      </c>
      <c r="U139" s="71">
        <f t="shared" ref="U139:U147" si="129">I139+U88</f>
        <v>9</v>
      </c>
      <c r="V139" s="72">
        <f t="shared" ref="V139:V147" si="130">J139+V88</f>
        <v>1017</v>
      </c>
      <c r="W139" s="72">
        <f t="shared" ref="W139:W147" si="131">K139+W88</f>
        <v>22090</v>
      </c>
      <c r="X139" s="72">
        <f t="shared" si="113"/>
        <v>20930</v>
      </c>
      <c r="Y139" s="15" t="s">
        <v>8</v>
      </c>
      <c r="Z139" s="21">
        <f t="shared" si="101"/>
        <v>4.6460176991150446</v>
      </c>
      <c r="AA139" s="22">
        <f t="shared" si="102"/>
        <v>21.720747295968536</v>
      </c>
      <c r="AB139" s="103">
        <f t="shared" si="103"/>
        <v>4281.0077519379847</v>
      </c>
      <c r="AC139" s="106">
        <f t="shared" ref="AC139:AC149" si="132">V139/D139</f>
        <v>1.9371428571428571</v>
      </c>
      <c r="AE139">
        <v>199</v>
      </c>
      <c r="AF139" s="132">
        <f t="shared" si="105"/>
        <v>-1284.8837209302326</v>
      </c>
      <c r="AG139" s="431">
        <f t="shared" si="106"/>
        <v>115.98857142857143</v>
      </c>
      <c r="AH139" s="431">
        <f t="shared" si="107"/>
        <v>2513.0857142857144</v>
      </c>
    </row>
    <row r="140" spans="1:34" x14ac:dyDescent="0.25">
      <c r="A140" s="90" t="s">
        <v>53</v>
      </c>
      <c r="B140" s="560"/>
      <c r="C140" s="27">
        <v>11.02</v>
      </c>
      <c r="D140" s="28">
        <v>1430</v>
      </c>
      <c r="E140" s="148">
        <f t="shared" ref="E140:E149" si="133">D140/C140</f>
        <v>129.76406533575317</v>
      </c>
      <c r="F140" s="17">
        <f t="shared" si="124"/>
        <v>3.0000000000000004</v>
      </c>
      <c r="G140" s="18">
        <v>33.06</v>
      </c>
      <c r="H140" s="19">
        <v>4290</v>
      </c>
      <c r="I140" s="18">
        <v>11</v>
      </c>
      <c r="J140" s="19">
        <v>819</v>
      </c>
      <c r="K140" s="19">
        <v>17970</v>
      </c>
      <c r="L140" s="136">
        <v>17080</v>
      </c>
      <c r="M140" s="20" t="s">
        <v>8</v>
      </c>
      <c r="N140" s="21">
        <f t="shared" si="91"/>
        <v>5.2380952380952381</v>
      </c>
      <c r="O140" s="22">
        <f t="shared" si="92"/>
        <v>21.941391941391942</v>
      </c>
      <c r="P140" s="23">
        <f t="shared" ref="P140:P149" si="134">K140/C140</f>
        <v>1630.6715063520871</v>
      </c>
      <c r="Q140" s="100">
        <f t="shared" si="125"/>
        <v>0.57272727272727275</v>
      </c>
      <c r="R140" s="17">
        <f t="shared" si="126"/>
        <v>9.0000000000000018</v>
      </c>
      <c r="S140" s="24">
        <f t="shared" si="127"/>
        <v>99.18</v>
      </c>
      <c r="T140" s="25">
        <f t="shared" si="128"/>
        <v>12870</v>
      </c>
      <c r="U140" s="24">
        <f t="shared" si="129"/>
        <v>29</v>
      </c>
      <c r="V140" s="25">
        <f t="shared" si="130"/>
        <v>2501</v>
      </c>
      <c r="W140" s="25">
        <f t="shared" si="131"/>
        <v>55120</v>
      </c>
      <c r="X140" s="72">
        <f t="shared" si="113"/>
        <v>52260</v>
      </c>
      <c r="Y140" s="20" t="s">
        <v>8</v>
      </c>
      <c r="Z140" s="21">
        <f t="shared" si="101"/>
        <v>5.1459416233506596</v>
      </c>
      <c r="AA140" s="22">
        <f t="shared" si="102"/>
        <v>22.039184326269492</v>
      </c>
      <c r="AB140" s="103">
        <f t="shared" si="103"/>
        <v>5001.8148820326678</v>
      </c>
      <c r="AC140" s="106">
        <f t="shared" si="132"/>
        <v>1.7489510489510489</v>
      </c>
      <c r="AE140">
        <v>54</v>
      </c>
      <c r="AF140" s="132">
        <f t="shared" si="105"/>
        <v>-1630.6715063520871</v>
      </c>
      <c r="AG140" s="431">
        <f t="shared" si="106"/>
        <v>30.927272727272729</v>
      </c>
      <c r="AH140" s="431">
        <f t="shared" si="107"/>
        <v>678.58741258741259</v>
      </c>
    </row>
    <row r="141" spans="1:34" x14ac:dyDescent="0.25">
      <c r="A141" s="90" t="s">
        <v>54</v>
      </c>
      <c r="B141" s="560"/>
      <c r="C141" s="27">
        <v>4.38</v>
      </c>
      <c r="D141" s="28">
        <v>465</v>
      </c>
      <c r="E141" s="148">
        <f t="shared" si="133"/>
        <v>106.16438356164385</v>
      </c>
      <c r="F141" s="17">
        <f t="shared" si="124"/>
        <v>3</v>
      </c>
      <c r="G141" s="18">
        <v>13.14</v>
      </c>
      <c r="H141" s="19">
        <v>1395</v>
      </c>
      <c r="I141" s="18">
        <v>3</v>
      </c>
      <c r="J141" s="19">
        <v>276</v>
      </c>
      <c r="K141" s="19">
        <v>6170</v>
      </c>
      <c r="L141" s="136">
        <v>5860</v>
      </c>
      <c r="M141" s="20" t="s">
        <v>8</v>
      </c>
      <c r="N141" s="21">
        <f t="shared" si="91"/>
        <v>5.0543478260869561</v>
      </c>
      <c r="O141" s="22">
        <f t="shared" si="92"/>
        <v>22.355072463768117</v>
      </c>
      <c r="P141" s="23">
        <f t="shared" si="134"/>
        <v>1408.6757990867579</v>
      </c>
      <c r="Q141" s="100">
        <f t="shared" si="125"/>
        <v>0.59354838709677415</v>
      </c>
      <c r="R141" s="17">
        <f t="shared" si="126"/>
        <v>10</v>
      </c>
      <c r="S141" s="24">
        <f t="shared" si="127"/>
        <v>43.8</v>
      </c>
      <c r="T141" s="25">
        <f t="shared" si="128"/>
        <v>4650</v>
      </c>
      <c r="U141" s="24">
        <f t="shared" si="129"/>
        <v>10</v>
      </c>
      <c r="V141" s="25">
        <f t="shared" si="130"/>
        <v>877</v>
      </c>
      <c r="W141" s="25">
        <f t="shared" si="131"/>
        <v>19300</v>
      </c>
      <c r="X141" s="72">
        <f t="shared" si="113"/>
        <v>18300</v>
      </c>
      <c r="Y141" s="20" t="s">
        <v>8</v>
      </c>
      <c r="Z141" s="21">
        <f t="shared" si="101"/>
        <v>5.3021664766248575</v>
      </c>
      <c r="AA141" s="22">
        <f t="shared" si="102"/>
        <v>22.006841505131128</v>
      </c>
      <c r="AB141" s="103">
        <f t="shared" si="103"/>
        <v>4406.3926940639267</v>
      </c>
      <c r="AC141" s="106">
        <f t="shared" si="132"/>
        <v>1.8860215053763441</v>
      </c>
      <c r="AE141">
        <v>39</v>
      </c>
      <c r="AF141" s="132">
        <f t="shared" si="105"/>
        <v>-1408.6757990867579</v>
      </c>
      <c r="AG141" s="431">
        <f t="shared" si="106"/>
        <v>23.148387096774194</v>
      </c>
      <c r="AH141" s="431">
        <f t="shared" si="107"/>
        <v>517.48387096774195</v>
      </c>
    </row>
    <row r="142" spans="1:34" x14ac:dyDescent="0.25">
      <c r="A142" s="90" t="s">
        <v>17</v>
      </c>
      <c r="B142" s="560"/>
      <c r="C142" s="27">
        <v>9.39</v>
      </c>
      <c r="D142" s="28">
        <v>913</v>
      </c>
      <c r="E142" s="148">
        <f t="shared" si="133"/>
        <v>97.231096911608091</v>
      </c>
      <c r="F142" s="17">
        <f t="shared" si="124"/>
        <v>3</v>
      </c>
      <c r="G142" s="18">
        <v>28.17</v>
      </c>
      <c r="H142" s="19">
        <v>2739</v>
      </c>
      <c r="I142" s="18">
        <v>8</v>
      </c>
      <c r="J142" s="19">
        <v>548</v>
      </c>
      <c r="K142" s="19">
        <v>12000</v>
      </c>
      <c r="L142" s="136">
        <v>11410</v>
      </c>
      <c r="M142" s="20" t="s">
        <v>8</v>
      </c>
      <c r="N142" s="21">
        <f t="shared" si="91"/>
        <v>4.9981751824817522</v>
      </c>
      <c r="O142" s="22">
        <f t="shared" si="92"/>
        <v>21.897810218978101</v>
      </c>
      <c r="P142" s="23">
        <f t="shared" si="134"/>
        <v>1277.9552715654952</v>
      </c>
      <c r="Q142" s="100">
        <f t="shared" si="125"/>
        <v>0.60021905805038334</v>
      </c>
      <c r="R142" s="17">
        <f t="shared" si="126"/>
        <v>9</v>
      </c>
      <c r="S142" s="24">
        <f t="shared" si="127"/>
        <v>84.51</v>
      </c>
      <c r="T142" s="25">
        <f t="shared" si="128"/>
        <v>8217</v>
      </c>
      <c r="U142" s="24">
        <f t="shared" si="129"/>
        <v>25</v>
      </c>
      <c r="V142" s="25">
        <f t="shared" si="130"/>
        <v>1744</v>
      </c>
      <c r="W142" s="25">
        <f t="shared" si="131"/>
        <v>38410</v>
      </c>
      <c r="X142" s="72">
        <f t="shared" si="113"/>
        <v>36390</v>
      </c>
      <c r="Y142" s="20" t="s">
        <v>8</v>
      </c>
      <c r="Z142" s="21">
        <f t="shared" si="101"/>
        <v>4.7115825688073398</v>
      </c>
      <c r="AA142" s="22">
        <f t="shared" si="102"/>
        <v>22.024082568807341</v>
      </c>
      <c r="AB142" s="103">
        <f t="shared" si="103"/>
        <v>4090.521831735889</v>
      </c>
      <c r="AC142" s="106">
        <f t="shared" si="132"/>
        <v>1.9101861993428257</v>
      </c>
      <c r="AE142">
        <v>106</v>
      </c>
      <c r="AF142" s="132">
        <f t="shared" si="105"/>
        <v>-1277.9552715654952</v>
      </c>
      <c r="AG142" s="431">
        <f t="shared" si="106"/>
        <v>63.623220153340633</v>
      </c>
      <c r="AH142" s="431">
        <f t="shared" si="107"/>
        <v>1393.2092004381159</v>
      </c>
    </row>
    <row r="143" spans="1:34" x14ac:dyDescent="0.25">
      <c r="A143" s="90" t="s">
        <v>55</v>
      </c>
      <c r="B143" s="560"/>
      <c r="C143" s="27">
        <v>4.76</v>
      </c>
      <c r="D143" s="28">
        <v>513</v>
      </c>
      <c r="E143" s="148">
        <f t="shared" si="133"/>
        <v>107.77310924369749</v>
      </c>
      <c r="F143" s="17">
        <f t="shared" si="124"/>
        <v>3</v>
      </c>
      <c r="G143" s="18">
        <v>14.28</v>
      </c>
      <c r="H143" s="19">
        <v>1539</v>
      </c>
      <c r="I143" s="18">
        <v>4</v>
      </c>
      <c r="J143" s="19">
        <v>282</v>
      </c>
      <c r="K143" s="19">
        <v>6310</v>
      </c>
      <c r="L143" s="136">
        <v>6000</v>
      </c>
      <c r="M143" s="20" t="s">
        <v>8</v>
      </c>
      <c r="N143" s="21">
        <f t="shared" si="91"/>
        <v>5.457446808510638</v>
      </c>
      <c r="O143" s="22">
        <f t="shared" si="92"/>
        <v>22.375886524822697</v>
      </c>
      <c r="P143" s="23">
        <f t="shared" si="134"/>
        <v>1325.6302521008404</v>
      </c>
      <c r="Q143" s="100">
        <f t="shared" si="125"/>
        <v>0.54970760233918126</v>
      </c>
      <c r="R143" s="17">
        <f t="shared" si="126"/>
        <v>10</v>
      </c>
      <c r="S143" s="24">
        <f t="shared" si="127"/>
        <v>47.6</v>
      </c>
      <c r="T143" s="25">
        <f t="shared" si="128"/>
        <v>5130</v>
      </c>
      <c r="U143" s="24">
        <f t="shared" si="129"/>
        <v>12</v>
      </c>
      <c r="V143" s="25">
        <f t="shared" si="130"/>
        <v>1093</v>
      </c>
      <c r="W143" s="25">
        <f t="shared" si="131"/>
        <v>24110</v>
      </c>
      <c r="X143" s="72">
        <f t="shared" si="113"/>
        <v>22840</v>
      </c>
      <c r="Y143" s="20" t="s">
        <v>8</v>
      </c>
      <c r="Z143" s="21">
        <f t="shared" si="101"/>
        <v>4.6935041171088745</v>
      </c>
      <c r="AA143" s="22">
        <f t="shared" si="102"/>
        <v>22.058554437328453</v>
      </c>
      <c r="AB143" s="103">
        <f t="shared" si="103"/>
        <v>5065.1260504201682</v>
      </c>
      <c r="AC143" s="106">
        <f t="shared" si="132"/>
        <v>2.1306042884990255</v>
      </c>
      <c r="AF143" s="132">
        <f t="shared" si="105"/>
        <v>-1325.6302521008404</v>
      </c>
      <c r="AG143" s="431">
        <f t="shared" si="106"/>
        <v>0</v>
      </c>
      <c r="AH143" s="431">
        <f t="shared" si="107"/>
        <v>0</v>
      </c>
    </row>
    <row r="144" spans="1:34" x14ac:dyDescent="0.25">
      <c r="A144" s="90" t="s">
        <v>56</v>
      </c>
      <c r="B144" s="560"/>
      <c r="C144" s="27">
        <v>0.86</v>
      </c>
      <c r="D144" s="28">
        <v>111</v>
      </c>
      <c r="E144" s="148">
        <f t="shared" si="133"/>
        <v>129.06976744186048</v>
      </c>
      <c r="F144" s="17">
        <f t="shared" si="124"/>
        <v>4</v>
      </c>
      <c r="G144" s="18">
        <v>3.44</v>
      </c>
      <c r="H144" s="19">
        <v>444</v>
      </c>
      <c r="I144" s="18">
        <v>4</v>
      </c>
      <c r="J144" s="19">
        <v>80</v>
      </c>
      <c r="K144" s="19">
        <v>1810</v>
      </c>
      <c r="L144" s="136">
        <v>1720</v>
      </c>
      <c r="M144" s="20" t="s">
        <v>8</v>
      </c>
      <c r="N144" s="21">
        <f t="shared" si="91"/>
        <v>5.55</v>
      </c>
      <c r="O144" s="22">
        <f t="shared" si="92"/>
        <v>22.625</v>
      </c>
      <c r="P144" s="23">
        <f t="shared" si="134"/>
        <v>2104.6511627906975</v>
      </c>
      <c r="Q144" s="100">
        <f t="shared" si="125"/>
        <v>0.72072072072072069</v>
      </c>
      <c r="R144" s="17">
        <f t="shared" si="126"/>
        <v>10</v>
      </c>
      <c r="S144" s="24">
        <f t="shared" si="127"/>
        <v>8.6</v>
      </c>
      <c r="T144" s="25">
        <f t="shared" si="128"/>
        <v>1110</v>
      </c>
      <c r="U144" s="24">
        <f t="shared" si="129"/>
        <v>10</v>
      </c>
      <c r="V144" s="25">
        <f t="shared" si="130"/>
        <v>244</v>
      </c>
      <c r="W144" s="25">
        <f t="shared" si="131"/>
        <v>5540</v>
      </c>
      <c r="X144" s="72">
        <f t="shared" si="113"/>
        <v>5250</v>
      </c>
      <c r="Y144" s="20" t="s">
        <v>8</v>
      </c>
      <c r="Z144" s="21">
        <f t="shared" si="101"/>
        <v>4.5491803278688527</v>
      </c>
      <c r="AA144" s="22">
        <f t="shared" si="102"/>
        <v>22.704918032786885</v>
      </c>
      <c r="AB144" s="103">
        <f t="shared" si="103"/>
        <v>6441.8604651162796</v>
      </c>
      <c r="AC144" s="106">
        <f t="shared" si="132"/>
        <v>2.1981981981981984</v>
      </c>
      <c r="AE144">
        <v>184</v>
      </c>
      <c r="AF144" s="132">
        <f t="shared" si="105"/>
        <v>-2104.6511627906975</v>
      </c>
      <c r="AG144" s="431">
        <f t="shared" si="106"/>
        <v>132.61261261261259</v>
      </c>
      <c r="AH144" s="431">
        <f t="shared" si="107"/>
        <v>3000.3603603603601</v>
      </c>
    </row>
    <row r="145" spans="1:34" x14ac:dyDescent="0.25">
      <c r="A145" s="90" t="s">
        <v>20</v>
      </c>
      <c r="B145" s="560"/>
      <c r="C145" s="27">
        <v>10.08</v>
      </c>
      <c r="D145" s="28">
        <v>1160</v>
      </c>
      <c r="E145" s="148">
        <f t="shared" si="133"/>
        <v>115.07936507936508</v>
      </c>
      <c r="F145" s="17">
        <f t="shared" si="124"/>
        <v>3</v>
      </c>
      <c r="G145" s="18">
        <v>30.24</v>
      </c>
      <c r="H145" s="19">
        <v>3480</v>
      </c>
      <c r="I145" s="18">
        <v>8</v>
      </c>
      <c r="J145" s="19">
        <v>950</v>
      </c>
      <c r="K145" s="19">
        <v>19780</v>
      </c>
      <c r="L145" s="136">
        <v>18800</v>
      </c>
      <c r="M145" s="20" t="s">
        <v>8</v>
      </c>
      <c r="N145" s="21">
        <f t="shared" si="91"/>
        <v>3.6631578947368419</v>
      </c>
      <c r="O145" s="22">
        <f t="shared" si="92"/>
        <v>20.821052631578947</v>
      </c>
      <c r="P145" s="23">
        <f t="shared" si="134"/>
        <v>1962.3015873015872</v>
      </c>
      <c r="Q145" s="100">
        <f t="shared" si="125"/>
        <v>0.81896551724137934</v>
      </c>
      <c r="R145" s="17">
        <f t="shared" si="126"/>
        <v>9</v>
      </c>
      <c r="S145" s="24">
        <f t="shared" si="127"/>
        <v>90.72</v>
      </c>
      <c r="T145" s="25">
        <f t="shared" si="128"/>
        <v>10440</v>
      </c>
      <c r="U145" s="24">
        <f t="shared" si="129"/>
        <v>24</v>
      </c>
      <c r="V145" s="25">
        <f t="shared" si="130"/>
        <v>2559</v>
      </c>
      <c r="W145" s="25">
        <f t="shared" si="131"/>
        <v>53330</v>
      </c>
      <c r="X145" s="72">
        <f t="shared" si="113"/>
        <v>50570</v>
      </c>
      <c r="Y145" s="20" t="s">
        <v>8</v>
      </c>
      <c r="Z145" s="21">
        <f t="shared" si="101"/>
        <v>4.0797186400937866</v>
      </c>
      <c r="AA145" s="22">
        <f t="shared" si="102"/>
        <v>20.840171942164908</v>
      </c>
      <c r="AB145" s="103">
        <f t="shared" si="103"/>
        <v>5290.6746031746034</v>
      </c>
      <c r="AC145" s="106">
        <f t="shared" si="132"/>
        <v>2.2060344827586209</v>
      </c>
      <c r="AE145">
        <v>106</v>
      </c>
      <c r="AF145" s="132">
        <f t="shared" si="105"/>
        <v>-1962.3015873015872</v>
      </c>
      <c r="AG145" s="431">
        <f t="shared" si="106"/>
        <v>86.810344827586206</v>
      </c>
      <c r="AH145" s="431">
        <f t="shared" si="107"/>
        <v>1807.4827586206895</v>
      </c>
    </row>
    <row r="146" spans="1:34" x14ac:dyDescent="0.25">
      <c r="A146" s="90" t="s">
        <v>19</v>
      </c>
      <c r="B146" s="560"/>
      <c r="C146" s="27">
        <v>10.83</v>
      </c>
      <c r="D146" s="28">
        <v>1290</v>
      </c>
      <c r="E146" s="148">
        <f t="shared" si="133"/>
        <v>119.11357340720221</v>
      </c>
      <c r="F146" s="17">
        <f t="shared" si="124"/>
        <v>3</v>
      </c>
      <c r="G146" s="18">
        <v>32.49</v>
      </c>
      <c r="H146" s="19">
        <v>3870</v>
      </c>
      <c r="I146" s="18">
        <v>8</v>
      </c>
      <c r="J146" s="19">
        <v>727</v>
      </c>
      <c r="K146" s="19">
        <v>14910</v>
      </c>
      <c r="L146" s="136">
        <v>14170</v>
      </c>
      <c r="M146" s="20" t="s">
        <v>8</v>
      </c>
      <c r="N146" s="21">
        <f t="shared" si="91"/>
        <v>5.3232462173314996</v>
      </c>
      <c r="O146" s="22">
        <f t="shared" si="92"/>
        <v>20.508940852819808</v>
      </c>
      <c r="P146" s="23">
        <f t="shared" si="134"/>
        <v>1376.7313019390581</v>
      </c>
      <c r="Q146" s="100">
        <f t="shared" si="125"/>
        <v>0.56356589147286817</v>
      </c>
      <c r="R146" s="17">
        <f t="shared" si="126"/>
        <v>9</v>
      </c>
      <c r="S146" s="24">
        <f t="shared" si="127"/>
        <v>97.47</v>
      </c>
      <c r="T146" s="25">
        <f t="shared" si="128"/>
        <v>11610</v>
      </c>
      <c r="U146" s="24">
        <f t="shared" si="129"/>
        <v>22</v>
      </c>
      <c r="V146" s="25">
        <f t="shared" si="130"/>
        <v>2344</v>
      </c>
      <c r="W146" s="25">
        <f t="shared" si="131"/>
        <v>48290</v>
      </c>
      <c r="X146" s="72">
        <f t="shared" si="113"/>
        <v>45740</v>
      </c>
      <c r="Y146" s="20" t="s">
        <v>8</v>
      </c>
      <c r="Z146" s="21">
        <f t="shared" si="101"/>
        <v>4.9530716723549491</v>
      </c>
      <c r="AA146" s="22">
        <f t="shared" si="102"/>
        <v>20.601535836177476</v>
      </c>
      <c r="AB146" s="103">
        <f t="shared" si="103"/>
        <v>4458.9104339796859</v>
      </c>
      <c r="AC146" s="106">
        <f t="shared" si="132"/>
        <v>1.8170542635658915</v>
      </c>
      <c r="AF146" s="132">
        <f t="shared" si="105"/>
        <v>-1376.7313019390581</v>
      </c>
      <c r="AG146" s="431">
        <f t="shared" si="106"/>
        <v>0</v>
      </c>
      <c r="AH146" s="431">
        <f t="shared" si="107"/>
        <v>0</v>
      </c>
    </row>
    <row r="147" spans="1:34" x14ac:dyDescent="0.25">
      <c r="A147" s="94" t="s">
        <v>21</v>
      </c>
      <c r="B147" s="566"/>
      <c r="C147" s="29">
        <v>0.83</v>
      </c>
      <c r="D147" s="30">
        <v>98</v>
      </c>
      <c r="E147" s="152">
        <f t="shared" si="133"/>
        <v>118.07228915662651</v>
      </c>
      <c r="F147" s="7">
        <f t="shared" si="124"/>
        <v>3.7590361445783134</v>
      </c>
      <c r="G147" s="6">
        <v>3.12</v>
      </c>
      <c r="H147" s="5">
        <v>367</v>
      </c>
      <c r="I147" s="6">
        <v>5</v>
      </c>
      <c r="J147" s="5">
        <v>65</v>
      </c>
      <c r="K147" s="5">
        <v>1410</v>
      </c>
      <c r="L147" s="137">
        <v>1340</v>
      </c>
      <c r="M147" s="43" t="s">
        <v>8</v>
      </c>
      <c r="N147" s="37">
        <f t="shared" si="91"/>
        <v>5.6461538461538465</v>
      </c>
      <c r="O147" s="38">
        <f t="shared" si="92"/>
        <v>21.692307692307693</v>
      </c>
      <c r="P147" s="39">
        <f t="shared" si="134"/>
        <v>1698.7951807228917</v>
      </c>
      <c r="Q147" s="100">
        <f t="shared" si="125"/>
        <v>0.66326530612244894</v>
      </c>
      <c r="R147" s="7">
        <f t="shared" si="126"/>
        <v>9.7590361445783138</v>
      </c>
      <c r="S147" s="47">
        <f t="shared" si="127"/>
        <v>8.1</v>
      </c>
      <c r="T147" s="48">
        <f t="shared" si="128"/>
        <v>955</v>
      </c>
      <c r="U147" s="47">
        <f t="shared" si="129"/>
        <v>11</v>
      </c>
      <c r="V147" s="48">
        <f t="shared" si="130"/>
        <v>192</v>
      </c>
      <c r="W147" s="48">
        <f t="shared" si="131"/>
        <v>4070</v>
      </c>
      <c r="X147" s="192">
        <f t="shared" si="113"/>
        <v>3860</v>
      </c>
      <c r="Y147" s="49" t="s">
        <v>8</v>
      </c>
      <c r="Z147" s="21">
        <f t="shared" si="101"/>
        <v>4.973958333333333</v>
      </c>
      <c r="AA147" s="22">
        <f t="shared" si="102"/>
        <v>21.197916666666668</v>
      </c>
      <c r="AB147" s="103">
        <f t="shared" si="103"/>
        <v>4903.6144578313251</v>
      </c>
      <c r="AC147" s="106">
        <f t="shared" si="132"/>
        <v>1.9591836734693877</v>
      </c>
      <c r="AE147">
        <v>13</v>
      </c>
      <c r="AF147" s="132">
        <f t="shared" si="105"/>
        <v>-1698.7951807228917</v>
      </c>
      <c r="AG147" s="431">
        <f t="shared" si="106"/>
        <v>8.6224489795918355</v>
      </c>
      <c r="AH147" s="431">
        <f t="shared" si="107"/>
        <v>187.0408163265306</v>
      </c>
    </row>
    <row r="148" spans="1:34" ht="15.75" thickBot="1" x14ac:dyDescent="0.3">
      <c r="A148" s="166" t="s">
        <v>24</v>
      </c>
      <c r="B148" s="167"/>
      <c r="C148" s="168">
        <f t="shared" ref="C148" si="135">SUM(C139:C147)</f>
        <v>57.309999999999995</v>
      </c>
      <c r="D148" s="169">
        <f t="shared" ref="D148" si="136">SUM(D139:D147)</f>
        <v>6505</v>
      </c>
      <c r="E148" s="154">
        <f t="shared" si="133"/>
        <v>113.50549642296285</v>
      </c>
      <c r="F148" s="170"/>
      <c r="G148" s="168">
        <f t="shared" ref="G148:K148" si="137">SUM(G139:G147)</f>
        <v>173.42000000000002</v>
      </c>
      <c r="H148" s="169">
        <f t="shared" si="137"/>
        <v>19699</v>
      </c>
      <c r="I148" s="168">
        <f t="shared" si="137"/>
        <v>54</v>
      </c>
      <c r="J148" s="169">
        <f t="shared" si="137"/>
        <v>4053</v>
      </c>
      <c r="K148" s="169">
        <f t="shared" si="137"/>
        <v>86990</v>
      </c>
      <c r="L148" s="169">
        <f t="shared" ref="L148" si="138">SUM(L139:L147)</f>
        <v>82680</v>
      </c>
      <c r="M148" s="171" t="s">
        <v>8</v>
      </c>
      <c r="N148" s="172">
        <f t="shared" si="91"/>
        <v>4.8603503577596845</v>
      </c>
      <c r="O148" s="173">
        <f t="shared" si="92"/>
        <v>21.46311374290649</v>
      </c>
      <c r="P148" s="174">
        <f t="shared" si="134"/>
        <v>1517.8851858314431</v>
      </c>
      <c r="Q148" s="175">
        <f t="shared" si="125"/>
        <v>0.62305918524212145</v>
      </c>
      <c r="R148" s="170"/>
      <c r="S148" s="168">
        <f t="shared" ref="S148:W148" si="139">SUM(S139:S147)</f>
        <v>526.42000000000007</v>
      </c>
      <c r="T148" s="169">
        <f t="shared" si="139"/>
        <v>59707</v>
      </c>
      <c r="U148" s="168">
        <f t="shared" si="139"/>
        <v>152</v>
      </c>
      <c r="V148" s="169">
        <f t="shared" si="139"/>
        <v>12571</v>
      </c>
      <c r="W148" s="169">
        <f t="shared" si="139"/>
        <v>270260</v>
      </c>
      <c r="X148" s="193">
        <f t="shared" si="113"/>
        <v>256140</v>
      </c>
      <c r="Y148" s="171" t="s">
        <v>8</v>
      </c>
      <c r="Z148" s="172">
        <f t="shared" si="101"/>
        <v>4.7495823721263228</v>
      </c>
      <c r="AA148" s="173">
        <f t="shared" si="102"/>
        <v>21.498687455254156</v>
      </c>
      <c r="AB148" s="186">
        <f t="shared" si="103"/>
        <v>4715.756412493457</v>
      </c>
      <c r="AC148" s="187">
        <f t="shared" si="132"/>
        <v>1.9325134511913913</v>
      </c>
      <c r="AG148" s="431">
        <f t="shared" si="106"/>
        <v>0</v>
      </c>
      <c r="AH148" s="431">
        <f t="shared" si="107"/>
        <v>0</v>
      </c>
    </row>
    <row r="149" spans="1:34" ht="15.75" thickBot="1" x14ac:dyDescent="0.3">
      <c r="A149" s="176" t="s">
        <v>25</v>
      </c>
      <c r="B149" s="177"/>
      <c r="C149" s="178">
        <f t="shared" ref="C149:D149" si="140">C126+C138+C148</f>
        <v>507.90000000000003</v>
      </c>
      <c r="D149" s="179">
        <f t="shared" si="140"/>
        <v>63451</v>
      </c>
      <c r="E149" s="155">
        <f t="shared" si="133"/>
        <v>124.92813545973615</v>
      </c>
      <c r="F149" s="180"/>
      <c r="G149" s="178">
        <f t="shared" ref="G149:L149" si="141">G126+G138+G148</f>
        <v>1850.3900000000003</v>
      </c>
      <c r="H149" s="179">
        <f t="shared" si="141"/>
        <v>231295</v>
      </c>
      <c r="I149" s="178">
        <f t="shared" si="141"/>
        <v>515</v>
      </c>
      <c r="J149" s="179">
        <f t="shared" si="141"/>
        <v>41977</v>
      </c>
      <c r="K149" s="179">
        <f t="shared" si="141"/>
        <v>1048160</v>
      </c>
      <c r="L149" s="179">
        <f t="shared" si="141"/>
        <v>996240</v>
      </c>
      <c r="M149" s="181" t="s">
        <v>8</v>
      </c>
      <c r="N149" s="182">
        <f t="shared" si="91"/>
        <v>5.5100412130452394</v>
      </c>
      <c r="O149" s="183">
        <f t="shared" si="92"/>
        <v>24.969864449579532</v>
      </c>
      <c r="P149" s="184">
        <f t="shared" si="134"/>
        <v>2063.7133293955503</v>
      </c>
      <c r="Q149" s="185">
        <f t="shared" si="125"/>
        <v>0.66156561756315901</v>
      </c>
      <c r="R149" s="180"/>
      <c r="S149" s="178">
        <f t="shared" ref="S149:W149" si="142">S126+S138+S148</f>
        <v>5109.16</v>
      </c>
      <c r="T149" s="179">
        <f t="shared" si="142"/>
        <v>638669</v>
      </c>
      <c r="U149" s="178">
        <f t="shared" si="142"/>
        <v>1429</v>
      </c>
      <c r="V149" s="179">
        <f t="shared" si="142"/>
        <v>123560</v>
      </c>
      <c r="W149" s="179">
        <f t="shared" si="142"/>
        <v>3062060</v>
      </c>
      <c r="X149" s="193">
        <f t="shared" si="113"/>
        <v>2901740</v>
      </c>
      <c r="Y149" s="181" t="s">
        <v>8</v>
      </c>
      <c r="Z149" s="182">
        <f t="shared" si="101"/>
        <v>5.1688977015215283</v>
      </c>
      <c r="AA149" s="183">
        <f t="shared" si="102"/>
        <v>24.781968274522498</v>
      </c>
      <c r="AB149" s="188">
        <f t="shared" si="103"/>
        <v>6028.8639495963771</v>
      </c>
      <c r="AC149" s="189">
        <f t="shared" si="132"/>
        <v>1.9473294353122883</v>
      </c>
      <c r="AG149" s="431">
        <f t="shared" si="106"/>
        <v>0</v>
      </c>
      <c r="AH149" s="431">
        <f t="shared" si="107"/>
        <v>0</v>
      </c>
    </row>
    <row r="154" spans="1:34" ht="18.75" x14ac:dyDescent="0.3">
      <c r="A154" s="567" t="s">
        <v>58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</row>
    <row r="155" spans="1:34" ht="15.75" x14ac:dyDescent="0.25">
      <c r="A155" s="568" t="s">
        <v>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68"/>
      <c r="AB155" s="568"/>
      <c r="AC155" s="568"/>
    </row>
    <row r="156" spans="1:34" ht="15.75" x14ac:dyDescent="0.25">
      <c r="A156" s="568" t="s">
        <v>69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68"/>
      <c r="AB156" s="568"/>
      <c r="AC156" s="568"/>
    </row>
    <row r="157" spans="1:34" ht="19.5" thickBot="1" x14ac:dyDescent="0.35"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11">
        <v>4</v>
      </c>
      <c r="AC157" s="4"/>
    </row>
    <row r="158" spans="1:34" ht="15" customHeight="1" x14ac:dyDescent="0.25">
      <c r="A158" s="569" t="s">
        <v>3</v>
      </c>
      <c r="B158" s="571" t="s">
        <v>2</v>
      </c>
      <c r="C158" s="573" t="s">
        <v>59</v>
      </c>
      <c r="D158" s="573" t="s">
        <v>60</v>
      </c>
      <c r="E158" s="573" t="s">
        <v>23</v>
      </c>
      <c r="F158" s="576" t="s">
        <v>9</v>
      </c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8"/>
      <c r="R158" s="576" t="s">
        <v>10</v>
      </c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9"/>
    </row>
    <row r="159" spans="1:34" ht="51.75" thickBot="1" x14ac:dyDescent="0.3">
      <c r="A159" s="570"/>
      <c r="B159" s="572"/>
      <c r="C159" s="574"/>
      <c r="D159" s="575"/>
      <c r="E159" s="575"/>
      <c r="F159" s="8" t="s">
        <v>14</v>
      </c>
      <c r="G159" s="95" t="s">
        <v>13</v>
      </c>
      <c r="H159" s="95" t="s">
        <v>57</v>
      </c>
      <c r="I159" s="1" t="s">
        <v>4</v>
      </c>
      <c r="J159" s="1" t="s">
        <v>5</v>
      </c>
      <c r="K159" s="1" t="s">
        <v>6</v>
      </c>
      <c r="L159" s="95" t="s">
        <v>64</v>
      </c>
      <c r="M159" s="557" t="s">
        <v>7</v>
      </c>
      <c r="N159" s="558"/>
      <c r="O159" s="1" t="s">
        <v>0</v>
      </c>
      <c r="P159" s="1" t="s">
        <v>1</v>
      </c>
      <c r="Q159" s="95" t="s">
        <v>61</v>
      </c>
      <c r="R159" s="8" t="s">
        <v>14</v>
      </c>
      <c r="S159" s="95" t="s">
        <v>12</v>
      </c>
      <c r="T159" s="95" t="s">
        <v>11</v>
      </c>
      <c r="U159" s="1" t="s">
        <v>4</v>
      </c>
      <c r="V159" s="1" t="s">
        <v>5</v>
      </c>
      <c r="W159" s="1" t="s">
        <v>6</v>
      </c>
      <c r="X159" s="95" t="s">
        <v>65</v>
      </c>
      <c r="Y159" s="557" t="s">
        <v>7</v>
      </c>
      <c r="Z159" s="558"/>
      <c r="AA159" s="1" t="s">
        <v>0</v>
      </c>
      <c r="AB159" s="102" t="s">
        <v>1</v>
      </c>
      <c r="AC159" s="105" t="s">
        <v>15</v>
      </c>
    </row>
    <row r="160" spans="1:34" x14ac:dyDescent="0.25">
      <c r="A160" s="89" t="s">
        <v>26</v>
      </c>
      <c r="B160" s="559">
        <v>1997</v>
      </c>
      <c r="C160" s="78">
        <v>18.91</v>
      </c>
      <c r="D160" s="79">
        <v>2447</v>
      </c>
      <c r="E160" s="31">
        <f t="shared" ref="E160:E189" si="143">D160/C160</f>
        <v>129.40243257535695</v>
      </c>
      <c r="F160" s="64">
        <f t="shared" ref="F160:F176" si="144">G160/C160</f>
        <v>4</v>
      </c>
      <c r="G160" s="65">
        <v>75.64</v>
      </c>
      <c r="H160" s="66">
        <v>9788</v>
      </c>
      <c r="I160" s="65">
        <v>19</v>
      </c>
      <c r="J160" s="66">
        <v>1462</v>
      </c>
      <c r="K160" s="66">
        <v>34880</v>
      </c>
      <c r="L160" s="135">
        <v>33310</v>
      </c>
      <c r="M160" s="67" t="s">
        <v>8</v>
      </c>
      <c r="N160" s="68">
        <f t="shared" ref="N160:N200" si="145">H160/J160</f>
        <v>6.6949384404924759</v>
      </c>
      <c r="O160" s="69">
        <f t="shared" ref="O160:O200" si="146">K160/J160</f>
        <v>23.857729138166896</v>
      </c>
      <c r="P160" s="70">
        <f t="shared" ref="P160:P189" si="147">K160/C160</f>
        <v>1844.5267054468536</v>
      </c>
      <c r="Q160" s="100">
        <f t="shared" ref="Q160:Q176" si="148">J160/D160</f>
        <v>0.59746628524724155</v>
      </c>
      <c r="R160" s="64">
        <f t="shared" ref="R160:R176" si="149">S160/C160</f>
        <v>13.15864621893178</v>
      </c>
      <c r="S160" s="71">
        <f t="shared" ref="S160:S176" si="150">G160+S109</f>
        <v>248.82999999999998</v>
      </c>
      <c r="T160" s="72">
        <f t="shared" ref="T160:T176" si="151">H160+T109</f>
        <v>32188</v>
      </c>
      <c r="U160" s="71">
        <f t="shared" ref="U160:U176" si="152">I160+U109</f>
        <v>65</v>
      </c>
      <c r="V160" s="72">
        <f t="shared" ref="V160:V176" si="153">J160+V109</f>
        <v>5761</v>
      </c>
      <c r="W160" s="72">
        <f t="shared" ref="W160:X176" si="154">K160+W109</f>
        <v>137670</v>
      </c>
      <c r="X160" s="72">
        <f t="shared" si="154"/>
        <v>130650</v>
      </c>
      <c r="Y160" s="67" t="s">
        <v>8</v>
      </c>
      <c r="Z160" s="21">
        <f t="shared" ref="Z160:Z200" si="155">T160/V160</f>
        <v>5.5872244402013536</v>
      </c>
      <c r="AA160" s="22">
        <f t="shared" ref="AA160:AA200" si="156">W160/V160</f>
        <v>23.896892900538102</v>
      </c>
      <c r="AB160" s="103">
        <f t="shared" ref="AB160:AB200" si="157">W160/C160</f>
        <v>7280.2749867794819</v>
      </c>
      <c r="AC160" s="106">
        <f t="shared" ref="AC160:AC176" si="158">V160/D160</f>
        <v>2.3543114017163873</v>
      </c>
      <c r="AF160" s="132">
        <f>AD160-P160</f>
        <v>-1844.5267054468536</v>
      </c>
      <c r="AG160" s="431">
        <f>(J160/D160)*AE160</f>
        <v>0</v>
      </c>
      <c r="AH160" s="431">
        <f>AG160*O160</f>
        <v>0</v>
      </c>
    </row>
    <row r="161" spans="1:34" x14ac:dyDescent="0.25">
      <c r="A161" s="90" t="s">
        <v>27</v>
      </c>
      <c r="B161" s="560"/>
      <c r="C161" s="27">
        <v>16.41</v>
      </c>
      <c r="D161" s="28">
        <v>2029</v>
      </c>
      <c r="E161" s="16">
        <f t="shared" si="143"/>
        <v>123.64411943936624</v>
      </c>
      <c r="F161" s="17">
        <f t="shared" si="144"/>
        <v>4</v>
      </c>
      <c r="G161" s="18">
        <v>65.64</v>
      </c>
      <c r="H161" s="19">
        <v>8116</v>
      </c>
      <c r="I161" s="18">
        <v>19</v>
      </c>
      <c r="J161" s="19">
        <v>1389</v>
      </c>
      <c r="K161" s="19">
        <v>35280</v>
      </c>
      <c r="L161" s="136">
        <v>33700</v>
      </c>
      <c r="M161" s="20" t="s">
        <v>8</v>
      </c>
      <c r="N161" s="21">
        <f t="shared" si="145"/>
        <v>5.843052555795536</v>
      </c>
      <c r="O161" s="22">
        <f t="shared" si="146"/>
        <v>25.399568034557234</v>
      </c>
      <c r="P161" s="23">
        <f t="shared" si="147"/>
        <v>2149.9085923217549</v>
      </c>
      <c r="Q161" s="100">
        <f t="shared" si="148"/>
        <v>0.68457368161655985</v>
      </c>
      <c r="R161" s="17">
        <f t="shared" si="149"/>
        <v>14</v>
      </c>
      <c r="S161" s="24">
        <f t="shared" si="150"/>
        <v>229.74</v>
      </c>
      <c r="T161" s="25">
        <f t="shared" si="151"/>
        <v>28406</v>
      </c>
      <c r="U161" s="24">
        <f t="shared" si="152"/>
        <v>67</v>
      </c>
      <c r="V161" s="25">
        <f t="shared" si="153"/>
        <v>5010</v>
      </c>
      <c r="W161" s="25">
        <f t="shared" si="154"/>
        <v>128400</v>
      </c>
      <c r="X161" s="72">
        <f t="shared" si="154"/>
        <v>121990</v>
      </c>
      <c r="Y161" s="20" t="s">
        <v>8</v>
      </c>
      <c r="Z161" s="21">
        <f t="shared" si="155"/>
        <v>5.6698602794411181</v>
      </c>
      <c r="AA161" s="22">
        <f t="shared" si="156"/>
        <v>25.62874251497006</v>
      </c>
      <c r="AB161" s="103">
        <f t="shared" si="157"/>
        <v>7824.4972577696526</v>
      </c>
      <c r="AC161" s="106">
        <f t="shared" si="158"/>
        <v>2.4691966485953674</v>
      </c>
      <c r="AF161" s="132">
        <f t="shared" ref="AF161:AF198" si="159">AD161-P161</f>
        <v>-2149.9085923217549</v>
      </c>
      <c r="AG161" s="431">
        <f t="shared" ref="AG161:AG200" si="160">(J161/D161)*AE161</f>
        <v>0</v>
      </c>
      <c r="AH161" s="431">
        <f t="shared" ref="AH161:AH200" si="161">AG161*O161</f>
        <v>0</v>
      </c>
    </row>
    <row r="162" spans="1:34" x14ac:dyDescent="0.25">
      <c r="A162" s="90" t="s">
        <v>28</v>
      </c>
      <c r="B162" s="560"/>
      <c r="C162" s="27">
        <v>18.7</v>
      </c>
      <c r="D162" s="28">
        <v>2289</v>
      </c>
      <c r="E162" s="16">
        <f t="shared" si="143"/>
        <v>122.40641711229947</v>
      </c>
      <c r="F162" s="17">
        <f t="shared" si="144"/>
        <v>4</v>
      </c>
      <c r="G162" s="18">
        <v>74.8</v>
      </c>
      <c r="H162" s="19">
        <v>9156</v>
      </c>
      <c r="I162" s="18">
        <v>17</v>
      </c>
      <c r="J162" s="19">
        <v>1360</v>
      </c>
      <c r="K162" s="19">
        <v>34190</v>
      </c>
      <c r="L162" s="136">
        <v>32660</v>
      </c>
      <c r="M162" s="20" t="s">
        <v>8</v>
      </c>
      <c r="N162" s="21">
        <f t="shared" si="145"/>
        <v>6.7323529411764707</v>
      </c>
      <c r="O162" s="22">
        <f t="shared" si="146"/>
        <v>25.139705882352942</v>
      </c>
      <c r="P162" s="23">
        <f t="shared" si="147"/>
        <v>1828.342245989305</v>
      </c>
      <c r="Q162" s="100">
        <f t="shared" si="148"/>
        <v>0.59414591524683269</v>
      </c>
      <c r="R162" s="17">
        <f t="shared" si="149"/>
        <v>15</v>
      </c>
      <c r="S162" s="24">
        <f t="shared" si="150"/>
        <v>280.5</v>
      </c>
      <c r="T162" s="25">
        <f t="shared" si="151"/>
        <v>34335</v>
      </c>
      <c r="U162" s="24">
        <f t="shared" si="152"/>
        <v>70</v>
      </c>
      <c r="V162" s="25">
        <f t="shared" si="153"/>
        <v>6108</v>
      </c>
      <c r="W162" s="25">
        <f t="shared" si="154"/>
        <v>156000</v>
      </c>
      <c r="X162" s="72">
        <f t="shared" si="154"/>
        <v>148130</v>
      </c>
      <c r="Y162" s="20" t="s">
        <v>8</v>
      </c>
      <c r="Z162" s="21">
        <f t="shared" si="155"/>
        <v>5.6213163064833003</v>
      </c>
      <c r="AA162" s="22">
        <f t="shared" si="156"/>
        <v>25.540275049115913</v>
      </c>
      <c r="AB162" s="103">
        <f t="shared" si="157"/>
        <v>8342.2459893048126</v>
      </c>
      <c r="AC162" s="106">
        <f t="shared" si="158"/>
        <v>2.6684141546526869</v>
      </c>
      <c r="AF162" s="132">
        <f t="shared" si="159"/>
        <v>-1828.342245989305</v>
      </c>
      <c r="AG162" s="431">
        <f t="shared" si="160"/>
        <v>0</v>
      </c>
      <c r="AH162" s="431">
        <f t="shared" si="161"/>
        <v>0</v>
      </c>
    </row>
    <row r="163" spans="1:34" x14ac:dyDescent="0.25">
      <c r="A163" s="90" t="s">
        <v>29</v>
      </c>
      <c r="B163" s="560"/>
      <c r="C163" s="27">
        <v>17.149999999999999</v>
      </c>
      <c r="D163" s="28">
        <v>2151</v>
      </c>
      <c r="E163" s="16">
        <f t="shared" si="143"/>
        <v>125.42274052478135</v>
      </c>
      <c r="F163" s="17">
        <f t="shared" si="144"/>
        <v>4</v>
      </c>
      <c r="G163" s="18">
        <v>68.599999999999994</v>
      </c>
      <c r="H163" s="19">
        <v>8604</v>
      </c>
      <c r="I163" s="18">
        <v>16</v>
      </c>
      <c r="J163" s="19">
        <v>1294</v>
      </c>
      <c r="K163" s="19">
        <v>32560</v>
      </c>
      <c r="L163" s="136">
        <v>31100</v>
      </c>
      <c r="M163" s="20" t="s">
        <v>8</v>
      </c>
      <c r="N163" s="21">
        <f t="shared" si="145"/>
        <v>6.6491499227202473</v>
      </c>
      <c r="O163" s="22">
        <f t="shared" si="146"/>
        <v>25.16228748068006</v>
      </c>
      <c r="P163" s="23">
        <f t="shared" si="147"/>
        <v>1898.5422740524782</v>
      </c>
      <c r="Q163" s="100">
        <f t="shared" si="148"/>
        <v>0.60158066015806599</v>
      </c>
      <c r="R163" s="17">
        <f t="shared" si="149"/>
        <v>15.000000000000002</v>
      </c>
      <c r="S163" s="24">
        <f t="shared" si="150"/>
        <v>257.25</v>
      </c>
      <c r="T163" s="25">
        <f t="shared" si="151"/>
        <v>32265</v>
      </c>
      <c r="U163" s="24">
        <f t="shared" si="152"/>
        <v>69</v>
      </c>
      <c r="V163" s="25">
        <f t="shared" si="153"/>
        <v>5921</v>
      </c>
      <c r="W163" s="25">
        <f t="shared" si="154"/>
        <v>151860</v>
      </c>
      <c r="X163" s="72">
        <f t="shared" si="154"/>
        <v>143930</v>
      </c>
      <c r="Y163" s="20" t="s">
        <v>8</v>
      </c>
      <c r="Z163" s="21">
        <f t="shared" si="155"/>
        <v>5.4492484377638917</v>
      </c>
      <c r="AA163" s="22">
        <f t="shared" si="156"/>
        <v>25.647694646174632</v>
      </c>
      <c r="AB163" s="103">
        <f t="shared" si="157"/>
        <v>8854.8104956268235</v>
      </c>
      <c r="AC163" s="106">
        <f t="shared" si="158"/>
        <v>2.7526731752673177</v>
      </c>
      <c r="AF163" s="132">
        <f t="shared" si="159"/>
        <v>-1898.5422740524782</v>
      </c>
      <c r="AG163" s="431">
        <f t="shared" si="160"/>
        <v>0</v>
      </c>
      <c r="AH163" s="431">
        <f t="shared" si="161"/>
        <v>0</v>
      </c>
    </row>
    <row r="164" spans="1:34" x14ac:dyDescent="0.25">
      <c r="A164" s="90" t="s">
        <v>30</v>
      </c>
      <c r="B164" s="560"/>
      <c r="C164" s="27">
        <v>16.600000000000001</v>
      </c>
      <c r="D164" s="28">
        <v>2134</v>
      </c>
      <c r="E164" s="16">
        <f t="shared" si="143"/>
        <v>128.55421686746988</v>
      </c>
      <c r="F164" s="17">
        <f t="shared" si="144"/>
        <v>4</v>
      </c>
      <c r="G164" s="18">
        <v>66.400000000000006</v>
      </c>
      <c r="H164" s="19">
        <v>8536</v>
      </c>
      <c r="I164" s="18">
        <v>18</v>
      </c>
      <c r="J164" s="19">
        <v>1547</v>
      </c>
      <c r="K164" s="19">
        <v>38940</v>
      </c>
      <c r="L164" s="136">
        <v>37190</v>
      </c>
      <c r="M164" s="20" t="s">
        <v>8</v>
      </c>
      <c r="N164" s="21">
        <f t="shared" si="145"/>
        <v>5.517776341305753</v>
      </c>
      <c r="O164" s="22">
        <f t="shared" si="146"/>
        <v>25.171299288946347</v>
      </c>
      <c r="P164" s="23">
        <f t="shared" si="147"/>
        <v>2345.7831325301204</v>
      </c>
      <c r="Q164" s="100">
        <f t="shared" si="148"/>
        <v>0.72492970946579194</v>
      </c>
      <c r="R164" s="17">
        <f t="shared" si="149"/>
        <v>15</v>
      </c>
      <c r="S164" s="24">
        <f t="shared" si="150"/>
        <v>249.00000000000003</v>
      </c>
      <c r="T164" s="25">
        <f t="shared" si="151"/>
        <v>32010</v>
      </c>
      <c r="U164" s="24">
        <f t="shared" si="152"/>
        <v>65</v>
      </c>
      <c r="V164" s="25">
        <f t="shared" si="153"/>
        <v>5765</v>
      </c>
      <c r="W164" s="25">
        <f t="shared" si="154"/>
        <v>148180</v>
      </c>
      <c r="X164" s="72">
        <f t="shared" si="154"/>
        <v>140670</v>
      </c>
      <c r="Y164" s="20" t="s">
        <v>8</v>
      </c>
      <c r="Z164" s="21">
        <f t="shared" si="155"/>
        <v>5.5524718126626196</v>
      </c>
      <c r="AA164" s="22">
        <f t="shared" si="156"/>
        <v>25.70338248048569</v>
      </c>
      <c r="AB164" s="103">
        <f t="shared" si="157"/>
        <v>8926.5060240963849</v>
      </c>
      <c r="AC164" s="106">
        <f t="shared" si="158"/>
        <v>2.7014995313964385</v>
      </c>
      <c r="AF164" s="132">
        <f t="shared" si="159"/>
        <v>-2345.7831325301204</v>
      </c>
      <c r="AG164" s="431">
        <f t="shared" si="160"/>
        <v>0</v>
      </c>
      <c r="AH164" s="431">
        <f t="shared" si="161"/>
        <v>0</v>
      </c>
    </row>
    <row r="165" spans="1:34" x14ac:dyDescent="0.25">
      <c r="A165" s="90" t="s">
        <v>31</v>
      </c>
      <c r="B165" s="560"/>
      <c r="C165" s="27">
        <v>14.28</v>
      </c>
      <c r="D165" s="28">
        <v>1762</v>
      </c>
      <c r="E165" s="16">
        <f t="shared" si="143"/>
        <v>123.38935574229693</v>
      </c>
      <c r="F165" s="17">
        <f t="shared" si="144"/>
        <v>4</v>
      </c>
      <c r="G165" s="18">
        <v>57.12</v>
      </c>
      <c r="H165" s="19">
        <v>7048</v>
      </c>
      <c r="I165" s="18">
        <v>13</v>
      </c>
      <c r="J165" s="19">
        <v>993</v>
      </c>
      <c r="K165" s="19">
        <v>24250</v>
      </c>
      <c r="L165" s="136">
        <v>23160</v>
      </c>
      <c r="M165" s="20" t="s">
        <v>8</v>
      </c>
      <c r="N165" s="21">
        <f t="shared" si="145"/>
        <v>7.0976837865055389</v>
      </c>
      <c r="O165" s="22">
        <f t="shared" si="146"/>
        <v>24.420946626384694</v>
      </c>
      <c r="P165" s="23">
        <f t="shared" si="147"/>
        <v>1698.1792717086835</v>
      </c>
      <c r="Q165" s="100">
        <f t="shared" si="148"/>
        <v>0.56356413166855845</v>
      </c>
      <c r="R165" s="17">
        <f t="shared" si="149"/>
        <v>13.439775910364146</v>
      </c>
      <c r="S165" s="24">
        <f t="shared" si="150"/>
        <v>191.92</v>
      </c>
      <c r="T165" s="25">
        <f t="shared" si="151"/>
        <v>23668</v>
      </c>
      <c r="U165" s="24">
        <f t="shared" si="152"/>
        <v>51</v>
      </c>
      <c r="V165" s="25">
        <f t="shared" si="153"/>
        <v>4069</v>
      </c>
      <c r="W165" s="25">
        <f t="shared" si="154"/>
        <v>99020</v>
      </c>
      <c r="X165" s="72">
        <f t="shared" si="154"/>
        <v>93960</v>
      </c>
      <c r="Y165" s="20" t="s">
        <v>8</v>
      </c>
      <c r="Z165" s="21">
        <f t="shared" si="155"/>
        <v>5.816662570656181</v>
      </c>
      <c r="AA165" s="22">
        <f t="shared" si="156"/>
        <v>24.335217498156794</v>
      </c>
      <c r="AB165" s="103">
        <f t="shared" si="157"/>
        <v>6934.1736694677875</v>
      </c>
      <c r="AC165" s="106">
        <f t="shared" si="158"/>
        <v>2.3093076049943244</v>
      </c>
      <c r="AF165" s="132">
        <f t="shared" si="159"/>
        <v>-1698.1792717086835</v>
      </c>
      <c r="AG165" s="431">
        <f t="shared" si="160"/>
        <v>0</v>
      </c>
      <c r="AH165" s="431">
        <f t="shared" si="161"/>
        <v>0</v>
      </c>
    </row>
    <row r="166" spans="1:34" x14ac:dyDescent="0.25">
      <c r="A166" s="90" t="s">
        <v>32</v>
      </c>
      <c r="B166" s="560"/>
      <c r="C166" s="27">
        <v>19.53</v>
      </c>
      <c r="D166" s="28">
        <v>2423</v>
      </c>
      <c r="E166" s="16">
        <f t="shared" si="143"/>
        <v>124.06554019457245</v>
      </c>
      <c r="F166" s="17">
        <f t="shared" si="144"/>
        <v>4</v>
      </c>
      <c r="G166" s="18">
        <v>78.12</v>
      </c>
      <c r="H166" s="19">
        <v>9692</v>
      </c>
      <c r="I166" s="18">
        <v>20</v>
      </c>
      <c r="J166" s="19">
        <v>1503</v>
      </c>
      <c r="K166" s="19">
        <v>38340</v>
      </c>
      <c r="L166" s="136">
        <v>36620</v>
      </c>
      <c r="M166" s="20" t="s">
        <v>8</v>
      </c>
      <c r="N166" s="21">
        <f t="shared" si="145"/>
        <v>6.4484364604125082</v>
      </c>
      <c r="O166" s="22">
        <f t="shared" si="146"/>
        <v>25.508982035928145</v>
      </c>
      <c r="P166" s="23">
        <f t="shared" si="147"/>
        <v>1963.1336405529953</v>
      </c>
      <c r="Q166" s="100">
        <f t="shared" si="148"/>
        <v>0.62030540652084198</v>
      </c>
      <c r="R166" s="17">
        <f t="shared" si="149"/>
        <v>14</v>
      </c>
      <c r="S166" s="24">
        <f t="shared" si="150"/>
        <v>273.42</v>
      </c>
      <c r="T166" s="25">
        <f t="shared" si="151"/>
        <v>33922</v>
      </c>
      <c r="U166" s="24">
        <f t="shared" si="152"/>
        <v>74</v>
      </c>
      <c r="V166" s="25">
        <f t="shared" si="153"/>
        <v>6442</v>
      </c>
      <c r="W166" s="25">
        <f t="shared" si="154"/>
        <v>166870</v>
      </c>
      <c r="X166" s="72">
        <f t="shared" si="154"/>
        <v>158530</v>
      </c>
      <c r="Y166" s="20" t="s">
        <v>8</v>
      </c>
      <c r="Z166" s="21">
        <f t="shared" si="155"/>
        <v>5.2657559764048436</v>
      </c>
      <c r="AA166" s="22">
        <f t="shared" si="156"/>
        <v>25.903446134740765</v>
      </c>
      <c r="AB166" s="103">
        <f t="shared" si="157"/>
        <v>8544.2908346134154</v>
      </c>
      <c r="AC166" s="106">
        <f t="shared" si="158"/>
        <v>2.6586875773834091</v>
      </c>
      <c r="AF166" s="132">
        <f t="shared" si="159"/>
        <v>-1963.1336405529953</v>
      </c>
      <c r="AG166" s="431">
        <f t="shared" si="160"/>
        <v>0</v>
      </c>
      <c r="AH166" s="431">
        <f t="shared" si="161"/>
        <v>0</v>
      </c>
    </row>
    <row r="167" spans="1:34" x14ac:dyDescent="0.25">
      <c r="A167" s="90" t="s">
        <v>33</v>
      </c>
      <c r="B167" s="560"/>
      <c r="C167" s="27">
        <v>19.88</v>
      </c>
      <c r="D167" s="28">
        <v>2473</v>
      </c>
      <c r="E167" s="16">
        <f t="shared" si="143"/>
        <v>124.39637826961771</v>
      </c>
      <c r="F167" s="17">
        <f t="shared" si="144"/>
        <v>4</v>
      </c>
      <c r="G167" s="18">
        <v>79.52</v>
      </c>
      <c r="H167" s="19">
        <v>9892</v>
      </c>
      <c r="I167" s="18">
        <v>19</v>
      </c>
      <c r="J167" s="19">
        <v>1528</v>
      </c>
      <c r="K167" s="19">
        <v>38450</v>
      </c>
      <c r="L167" s="136">
        <v>36730</v>
      </c>
      <c r="M167" s="20" t="s">
        <v>8</v>
      </c>
      <c r="N167" s="21">
        <f t="shared" si="145"/>
        <v>6.4738219895287958</v>
      </c>
      <c r="O167" s="22">
        <f t="shared" si="146"/>
        <v>25.163612565445025</v>
      </c>
      <c r="P167" s="23">
        <f t="shared" si="147"/>
        <v>1934.1046277665996</v>
      </c>
      <c r="Q167" s="100">
        <f t="shared" si="148"/>
        <v>0.61787302871006877</v>
      </c>
      <c r="R167" s="17">
        <f t="shared" si="149"/>
        <v>14.597585513078471</v>
      </c>
      <c r="S167" s="24">
        <f t="shared" si="150"/>
        <v>290.2</v>
      </c>
      <c r="T167" s="25">
        <f t="shared" si="151"/>
        <v>36099</v>
      </c>
      <c r="U167" s="24">
        <f t="shared" si="152"/>
        <v>75</v>
      </c>
      <c r="V167" s="25">
        <f t="shared" si="153"/>
        <v>6623</v>
      </c>
      <c r="W167" s="25">
        <f t="shared" si="154"/>
        <v>168230</v>
      </c>
      <c r="X167" s="72">
        <f t="shared" si="154"/>
        <v>159690</v>
      </c>
      <c r="Y167" s="20" t="s">
        <v>8</v>
      </c>
      <c r="Z167" s="21">
        <f t="shared" si="155"/>
        <v>5.4505511097689867</v>
      </c>
      <c r="AA167" s="22">
        <f t="shared" si="156"/>
        <v>25.400875736071267</v>
      </c>
      <c r="AB167" s="103">
        <f t="shared" si="157"/>
        <v>8462.2736418511067</v>
      </c>
      <c r="AC167" s="106">
        <f t="shared" si="158"/>
        <v>2.678123736352608</v>
      </c>
      <c r="AF167" s="132">
        <f t="shared" si="159"/>
        <v>-1934.1046277665996</v>
      </c>
      <c r="AG167" s="431">
        <f t="shared" si="160"/>
        <v>0</v>
      </c>
      <c r="AH167" s="431">
        <f t="shared" si="161"/>
        <v>0</v>
      </c>
    </row>
    <row r="168" spans="1:34" x14ac:dyDescent="0.25">
      <c r="A168" s="90" t="s">
        <v>34</v>
      </c>
      <c r="B168" s="560"/>
      <c r="C168" s="27">
        <v>19.899999999999999</v>
      </c>
      <c r="D168" s="28">
        <v>2485</v>
      </c>
      <c r="E168" s="16">
        <f t="shared" si="143"/>
        <v>124.87437185929649</v>
      </c>
      <c r="F168" s="17">
        <f t="shared" si="144"/>
        <v>4</v>
      </c>
      <c r="G168" s="18">
        <v>79.599999999999994</v>
      </c>
      <c r="H168" s="19">
        <v>9940</v>
      </c>
      <c r="I168" s="18">
        <v>21</v>
      </c>
      <c r="J168" s="19">
        <v>1927</v>
      </c>
      <c r="K168" s="19">
        <v>48070</v>
      </c>
      <c r="L168" s="136">
        <v>45910</v>
      </c>
      <c r="M168" s="20" t="s">
        <v>8</v>
      </c>
      <c r="N168" s="21">
        <f t="shared" si="145"/>
        <v>5.1582771146860402</v>
      </c>
      <c r="O168" s="22">
        <f t="shared" si="146"/>
        <v>24.945511157239231</v>
      </c>
      <c r="P168" s="23">
        <f t="shared" si="147"/>
        <v>2415.5778894472364</v>
      </c>
      <c r="Q168" s="100">
        <f t="shared" si="148"/>
        <v>0.77545271629778667</v>
      </c>
      <c r="R168" s="17">
        <f t="shared" si="149"/>
        <v>15.000000000000002</v>
      </c>
      <c r="S168" s="24">
        <f t="shared" si="150"/>
        <v>298.5</v>
      </c>
      <c r="T168" s="25">
        <f t="shared" si="151"/>
        <v>37275</v>
      </c>
      <c r="U168" s="24">
        <f t="shared" si="152"/>
        <v>85</v>
      </c>
      <c r="V168" s="25">
        <f t="shared" si="153"/>
        <v>7501</v>
      </c>
      <c r="W168" s="25">
        <f t="shared" si="154"/>
        <v>190650</v>
      </c>
      <c r="X168" s="72">
        <f t="shared" si="154"/>
        <v>180880</v>
      </c>
      <c r="Y168" s="20" t="s">
        <v>8</v>
      </c>
      <c r="Z168" s="21">
        <f t="shared" si="155"/>
        <v>4.9693374216771096</v>
      </c>
      <c r="AA168" s="22">
        <f t="shared" si="156"/>
        <v>25.41661111851753</v>
      </c>
      <c r="AB168" s="103">
        <f t="shared" si="157"/>
        <v>9580.4020100502512</v>
      </c>
      <c r="AC168" s="106">
        <f t="shared" si="158"/>
        <v>3.0185110663983905</v>
      </c>
      <c r="AF168" s="132">
        <f t="shared" si="159"/>
        <v>-2415.5778894472364</v>
      </c>
      <c r="AG168" s="431">
        <f t="shared" si="160"/>
        <v>0</v>
      </c>
      <c r="AH168" s="431">
        <f t="shared" si="161"/>
        <v>0</v>
      </c>
    </row>
    <row r="169" spans="1:34" x14ac:dyDescent="0.25">
      <c r="A169" s="90" t="s">
        <v>35</v>
      </c>
      <c r="B169" s="560"/>
      <c r="C169" s="27">
        <v>16.489999999999998</v>
      </c>
      <c r="D169" s="28">
        <v>2171</v>
      </c>
      <c r="E169" s="16">
        <f t="shared" si="143"/>
        <v>131.65554881746513</v>
      </c>
      <c r="F169" s="17">
        <f t="shared" si="144"/>
        <v>5.0000000000000009</v>
      </c>
      <c r="G169" s="18">
        <v>82.45</v>
      </c>
      <c r="H169" s="19">
        <v>10855</v>
      </c>
      <c r="I169" s="18">
        <v>23</v>
      </c>
      <c r="J169" s="19">
        <v>1697</v>
      </c>
      <c r="K169" s="19">
        <v>44360</v>
      </c>
      <c r="L169" s="136">
        <v>42370</v>
      </c>
      <c r="M169" s="20" t="s">
        <v>8</v>
      </c>
      <c r="N169" s="21">
        <f t="shared" si="145"/>
        <v>6.3965822038892162</v>
      </c>
      <c r="O169" s="22">
        <f t="shared" si="146"/>
        <v>26.140247495580436</v>
      </c>
      <c r="P169" s="23">
        <f t="shared" si="147"/>
        <v>2690.1152213462706</v>
      </c>
      <c r="Q169" s="100">
        <f t="shared" si="148"/>
        <v>0.78166743436204511</v>
      </c>
      <c r="R169" s="17">
        <f t="shared" si="149"/>
        <v>15.000000000000004</v>
      </c>
      <c r="S169" s="24">
        <f t="shared" si="150"/>
        <v>247.35000000000002</v>
      </c>
      <c r="T169" s="25">
        <f t="shared" si="151"/>
        <v>32565</v>
      </c>
      <c r="U169" s="24">
        <f t="shared" si="152"/>
        <v>74</v>
      </c>
      <c r="V169" s="25">
        <f t="shared" si="153"/>
        <v>5700</v>
      </c>
      <c r="W169" s="25">
        <f t="shared" si="154"/>
        <v>148340</v>
      </c>
      <c r="X169" s="72">
        <f t="shared" si="154"/>
        <v>140940</v>
      </c>
      <c r="Y169" s="20" t="s">
        <v>8</v>
      </c>
      <c r="Z169" s="21">
        <f t="shared" si="155"/>
        <v>5.7131578947368418</v>
      </c>
      <c r="AA169" s="22">
        <f t="shared" si="156"/>
        <v>26.024561403508773</v>
      </c>
      <c r="AB169" s="103">
        <f t="shared" si="157"/>
        <v>8995.7550030321418</v>
      </c>
      <c r="AC169" s="106">
        <f t="shared" si="158"/>
        <v>2.62551819438047</v>
      </c>
      <c r="AF169" s="132">
        <f t="shared" si="159"/>
        <v>-2690.1152213462706</v>
      </c>
      <c r="AG169" s="431">
        <f t="shared" si="160"/>
        <v>0</v>
      </c>
      <c r="AH169" s="431">
        <f t="shared" si="161"/>
        <v>0</v>
      </c>
    </row>
    <row r="170" spans="1:34" x14ac:dyDescent="0.25">
      <c r="A170" s="90" t="s">
        <v>36</v>
      </c>
      <c r="B170" s="560"/>
      <c r="C170" s="27">
        <v>19.05</v>
      </c>
      <c r="D170" s="28">
        <v>2492</v>
      </c>
      <c r="E170" s="16">
        <f t="shared" si="143"/>
        <v>130.81364829396324</v>
      </c>
      <c r="F170" s="17">
        <f t="shared" si="144"/>
        <v>5</v>
      </c>
      <c r="G170" s="18">
        <v>95.25</v>
      </c>
      <c r="H170" s="19">
        <v>12460</v>
      </c>
      <c r="I170" s="18">
        <v>25</v>
      </c>
      <c r="J170" s="19">
        <v>2018</v>
      </c>
      <c r="K170" s="19">
        <v>50910</v>
      </c>
      <c r="L170" s="136">
        <v>48630</v>
      </c>
      <c r="M170" s="20" t="s">
        <v>8</v>
      </c>
      <c r="N170" s="21">
        <f t="shared" si="145"/>
        <v>6.1744301288404362</v>
      </c>
      <c r="O170" s="22">
        <f t="shared" si="146"/>
        <v>25.22794846382557</v>
      </c>
      <c r="P170" s="23">
        <f t="shared" si="147"/>
        <v>2672.4409448818897</v>
      </c>
      <c r="Q170" s="100">
        <f t="shared" si="148"/>
        <v>0.8097913322632424</v>
      </c>
      <c r="R170" s="17">
        <f t="shared" si="149"/>
        <v>15</v>
      </c>
      <c r="S170" s="24">
        <f t="shared" si="150"/>
        <v>285.75</v>
      </c>
      <c r="T170" s="25">
        <f t="shared" si="151"/>
        <v>37380</v>
      </c>
      <c r="U170" s="24">
        <f t="shared" si="152"/>
        <v>81</v>
      </c>
      <c r="V170" s="25">
        <f t="shared" si="153"/>
        <v>7219</v>
      </c>
      <c r="W170" s="25">
        <f t="shared" si="154"/>
        <v>181870</v>
      </c>
      <c r="X170" s="72">
        <f t="shared" si="154"/>
        <v>172720</v>
      </c>
      <c r="Y170" s="20" t="s">
        <v>8</v>
      </c>
      <c r="Z170" s="21">
        <f t="shared" si="155"/>
        <v>5.1780024934201414</v>
      </c>
      <c r="AA170" s="22">
        <f t="shared" si="156"/>
        <v>25.19324006095027</v>
      </c>
      <c r="AB170" s="103">
        <f t="shared" si="157"/>
        <v>9546.9816272965872</v>
      </c>
      <c r="AC170" s="106">
        <f t="shared" si="158"/>
        <v>2.8968699839486356</v>
      </c>
      <c r="AF170" s="257">
        <f t="shared" si="159"/>
        <v>-2672.4409448818897</v>
      </c>
      <c r="AG170" s="431">
        <f t="shared" si="160"/>
        <v>0</v>
      </c>
      <c r="AH170" s="431">
        <f t="shared" si="161"/>
        <v>0</v>
      </c>
    </row>
    <row r="171" spans="1:34" x14ac:dyDescent="0.25">
      <c r="A171" s="90" t="s">
        <v>37</v>
      </c>
      <c r="B171" s="560"/>
      <c r="C171" s="27">
        <v>20.239999999999998</v>
      </c>
      <c r="D171" s="28">
        <v>2520</v>
      </c>
      <c r="E171" s="16">
        <f t="shared" si="143"/>
        <v>124.50592885375495</v>
      </c>
      <c r="F171" s="17">
        <f t="shared" si="144"/>
        <v>5.0000000000000009</v>
      </c>
      <c r="G171" s="18">
        <v>101.2</v>
      </c>
      <c r="H171" s="19">
        <v>12600</v>
      </c>
      <c r="I171" s="18">
        <v>26</v>
      </c>
      <c r="J171" s="19">
        <v>2136</v>
      </c>
      <c r="K171" s="19">
        <v>52680</v>
      </c>
      <c r="L171" s="136">
        <v>50320</v>
      </c>
      <c r="M171" s="20" t="s">
        <v>8</v>
      </c>
      <c r="N171" s="21">
        <f t="shared" si="145"/>
        <v>5.8988764044943824</v>
      </c>
      <c r="O171" s="22">
        <f t="shared" si="146"/>
        <v>24.662921348314608</v>
      </c>
      <c r="P171" s="23">
        <f t="shared" si="147"/>
        <v>2602.7667984189725</v>
      </c>
      <c r="Q171" s="100">
        <f t="shared" si="148"/>
        <v>0.84761904761904761</v>
      </c>
      <c r="R171" s="17">
        <f t="shared" si="149"/>
        <v>15</v>
      </c>
      <c r="S171" s="24">
        <f t="shared" si="150"/>
        <v>303.59999999999997</v>
      </c>
      <c r="T171" s="25">
        <f t="shared" si="151"/>
        <v>37800</v>
      </c>
      <c r="U171" s="24">
        <f t="shared" si="152"/>
        <v>82</v>
      </c>
      <c r="V171" s="25">
        <f t="shared" si="153"/>
        <v>7019</v>
      </c>
      <c r="W171" s="25">
        <f t="shared" si="154"/>
        <v>176330</v>
      </c>
      <c r="X171" s="72">
        <f t="shared" si="154"/>
        <v>167550</v>
      </c>
      <c r="Y171" s="20" t="s">
        <v>8</v>
      </c>
      <c r="Z171" s="21">
        <f t="shared" si="155"/>
        <v>5.3853825331243765</v>
      </c>
      <c r="AA171" s="22">
        <f t="shared" si="156"/>
        <v>25.121812223963527</v>
      </c>
      <c r="AB171" s="103">
        <f t="shared" si="157"/>
        <v>8711.9565217391319</v>
      </c>
      <c r="AC171" s="106">
        <f t="shared" si="158"/>
        <v>2.7853174603174602</v>
      </c>
      <c r="AF171" s="132">
        <f t="shared" si="159"/>
        <v>-2602.7667984189725</v>
      </c>
      <c r="AG171" s="431">
        <f t="shared" si="160"/>
        <v>0</v>
      </c>
      <c r="AH171" s="431">
        <f t="shared" si="161"/>
        <v>0</v>
      </c>
    </row>
    <row r="172" spans="1:34" x14ac:dyDescent="0.25">
      <c r="A172" s="90" t="s">
        <v>18</v>
      </c>
      <c r="B172" s="560"/>
      <c r="C172" s="27">
        <v>15.47</v>
      </c>
      <c r="D172" s="28">
        <v>1640</v>
      </c>
      <c r="E172" s="16">
        <f t="shared" si="143"/>
        <v>106.01163542340012</v>
      </c>
      <c r="F172" s="17">
        <f t="shared" si="144"/>
        <v>4</v>
      </c>
      <c r="G172" s="18">
        <v>61.88</v>
      </c>
      <c r="H172" s="19">
        <v>6560</v>
      </c>
      <c r="I172" s="18">
        <v>16</v>
      </c>
      <c r="J172" s="19">
        <v>1120</v>
      </c>
      <c r="K172" s="19">
        <v>27430</v>
      </c>
      <c r="L172" s="136">
        <v>26200</v>
      </c>
      <c r="M172" s="20" t="s">
        <v>8</v>
      </c>
      <c r="N172" s="21">
        <f t="shared" si="145"/>
        <v>5.8571428571428568</v>
      </c>
      <c r="O172" s="22">
        <f t="shared" si="146"/>
        <v>24.491071428571427</v>
      </c>
      <c r="P172" s="23">
        <f t="shared" si="147"/>
        <v>1773.1092436974789</v>
      </c>
      <c r="Q172" s="100">
        <f t="shared" si="148"/>
        <v>0.68292682926829273</v>
      </c>
      <c r="R172" s="17">
        <f t="shared" si="149"/>
        <v>13.323206205559147</v>
      </c>
      <c r="S172" s="24">
        <f t="shared" si="150"/>
        <v>206.11</v>
      </c>
      <c r="T172" s="25">
        <f t="shared" si="151"/>
        <v>21850</v>
      </c>
      <c r="U172" s="24">
        <f t="shared" si="152"/>
        <v>55</v>
      </c>
      <c r="V172" s="25">
        <f t="shared" si="153"/>
        <v>4154</v>
      </c>
      <c r="W172" s="25">
        <f t="shared" si="154"/>
        <v>102580</v>
      </c>
      <c r="X172" s="72">
        <f t="shared" si="154"/>
        <v>97430</v>
      </c>
      <c r="Y172" s="20" t="s">
        <v>8</v>
      </c>
      <c r="Z172" s="21">
        <f t="shared" si="155"/>
        <v>5.2599903707270101</v>
      </c>
      <c r="AA172" s="22">
        <f t="shared" si="156"/>
        <v>24.694270582571015</v>
      </c>
      <c r="AB172" s="103">
        <f t="shared" si="157"/>
        <v>6630.8985132514545</v>
      </c>
      <c r="AC172" s="106">
        <f t="shared" si="158"/>
        <v>2.5329268292682925</v>
      </c>
      <c r="AE172">
        <v>230</v>
      </c>
      <c r="AF172" s="132">
        <f t="shared" si="159"/>
        <v>-1773.1092436974789</v>
      </c>
      <c r="AG172" s="431">
        <f t="shared" si="160"/>
        <v>157.07317073170734</v>
      </c>
      <c r="AH172" s="431">
        <f t="shared" si="161"/>
        <v>3846.8902439024391</v>
      </c>
    </row>
    <row r="173" spans="1:34" x14ac:dyDescent="0.25">
      <c r="A173" s="90" t="s">
        <v>38</v>
      </c>
      <c r="B173" s="560"/>
      <c r="C173" s="27">
        <v>20.6</v>
      </c>
      <c r="D173" s="28">
        <v>2628</v>
      </c>
      <c r="E173" s="16">
        <f t="shared" si="143"/>
        <v>127.57281553398057</v>
      </c>
      <c r="F173" s="17">
        <f t="shared" si="144"/>
        <v>5</v>
      </c>
      <c r="G173" s="18">
        <v>103</v>
      </c>
      <c r="H173" s="19">
        <v>13140</v>
      </c>
      <c r="I173" s="18">
        <v>22</v>
      </c>
      <c r="J173" s="19">
        <v>2367</v>
      </c>
      <c r="K173" s="19">
        <v>58850</v>
      </c>
      <c r="L173" s="136">
        <v>56210</v>
      </c>
      <c r="M173" s="20" t="s">
        <v>8</v>
      </c>
      <c r="N173" s="21">
        <f t="shared" si="145"/>
        <v>5.5513307984790874</v>
      </c>
      <c r="O173" s="22">
        <f t="shared" si="146"/>
        <v>24.862695395014786</v>
      </c>
      <c r="P173" s="23">
        <f t="shared" si="147"/>
        <v>2856.7961165048541</v>
      </c>
      <c r="Q173" s="100">
        <f t="shared" si="148"/>
        <v>0.90068493150684936</v>
      </c>
      <c r="R173" s="17">
        <f t="shared" si="149"/>
        <v>14.999999999999998</v>
      </c>
      <c r="S173" s="24">
        <f t="shared" si="150"/>
        <v>309</v>
      </c>
      <c r="T173" s="25">
        <f t="shared" si="151"/>
        <v>39420</v>
      </c>
      <c r="U173" s="24">
        <f t="shared" si="152"/>
        <v>77</v>
      </c>
      <c r="V173" s="25">
        <f t="shared" si="153"/>
        <v>7556</v>
      </c>
      <c r="W173" s="25">
        <f t="shared" si="154"/>
        <v>190880</v>
      </c>
      <c r="X173" s="72">
        <f t="shared" si="154"/>
        <v>181440</v>
      </c>
      <c r="Y173" s="20" t="s">
        <v>8</v>
      </c>
      <c r="Z173" s="21">
        <f t="shared" si="155"/>
        <v>5.2170460561143459</v>
      </c>
      <c r="AA173" s="22">
        <f t="shared" si="156"/>
        <v>25.262043409211223</v>
      </c>
      <c r="AB173" s="103">
        <f t="shared" si="157"/>
        <v>9266.0194174757271</v>
      </c>
      <c r="AC173" s="106">
        <f t="shared" si="158"/>
        <v>2.8751902587519025</v>
      </c>
      <c r="AF173" s="132">
        <f t="shared" si="159"/>
        <v>-2856.7961165048541</v>
      </c>
      <c r="AG173" s="431">
        <f t="shared" si="160"/>
        <v>0</v>
      </c>
      <c r="AH173" s="431">
        <f t="shared" si="161"/>
        <v>0</v>
      </c>
    </row>
    <row r="174" spans="1:34" x14ac:dyDescent="0.25">
      <c r="A174" s="90" t="s">
        <v>39</v>
      </c>
      <c r="B174" s="560"/>
      <c r="C174" s="27">
        <v>17.48</v>
      </c>
      <c r="D174" s="28">
        <v>2303</v>
      </c>
      <c r="E174" s="16">
        <f t="shared" si="143"/>
        <v>131.75057208237985</v>
      </c>
      <c r="F174" s="17">
        <f t="shared" si="144"/>
        <v>5</v>
      </c>
      <c r="G174" s="18">
        <v>87.4</v>
      </c>
      <c r="H174" s="19">
        <v>11515</v>
      </c>
      <c r="I174" s="18">
        <v>24</v>
      </c>
      <c r="J174" s="19">
        <v>2177</v>
      </c>
      <c r="K174" s="19">
        <v>54250</v>
      </c>
      <c r="L174" s="136">
        <v>51820</v>
      </c>
      <c r="M174" s="20" t="s">
        <v>8</v>
      </c>
      <c r="N174" s="21">
        <f t="shared" si="145"/>
        <v>5.289389067524116</v>
      </c>
      <c r="O174" s="22">
        <f t="shared" si="146"/>
        <v>24.919614147909968</v>
      </c>
      <c r="P174" s="23">
        <f t="shared" si="147"/>
        <v>3103.5469107551485</v>
      </c>
      <c r="Q174" s="100">
        <f t="shared" si="148"/>
        <v>0.94528875379939215</v>
      </c>
      <c r="R174" s="17">
        <f t="shared" si="149"/>
        <v>15.000000000000002</v>
      </c>
      <c r="S174" s="24">
        <f t="shared" si="150"/>
        <v>262.20000000000005</v>
      </c>
      <c r="T174" s="25">
        <f t="shared" si="151"/>
        <v>34545</v>
      </c>
      <c r="U174" s="24">
        <f t="shared" si="152"/>
        <v>78</v>
      </c>
      <c r="V174" s="25">
        <f t="shared" si="153"/>
        <v>6652</v>
      </c>
      <c r="W174" s="25">
        <f t="shared" si="154"/>
        <v>167330</v>
      </c>
      <c r="X174" s="72">
        <f t="shared" si="154"/>
        <v>158940</v>
      </c>
      <c r="Y174" s="20" t="s">
        <v>8</v>
      </c>
      <c r="Z174" s="21">
        <f t="shared" si="155"/>
        <v>5.1931749849669275</v>
      </c>
      <c r="AA174" s="22">
        <f t="shared" si="156"/>
        <v>25.154840649428742</v>
      </c>
      <c r="AB174" s="103">
        <f t="shared" si="157"/>
        <v>9572.6544622425627</v>
      </c>
      <c r="AC174" s="106">
        <f t="shared" si="158"/>
        <v>2.8884064264003473</v>
      </c>
      <c r="AF174" s="132">
        <f t="shared" si="159"/>
        <v>-3103.5469107551485</v>
      </c>
      <c r="AG174" s="431">
        <f t="shared" si="160"/>
        <v>0</v>
      </c>
      <c r="AH174" s="431">
        <f t="shared" si="161"/>
        <v>0</v>
      </c>
    </row>
    <row r="175" spans="1:34" x14ac:dyDescent="0.25">
      <c r="A175" s="90" t="s">
        <v>40</v>
      </c>
      <c r="B175" s="560"/>
      <c r="C175" s="27">
        <v>12.81</v>
      </c>
      <c r="D175" s="28">
        <v>1641</v>
      </c>
      <c r="E175" s="16">
        <f t="shared" si="143"/>
        <v>128.10304449648712</v>
      </c>
      <c r="F175" s="17">
        <f t="shared" si="144"/>
        <v>4.7658079625292737</v>
      </c>
      <c r="G175" s="18">
        <v>61.05</v>
      </c>
      <c r="H175" s="19">
        <v>7821</v>
      </c>
      <c r="I175" s="18">
        <v>15</v>
      </c>
      <c r="J175" s="19">
        <v>1327</v>
      </c>
      <c r="K175" s="19">
        <v>30690</v>
      </c>
      <c r="L175" s="136">
        <v>29320</v>
      </c>
      <c r="M175" s="20" t="s">
        <v>8</v>
      </c>
      <c r="N175" s="21">
        <f t="shared" si="145"/>
        <v>5.8937452901281082</v>
      </c>
      <c r="O175" s="22">
        <f t="shared" si="146"/>
        <v>23.127354935945743</v>
      </c>
      <c r="P175" s="23">
        <f t="shared" si="147"/>
        <v>2395.784543325527</v>
      </c>
      <c r="Q175" s="100">
        <f t="shared" si="148"/>
        <v>0.80865326020719075</v>
      </c>
      <c r="R175" s="17">
        <f t="shared" si="149"/>
        <v>14.29742388758782</v>
      </c>
      <c r="S175" s="24">
        <f t="shared" si="150"/>
        <v>183.14999999999998</v>
      </c>
      <c r="T175" s="25">
        <f t="shared" si="151"/>
        <v>23459</v>
      </c>
      <c r="U175" s="24">
        <f t="shared" si="152"/>
        <v>49</v>
      </c>
      <c r="V175" s="25">
        <f t="shared" si="153"/>
        <v>4297</v>
      </c>
      <c r="W175" s="25">
        <f t="shared" si="154"/>
        <v>99520</v>
      </c>
      <c r="X175" s="72">
        <f t="shared" si="154"/>
        <v>94540</v>
      </c>
      <c r="Y175" s="20" t="s">
        <v>8</v>
      </c>
      <c r="Z175" s="21">
        <f t="shared" si="155"/>
        <v>5.4593902722829881</v>
      </c>
      <c r="AA175" s="22">
        <f t="shared" si="156"/>
        <v>23.160344426343961</v>
      </c>
      <c r="AB175" s="103">
        <f t="shared" si="157"/>
        <v>7768.9305230288837</v>
      </c>
      <c r="AC175" s="106">
        <f t="shared" si="158"/>
        <v>2.6185252894576476</v>
      </c>
      <c r="AF175" s="132">
        <f t="shared" si="159"/>
        <v>-2395.784543325527</v>
      </c>
      <c r="AG175" s="431">
        <f t="shared" si="160"/>
        <v>0</v>
      </c>
      <c r="AH175" s="431">
        <f t="shared" si="161"/>
        <v>0</v>
      </c>
    </row>
    <row r="176" spans="1:34" x14ac:dyDescent="0.25">
      <c r="A176" s="91" t="s">
        <v>41</v>
      </c>
      <c r="B176" s="561"/>
      <c r="C176" s="54">
        <v>2.2200000000000002</v>
      </c>
      <c r="D176" s="55">
        <v>278</v>
      </c>
      <c r="E176" s="11">
        <f t="shared" si="143"/>
        <v>125.22522522522522</v>
      </c>
      <c r="F176" s="7">
        <f t="shared" si="144"/>
        <v>4.9999999999999991</v>
      </c>
      <c r="G176" s="6">
        <v>11.1</v>
      </c>
      <c r="H176" s="5">
        <v>1390</v>
      </c>
      <c r="I176" s="6">
        <v>5</v>
      </c>
      <c r="J176" s="5">
        <v>297</v>
      </c>
      <c r="K176" s="5">
        <v>7150</v>
      </c>
      <c r="L176" s="137">
        <v>6830</v>
      </c>
      <c r="M176" s="131" t="s">
        <v>8</v>
      </c>
      <c r="N176" s="60">
        <f t="shared" si="145"/>
        <v>4.6801346801346799</v>
      </c>
      <c r="O176" s="61">
        <f t="shared" si="146"/>
        <v>24.074074074074073</v>
      </c>
      <c r="P176" s="62">
        <f t="shared" si="147"/>
        <v>3220.7207207207202</v>
      </c>
      <c r="Q176" s="120">
        <f t="shared" si="148"/>
        <v>1.0683453237410072</v>
      </c>
      <c r="R176" s="17">
        <f t="shared" si="149"/>
        <v>15</v>
      </c>
      <c r="S176" s="24">
        <f t="shared" si="150"/>
        <v>33.300000000000004</v>
      </c>
      <c r="T176" s="25">
        <f t="shared" si="151"/>
        <v>4170</v>
      </c>
      <c r="U176" s="24">
        <f t="shared" si="152"/>
        <v>15</v>
      </c>
      <c r="V176" s="25">
        <f t="shared" si="153"/>
        <v>973</v>
      </c>
      <c r="W176" s="25">
        <f t="shared" si="154"/>
        <v>24050</v>
      </c>
      <c r="X176" s="72">
        <f t="shared" si="154"/>
        <v>22840</v>
      </c>
      <c r="Y176" s="131" t="s">
        <v>8</v>
      </c>
      <c r="Z176" s="21">
        <f t="shared" si="155"/>
        <v>4.2857142857142856</v>
      </c>
      <c r="AA176" s="22">
        <f t="shared" si="156"/>
        <v>24.717368961973278</v>
      </c>
      <c r="AB176" s="103">
        <f t="shared" si="157"/>
        <v>10833.333333333332</v>
      </c>
      <c r="AC176" s="106">
        <f t="shared" si="158"/>
        <v>3.5</v>
      </c>
      <c r="AF176" s="132">
        <f t="shared" si="159"/>
        <v>-3220.7207207207202</v>
      </c>
      <c r="AG176" s="431">
        <f t="shared" si="160"/>
        <v>0</v>
      </c>
      <c r="AH176" s="431">
        <f t="shared" si="161"/>
        <v>0</v>
      </c>
    </row>
    <row r="177" spans="1:34" x14ac:dyDescent="0.25">
      <c r="A177" s="92" t="s">
        <v>24</v>
      </c>
      <c r="B177" s="44"/>
      <c r="C177" s="45">
        <f t="shared" ref="C177" si="162">SUM(C160:C176)</f>
        <v>285.72000000000003</v>
      </c>
      <c r="D177" s="46">
        <f t="shared" ref="D177" si="163">SUM(D160:D176)</f>
        <v>35866</v>
      </c>
      <c r="E177" s="130">
        <f t="shared" si="143"/>
        <v>125.52848943021138</v>
      </c>
      <c r="F177" s="73"/>
      <c r="G177" s="45">
        <f t="shared" ref="G177:L177" si="164">SUM(G160:G176)</f>
        <v>1248.77</v>
      </c>
      <c r="H177" s="46">
        <f t="shared" si="164"/>
        <v>157113</v>
      </c>
      <c r="I177" s="45">
        <f t="shared" si="164"/>
        <v>318</v>
      </c>
      <c r="J177" s="46">
        <f t="shared" si="164"/>
        <v>26142</v>
      </c>
      <c r="K177" s="46">
        <f t="shared" si="164"/>
        <v>651280</v>
      </c>
      <c r="L177" s="46">
        <f t="shared" si="164"/>
        <v>622080</v>
      </c>
      <c r="M177" s="74" t="s">
        <v>8</v>
      </c>
      <c r="N177" s="75">
        <f t="shared" si="145"/>
        <v>6.0099839338994725</v>
      </c>
      <c r="O177" s="76">
        <f t="shared" si="146"/>
        <v>24.913166551908805</v>
      </c>
      <c r="P177" s="77">
        <f t="shared" si="147"/>
        <v>2279.4344113117736</v>
      </c>
      <c r="Q177" s="101">
        <f>J177/D177</f>
        <v>0.72887971895388393</v>
      </c>
      <c r="R177" s="73"/>
      <c r="S177" s="45">
        <f t="shared" ref="S177:W177" si="165">SUM(S160:S176)</f>
        <v>4149.82</v>
      </c>
      <c r="T177" s="46">
        <f t="shared" si="165"/>
        <v>521357</v>
      </c>
      <c r="U177" s="45">
        <f t="shared" si="165"/>
        <v>1132</v>
      </c>
      <c r="V177" s="46">
        <f t="shared" si="165"/>
        <v>96770</v>
      </c>
      <c r="W177" s="46">
        <f t="shared" si="165"/>
        <v>2437780</v>
      </c>
      <c r="X177" s="72">
        <f t="shared" ref="X177" si="166">L177+X126</f>
        <v>2314830</v>
      </c>
      <c r="Y177" s="129" t="s">
        <v>8</v>
      </c>
      <c r="Z177" s="75">
        <f t="shared" si="155"/>
        <v>5.3875891288622508</v>
      </c>
      <c r="AA177" s="76">
        <f t="shared" si="156"/>
        <v>25.191484964348454</v>
      </c>
      <c r="AB177" s="112">
        <f t="shared" si="157"/>
        <v>8532.0593588128231</v>
      </c>
      <c r="AC177" s="107">
        <f>V177/D177</f>
        <v>2.6980984776668713</v>
      </c>
      <c r="AF177" s="132"/>
      <c r="AG177" s="431">
        <f t="shared" si="160"/>
        <v>0</v>
      </c>
      <c r="AH177" s="431">
        <f t="shared" si="161"/>
        <v>0</v>
      </c>
    </row>
    <row r="178" spans="1:34" x14ac:dyDescent="0.25">
      <c r="A178" s="90" t="s">
        <v>42</v>
      </c>
      <c r="B178" s="562">
        <v>1998</v>
      </c>
      <c r="C178" s="27">
        <v>19.739999999999998</v>
      </c>
      <c r="D178" s="28">
        <v>2491</v>
      </c>
      <c r="E178" s="16">
        <f t="shared" si="143"/>
        <v>126.1904761904762</v>
      </c>
      <c r="F178" s="17">
        <f t="shared" ref="F178:F188" si="167">G178/C178</f>
        <v>4</v>
      </c>
      <c r="G178" s="18">
        <v>78.959999999999994</v>
      </c>
      <c r="H178" s="19">
        <v>9964</v>
      </c>
      <c r="I178" s="18">
        <v>18</v>
      </c>
      <c r="J178" s="19">
        <v>1580</v>
      </c>
      <c r="K178" s="19">
        <v>39960</v>
      </c>
      <c r="L178" s="136">
        <v>38170</v>
      </c>
      <c r="M178" s="20" t="s">
        <v>8</v>
      </c>
      <c r="N178" s="21">
        <f t="shared" si="145"/>
        <v>6.3063291139240505</v>
      </c>
      <c r="O178" s="22">
        <f t="shared" si="146"/>
        <v>25.291139240506329</v>
      </c>
      <c r="P178" s="23">
        <f t="shared" si="147"/>
        <v>2024.3161094224927</v>
      </c>
      <c r="Q178" s="100">
        <f t="shared" ref="Q178:Q188" si="168">J178/D178</f>
        <v>0.63428342031312723</v>
      </c>
      <c r="R178" s="17">
        <f t="shared" ref="R178:R188" si="169">S178/C178</f>
        <v>15</v>
      </c>
      <c r="S178" s="24">
        <f t="shared" ref="S178:S188" si="170">G178+S127</f>
        <v>296.09999999999997</v>
      </c>
      <c r="T178" s="25">
        <f t="shared" ref="T178:T188" si="171">H178+T127</f>
        <v>37365</v>
      </c>
      <c r="U178" s="24">
        <f t="shared" ref="U178:U188" si="172">I178+U127</f>
        <v>74</v>
      </c>
      <c r="V178" s="25">
        <f t="shared" ref="V178:V188" si="173">J178+V127</f>
        <v>6751</v>
      </c>
      <c r="W178" s="25">
        <f t="shared" ref="W178:X189" si="174">K178+W127</f>
        <v>172800</v>
      </c>
      <c r="X178" s="72">
        <f t="shared" si="174"/>
        <v>163860</v>
      </c>
      <c r="Y178" s="20" t="s">
        <v>8</v>
      </c>
      <c r="Z178" s="21">
        <f t="shared" si="155"/>
        <v>5.5347355947267074</v>
      </c>
      <c r="AA178" s="22">
        <f t="shared" si="156"/>
        <v>25.596207969189749</v>
      </c>
      <c r="AB178" s="103">
        <f t="shared" si="157"/>
        <v>8753.7993920972658</v>
      </c>
      <c r="AC178" s="106">
        <f t="shared" ref="AC178:AC188" si="175">V178/D178</f>
        <v>2.7101565636290648</v>
      </c>
      <c r="AF178" s="132">
        <f t="shared" si="159"/>
        <v>-2024.3161094224927</v>
      </c>
      <c r="AG178" s="431">
        <f t="shared" si="160"/>
        <v>0</v>
      </c>
      <c r="AH178" s="431">
        <f t="shared" si="161"/>
        <v>0</v>
      </c>
    </row>
    <row r="179" spans="1:34" x14ac:dyDescent="0.25">
      <c r="A179" s="89" t="s">
        <v>43</v>
      </c>
      <c r="B179" s="563"/>
      <c r="C179" s="78">
        <v>22.16</v>
      </c>
      <c r="D179" s="79">
        <v>2705</v>
      </c>
      <c r="E179" s="63">
        <f t="shared" si="143"/>
        <v>122.0667870036101</v>
      </c>
      <c r="F179" s="64">
        <f t="shared" si="167"/>
        <v>4.1805054151624548</v>
      </c>
      <c r="G179" s="65">
        <v>92.64</v>
      </c>
      <c r="H179" s="66">
        <v>11291</v>
      </c>
      <c r="I179" s="65">
        <v>24</v>
      </c>
      <c r="J179" s="66">
        <v>2026</v>
      </c>
      <c r="K179" s="66">
        <v>47560</v>
      </c>
      <c r="L179" s="135">
        <v>45430</v>
      </c>
      <c r="M179" s="67" t="s">
        <v>8</v>
      </c>
      <c r="N179" s="68">
        <f t="shared" si="145"/>
        <v>5.5730503455083911</v>
      </c>
      <c r="O179" s="69">
        <f t="shared" si="146"/>
        <v>23.474827245804541</v>
      </c>
      <c r="P179" s="70">
        <f t="shared" si="147"/>
        <v>2146.2093862815886</v>
      </c>
      <c r="Q179" s="100">
        <f t="shared" si="168"/>
        <v>0.74898336414048061</v>
      </c>
      <c r="R179" s="64">
        <f t="shared" si="169"/>
        <v>14.819494584837544</v>
      </c>
      <c r="S179" s="71">
        <f t="shared" si="170"/>
        <v>328.4</v>
      </c>
      <c r="T179" s="72">
        <f t="shared" si="171"/>
        <v>40069</v>
      </c>
      <c r="U179" s="71">
        <f t="shared" si="172"/>
        <v>91</v>
      </c>
      <c r="V179" s="72">
        <f t="shared" si="173"/>
        <v>8171</v>
      </c>
      <c r="W179" s="72">
        <f t="shared" si="174"/>
        <v>196900</v>
      </c>
      <c r="X179" s="72">
        <f t="shared" si="174"/>
        <v>186990</v>
      </c>
      <c r="Y179" s="67" t="s">
        <v>8</v>
      </c>
      <c r="Z179" s="21">
        <f t="shared" si="155"/>
        <v>4.9038061436788647</v>
      </c>
      <c r="AA179" s="22">
        <f t="shared" si="156"/>
        <v>24.097417696732347</v>
      </c>
      <c r="AB179" s="103">
        <f t="shared" si="157"/>
        <v>8885.3790613718411</v>
      </c>
      <c r="AC179" s="106">
        <f t="shared" si="175"/>
        <v>3.020702402957486</v>
      </c>
      <c r="AF179" s="132">
        <f t="shared" si="159"/>
        <v>-2146.2093862815886</v>
      </c>
      <c r="AG179" s="431">
        <f t="shared" si="160"/>
        <v>0</v>
      </c>
      <c r="AH179" s="431">
        <f t="shared" si="161"/>
        <v>0</v>
      </c>
    </row>
    <row r="180" spans="1:34" x14ac:dyDescent="0.25">
      <c r="A180" s="90" t="s">
        <v>44</v>
      </c>
      <c r="B180" s="563"/>
      <c r="C180" s="27">
        <v>13.09</v>
      </c>
      <c r="D180" s="28">
        <v>1520</v>
      </c>
      <c r="E180" s="16">
        <f t="shared" si="143"/>
        <v>116.11917494270436</v>
      </c>
      <c r="F180" s="17">
        <f t="shared" si="167"/>
        <v>4</v>
      </c>
      <c r="G180" s="18">
        <v>52.36</v>
      </c>
      <c r="H180" s="19">
        <v>6080</v>
      </c>
      <c r="I180" s="18">
        <v>12</v>
      </c>
      <c r="J180" s="19">
        <v>1322</v>
      </c>
      <c r="K180" s="19">
        <v>30770</v>
      </c>
      <c r="L180" s="136">
        <v>29390</v>
      </c>
      <c r="M180" s="20" t="s">
        <v>8</v>
      </c>
      <c r="N180" s="21">
        <f t="shared" si="145"/>
        <v>4.5990922844175488</v>
      </c>
      <c r="O180" s="22">
        <f t="shared" si="146"/>
        <v>23.27534039334342</v>
      </c>
      <c r="P180" s="23">
        <f t="shared" si="147"/>
        <v>2350.6493506493507</v>
      </c>
      <c r="Q180" s="100">
        <f t="shared" si="168"/>
        <v>0.86973684210526314</v>
      </c>
      <c r="R180" s="17">
        <f t="shared" si="169"/>
        <v>14.618029029793737</v>
      </c>
      <c r="S180" s="24">
        <f t="shared" si="170"/>
        <v>191.35000000000002</v>
      </c>
      <c r="T180" s="25">
        <f t="shared" si="171"/>
        <v>22216</v>
      </c>
      <c r="U180" s="24">
        <f t="shared" si="172"/>
        <v>54</v>
      </c>
      <c r="V180" s="25">
        <f t="shared" si="173"/>
        <v>5115</v>
      </c>
      <c r="W180" s="25">
        <f t="shared" si="174"/>
        <v>121200</v>
      </c>
      <c r="X180" s="72">
        <f t="shared" si="174"/>
        <v>115140</v>
      </c>
      <c r="Y180" s="20" t="s">
        <v>8</v>
      </c>
      <c r="Z180" s="21">
        <f t="shared" si="155"/>
        <v>4.3433040078201373</v>
      </c>
      <c r="AA180" s="22">
        <f t="shared" si="156"/>
        <v>23.695014662756599</v>
      </c>
      <c r="AB180" s="103">
        <f t="shared" si="157"/>
        <v>9258.9763177998466</v>
      </c>
      <c r="AC180" s="106">
        <f t="shared" si="175"/>
        <v>3.3651315789473686</v>
      </c>
      <c r="AF180" s="132">
        <f t="shared" si="159"/>
        <v>-2350.6493506493507</v>
      </c>
      <c r="AG180" s="431">
        <f t="shared" si="160"/>
        <v>0</v>
      </c>
      <c r="AH180" s="431">
        <f t="shared" si="161"/>
        <v>0</v>
      </c>
    </row>
    <row r="181" spans="1:34" x14ac:dyDescent="0.25">
      <c r="A181" s="90" t="s">
        <v>45</v>
      </c>
      <c r="B181" s="563"/>
      <c r="C181" s="27">
        <v>16.28</v>
      </c>
      <c r="D181" s="28">
        <v>1979</v>
      </c>
      <c r="E181" s="16">
        <f t="shared" si="143"/>
        <v>121.56019656019654</v>
      </c>
      <c r="F181" s="17">
        <f t="shared" si="167"/>
        <v>4.815724815724816</v>
      </c>
      <c r="G181" s="18">
        <v>78.400000000000006</v>
      </c>
      <c r="H181" s="19">
        <v>9531</v>
      </c>
      <c r="I181" s="18">
        <v>21</v>
      </c>
      <c r="J181" s="19">
        <v>1565</v>
      </c>
      <c r="K181" s="19">
        <v>38450</v>
      </c>
      <c r="L181" s="136">
        <v>36730</v>
      </c>
      <c r="M181" s="20" t="s">
        <v>8</v>
      </c>
      <c r="N181" s="21">
        <f t="shared" si="145"/>
        <v>6.0900958466453678</v>
      </c>
      <c r="O181" s="22">
        <f t="shared" si="146"/>
        <v>24.568690095846645</v>
      </c>
      <c r="P181" s="23">
        <f t="shared" si="147"/>
        <v>2361.7936117936115</v>
      </c>
      <c r="Q181" s="100">
        <f t="shared" si="168"/>
        <v>0.79080343607882764</v>
      </c>
      <c r="R181" s="17">
        <f t="shared" si="169"/>
        <v>14.815724815724815</v>
      </c>
      <c r="S181" s="24">
        <f t="shared" si="170"/>
        <v>241.20000000000002</v>
      </c>
      <c r="T181" s="25">
        <f t="shared" si="171"/>
        <v>29321</v>
      </c>
      <c r="U181" s="24">
        <f t="shared" si="172"/>
        <v>65</v>
      </c>
      <c r="V181" s="25">
        <f t="shared" si="173"/>
        <v>5358</v>
      </c>
      <c r="W181" s="25">
        <f t="shared" si="174"/>
        <v>133470</v>
      </c>
      <c r="X181" s="72">
        <f t="shared" si="174"/>
        <v>126720</v>
      </c>
      <c r="Y181" s="20" t="s">
        <v>8</v>
      </c>
      <c r="Z181" s="21">
        <f t="shared" si="155"/>
        <v>5.4723777528928705</v>
      </c>
      <c r="AA181" s="22">
        <f t="shared" si="156"/>
        <v>24.910414333706608</v>
      </c>
      <c r="AB181" s="103">
        <f t="shared" si="157"/>
        <v>8198.402948402947</v>
      </c>
      <c r="AC181" s="106">
        <f t="shared" si="175"/>
        <v>2.7074279939363315</v>
      </c>
      <c r="AF181" s="132">
        <f t="shared" si="159"/>
        <v>-2361.7936117936115</v>
      </c>
      <c r="AG181" s="431">
        <f t="shared" si="160"/>
        <v>0</v>
      </c>
      <c r="AH181" s="431">
        <f t="shared" si="161"/>
        <v>0</v>
      </c>
    </row>
    <row r="182" spans="1:34" x14ac:dyDescent="0.25">
      <c r="A182" s="90" t="s">
        <v>46</v>
      </c>
      <c r="B182" s="563"/>
      <c r="C182" s="27">
        <v>18.239999999999998</v>
      </c>
      <c r="D182" s="28">
        <v>2463</v>
      </c>
      <c r="E182" s="16">
        <f t="shared" si="143"/>
        <v>135.03289473684211</v>
      </c>
      <c r="F182" s="17">
        <f t="shared" si="167"/>
        <v>5.0000000000000009</v>
      </c>
      <c r="G182" s="18">
        <v>91.2</v>
      </c>
      <c r="H182" s="19">
        <v>12315</v>
      </c>
      <c r="I182" s="18">
        <v>24</v>
      </c>
      <c r="J182" s="19">
        <v>1914</v>
      </c>
      <c r="K182" s="19">
        <v>50060</v>
      </c>
      <c r="L182" s="136">
        <v>47820</v>
      </c>
      <c r="M182" s="20" t="s">
        <v>8</v>
      </c>
      <c r="N182" s="21">
        <f t="shared" si="145"/>
        <v>6.4341692789968654</v>
      </c>
      <c r="O182" s="22">
        <f t="shared" si="146"/>
        <v>26.154649947753395</v>
      </c>
      <c r="P182" s="23">
        <f t="shared" si="147"/>
        <v>2744.5175438596493</v>
      </c>
      <c r="Q182" s="100">
        <f t="shared" si="168"/>
        <v>0.77710109622411694</v>
      </c>
      <c r="R182" s="17">
        <f t="shared" si="169"/>
        <v>15.000000000000002</v>
      </c>
      <c r="S182" s="24">
        <f t="shared" si="170"/>
        <v>273.60000000000002</v>
      </c>
      <c r="T182" s="25">
        <f t="shared" si="171"/>
        <v>36945</v>
      </c>
      <c r="U182" s="24">
        <f t="shared" si="172"/>
        <v>75</v>
      </c>
      <c r="V182" s="25">
        <f t="shared" si="173"/>
        <v>6265</v>
      </c>
      <c r="W182" s="25">
        <f t="shared" si="174"/>
        <v>165210</v>
      </c>
      <c r="X182" s="72">
        <f t="shared" si="174"/>
        <v>157040</v>
      </c>
      <c r="Y182" s="20" t="s">
        <v>8</v>
      </c>
      <c r="Z182" s="21">
        <f t="shared" si="155"/>
        <v>5.897047086991221</v>
      </c>
      <c r="AA182" s="22">
        <f t="shared" si="156"/>
        <v>26.370311252992817</v>
      </c>
      <c r="AB182" s="103">
        <f t="shared" si="157"/>
        <v>9057.5657894736851</v>
      </c>
      <c r="AC182" s="106">
        <f t="shared" si="175"/>
        <v>2.5436459602111245</v>
      </c>
      <c r="AF182" s="132">
        <f t="shared" si="159"/>
        <v>-2744.5175438596493</v>
      </c>
      <c r="AG182" s="431">
        <f t="shared" si="160"/>
        <v>0</v>
      </c>
      <c r="AH182" s="431">
        <f t="shared" si="161"/>
        <v>0</v>
      </c>
    </row>
    <row r="183" spans="1:34" x14ac:dyDescent="0.25">
      <c r="A183" s="90" t="s">
        <v>47</v>
      </c>
      <c r="B183" s="563"/>
      <c r="C183" s="27">
        <v>16.23</v>
      </c>
      <c r="D183" s="28">
        <v>2248</v>
      </c>
      <c r="E183" s="16">
        <f t="shared" si="143"/>
        <v>138.50893407270488</v>
      </c>
      <c r="F183" s="17">
        <f t="shared" si="167"/>
        <v>4.8767714109673443</v>
      </c>
      <c r="G183" s="18">
        <v>79.150000000000006</v>
      </c>
      <c r="H183" s="19">
        <v>10953</v>
      </c>
      <c r="I183" s="18">
        <v>20</v>
      </c>
      <c r="J183" s="19">
        <v>1532</v>
      </c>
      <c r="K183" s="19">
        <v>36760</v>
      </c>
      <c r="L183" s="136">
        <v>35110</v>
      </c>
      <c r="M183" s="20" t="s">
        <v>8</v>
      </c>
      <c r="N183" s="21">
        <f t="shared" si="145"/>
        <v>7.1494778067885116</v>
      </c>
      <c r="O183" s="22">
        <f t="shared" si="146"/>
        <v>23.994778067885118</v>
      </c>
      <c r="P183" s="23">
        <f t="shared" si="147"/>
        <v>2264.9414664202095</v>
      </c>
      <c r="Q183" s="100">
        <f t="shared" si="168"/>
        <v>0.68149466192170816</v>
      </c>
      <c r="R183" s="17">
        <f t="shared" si="169"/>
        <v>14.876771410967345</v>
      </c>
      <c r="S183" s="24">
        <f t="shared" si="170"/>
        <v>241.45000000000002</v>
      </c>
      <c r="T183" s="25">
        <f t="shared" si="171"/>
        <v>33433</v>
      </c>
      <c r="U183" s="24">
        <f t="shared" si="172"/>
        <v>64</v>
      </c>
      <c r="V183" s="25">
        <f t="shared" si="173"/>
        <v>5595</v>
      </c>
      <c r="W183" s="25">
        <f t="shared" si="174"/>
        <v>138940</v>
      </c>
      <c r="X183" s="72">
        <f t="shared" si="174"/>
        <v>131970</v>
      </c>
      <c r="Y183" s="20" t="s">
        <v>8</v>
      </c>
      <c r="Z183" s="21">
        <f t="shared" si="155"/>
        <v>5.975513851653262</v>
      </c>
      <c r="AA183" s="22">
        <f t="shared" si="156"/>
        <v>24.832886505808759</v>
      </c>
      <c r="AB183" s="103">
        <f t="shared" si="157"/>
        <v>8560.6900800985823</v>
      </c>
      <c r="AC183" s="106">
        <f t="shared" si="175"/>
        <v>2.4888790035587189</v>
      </c>
      <c r="AF183" s="132">
        <f t="shared" si="159"/>
        <v>-2264.9414664202095</v>
      </c>
      <c r="AG183" s="431">
        <f t="shared" si="160"/>
        <v>0</v>
      </c>
      <c r="AH183" s="431">
        <f t="shared" si="161"/>
        <v>0</v>
      </c>
    </row>
    <row r="184" spans="1:34" x14ac:dyDescent="0.25">
      <c r="A184" s="90" t="s">
        <v>48</v>
      </c>
      <c r="B184" s="563"/>
      <c r="C184" s="27">
        <v>3.23</v>
      </c>
      <c r="D184" s="28">
        <v>403</v>
      </c>
      <c r="E184" s="16">
        <f t="shared" si="143"/>
        <v>124.76780185758514</v>
      </c>
      <c r="F184" s="17">
        <f t="shared" si="167"/>
        <v>5</v>
      </c>
      <c r="G184" s="18">
        <v>16.149999999999999</v>
      </c>
      <c r="H184" s="19">
        <v>2015</v>
      </c>
      <c r="I184" s="18">
        <v>5</v>
      </c>
      <c r="J184" s="19">
        <v>320</v>
      </c>
      <c r="K184" s="19">
        <v>7670</v>
      </c>
      <c r="L184" s="136">
        <v>7330</v>
      </c>
      <c r="M184" s="20" t="s">
        <v>8</v>
      </c>
      <c r="N184" s="21">
        <f t="shared" si="145"/>
        <v>6.296875</v>
      </c>
      <c r="O184" s="22">
        <f t="shared" si="146"/>
        <v>23.96875</v>
      </c>
      <c r="P184" s="23">
        <f t="shared" si="147"/>
        <v>2374.6130030959753</v>
      </c>
      <c r="Q184" s="100">
        <f t="shared" si="168"/>
        <v>0.794044665012407</v>
      </c>
      <c r="R184" s="17">
        <f t="shared" si="169"/>
        <v>14.999999999999998</v>
      </c>
      <c r="S184" s="24">
        <f t="shared" si="170"/>
        <v>48.449999999999996</v>
      </c>
      <c r="T184" s="25">
        <f t="shared" si="171"/>
        <v>6045</v>
      </c>
      <c r="U184" s="24">
        <f t="shared" si="172"/>
        <v>15</v>
      </c>
      <c r="V184" s="25">
        <f t="shared" si="173"/>
        <v>1111</v>
      </c>
      <c r="W184" s="25">
        <f t="shared" si="174"/>
        <v>27240</v>
      </c>
      <c r="X184" s="72">
        <f t="shared" si="174"/>
        <v>25890</v>
      </c>
      <c r="Y184" s="20" t="s">
        <v>8</v>
      </c>
      <c r="Z184" s="21">
        <f t="shared" si="155"/>
        <v>5.441044104410441</v>
      </c>
      <c r="AA184" s="22">
        <f t="shared" si="156"/>
        <v>24.518451845184519</v>
      </c>
      <c r="AB184" s="103">
        <f t="shared" si="157"/>
        <v>8433.4365325077397</v>
      </c>
      <c r="AC184" s="106">
        <f t="shared" si="175"/>
        <v>2.7568238213399505</v>
      </c>
      <c r="AF184" s="132">
        <f t="shared" si="159"/>
        <v>-2374.6130030959753</v>
      </c>
      <c r="AG184" s="431">
        <f t="shared" si="160"/>
        <v>0</v>
      </c>
      <c r="AH184" s="431">
        <f t="shared" si="161"/>
        <v>0</v>
      </c>
    </row>
    <row r="185" spans="1:34" x14ac:dyDescent="0.25">
      <c r="A185" s="90" t="s">
        <v>49</v>
      </c>
      <c r="B185" s="563"/>
      <c r="C185" s="27">
        <v>8.82</v>
      </c>
      <c r="D185" s="28">
        <v>1153</v>
      </c>
      <c r="E185" s="16">
        <f t="shared" si="143"/>
        <v>130.72562358276645</v>
      </c>
      <c r="F185" s="17">
        <f t="shared" si="167"/>
        <v>5</v>
      </c>
      <c r="G185" s="18">
        <v>44.1</v>
      </c>
      <c r="H185" s="19">
        <v>5765</v>
      </c>
      <c r="I185" s="18">
        <v>11</v>
      </c>
      <c r="J185" s="19">
        <v>856</v>
      </c>
      <c r="K185" s="19">
        <v>21090</v>
      </c>
      <c r="L185" s="136">
        <v>20140</v>
      </c>
      <c r="M185" s="20" t="s">
        <v>8</v>
      </c>
      <c r="N185" s="21">
        <f t="shared" si="145"/>
        <v>6.7348130841121492</v>
      </c>
      <c r="O185" s="22">
        <f t="shared" si="146"/>
        <v>24.63785046728972</v>
      </c>
      <c r="P185" s="23">
        <f t="shared" si="147"/>
        <v>2391.1564625850338</v>
      </c>
      <c r="Q185" s="100">
        <f t="shared" si="168"/>
        <v>0.74241110147441458</v>
      </c>
      <c r="R185" s="17">
        <f t="shared" si="169"/>
        <v>15</v>
      </c>
      <c r="S185" s="24">
        <f t="shared" si="170"/>
        <v>132.30000000000001</v>
      </c>
      <c r="T185" s="25">
        <f t="shared" si="171"/>
        <v>17295</v>
      </c>
      <c r="U185" s="24">
        <f t="shared" si="172"/>
        <v>34</v>
      </c>
      <c r="V185" s="25">
        <f t="shared" si="173"/>
        <v>2734</v>
      </c>
      <c r="W185" s="25">
        <f t="shared" si="174"/>
        <v>67920</v>
      </c>
      <c r="X185" s="72">
        <f t="shared" si="174"/>
        <v>64550</v>
      </c>
      <c r="Y185" s="20" t="s">
        <v>8</v>
      </c>
      <c r="Z185" s="21">
        <f t="shared" si="155"/>
        <v>6.3258961228968547</v>
      </c>
      <c r="AA185" s="22">
        <f t="shared" si="156"/>
        <v>24.842721287490857</v>
      </c>
      <c r="AB185" s="103">
        <f t="shared" si="157"/>
        <v>7700.6802721088434</v>
      </c>
      <c r="AC185" s="106">
        <f t="shared" si="175"/>
        <v>2.3712055507372072</v>
      </c>
      <c r="AF185" s="132">
        <f t="shared" si="159"/>
        <v>-2391.1564625850338</v>
      </c>
      <c r="AG185" s="431">
        <f t="shared" si="160"/>
        <v>0</v>
      </c>
      <c r="AH185" s="431">
        <f t="shared" si="161"/>
        <v>0</v>
      </c>
    </row>
    <row r="186" spans="1:34" x14ac:dyDescent="0.25">
      <c r="A186" s="90" t="s">
        <v>50</v>
      </c>
      <c r="B186" s="563"/>
      <c r="C186" s="27">
        <v>11.54</v>
      </c>
      <c r="D186" s="28">
        <v>1448</v>
      </c>
      <c r="E186" s="16">
        <f t="shared" si="143"/>
        <v>125.47660311958407</v>
      </c>
      <c r="F186" s="17">
        <f t="shared" si="167"/>
        <v>5.0000000000000009</v>
      </c>
      <c r="G186" s="18">
        <v>57.7</v>
      </c>
      <c r="H186" s="19">
        <v>7240</v>
      </c>
      <c r="I186" s="18">
        <v>16</v>
      </c>
      <c r="J186" s="19">
        <v>1150</v>
      </c>
      <c r="K186" s="19">
        <v>28920</v>
      </c>
      <c r="L186" s="136">
        <v>27620</v>
      </c>
      <c r="M186" s="20" t="s">
        <v>8</v>
      </c>
      <c r="N186" s="21">
        <f t="shared" si="145"/>
        <v>6.2956521739130435</v>
      </c>
      <c r="O186" s="22">
        <f t="shared" si="146"/>
        <v>25.14782608695652</v>
      </c>
      <c r="P186" s="23">
        <f t="shared" si="147"/>
        <v>2506.0658578856155</v>
      </c>
      <c r="Q186" s="100">
        <f t="shared" si="168"/>
        <v>0.79419889502762431</v>
      </c>
      <c r="R186" s="17">
        <f t="shared" si="169"/>
        <v>15</v>
      </c>
      <c r="S186" s="24">
        <f t="shared" si="170"/>
        <v>173.1</v>
      </c>
      <c r="T186" s="25">
        <f t="shared" si="171"/>
        <v>21720</v>
      </c>
      <c r="U186" s="24">
        <f t="shared" si="172"/>
        <v>49</v>
      </c>
      <c r="V186" s="25">
        <f t="shared" si="173"/>
        <v>3996</v>
      </c>
      <c r="W186" s="25">
        <f t="shared" si="174"/>
        <v>100550</v>
      </c>
      <c r="X186" s="72">
        <f t="shared" si="174"/>
        <v>95500</v>
      </c>
      <c r="Y186" s="20" t="s">
        <v>8</v>
      </c>
      <c r="Z186" s="21">
        <f t="shared" si="155"/>
        <v>5.4354354354354353</v>
      </c>
      <c r="AA186" s="22">
        <f t="shared" si="156"/>
        <v>25.162662662662662</v>
      </c>
      <c r="AB186" s="103">
        <f t="shared" si="157"/>
        <v>8713.1715771230502</v>
      </c>
      <c r="AC186" s="106">
        <f t="shared" si="175"/>
        <v>2.7596685082872927</v>
      </c>
      <c r="AF186" s="132">
        <f t="shared" si="159"/>
        <v>-2506.0658578856155</v>
      </c>
      <c r="AG186" s="431">
        <f t="shared" si="160"/>
        <v>0</v>
      </c>
      <c r="AH186" s="431">
        <f t="shared" si="161"/>
        <v>0</v>
      </c>
    </row>
    <row r="187" spans="1:34" x14ac:dyDescent="0.25">
      <c r="A187" s="90" t="s">
        <v>51</v>
      </c>
      <c r="B187" s="563"/>
      <c r="C187" s="27">
        <v>19.36</v>
      </c>
      <c r="D187" s="28">
        <v>2442</v>
      </c>
      <c r="E187" s="16">
        <f t="shared" si="143"/>
        <v>126.13636363636364</v>
      </c>
      <c r="F187" s="17">
        <f t="shared" si="167"/>
        <v>4.8450413223140494</v>
      </c>
      <c r="G187" s="18">
        <v>93.8</v>
      </c>
      <c r="H187" s="19">
        <v>11832</v>
      </c>
      <c r="I187" s="18">
        <v>24</v>
      </c>
      <c r="J187" s="19">
        <v>2005</v>
      </c>
      <c r="K187" s="19">
        <v>49390</v>
      </c>
      <c r="L187" s="136">
        <v>47180</v>
      </c>
      <c r="M187" s="20" t="s">
        <v>8</v>
      </c>
      <c r="N187" s="21">
        <f t="shared" si="145"/>
        <v>5.9012468827930178</v>
      </c>
      <c r="O187" s="22">
        <f t="shared" si="146"/>
        <v>24.633416458852867</v>
      </c>
      <c r="P187" s="23">
        <f t="shared" si="147"/>
        <v>2551.1363636363635</v>
      </c>
      <c r="Q187" s="100">
        <f t="shared" si="168"/>
        <v>0.82104832104832104</v>
      </c>
      <c r="R187" s="17">
        <f t="shared" si="169"/>
        <v>14.845041322314049</v>
      </c>
      <c r="S187" s="24">
        <f t="shared" si="170"/>
        <v>287.39999999999998</v>
      </c>
      <c r="T187" s="25">
        <f t="shared" si="171"/>
        <v>36252</v>
      </c>
      <c r="U187" s="24">
        <f t="shared" si="172"/>
        <v>77</v>
      </c>
      <c r="V187" s="25">
        <f t="shared" si="173"/>
        <v>6239</v>
      </c>
      <c r="W187" s="25">
        <f t="shared" si="174"/>
        <v>155530</v>
      </c>
      <c r="X187" s="72">
        <f t="shared" si="174"/>
        <v>147850</v>
      </c>
      <c r="Y187" s="20" t="s">
        <v>8</v>
      </c>
      <c r="Z187" s="21">
        <f t="shared" si="155"/>
        <v>5.81054656194903</v>
      </c>
      <c r="AA187" s="22">
        <f t="shared" si="156"/>
        <v>24.928674467062031</v>
      </c>
      <c r="AB187" s="103">
        <f t="shared" si="157"/>
        <v>8033.5743801652898</v>
      </c>
      <c r="AC187" s="106">
        <f t="shared" si="175"/>
        <v>2.5548730548730547</v>
      </c>
      <c r="AF187" s="257">
        <f t="shared" si="159"/>
        <v>-2551.1363636363635</v>
      </c>
      <c r="AG187" s="431">
        <f t="shared" si="160"/>
        <v>0</v>
      </c>
      <c r="AH187" s="431">
        <f t="shared" si="161"/>
        <v>0</v>
      </c>
    </row>
    <row r="188" spans="1:34" x14ac:dyDescent="0.25">
      <c r="A188" s="94" t="s">
        <v>52</v>
      </c>
      <c r="B188" s="564"/>
      <c r="C188" s="29">
        <v>16.18</v>
      </c>
      <c r="D188" s="30">
        <v>2228</v>
      </c>
      <c r="E188" s="32">
        <f t="shared" si="143"/>
        <v>137.7008652657602</v>
      </c>
      <c r="F188" s="57">
        <f t="shared" si="167"/>
        <v>4</v>
      </c>
      <c r="G188" s="58">
        <v>64.72</v>
      </c>
      <c r="H188" s="59">
        <v>8912</v>
      </c>
      <c r="I188" s="58">
        <v>16</v>
      </c>
      <c r="J188" s="59">
        <v>1207</v>
      </c>
      <c r="K188" s="59">
        <v>27880</v>
      </c>
      <c r="L188" s="139">
        <v>26630</v>
      </c>
      <c r="M188" s="49" t="s">
        <v>8</v>
      </c>
      <c r="N188" s="37">
        <f t="shared" si="145"/>
        <v>7.3835956917978462</v>
      </c>
      <c r="O188" s="38">
        <f t="shared" si="146"/>
        <v>23.098591549295776</v>
      </c>
      <c r="P188" s="39">
        <f t="shared" si="147"/>
        <v>1723.114956736712</v>
      </c>
      <c r="Q188" s="100">
        <f t="shared" si="168"/>
        <v>0.54174147217235191</v>
      </c>
      <c r="R188" s="57">
        <f t="shared" si="169"/>
        <v>13.443757725587146</v>
      </c>
      <c r="S188" s="47">
        <f t="shared" si="170"/>
        <v>217.52</v>
      </c>
      <c r="T188" s="48">
        <f t="shared" si="171"/>
        <v>29955</v>
      </c>
      <c r="U188" s="47">
        <f t="shared" si="172"/>
        <v>56</v>
      </c>
      <c r="V188" s="48">
        <f t="shared" si="173"/>
        <v>4503</v>
      </c>
      <c r="W188" s="48">
        <f t="shared" si="174"/>
        <v>104050</v>
      </c>
      <c r="X188" s="72">
        <f t="shared" si="174"/>
        <v>98890</v>
      </c>
      <c r="Y188" s="49" t="s">
        <v>8</v>
      </c>
      <c r="Z188" s="21">
        <f t="shared" si="155"/>
        <v>6.6522318454363756</v>
      </c>
      <c r="AA188" s="22">
        <f t="shared" si="156"/>
        <v>23.106817677104154</v>
      </c>
      <c r="AB188" s="103">
        <f t="shared" si="157"/>
        <v>6430.7787391841784</v>
      </c>
      <c r="AC188" s="106">
        <f t="shared" si="175"/>
        <v>2.0210951526032317</v>
      </c>
      <c r="AF188" s="132">
        <f t="shared" si="159"/>
        <v>-1723.114956736712</v>
      </c>
      <c r="AG188" s="431">
        <f t="shared" si="160"/>
        <v>0</v>
      </c>
      <c r="AH188" s="431">
        <f t="shared" si="161"/>
        <v>0</v>
      </c>
    </row>
    <row r="189" spans="1:34" x14ac:dyDescent="0.25">
      <c r="A189" s="92" t="s">
        <v>24</v>
      </c>
      <c r="B189" s="44"/>
      <c r="C189" s="45">
        <f>SUM(C178:C188)</f>
        <v>164.87</v>
      </c>
      <c r="D189" s="46">
        <f>SUM(D178:D188)</f>
        <v>21080</v>
      </c>
      <c r="E189" s="80">
        <f t="shared" si="143"/>
        <v>127.8583126099351</v>
      </c>
      <c r="F189" s="73"/>
      <c r="G189" s="45">
        <f>SUM(G178:G188)</f>
        <v>749.18000000000006</v>
      </c>
      <c r="H189" s="46">
        <f>SUM(H178:H188)</f>
        <v>95898</v>
      </c>
      <c r="I189" s="45">
        <f>SUM(I178:I188)</f>
        <v>191</v>
      </c>
      <c r="J189" s="46">
        <f>SUM(J178:J188)</f>
        <v>15477</v>
      </c>
      <c r="K189" s="46">
        <f>SUM(K178:K188)</f>
        <v>378510</v>
      </c>
      <c r="L189" s="46">
        <f t="shared" ref="L189" si="176">SUM(L178:L188)</f>
        <v>361550</v>
      </c>
      <c r="M189" s="74" t="s">
        <v>8</v>
      </c>
      <c r="N189" s="75">
        <f t="shared" si="145"/>
        <v>6.1961620469083156</v>
      </c>
      <c r="O189" s="76">
        <f t="shared" si="146"/>
        <v>24.45628997867804</v>
      </c>
      <c r="P189" s="77">
        <f t="shared" si="147"/>
        <v>2295.8088190695698</v>
      </c>
      <c r="Q189" s="101">
        <f>J189/D189</f>
        <v>0.73420303605313098</v>
      </c>
      <c r="R189" s="73"/>
      <c r="S189" s="45">
        <f>SUM(S178:S188)</f>
        <v>2430.87</v>
      </c>
      <c r="T189" s="46">
        <f>SUM(T178:T188)</f>
        <v>310616</v>
      </c>
      <c r="U189" s="45">
        <f>SUM(U178:U188)</f>
        <v>654</v>
      </c>
      <c r="V189" s="46">
        <f>SUM(V178:V188)</f>
        <v>55838</v>
      </c>
      <c r="W189" s="46">
        <f>SUM(W178:W188)</f>
        <v>1383810</v>
      </c>
      <c r="X189" s="72">
        <f t="shared" si="174"/>
        <v>1314400</v>
      </c>
      <c r="Y189" s="74" t="s">
        <v>8</v>
      </c>
      <c r="Z189" s="75">
        <f t="shared" si="155"/>
        <v>5.5628066907840541</v>
      </c>
      <c r="AA189" s="76">
        <f t="shared" si="156"/>
        <v>24.782585336151008</v>
      </c>
      <c r="AB189" s="112">
        <f t="shared" si="157"/>
        <v>8393.340207436162</v>
      </c>
      <c r="AC189" s="107">
        <f>V189/D189</f>
        <v>2.6488614800759014</v>
      </c>
      <c r="AF189" s="132"/>
      <c r="AG189" s="431">
        <f t="shared" si="160"/>
        <v>0</v>
      </c>
      <c r="AH189" s="431">
        <f t="shared" si="161"/>
        <v>0</v>
      </c>
    </row>
    <row r="190" spans="1:34" x14ac:dyDescent="0.25">
      <c r="A190" s="117" t="s">
        <v>16</v>
      </c>
      <c r="B190" s="565">
        <v>2005</v>
      </c>
      <c r="C190" s="115">
        <v>5.16</v>
      </c>
      <c r="D190" s="116">
        <v>525</v>
      </c>
      <c r="E190" s="63">
        <f>D190/C190</f>
        <v>101.74418604651163</v>
      </c>
      <c r="F190" s="7">
        <f t="shared" ref="F190:F198" si="177">G190/C190</f>
        <v>4</v>
      </c>
      <c r="G190" s="6">
        <v>20.64</v>
      </c>
      <c r="H190" s="5">
        <v>2100</v>
      </c>
      <c r="I190" s="6">
        <v>4</v>
      </c>
      <c r="J190" s="5">
        <v>387</v>
      </c>
      <c r="K190" s="5">
        <v>8250</v>
      </c>
      <c r="L190" s="137">
        <v>7880</v>
      </c>
      <c r="M190" s="15" t="s">
        <v>8</v>
      </c>
      <c r="N190" s="86">
        <f t="shared" si="145"/>
        <v>5.4263565891472867</v>
      </c>
      <c r="O190" s="87">
        <f t="shared" si="146"/>
        <v>21.31782945736434</v>
      </c>
      <c r="P190" s="70">
        <f>K190/C190</f>
        <v>1598.8372093023256</v>
      </c>
      <c r="Q190" s="100">
        <f t="shared" ref="Q190:Q200" si="178">J190/D190</f>
        <v>0.7371428571428571</v>
      </c>
      <c r="R190" s="14">
        <f t="shared" ref="R190:R198" si="179">S190/C190</f>
        <v>13</v>
      </c>
      <c r="S190" s="71">
        <f t="shared" ref="S190:S198" si="180">G190+S139</f>
        <v>67.08</v>
      </c>
      <c r="T190" s="72">
        <f t="shared" ref="T190:T198" si="181">H190+T139</f>
        <v>6825</v>
      </c>
      <c r="U190" s="71">
        <f t="shared" ref="U190:U198" si="182">I190+U139</f>
        <v>13</v>
      </c>
      <c r="V190" s="72">
        <f t="shared" ref="V190:V198" si="183">J190+V139</f>
        <v>1404</v>
      </c>
      <c r="W190" s="72">
        <f t="shared" ref="W190:X198" si="184">K190+W139</f>
        <v>30340</v>
      </c>
      <c r="X190" s="72">
        <f t="shared" si="184"/>
        <v>28810</v>
      </c>
      <c r="Y190" s="15" t="s">
        <v>8</v>
      </c>
      <c r="Z190" s="21">
        <f t="shared" si="155"/>
        <v>4.8611111111111107</v>
      </c>
      <c r="AA190" s="22">
        <f t="shared" si="156"/>
        <v>21.609686609686609</v>
      </c>
      <c r="AB190" s="103">
        <f t="shared" si="157"/>
        <v>5879.8449612403101</v>
      </c>
      <c r="AC190" s="106">
        <f t="shared" ref="AC190:AC200" si="185">V190/D190</f>
        <v>2.6742857142857144</v>
      </c>
      <c r="AE190">
        <v>199</v>
      </c>
      <c r="AF190" s="132">
        <f t="shared" si="159"/>
        <v>-1598.8372093023256</v>
      </c>
      <c r="AG190" s="431">
        <f t="shared" si="160"/>
        <v>146.69142857142856</v>
      </c>
      <c r="AH190" s="431">
        <f t="shared" si="161"/>
        <v>3127.1428571428569</v>
      </c>
    </row>
    <row r="191" spans="1:34" x14ac:dyDescent="0.25">
      <c r="A191" s="90" t="s">
        <v>53</v>
      </c>
      <c r="B191" s="560"/>
      <c r="C191" s="27">
        <v>11.02</v>
      </c>
      <c r="D191" s="28">
        <v>1430</v>
      </c>
      <c r="E191" s="16">
        <f t="shared" ref="E191:E200" si="186">D191/C191</f>
        <v>129.76406533575317</v>
      </c>
      <c r="F191" s="17">
        <f t="shared" si="177"/>
        <v>4</v>
      </c>
      <c r="G191" s="18">
        <v>44.08</v>
      </c>
      <c r="H191" s="19">
        <v>5720</v>
      </c>
      <c r="I191" s="18">
        <v>11</v>
      </c>
      <c r="J191" s="19">
        <v>991</v>
      </c>
      <c r="K191" s="19">
        <v>21340</v>
      </c>
      <c r="L191" s="136">
        <v>20380</v>
      </c>
      <c r="M191" s="20" t="s">
        <v>8</v>
      </c>
      <c r="N191" s="21">
        <f t="shared" si="145"/>
        <v>5.7719475277497478</v>
      </c>
      <c r="O191" s="22">
        <f t="shared" si="146"/>
        <v>21.53380423814329</v>
      </c>
      <c r="P191" s="23">
        <f t="shared" ref="P191:P200" si="187">K191/C191</f>
        <v>1936.4791288566244</v>
      </c>
      <c r="Q191" s="100">
        <f t="shared" si="178"/>
        <v>0.69300699300699298</v>
      </c>
      <c r="R191" s="17">
        <f t="shared" si="179"/>
        <v>13</v>
      </c>
      <c r="S191" s="24">
        <f t="shared" si="180"/>
        <v>143.26</v>
      </c>
      <c r="T191" s="25">
        <f t="shared" si="181"/>
        <v>18590</v>
      </c>
      <c r="U191" s="24">
        <f t="shared" si="182"/>
        <v>40</v>
      </c>
      <c r="V191" s="25">
        <f t="shared" si="183"/>
        <v>3492</v>
      </c>
      <c r="W191" s="25">
        <f t="shared" si="184"/>
        <v>76460</v>
      </c>
      <c r="X191" s="72">
        <f t="shared" si="184"/>
        <v>72640</v>
      </c>
      <c r="Y191" s="20" t="s">
        <v>8</v>
      </c>
      <c r="Z191" s="21">
        <f t="shared" si="155"/>
        <v>5.3235967926689574</v>
      </c>
      <c r="AA191" s="22">
        <f t="shared" si="156"/>
        <v>21.895761741122566</v>
      </c>
      <c r="AB191" s="103">
        <f t="shared" si="157"/>
        <v>6938.2940108892926</v>
      </c>
      <c r="AC191" s="106">
        <f t="shared" si="185"/>
        <v>2.441958041958042</v>
      </c>
      <c r="AE191">
        <v>54</v>
      </c>
      <c r="AF191" s="132">
        <f t="shared" si="159"/>
        <v>-1936.4791288566244</v>
      </c>
      <c r="AG191" s="431">
        <f t="shared" si="160"/>
        <v>37.422377622377624</v>
      </c>
      <c r="AH191" s="431">
        <f t="shared" si="161"/>
        <v>805.84615384615392</v>
      </c>
    </row>
    <row r="192" spans="1:34" x14ac:dyDescent="0.25">
      <c r="A192" s="90" t="s">
        <v>54</v>
      </c>
      <c r="B192" s="560"/>
      <c r="C192" s="27">
        <v>4.38</v>
      </c>
      <c r="D192" s="28">
        <v>465</v>
      </c>
      <c r="E192" s="16">
        <f t="shared" si="186"/>
        <v>106.16438356164385</v>
      </c>
      <c r="F192" s="17">
        <f t="shared" si="177"/>
        <v>4</v>
      </c>
      <c r="G192" s="18">
        <v>17.52</v>
      </c>
      <c r="H192" s="19">
        <v>1860</v>
      </c>
      <c r="I192" s="18">
        <v>4</v>
      </c>
      <c r="J192" s="19">
        <v>390</v>
      </c>
      <c r="K192" s="19">
        <v>8360</v>
      </c>
      <c r="L192" s="136">
        <v>7980</v>
      </c>
      <c r="M192" s="20" t="s">
        <v>8</v>
      </c>
      <c r="N192" s="21">
        <f t="shared" si="145"/>
        <v>4.7692307692307692</v>
      </c>
      <c r="O192" s="22">
        <f t="shared" si="146"/>
        <v>21.435897435897434</v>
      </c>
      <c r="P192" s="23">
        <f t="shared" si="187"/>
        <v>1908.6757990867579</v>
      </c>
      <c r="Q192" s="100">
        <f t="shared" si="178"/>
        <v>0.83870967741935487</v>
      </c>
      <c r="R192" s="17">
        <f t="shared" si="179"/>
        <v>13.999999999999998</v>
      </c>
      <c r="S192" s="24">
        <f t="shared" si="180"/>
        <v>61.319999999999993</v>
      </c>
      <c r="T192" s="25">
        <f t="shared" si="181"/>
        <v>6510</v>
      </c>
      <c r="U192" s="24">
        <f t="shared" si="182"/>
        <v>14</v>
      </c>
      <c r="V192" s="25">
        <f t="shared" si="183"/>
        <v>1267</v>
      </c>
      <c r="W192" s="25">
        <f t="shared" si="184"/>
        <v>27660</v>
      </c>
      <c r="X192" s="72">
        <f t="shared" si="184"/>
        <v>26280</v>
      </c>
      <c r="Y192" s="20" t="s">
        <v>8</v>
      </c>
      <c r="Z192" s="21">
        <f t="shared" si="155"/>
        <v>5.1381215469613259</v>
      </c>
      <c r="AA192" s="22">
        <f t="shared" si="156"/>
        <v>21.831097079715864</v>
      </c>
      <c r="AB192" s="103">
        <f t="shared" si="157"/>
        <v>6315.0684931506848</v>
      </c>
      <c r="AC192" s="106">
        <f t="shared" si="185"/>
        <v>2.7247311827956988</v>
      </c>
      <c r="AE192">
        <v>39</v>
      </c>
      <c r="AF192" s="132">
        <f t="shared" si="159"/>
        <v>-1908.6757990867579</v>
      </c>
      <c r="AG192" s="431">
        <f t="shared" si="160"/>
        <v>32.70967741935484</v>
      </c>
      <c r="AH192" s="431">
        <f t="shared" si="161"/>
        <v>701.16129032258061</v>
      </c>
    </row>
    <row r="193" spans="1:34" x14ac:dyDescent="0.25">
      <c r="A193" s="90" t="s">
        <v>17</v>
      </c>
      <c r="B193" s="560"/>
      <c r="C193" s="27">
        <v>9.39</v>
      </c>
      <c r="D193" s="28">
        <v>913</v>
      </c>
      <c r="E193" s="16">
        <f t="shared" si="186"/>
        <v>97.231096911608091</v>
      </c>
      <c r="F193" s="17">
        <f t="shared" si="177"/>
        <v>4</v>
      </c>
      <c r="G193" s="18">
        <v>37.56</v>
      </c>
      <c r="H193" s="19">
        <v>3652</v>
      </c>
      <c r="I193" s="18">
        <v>10</v>
      </c>
      <c r="J193" s="19">
        <v>739</v>
      </c>
      <c r="K193" s="19">
        <v>15910</v>
      </c>
      <c r="L193" s="136">
        <v>15200</v>
      </c>
      <c r="M193" s="20" t="s">
        <v>8</v>
      </c>
      <c r="N193" s="21">
        <f t="shared" si="145"/>
        <v>4.9418132611637349</v>
      </c>
      <c r="O193" s="22">
        <f t="shared" si="146"/>
        <v>21.529093369418131</v>
      </c>
      <c r="P193" s="23">
        <f t="shared" si="187"/>
        <v>1694.3556975505855</v>
      </c>
      <c r="Q193" s="100">
        <f t="shared" si="178"/>
        <v>0.80941949616648412</v>
      </c>
      <c r="R193" s="17">
        <f t="shared" si="179"/>
        <v>13</v>
      </c>
      <c r="S193" s="24">
        <f t="shared" si="180"/>
        <v>122.07000000000001</v>
      </c>
      <c r="T193" s="25">
        <f t="shared" si="181"/>
        <v>11869</v>
      </c>
      <c r="U193" s="24">
        <f t="shared" si="182"/>
        <v>35</v>
      </c>
      <c r="V193" s="25">
        <f t="shared" si="183"/>
        <v>2483</v>
      </c>
      <c r="W193" s="25">
        <f t="shared" si="184"/>
        <v>54320</v>
      </c>
      <c r="X193" s="72">
        <f t="shared" si="184"/>
        <v>51590</v>
      </c>
      <c r="Y193" s="20" t="s">
        <v>8</v>
      </c>
      <c r="Z193" s="21">
        <f t="shared" si="155"/>
        <v>4.7801047120418847</v>
      </c>
      <c r="AA193" s="22">
        <f t="shared" si="156"/>
        <v>21.876761981474022</v>
      </c>
      <c r="AB193" s="103">
        <f t="shared" si="157"/>
        <v>5784.8775292864748</v>
      </c>
      <c r="AC193" s="106">
        <f t="shared" si="185"/>
        <v>2.7196056955093098</v>
      </c>
      <c r="AE193">
        <v>106</v>
      </c>
      <c r="AF193" s="132">
        <f t="shared" si="159"/>
        <v>-1694.3556975505855</v>
      </c>
      <c r="AG193" s="431">
        <f t="shared" si="160"/>
        <v>85.798466593647319</v>
      </c>
      <c r="AH193" s="431">
        <f t="shared" si="161"/>
        <v>1847.1631982475355</v>
      </c>
    </row>
    <row r="194" spans="1:34" x14ac:dyDescent="0.25">
      <c r="A194" s="90" t="s">
        <v>55</v>
      </c>
      <c r="B194" s="560"/>
      <c r="C194" s="27">
        <v>4.76</v>
      </c>
      <c r="D194" s="28">
        <v>513</v>
      </c>
      <c r="E194" s="16">
        <f t="shared" si="186"/>
        <v>107.77310924369749</v>
      </c>
      <c r="F194" s="17">
        <f t="shared" si="177"/>
        <v>4</v>
      </c>
      <c r="G194" s="18">
        <v>19.04</v>
      </c>
      <c r="H194" s="19">
        <v>2052</v>
      </c>
      <c r="I194" s="18">
        <v>4</v>
      </c>
      <c r="J194" s="19">
        <v>340</v>
      </c>
      <c r="K194" s="19">
        <v>7270</v>
      </c>
      <c r="L194" s="136">
        <v>6940</v>
      </c>
      <c r="M194" s="20" t="s">
        <v>8</v>
      </c>
      <c r="N194" s="21">
        <f t="shared" si="145"/>
        <v>6.0352941176470587</v>
      </c>
      <c r="O194" s="22">
        <f t="shared" si="146"/>
        <v>21.382352941176471</v>
      </c>
      <c r="P194" s="23">
        <f t="shared" si="187"/>
        <v>1527.3109243697479</v>
      </c>
      <c r="Q194" s="100">
        <f t="shared" si="178"/>
        <v>0.66276803118908378</v>
      </c>
      <c r="R194" s="17">
        <f t="shared" si="179"/>
        <v>14</v>
      </c>
      <c r="S194" s="24">
        <f t="shared" si="180"/>
        <v>66.64</v>
      </c>
      <c r="T194" s="25">
        <f t="shared" si="181"/>
        <v>7182</v>
      </c>
      <c r="U194" s="24">
        <f t="shared" si="182"/>
        <v>16</v>
      </c>
      <c r="V194" s="25">
        <f t="shared" si="183"/>
        <v>1433</v>
      </c>
      <c r="W194" s="25">
        <f t="shared" si="184"/>
        <v>31380</v>
      </c>
      <c r="X194" s="72">
        <f t="shared" si="184"/>
        <v>29780</v>
      </c>
      <c r="Y194" s="20" t="s">
        <v>8</v>
      </c>
      <c r="Z194" s="21">
        <f t="shared" si="155"/>
        <v>5.0118632240055829</v>
      </c>
      <c r="AA194" s="22">
        <f t="shared" si="156"/>
        <v>21.898115840893229</v>
      </c>
      <c r="AB194" s="103">
        <f t="shared" si="157"/>
        <v>6592.4369747899163</v>
      </c>
      <c r="AC194" s="106">
        <f t="shared" si="185"/>
        <v>2.7933723196881091</v>
      </c>
      <c r="AF194" s="132">
        <f t="shared" si="159"/>
        <v>-1527.3109243697479</v>
      </c>
      <c r="AG194" s="431">
        <f t="shared" si="160"/>
        <v>0</v>
      </c>
      <c r="AH194" s="431">
        <f t="shared" si="161"/>
        <v>0</v>
      </c>
    </row>
    <row r="195" spans="1:34" x14ac:dyDescent="0.25">
      <c r="A195" s="90" t="s">
        <v>56</v>
      </c>
      <c r="B195" s="560"/>
      <c r="C195" s="27">
        <v>0.86</v>
      </c>
      <c r="D195" s="28">
        <v>111</v>
      </c>
      <c r="E195" s="16">
        <f t="shared" si="186"/>
        <v>129.06976744186048</v>
      </c>
      <c r="F195" s="17">
        <f t="shared" si="177"/>
        <v>5</v>
      </c>
      <c r="G195" s="18">
        <v>4.3</v>
      </c>
      <c r="H195" s="19">
        <v>555</v>
      </c>
      <c r="I195" s="18">
        <v>5</v>
      </c>
      <c r="J195" s="19">
        <v>122</v>
      </c>
      <c r="K195" s="19">
        <v>2730</v>
      </c>
      <c r="L195" s="136">
        <v>2600</v>
      </c>
      <c r="M195" s="20" t="s">
        <v>8</v>
      </c>
      <c r="N195" s="21">
        <f t="shared" si="145"/>
        <v>4.5491803278688527</v>
      </c>
      <c r="O195" s="22">
        <f t="shared" si="146"/>
        <v>22.377049180327869</v>
      </c>
      <c r="P195" s="23">
        <f t="shared" si="187"/>
        <v>3174.4186046511627</v>
      </c>
      <c r="Q195" s="100">
        <f t="shared" si="178"/>
        <v>1.0990990990990992</v>
      </c>
      <c r="R195" s="17">
        <f t="shared" si="179"/>
        <v>14.999999999999998</v>
      </c>
      <c r="S195" s="24">
        <f t="shared" si="180"/>
        <v>12.899999999999999</v>
      </c>
      <c r="T195" s="25">
        <f t="shared" si="181"/>
        <v>1665</v>
      </c>
      <c r="U195" s="24">
        <f t="shared" si="182"/>
        <v>15</v>
      </c>
      <c r="V195" s="25">
        <f t="shared" si="183"/>
        <v>366</v>
      </c>
      <c r="W195" s="25">
        <f t="shared" si="184"/>
        <v>8270</v>
      </c>
      <c r="X195" s="72">
        <f t="shared" si="184"/>
        <v>7850</v>
      </c>
      <c r="Y195" s="20" t="s">
        <v>8</v>
      </c>
      <c r="Z195" s="21">
        <f t="shared" si="155"/>
        <v>4.5491803278688527</v>
      </c>
      <c r="AA195" s="22">
        <f t="shared" si="156"/>
        <v>22.595628415300546</v>
      </c>
      <c r="AB195" s="103">
        <f t="shared" si="157"/>
        <v>9616.2790697674427</v>
      </c>
      <c r="AC195" s="106">
        <f t="shared" si="185"/>
        <v>3.2972972972972974</v>
      </c>
      <c r="AE195">
        <v>184</v>
      </c>
      <c r="AF195" s="132">
        <f t="shared" si="159"/>
        <v>-3174.4186046511627</v>
      </c>
      <c r="AG195" s="431">
        <f t="shared" si="160"/>
        <v>202.23423423423426</v>
      </c>
      <c r="AH195" s="431">
        <f t="shared" si="161"/>
        <v>4525.4054054054059</v>
      </c>
    </row>
    <row r="196" spans="1:34" x14ac:dyDescent="0.25">
      <c r="A196" s="90" t="s">
        <v>20</v>
      </c>
      <c r="B196" s="560"/>
      <c r="C196" s="27">
        <v>10.08</v>
      </c>
      <c r="D196" s="28">
        <v>1160</v>
      </c>
      <c r="E196" s="16">
        <f t="shared" si="186"/>
        <v>115.07936507936508</v>
      </c>
      <c r="F196" s="17">
        <f t="shared" si="177"/>
        <v>4</v>
      </c>
      <c r="G196" s="18">
        <v>40.32</v>
      </c>
      <c r="H196" s="19">
        <v>4640</v>
      </c>
      <c r="I196" s="18">
        <v>9</v>
      </c>
      <c r="J196" s="19">
        <v>828</v>
      </c>
      <c r="K196" s="19">
        <v>17230</v>
      </c>
      <c r="L196" s="136">
        <v>16460</v>
      </c>
      <c r="M196" s="20" t="s">
        <v>8</v>
      </c>
      <c r="N196" s="21">
        <f t="shared" si="145"/>
        <v>5.6038647342995169</v>
      </c>
      <c r="O196" s="22">
        <f t="shared" si="146"/>
        <v>20.809178743961354</v>
      </c>
      <c r="P196" s="23">
        <f t="shared" si="187"/>
        <v>1709.3253968253969</v>
      </c>
      <c r="Q196" s="100">
        <f t="shared" si="178"/>
        <v>0.71379310344827585</v>
      </c>
      <c r="R196" s="17">
        <f t="shared" si="179"/>
        <v>13</v>
      </c>
      <c r="S196" s="24">
        <f t="shared" si="180"/>
        <v>131.04</v>
      </c>
      <c r="T196" s="25">
        <f t="shared" si="181"/>
        <v>15080</v>
      </c>
      <c r="U196" s="24">
        <f t="shared" si="182"/>
        <v>33</v>
      </c>
      <c r="V196" s="25">
        <f t="shared" si="183"/>
        <v>3387</v>
      </c>
      <c r="W196" s="25">
        <f t="shared" si="184"/>
        <v>70560</v>
      </c>
      <c r="X196" s="72">
        <f t="shared" si="184"/>
        <v>67030</v>
      </c>
      <c r="Y196" s="20" t="s">
        <v>8</v>
      </c>
      <c r="Z196" s="21">
        <f t="shared" si="155"/>
        <v>4.4523176852671984</v>
      </c>
      <c r="AA196" s="22">
        <f t="shared" si="156"/>
        <v>20.832595217006201</v>
      </c>
      <c r="AB196" s="103">
        <f t="shared" si="157"/>
        <v>7000</v>
      </c>
      <c r="AC196" s="106">
        <f t="shared" si="185"/>
        <v>2.9198275862068965</v>
      </c>
      <c r="AE196">
        <v>106</v>
      </c>
      <c r="AF196" s="132">
        <f t="shared" si="159"/>
        <v>-1709.3253968253969</v>
      </c>
      <c r="AG196" s="431">
        <f t="shared" si="160"/>
        <v>75.662068965517236</v>
      </c>
      <c r="AH196" s="431">
        <f t="shared" si="161"/>
        <v>1574.4655172413793</v>
      </c>
    </row>
    <row r="197" spans="1:34" x14ac:dyDescent="0.25">
      <c r="A197" s="90" t="s">
        <v>19</v>
      </c>
      <c r="B197" s="560"/>
      <c r="C197" s="27">
        <v>10.83</v>
      </c>
      <c r="D197" s="28">
        <v>1290</v>
      </c>
      <c r="E197" s="16">
        <f t="shared" si="186"/>
        <v>119.11357340720221</v>
      </c>
      <c r="F197" s="17">
        <f t="shared" si="177"/>
        <v>4</v>
      </c>
      <c r="G197" s="18">
        <v>43.32</v>
      </c>
      <c r="H197" s="19">
        <v>5160</v>
      </c>
      <c r="I197" s="18">
        <v>9</v>
      </c>
      <c r="J197" s="19">
        <v>899</v>
      </c>
      <c r="K197" s="19">
        <v>18310</v>
      </c>
      <c r="L197" s="136">
        <v>17490</v>
      </c>
      <c r="M197" s="20" t="s">
        <v>8</v>
      </c>
      <c r="N197" s="21">
        <f t="shared" si="145"/>
        <v>5.7397107897664075</v>
      </c>
      <c r="O197" s="22">
        <f t="shared" si="146"/>
        <v>20.367074527252502</v>
      </c>
      <c r="P197" s="23">
        <f t="shared" si="187"/>
        <v>1690.67405355494</v>
      </c>
      <c r="Q197" s="100">
        <f t="shared" si="178"/>
        <v>0.69689922480620159</v>
      </c>
      <c r="R197" s="17">
        <f t="shared" si="179"/>
        <v>13</v>
      </c>
      <c r="S197" s="24">
        <f t="shared" si="180"/>
        <v>140.79</v>
      </c>
      <c r="T197" s="25">
        <f t="shared" si="181"/>
        <v>16770</v>
      </c>
      <c r="U197" s="24">
        <f t="shared" si="182"/>
        <v>31</v>
      </c>
      <c r="V197" s="25">
        <f t="shared" si="183"/>
        <v>3243</v>
      </c>
      <c r="W197" s="25">
        <f t="shared" si="184"/>
        <v>66600</v>
      </c>
      <c r="X197" s="72">
        <f t="shared" si="184"/>
        <v>63230</v>
      </c>
      <c r="Y197" s="20" t="s">
        <v>8</v>
      </c>
      <c r="Z197" s="21">
        <f t="shared" si="155"/>
        <v>5.1711378353376505</v>
      </c>
      <c r="AA197" s="22">
        <f t="shared" si="156"/>
        <v>20.53654024051804</v>
      </c>
      <c r="AB197" s="103">
        <f t="shared" si="157"/>
        <v>6149.5844875346256</v>
      </c>
      <c r="AC197" s="106">
        <f t="shared" si="185"/>
        <v>2.5139534883720929</v>
      </c>
      <c r="AF197" s="132">
        <f t="shared" si="159"/>
        <v>-1690.67405355494</v>
      </c>
      <c r="AG197" s="431">
        <f t="shared" si="160"/>
        <v>0</v>
      </c>
      <c r="AH197" s="431">
        <f t="shared" si="161"/>
        <v>0</v>
      </c>
    </row>
    <row r="198" spans="1:34" x14ac:dyDescent="0.25">
      <c r="A198" s="94" t="s">
        <v>21</v>
      </c>
      <c r="B198" s="566"/>
      <c r="C198" s="29">
        <v>0.83</v>
      </c>
      <c r="D198" s="30">
        <v>98</v>
      </c>
      <c r="E198" s="32">
        <f t="shared" si="186"/>
        <v>118.07228915662651</v>
      </c>
      <c r="F198" s="7">
        <f t="shared" si="177"/>
        <v>4</v>
      </c>
      <c r="G198" s="6">
        <v>3.32</v>
      </c>
      <c r="H198" s="5">
        <v>392</v>
      </c>
      <c r="I198" s="6">
        <v>5</v>
      </c>
      <c r="J198" s="5">
        <v>79</v>
      </c>
      <c r="K198" s="5">
        <v>1660</v>
      </c>
      <c r="L198" s="137">
        <v>1580</v>
      </c>
      <c r="M198" s="43" t="s">
        <v>8</v>
      </c>
      <c r="N198" s="37">
        <f t="shared" si="145"/>
        <v>4.962025316455696</v>
      </c>
      <c r="O198" s="38">
        <f t="shared" si="146"/>
        <v>21.0126582278481</v>
      </c>
      <c r="P198" s="39">
        <f t="shared" si="187"/>
        <v>2000</v>
      </c>
      <c r="Q198" s="100">
        <f t="shared" si="178"/>
        <v>0.80612244897959184</v>
      </c>
      <c r="R198" s="7">
        <f t="shared" si="179"/>
        <v>13.759036144578314</v>
      </c>
      <c r="S198" s="47">
        <f t="shared" si="180"/>
        <v>11.42</v>
      </c>
      <c r="T198" s="48">
        <f t="shared" si="181"/>
        <v>1347</v>
      </c>
      <c r="U198" s="47">
        <f t="shared" si="182"/>
        <v>16</v>
      </c>
      <c r="V198" s="48">
        <f t="shared" si="183"/>
        <v>271</v>
      </c>
      <c r="W198" s="48">
        <f t="shared" si="184"/>
        <v>5730</v>
      </c>
      <c r="X198" s="72">
        <f t="shared" si="184"/>
        <v>5440</v>
      </c>
      <c r="Y198" s="49" t="s">
        <v>8</v>
      </c>
      <c r="Z198" s="21">
        <f t="shared" si="155"/>
        <v>4.9704797047970484</v>
      </c>
      <c r="AA198" s="22">
        <f t="shared" si="156"/>
        <v>21.14391143911439</v>
      </c>
      <c r="AB198" s="103">
        <f t="shared" si="157"/>
        <v>6903.614457831326</v>
      </c>
      <c r="AC198" s="106">
        <f t="shared" si="185"/>
        <v>2.7653061224489797</v>
      </c>
      <c r="AE198">
        <v>13</v>
      </c>
      <c r="AF198" s="132">
        <f t="shared" si="159"/>
        <v>-2000</v>
      </c>
      <c r="AG198" s="431">
        <f t="shared" si="160"/>
        <v>10.479591836734693</v>
      </c>
      <c r="AH198" s="431">
        <f t="shared" si="161"/>
        <v>220.20408163265301</v>
      </c>
    </row>
    <row r="199" spans="1:34" ht="15.75" thickBot="1" x14ac:dyDescent="0.3">
      <c r="A199" s="122" t="s">
        <v>24</v>
      </c>
      <c r="B199" s="123"/>
      <c r="C199" s="98">
        <f t="shared" ref="C199" si="188">SUM(C190:C198)</f>
        <v>57.309999999999995</v>
      </c>
      <c r="D199" s="99">
        <f t="shared" ref="D199" si="189">SUM(D190:D198)</f>
        <v>6505</v>
      </c>
      <c r="E199" s="50">
        <f t="shared" si="186"/>
        <v>113.50549642296285</v>
      </c>
      <c r="F199" s="51"/>
      <c r="G199" s="98">
        <f t="shared" ref="G199:L199" si="190">SUM(G190:G198)</f>
        <v>230.1</v>
      </c>
      <c r="H199" s="99">
        <f t="shared" si="190"/>
        <v>26131</v>
      </c>
      <c r="I199" s="98">
        <f t="shared" si="190"/>
        <v>61</v>
      </c>
      <c r="J199" s="99">
        <f t="shared" si="190"/>
        <v>4775</v>
      </c>
      <c r="K199" s="99">
        <f t="shared" si="190"/>
        <v>101060</v>
      </c>
      <c r="L199" s="99">
        <f t="shared" si="190"/>
        <v>96510</v>
      </c>
      <c r="M199" s="42" t="s">
        <v>8</v>
      </c>
      <c r="N199" s="126">
        <f t="shared" si="145"/>
        <v>5.4724607329842936</v>
      </c>
      <c r="O199" s="127">
        <f t="shared" si="146"/>
        <v>21.164397905759163</v>
      </c>
      <c r="P199" s="110">
        <f t="shared" si="187"/>
        <v>1763.3920781713489</v>
      </c>
      <c r="Q199" s="113">
        <f t="shared" si="178"/>
        <v>0.73405073020753264</v>
      </c>
      <c r="R199" s="51"/>
      <c r="S199" s="98">
        <f t="shared" ref="S199:W199" si="191">SUM(S190:S198)</f>
        <v>756.51999999999987</v>
      </c>
      <c r="T199" s="99">
        <f t="shared" si="191"/>
        <v>85838</v>
      </c>
      <c r="U199" s="98">
        <f t="shared" si="191"/>
        <v>213</v>
      </c>
      <c r="V199" s="99">
        <f t="shared" si="191"/>
        <v>17346</v>
      </c>
      <c r="W199" s="99">
        <f t="shared" si="191"/>
        <v>371320</v>
      </c>
      <c r="X199" s="72">
        <f t="shared" ref="X199:X200" si="192">L199+X148</f>
        <v>352650</v>
      </c>
      <c r="Y199" s="42" t="s">
        <v>8</v>
      </c>
      <c r="Z199" s="126">
        <f t="shared" si="155"/>
        <v>4.948576040585726</v>
      </c>
      <c r="AA199" s="127">
        <f t="shared" si="156"/>
        <v>21.406664360659519</v>
      </c>
      <c r="AB199" s="128">
        <f t="shared" si="157"/>
        <v>6479.1484906648056</v>
      </c>
      <c r="AC199" s="108">
        <f t="shared" si="185"/>
        <v>2.666564181398924</v>
      </c>
      <c r="AG199" s="431">
        <f t="shared" si="160"/>
        <v>0</v>
      </c>
      <c r="AH199" s="431">
        <f t="shared" si="161"/>
        <v>0</v>
      </c>
    </row>
    <row r="200" spans="1:34" ht="15.75" thickBot="1" x14ac:dyDescent="0.3">
      <c r="A200" s="93" t="s">
        <v>25</v>
      </c>
      <c r="B200" s="52"/>
      <c r="C200" s="40">
        <f t="shared" ref="C200:D200" si="193">C177+C189+C199</f>
        <v>507.90000000000003</v>
      </c>
      <c r="D200" s="41">
        <f t="shared" si="193"/>
        <v>63451</v>
      </c>
      <c r="E200" s="10">
        <f t="shared" si="186"/>
        <v>124.92813545973615</v>
      </c>
      <c r="F200" s="4"/>
      <c r="G200" s="40">
        <f t="shared" ref="G200:L200" si="194">G177+G189+G199</f>
        <v>2228.0500000000002</v>
      </c>
      <c r="H200" s="41">
        <f t="shared" si="194"/>
        <v>279142</v>
      </c>
      <c r="I200" s="40">
        <f t="shared" si="194"/>
        <v>570</v>
      </c>
      <c r="J200" s="41">
        <f t="shared" si="194"/>
        <v>46394</v>
      </c>
      <c r="K200" s="41">
        <f t="shared" si="194"/>
        <v>1130850</v>
      </c>
      <c r="L200" s="41">
        <f t="shared" si="194"/>
        <v>1080140</v>
      </c>
      <c r="M200" s="83" t="s">
        <v>8</v>
      </c>
      <c r="N200" s="12">
        <f t="shared" si="145"/>
        <v>6.0167694098374787</v>
      </c>
      <c r="O200" s="13">
        <f t="shared" si="146"/>
        <v>24.374919170582402</v>
      </c>
      <c r="P200" s="26">
        <f t="shared" si="187"/>
        <v>2226.5209686946246</v>
      </c>
      <c r="Q200" s="114">
        <f t="shared" si="178"/>
        <v>0.73117838962348902</v>
      </c>
      <c r="R200" s="4"/>
      <c r="S200" s="40">
        <f t="shared" ref="S200:W200" si="195">S177+S189+S199</f>
        <v>7337.2099999999991</v>
      </c>
      <c r="T200" s="41">
        <f t="shared" si="195"/>
        <v>917811</v>
      </c>
      <c r="U200" s="40">
        <f t="shared" si="195"/>
        <v>1999</v>
      </c>
      <c r="V200" s="41">
        <f t="shared" si="195"/>
        <v>169954</v>
      </c>
      <c r="W200" s="41">
        <f t="shared" si="195"/>
        <v>4192910</v>
      </c>
      <c r="X200" s="72">
        <f t="shared" si="192"/>
        <v>3981880</v>
      </c>
      <c r="Y200" s="83" t="s">
        <v>8</v>
      </c>
      <c r="Z200" s="12">
        <f t="shared" si="155"/>
        <v>5.4003495063370091</v>
      </c>
      <c r="AA200" s="13">
        <f t="shared" si="156"/>
        <v>24.670852112924674</v>
      </c>
      <c r="AB200" s="104">
        <f t="shared" si="157"/>
        <v>8255.3849182910017</v>
      </c>
      <c r="AC200" s="109">
        <f t="shared" si="185"/>
        <v>2.6785078249357772</v>
      </c>
      <c r="AG200" s="431">
        <f t="shared" si="160"/>
        <v>0</v>
      </c>
      <c r="AH200" s="431">
        <f t="shared" si="161"/>
        <v>0</v>
      </c>
    </row>
    <row r="205" spans="1:34" ht="18.75" x14ac:dyDescent="0.3">
      <c r="A205" s="567" t="s">
        <v>58</v>
      </c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</row>
    <row r="206" spans="1:34" ht="15.75" x14ac:dyDescent="0.25">
      <c r="A206" s="568" t="s">
        <v>62</v>
      </c>
      <c r="B206" s="568"/>
      <c r="C206" s="568"/>
      <c r="D206" s="568"/>
      <c r="E206" s="568"/>
      <c r="F206" s="568"/>
      <c r="G206" s="568"/>
      <c r="H206" s="568"/>
      <c r="I206" s="568"/>
      <c r="J206" s="568"/>
      <c r="K206" s="568"/>
      <c r="L206" s="568"/>
      <c r="M206" s="568"/>
      <c r="N206" s="568"/>
      <c r="O206" s="568"/>
      <c r="P206" s="568"/>
      <c r="Q206" s="568"/>
      <c r="R206" s="568"/>
      <c r="S206" s="568"/>
      <c r="T206" s="568"/>
      <c r="U206" s="568"/>
      <c r="V206" s="568"/>
      <c r="W206" s="568"/>
      <c r="X206" s="568"/>
      <c r="Y206" s="568"/>
      <c r="Z206" s="568"/>
      <c r="AA206" s="568"/>
      <c r="AB206" s="568"/>
      <c r="AC206" s="568"/>
    </row>
    <row r="207" spans="1:34" ht="15.75" x14ac:dyDescent="0.25">
      <c r="A207" s="568" t="s">
        <v>70</v>
      </c>
      <c r="B207" s="568"/>
      <c r="C207" s="568"/>
      <c r="D207" s="568"/>
      <c r="E207" s="568"/>
      <c r="F207" s="568"/>
      <c r="G207" s="568"/>
      <c r="H207" s="568"/>
      <c r="I207" s="568"/>
      <c r="J207" s="568"/>
      <c r="K207" s="568"/>
      <c r="L207" s="568"/>
      <c r="M207" s="568"/>
      <c r="N207" s="568"/>
      <c r="O207" s="568"/>
      <c r="P207" s="568"/>
      <c r="Q207" s="568"/>
      <c r="R207" s="568"/>
      <c r="S207" s="568"/>
      <c r="T207" s="568"/>
      <c r="U207" s="568"/>
      <c r="V207" s="568"/>
      <c r="W207" s="568"/>
      <c r="X207" s="568"/>
      <c r="Y207" s="568"/>
      <c r="Z207" s="568"/>
      <c r="AA207" s="568"/>
      <c r="AB207" s="568"/>
      <c r="AC207" s="568"/>
    </row>
    <row r="208" spans="1:34" ht="19.5" thickBot="1" x14ac:dyDescent="0.35"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11">
        <v>4</v>
      </c>
      <c r="AC208" s="4"/>
    </row>
    <row r="209" spans="1:34" ht="15" customHeight="1" x14ac:dyDescent="0.25">
      <c r="A209" s="569" t="s">
        <v>3</v>
      </c>
      <c r="B209" s="571" t="s">
        <v>2</v>
      </c>
      <c r="C209" s="573" t="s">
        <v>59</v>
      </c>
      <c r="D209" s="573" t="s">
        <v>60</v>
      </c>
      <c r="E209" s="573" t="s">
        <v>23</v>
      </c>
      <c r="F209" s="576" t="s">
        <v>9</v>
      </c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8"/>
      <c r="R209" s="576" t="s">
        <v>10</v>
      </c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9"/>
    </row>
    <row r="210" spans="1:34" ht="51.75" thickBot="1" x14ac:dyDescent="0.3">
      <c r="A210" s="570"/>
      <c r="B210" s="572"/>
      <c r="C210" s="574"/>
      <c r="D210" s="575"/>
      <c r="E210" s="575"/>
      <c r="F210" s="8" t="s">
        <v>14</v>
      </c>
      <c r="G210" s="95" t="s">
        <v>13</v>
      </c>
      <c r="H210" s="95" t="s">
        <v>57</v>
      </c>
      <c r="I210" s="1" t="s">
        <v>4</v>
      </c>
      <c r="J210" s="1" t="s">
        <v>5</v>
      </c>
      <c r="K210" s="1" t="s">
        <v>6</v>
      </c>
      <c r="L210" s="95" t="s">
        <v>64</v>
      </c>
      <c r="M210" s="557" t="s">
        <v>7</v>
      </c>
      <c r="N210" s="558"/>
      <c r="O210" s="1" t="s">
        <v>0</v>
      </c>
      <c r="P210" s="1" t="s">
        <v>1</v>
      </c>
      <c r="Q210" s="95" t="s">
        <v>61</v>
      </c>
      <c r="R210" s="8" t="s">
        <v>14</v>
      </c>
      <c r="S210" s="95" t="s">
        <v>12</v>
      </c>
      <c r="T210" s="95" t="s">
        <v>11</v>
      </c>
      <c r="U210" s="1" t="s">
        <v>4</v>
      </c>
      <c r="V210" s="1" t="s">
        <v>5</v>
      </c>
      <c r="W210" s="1" t="s">
        <v>6</v>
      </c>
      <c r="X210" s="95" t="s">
        <v>65</v>
      </c>
      <c r="Y210" s="557" t="s">
        <v>7</v>
      </c>
      <c r="Z210" s="558"/>
      <c r="AA210" s="1" t="s">
        <v>0</v>
      </c>
      <c r="AB210" s="102" t="s">
        <v>1</v>
      </c>
      <c r="AC210" s="105" t="s">
        <v>15</v>
      </c>
    </row>
    <row r="211" spans="1:34" x14ac:dyDescent="0.25">
      <c r="A211" s="89" t="s">
        <v>26</v>
      </c>
      <c r="B211" s="559">
        <v>1997</v>
      </c>
      <c r="C211" s="78">
        <v>18.91</v>
      </c>
      <c r="D211" s="79">
        <v>2447</v>
      </c>
      <c r="E211" s="31">
        <f t="shared" ref="E211:E240" si="196">D211/C211</f>
        <v>129.40243257535695</v>
      </c>
      <c r="F211" s="64">
        <f t="shared" ref="F211:F227" si="197">G211/C211</f>
        <v>4</v>
      </c>
      <c r="G211" s="65">
        <v>75.64</v>
      </c>
      <c r="H211" s="66">
        <v>9788</v>
      </c>
      <c r="I211" s="65">
        <v>23</v>
      </c>
      <c r="J211" s="66">
        <v>2193</v>
      </c>
      <c r="K211" s="66">
        <v>50810</v>
      </c>
      <c r="L211" s="135">
        <v>47340</v>
      </c>
      <c r="M211" s="67" t="s">
        <v>8</v>
      </c>
      <c r="N211" s="68">
        <f t="shared" ref="N211:N251" si="198">H211/J211</f>
        <v>4.4632922936616506</v>
      </c>
      <c r="O211" s="69">
        <f t="shared" ref="O211:O251" si="199">K211/J211</f>
        <v>23.169174646602826</v>
      </c>
      <c r="P211" s="70">
        <f t="shared" ref="P211:P240" si="200">K211/C211</f>
        <v>2686.9381279746167</v>
      </c>
      <c r="Q211" s="100">
        <f t="shared" ref="Q211:Q227" si="201">J211/D211</f>
        <v>0.89619942787086226</v>
      </c>
      <c r="R211" s="64">
        <f t="shared" ref="R211:R227" si="202">S211/C211</f>
        <v>17.158646218931782</v>
      </c>
      <c r="S211" s="71">
        <f t="shared" ref="S211:S227" si="203">G211+S160</f>
        <v>324.46999999999997</v>
      </c>
      <c r="T211" s="72">
        <f t="shared" ref="T211:T227" si="204">H211+T160</f>
        <v>41976</v>
      </c>
      <c r="U211" s="71">
        <f t="shared" ref="U211:U227" si="205">I211+U160</f>
        <v>88</v>
      </c>
      <c r="V211" s="72">
        <f t="shared" ref="V211:V227" si="206">J211+V160</f>
        <v>7954</v>
      </c>
      <c r="W211" s="72">
        <f t="shared" ref="W211:X230" si="207">K211+W160</f>
        <v>188480</v>
      </c>
      <c r="X211" s="72">
        <f t="shared" si="207"/>
        <v>177990</v>
      </c>
      <c r="Y211" s="67" t="s">
        <v>8</v>
      </c>
      <c r="Z211" s="21">
        <f t="shared" ref="Z211:Z251" si="208">T211/V211</f>
        <v>5.2773447322102083</v>
      </c>
      <c r="AA211" s="22">
        <f t="shared" ref="AA211:AA251" si="209">W211/V211</f>
        <v>23.696253457379935</v>
      </c>
      <c r="AB211" s="103">
        <f t="shared" ref="AB211:AB251" si="210">W211/C211</f>
        <v>9967.2131147540986</v>
      </c>
      <c r="AC211" s="106">
        <f t="shared" ref="AC211:AC227" si="211">V211/D211</f>
        <v>3.2505108295872498</v>
      </c>
      <c r="AF211" s="132">
        <f>AD211-P211</f>
        <v>-2686.9381279746167</v>
      </c>
      <c r="AG211" s="431">
        <f>(J211/D211)*AE211</f>
        <v>0</v>
      </c>
      <c r="AH211" s="431">
        <f>AG211*O211</f>
        <v>0</v>
      </c>
    </row>
    <row r="212" spans="1:34" x14ac:dyDescent="0.25">
      <c r="A212" s="90" t="s">
        <v>27</v>
      </c>
      <c r="B212" s="560"/>
      <c r="C212" s="27">
        <v>16.41</v>
      </c>
      <c r="D212" s="28">
        <v>2029</v>
      </c>
      <c r="E212" s="16">
        <f t="shared" si="196"/>
        <v>123.64411943936624</v>
      </c>
      <c r="F212" s="17">
        <f t="shared" si="197"/>
        <v>4</v>
      </c>
      <c r="G212" s="18">
        <v>65.64</v>
      </c>
      <c r="H212" s="19">
        <v>8116</v>
      </c>
      <c r="I212" s="18">
        <v>18</v>
      </c>
      <c r="J212" s="19">
        <v>1591</v>
      </c>
      <c r="K212" s="19">
        <v>40040</v>
      </c>
      <c r="L212" s="136">
        <v>37310</v>
      </c>
      <c r="M212" s="20" t="s">
        <v>8</v>
      </c>
      <c r="N212" s="21">
        <f t="shared" si="198"/>
        <v>5.1011942174732869</v>
      </c>
      <c r="O212" s="22">
        <f t="shared" si="199"/>
        <v>25.166561910747959</v>
      </c>
      <c r="P212" s="23">
        <f t="shared" si="200"/>
        <v>2439.9756246191346</v>
      </c>
      <c r="Q212" s="100">
        <f t="shared" si="201"/>
        <v>0.7841301133563332</v>
      </c>
      <c r="R212" s="17">
        <f t="shared" si="202"/>
        <v>18</v>
      </c>
      <c r="S212" s="24">
        <f t="shared" si="203"/>
        <v>295.38</v>
      </c>
      <c r="T212" s="25">
        <f t="shared" si="204"/>
        <v>36522</v>
      </c>
      <c r="U212" s="24">
        <f t="shared" si="205"/>
        <v>85</v>
      </c>
      <c r="V212" s="25">
        <f t="shared" si="206"/>
        <v>6601</v>
      </c>
      <c r="W212" s="25">
        <f t="shared" si="207"/>
        <v>168440</v>
      </c>
      <c r="X212" s="72">
        <f t="shared" si="207"/>
        <v>159300</v>
      </c>
      <c r="Y212" s="20" t="s">
        <v>8</v>
      </c>
      <c r="Z212" s="21">
        <f t="shared" si="208"/>
        <v>5.5327980608998635</v>
      </c>
      <c r="AA212" s="22">
        <f t="shared" si="209"/>
        <v>25.51734585668838</v>
      </c>
      <c r="AB212" s="103">
        <f t="shared" si="210"/>
        <v>10264.472882388787</v>
      </c>
      <c r="AC212" s="106">
        <f t="shared" si="211"/>
        <v>3.2533267619517003</v>
      </c>
      <c r="AF212" s="132">
        <f t="shared" ref="AF212:AF249" si="212">AD212-P212</f>
        <v>-2439.9756246191346</v>
      </c>
      <c r="AG212" s="431">
        <f t="shared" ref="AG212:AG251" si="213">(J212/D212)*AE212</f>
        <v>0</v>
      </c>
      <c r="AH212" s="431">
        <f t="shared" ref="AH212:AH251" si="214">AG212*O212</f>
        <v>0</v>
      </c>
    </row>
    <row r="213" spans="1:34" x14ac:dyDescent="0.25">
      <c r="A213" s="90" t="s">
        <v>28</v>
      </c>
      <c r="B213" s="560"/>
      <c r="C213" s="27">
        <v>18.7</v>
      </c>
      <c r="D213" s="28">
        <v>2289</v>
      </c>
      <c r="E213" s="16">
        <f t="shared" si="196"/>
        <v>122.40641711229947</v>
      </c>
      <c r="F213" s="17">
        <f t="shared" si="197"/>
        <v>4</v>
      </c>
      <c r="G213" s="18">
        <v>74.8</v>
      </c>
      <c r="H213" s="19">
        <v>9156</v>
      </c>
      <c r="I213" s="18">
        <v>20</v>
      </c>
      <c r="J213" s="19">
        <v>1767</v>
      </c>
      <c r="K213" s="19">
        <v>42650</v>
      </c>
      <c r="L213" s="136">
        <v>39740</v>
      </c>
      <c r="M213" s="20" t="s">
        <v>8</v>
      </c>
      <c r="N213" s="21">
        <f t="shared" si="198"/>
        <v>5.1816638370118842</v>
      </c>
      <c r="O213" s="22">
        <f t="shared" si="199"/>
        <v>24.136955291454441</v>
      </c>
      <c r="P213" s="23">
        <f t="shared" si="200"/>
        <v>2280.7486631016045</v>
      </c>
      <c r="Q213" s="100">
        <f t="shared" si="201"/>
        <v>0.77195281782437741</v>
      </c>
      <c r="R213" s="17">
        <f t="shared" si="202"/>
        <v>19</v>
      </c>
      <c r="S213" s="24">
        <f t="shared" si="203"/>
        <v>355.3</v>
      </c>
      <c r="T213" s="25">
        <f t="shared" si="204"/>
        <v>43491</v>
      </c>
      <c r="U213" s="24">
        <f t="shared" si="205"/>
        <v>90</v>
      </c>
      <c r="V213" s="25">
        <f t="shared" si="206"/>
        <v>7875</v>
      </c>
      <c r="W213" s="25">
        <f t="shared" si="207"/>
        <v>198650</v>
      </c>
      <c r="X213" s="72">
        <f t="shared" si="207"/>
        <v>187870</v>
      </c>
      <c r="Y213" s="20" t="s">
        <v>8</v>
      </c>
      <c r="Z213" s="21">
        <f t="shared" si="208"/>
        <v>5.5226666666666668</v>
      </c>
      <c r="AA213" s="22">
        <f t="shared" si="209"/>
        <v>25.225396825396825</v>
      </c>
      <c r="AB213" s="103">
        <f t="shared" si="210"/>
        <v>10622.994652406418</v>
      </c>
      <c r="AC213" s="106">
        <f t="shared" si="211"/>
        <v>3.4403669724770642</v>
      </c>
      <c r="AF213" s="132">
        <f t="shared" si="212"/>
        <v>-2280.7486631016045</v>
      </c>
      <c r="AG213" s="431">
        <f t="shared" si="213"/>
        <v>0</v>
      </c>
      <c r="AH213" s="431">
        <f t="shared" si="214"/>
        <v>0</v>
      </c>
    </row>
    <row r="214" spans="1:34" x14ac:dyDescent="0.25">
      <c r="A214" s="90" t="s">
        <v>29</v>
      </c>
      <c r="B214" s="560"/>
      <c r="C214" s="27">
        <v>17.149999999999999</v>
      </c>
      <c r="D214" s="28">
        <v>2151</v>
      </c>
      <c r="E214" s="16">
        <f t="shared" si="196"/>
        <v>125.42274052478135</v>
      </c>
      <c r="F214" s="17">
        <f t="shared" si="197"/>
        <v>4</v>
      </c>
      <c r="G214" s="18">
        <v>68.599999999999994</v>
      </c>
      <c r="H214" s="19">
        <v>8604</v>
      </c>
      <c r="I214" s="18">
        <v>20</v>
      </c>
      <c r="J214" s="19">
        <v>2051</v>
      </c>
      <c r="K214" s="19">
        <v>49290</v>
      </c>
      <c r="L214" s="136">
        <v>45930</v>
      </c>
      <c r="M214" s="20" t="s">
        <v>8</v>
      </c>
      <c r="N214" s="21">
        <f t="shared" si="198"/>
        <v>4.1950268161872257</v>
      </c>
      <c r="O214" s="22">
        <f t="shared" si="199"/>
        <v>24.032179424670893</v>
      </c>
      <c r="P214" s="23">
        <f t="shared" si="200"/>
        <v>2874.052478134111</v>
      </c>
      <c r="Q214" s="100">
        <f t="shared" si="201"/>
        <v>0.95350999535099956</v>
      </c>
      <c r="R214" s="17">
        <f t="shared" si="202"/>
        <v>19.000000000000004</v>
      </c>
      <c r="S214" s="24">
        <f t="shared" si="203"/>
        <v>325.85000000000002</v>
      </c>
      <c r="T214" s="25">
        <f t="shared" si="204"/>
        <v>40869</v>
      </c>
      <c r="U214" s="24">
        <f t="shared" si="205"/>
        <v>89</v>
      </c>
      <c r="V214" s="25">
        <f t="shared" si="206"/>
        <v>7972</v>
      </c>
      <c r="W214" s="25">
        <f t="shared" si="207"/>
        <v>201150</v>
      </c>
      <c r="X214" s="72">
        <f t="shared" si="207"/>
        <v>189860</v>
      </c>
      <c r="Y214" s="20" t="s">
        <v>8</v>
      </c>
      <c r="Z214" s="21">
        <f t="shared" si="208"/>
        <v>5.1265679879578521</v>
      </c>
      <c r="AA214" s="22">
        <f t="shared" si="209"/>
        <v>25.232062217762167</v>
      </c>
      <c r="AB214" s="103">
        <f t="shared" si="210"/>
        <v>11728.862973760934</v>
      </c>
      <c r="AC214" s="106">
        <f t="shared" si="211"/>
        <v>3.706183170618317</v>
      </c>
      <c r="AF214" s="132">
        <f t="shared" si="212"/>
        <v>-2874.052478134111</v>
      </c>
      <c r="AG214" s="431">
        <f t="shared" si="213"/>
        <v>0</v>
      </c>
      <c r="AH214" s="431">
        <f t="shared" si="214"/>
        <v>0</v>
      </c>
    </row>
    <row r="215" spans="1:34" x14ac:dyDescent="0.25">
      <c r="A215" s="90" t="s">
        <v>30</v>
      </c>
      <c r="B215" s="560"/>
      <c r="C215" s="27">
        <v>16.600000000000001</v>
      </c>
      <c r="D215" s="28">
        <v>2134</v>
      </c>
      <c r="E215" s="16">
        <f t="shared" si="196"/>
        <v>128.55421686746988</v>
      </c>
      <c r="F215" s="17">
        <f t="shared" si="197"/>
        <v>4</v>
      </c>
      <c r="G215" s="18">
        <v>66.400000000000006</v>
      </c>
      <c r="H215" s="19">
        <v>8536</v>
      </c>
      <c r="I215" s="18">
        <v>19</v>
      </c>
      <c r="J215" s="19">
        <v>1693</v>
      </c>
      <c r="K215" s="19">
        <v>40660</v>
      </c>
      <c r="L215" s="136">
        <v>37890</v>
      </c>
      <c r="M215" s="20" t="s">
        <v>8</v>
      </c>
      <c r="N215" s="21">
        <f t="shared" si="198"/>
        <v>5.0419373892498527</v>
      </c>
      <c r="O215" s="22">
        <f t="shared" si="199"/>
        <v>24.016538688718253</v>
      </c>
      <c r="P215" s="23">
        <f t="shared" si="200"/>
        <v>2449.3975903614455</v>
      </c>
      <c r="Q215" s="100">
        <f t="shared" si="201"/>
        <v>0.79334582942830367</v>
      </c>
      <c r="R215" s="17">
        <f t="shared" si="202"/>
        <v>19</v>
      </c>
      <c r="S215" s="24">
        <f t="shared" si="203"/>
        <v>315.40000000000003</v>
      </c>
      <c r="T215" s="25">
        <f t="shared" si="204"/>
        <v>40546</v>
      </c>
      <c r="U215" s="24">
        <f t="shared" si="205"/>
        <v>84</v>
      </c>
      <c r="V215" s="25">
        <f t="shared" si="206"/>
        <v>7458</v>
      </c>
      <c r="W215" s="25">
        <f t="shared" si="207"/>
        <v>188840</v>
      </c>
      <c r="X215" s="72">
        <f t="shared" si="207"/>
        <v>178560</v>
      </c>
      <c r="Y215" s="20" t="s">
        <v>8</v>
      </c>
      <c r="Z215" s="21">
        <f t="shared" si="208"/>
        <v>5.4365781710914458</v>
      </c>
      <c r="AA215" s="22">
        <f t="shared" si="209"/>
        <v>25.320461249664788</v>
      </c>
      <c r="AB215" s="103">
        <f t="shared" si="210"/>
        <v>11375.903614457829</v>
      </c>
      <c r="AC215" s="106">
        <f t="shared" si="211"/>
        <v>3.4948453608247423</v>
      </c>
      <c r="AF215" s="132">
        <f t="shared" si="212"/>
        <v>-2449.3975903614455</v>
      </c>
      <c r="AG215" s="431">
        <f t="shared" si="213"/>
        <v>0</v>
      </c>
      <c r="AH215" s="431">
        <f t="shared" si="214"/>
        <v>0</v>
      </c>
    </row>
    <row r="216" spans="1:34" x14ac:dyDescent="0.25">
      <c r="A216" s="90" t="s">
        <v>31</v>
      </c>
      <c r="B216" s="560"/>
      <c r="C216" s="27">
        <v>14.28</v>
      </c>
      <c r="D216" s="28">
        <v>1762</v>
      </c>
      <c r="E216" s="16">
        <f t="shared" si="196"/>
        <v>123.38935574229693</v>
      </c>
      <c r="F216" s="17">
        <f t="shared" si="197"/>
        <v>4</v>
      </c>
      <c r="G216" s="18">
        <v>57.12</v>
      </c>
      <c r="H216" s="19">
        <v>7048</v>
      </c>
      <c r="I216" s="18">
        <v>14</v>
      </c>
      <c r="J216" s="19">
        <v>1479</v>
      </c>
      <c r="K216" s="19">
        <v>34780</v>
      </c>
      <c r="L216" s="136">
        <v>32410</v>
      </c>
      <c r="M216" s="20" t="s">
        <v>8</v>
      </c>
      <c r="N216" s="21">
        <f t="shared" si="198"/>
        <v>4.7653820148749153</v>
      </c>
      <c r="O216" s="22">
        <f t="shared" si="199"/>
        <v>23.515889114266397</v>
      </c>
      <c r="P216" s="23">
        <f t="shared" si="200"/>
        <v>2435.574229691877</v>
      </c>
      <c r="Q216" s="100">
        <f t="shared" si="201"/>
        <v>0.83938706015891029</v>
      </c>
      <c r="R216" s="17">
        <f t="shared" si="202"/>
        <v>17.439775910364148</v>
      </c>
      <c r="S216" s="24">
        <f t="shared" si="203"/>
        <v>249.04</v>
      </c>
      <c r="T216" s="25">
        <f t="shared" si="204"/>
        <v>30716</v>
      </c>
      <c r="U216" s="24">
        <f t="shared" si="205"/>
        <v>65</v>
      </c>
      <c r="V216" s="25">
        <f t="shared" si="206"/>
        <v>5548</v>
      </c>
      <c r="W216" s="25">
        <f t="shared" si="207"/>
        <v>133800</v>
      </c>
      <c r="X216" s="72">
        <f t="shared" si="207"/>
        <v>126370</v>
      </c>
      <c r="Y216" s="20" t="s">
        <v>8</v>
      </c>
      <c r="Z216" s="21">
        <f t="shared" si="208"/>
        <v>5.536409516943043</v>
      </c>
      <c r="AA216" s="22">
        <f t="shared" si="209"/>
        <v>24.116798846431145</v>
      </c>
      <c r="AB216" s="103">
        <f t="shared" si="210"/>
        <v>9369.7478991596636</v>
      </c>
      <c r="AC216" s="106">
        <f t="shared" si="211"/>
        <v>3.148694665153235</v>
      </c>
      <c r="AF216" s="132">
        <f t="shared" si="212"/>
        <v>-2435.574229691877</v>
      </c>
      <c r="AG216" s="431">
        <f t="shared" si="213"/>
        <v>0</v>
      </c>
      <c r="AH216" s="431">
        <f t="shared" si="214"/>
        <v>0</v>
      </c>
    </row>
    <row r="217" spans="1:34" x14ac:dyDescent="0.25">
      <c r="A217" s="90" t="s">
        <v>32</v>
      </c>
      <c r="B217" s="560"/>
      <c r="C217" s="27">
        <v>19.53</v>
      </c>
      <c r="D217" s="28">
        <v>2423</v>
      </c>
      <c r="E217" s="16">
        <f t="shared" si="196"/>
        <v>124.06554019457245</v>
      </c>
      <c r="F217" s="17">
        <f t="shared" si="197"/>
        <v>4</v>
      </c>
      <c r="G217" s="18">
        <v>78.12</v>
      </c>
      <c r="H217" s="19">
        <v>9692</v>
      </c>
      <c r="I217" s="18">
        <v>224</v>
      </c>
      <c r="J217" s="19">
        <v>2568</v>
      </c>
      <c r="K217" s="19">
        <v>63200</v>
      </c>
      <c r="L217" s="136">
        <v>58890</v>
      </c>
      <c r="M217" s="20" t="s">
        <v>8</v>
      </c>
      <c r="N217" s="21">
        <f t="shared" si="198"/>
        <v>3.7741433021806854</v>
      </c>
      <c r="O217" s="22">
        <f t="shared" si="199"/>
        <v>24.610591900311526</v>
      </c>
      <c r="P217" s="23">
        <f t="shared" si="200"/>
        <v>3236.0471070148487</v>
      </c>
      <c r="Q217" s="100">
        <f t="shared" si="201"/>
        <v>1.0598431696244326</v>
      </c>
      <c r="R217" s="17">
        <f t="shared" si="202"/>
        <v>18</v>
      </c>
      <c r="S217" s="24">
        <f t="shared" si="203"/>
        <v>351.54</v>
      </c>
      <c r="T217" s="25">
        <f t="shared" si="204"/>
        <v>43614</v>
      </c>
      <c r="U217" s="24">
        <f t="shared" si="205"/>
        <v>298</v>
      </c>
      <c r="V217" s="25">
        <f t="shared" si="206"/>
        <v>9010</v>
      </c>
      <c r="W217" s="25">
        <f t="shared" si="207"/>
        <v>230070</v>
      </c>
      <c r="X217" s="72">
        <f t="shared" si="207"/>
        <v>217420</v>
      </c>
      <c r="Y217" s="20" t="s">
        <v>8</v>
      </c>
      <c r="Z217" s="21">
        <f t="shared" si="208"/>
        <v>4.8406215316315206</v>
      </c>
      <c r="AA217" s="22">
        <f t="shared" si="209"/>
        <v>25.534961154273031</v>
      </c>
      <c r="AB217" s="103">
        <f t="shared" si="210"/>
        <v>11780.337941628264</v>
      </c>
      <c r="AC217" s="106">
        <f t="shared" si="211"/>
        <v>3.7185307470078417</v>
      </c>
      <c r="AF217" s="132">
        <f t="shared" si="212"/>
        <v>-3236.0471070148487</v>
      </c>
      <c r="AG217" s="431">
        <f t="shared" si="213"/>
        <v>0</v>
      </c>
      <c r="AH217" s="431">
        <f t="shared" si="214"/>
        <v>0</v>
      </c>
    </row>
    <row r="218" spans="1:34" x14ac:dyDescent="0.25">
      <c r="A218" s="90" t="s">
        <v>33</v>
      </c>
      <c r="B218" s="560"/>
      <c r="C218" s="27">
        <v>19.88</v>
      </c>
      <c r="D218" s="28">
        <v>2473</v>
      </c>
      <c r="E218" s="16">
        <f t="shared" si="196"/>
        <v>124.39637826961771</v>
      </c>
      <c r="F218" s="17">
        <f t="shared" si="197"/>
        <v>4</v>
      </c>
      <c r="G218" s="18">
        <v>79.52</v>
      </c>
      <c r="H218" s="19">
        <v>9892</v>
      </c>
      <c r="I218" s="18">
        <v>21</v>
      </c>
      <c r="J218" s="19">
        <v>2106</v>
      </c>
      <c r="K218" s="19">
        <v>50690</v>
      </c>
      <c r="L218" s="136">
        <v>47230</v>
      </c>
      <c r="M218" s="20" t="s">
        <v>8</v>
      </c>
      <c r="N218" s="21">
        <f t="shared" si="198"/>
        <v>4.6970560303893638</v>
      </c>
      <c r="O218" s="22">
        <f t="shared" si="199"/>
        <v>24.069325735992404</v>
      </c>
      <c r="P218" s="23">
        <f t="shared" si="200"/>
        <v>2549.7987927565396</v>
      </c>
      <c r="Q218" s="100">
        <f t="shared" si="201"/>
        <v>0.85159725030327538</v>
      </c>
      <c r="R218" s="17">
        <f t="shared" si="202"/>
        <v>18.597585513078471</v>
      </c>
      <c r="S218" s="24">
        <f t="shared" si="203"/>
        <v>369.71999999999997</v>
      </c>
      <c r="T218" s="25">
        <f t="shared" si="204"/>
        <v>45991</v>
      </c>
      <c r="U218" s="24">
        <f t="shared" si="205"/>
        <v>96</v>
      </c>
      <c r="V218" s="25">
        <f t="shared" si="206"/>
        <v>8729</v>
      </c>
      <c r="W218" s="25">
        <f t="shared" si="207"/>
        <v>218920</v>
      </c>
      <c r="X218" s="72">
        <f t="shared" si="207"/>
        <v>206920</v>
      </c>
      <c r="Y218" s="20" t="s">
        <v>8</v>
      </c>
      <c r="Z218" s="21">
        <f t="shared" si="208"/>
        <v>5.2687593080536148</v>
      </c>
      <c r="AA218" s="22">
        <f t="shared" si="209"/>
        <v>25.079619658609232</v>
      </c>
      <c r="AB218" s="103">
        <f t="shared" si="210"/>
        <v>11012.072434607646</v>
      </c>
      <c r="AC218" s="106">
        <f t="shared" si="211"/>
        <v>3.5297209866558834</v>
      </c>
      <c r="AF218" s="132">
        <f t="shared" si="212"/>
        <v>-2549.7987927565396</v>
      </c>
      <c r="AG218" s="431">
        <f t="shared" si="213"/>
        <v>0</v>
      </c>
      <c r="AH218" s="431">
        <f t="shared" si="214"/>
        <v>0</v>
      </c>
    </row>
    <row r="219" spans="1:34" x14ac:dyDescent="0.25">
      <c r="A219" s="90" t="s">
        <v>34</v>
      </c>
      <c r="B219" s="560"/>
      <c r="C219" s="27">
        <v>19.899999999999999</v>
      </c>
      <c r="D219" s="28">
        <v>2485</v>
      </c>
      <c r="E219" s="16">
        <f t="shared" si="196"/>
        <v>124.87437185929649</v>
      </c>
      <c r="F219" s="17">
        <f t="shared" si="197"/>
        <v>3.7989949748743719</v>
      </c>
      <c r="G219" s="18">
        <v>75.599999999999994</v>
      </c>
      <c r="H219" s="19">
        <v>9440</v>
      </c>
      <c r="I219" s="18">
        <v>22</v>
      </c>
      <c r="J219" s="19">
        <v>2145</v>
      </c>
      <c r="K219" s="19">
        <v>51910</v>
      </c>
      <c r="L219" s="136">
        <v>48370</v>
      </c>
      <c r="M219" s="20" t="s">
        <v>8</v>
      </c>
      <c r="N219" s="21">
        <f t="shared" si="198"/>
        <v>4.4009324009324011</v>
      </c>
      <c r="O219" s="22">
        <f t="shared" si="199"/>
        <v>24.200466200466199</v>
      </c>
      <c r="P219" s="23">
        <f t="shared" si="200"/>
        <v>2608.5427135678392</v>
      </c>
      <c r="Q219" s="100">
        <f t="shared" si="201"/>
        <v>0.86317907444668007</v>
      </c>
      <c r="R219" s="17">
        <f t="shared" si="202"/>
        <v>18.798994974874375</v>
      </c>
      <c r="S219" s="24">
        <f t="shared" si="203"/>
        <v>374.1</v>
      </c>
      <c r="T219" s="25">
        <f t="shared" si="204"/>
        <v>46715</v>
      </c>
      <c r="U219" s="24">
        <f t="shared" si="205"/>
        <v>107</v>
      </c>
      <c r="V219" s="25">
        <f t="shared" si="206"/>
        <v>9646</v>
      </c>
      <c r="W219" s="25">
        <f t="shared" si="207"/>
        <v>242560</v>
      </c>
      <c r="X219" s="72">
        <f t="shared" si="207"/>
        <v>229250</v>
      </c>
      <c r="Y219" s="20" t="s">
        <v>8</v>
      </c>
      <c r="Z219" s="21">
        <f t="shared" si="208"/>
        <v>4.8429400787891357</v>
      </c>
      <c r="AA219" s="22">
        <f t="shared" si="209"/>
        <v>25.146174580136844</v>
      </c>
      <c r="AB219" s="103">
        <f t="shared" si="210"/>
        <v>12188.944723618091</v>
      </c>
      <c r="AC219" s="106">
        <f t="shared" si="211"/>
        <v>3.8816901408450706</v>
      </c>
      <c r="AF219" s="132">
        <f t="shared" si="212"/>
        <v>-2608.5427135678392</v>
      </c>
      <c r="AG219" s="431">
        <f t="shared" si="213"/>
        <v>0</v>
      </c>
      <c r="AH219" s="431">
        <f t="shared" si="214"/>
        <v>0</v>
      </c>
    </row>
    <row r="220" spans="1:34" x14ac:dyDescent="0.25">
      <c r="A220" s="90" t="s">
        <v>35</v>
      </c>
      <c r="B220" s="560"/>
      <c r="C220" s="27">
        <v>16.489999999999998</v>
      </c>
      <c r="D220" s="28">
        <v>2171</v>
      </c>
      <c r="E220" s="16">
        <f t="shared" si="196"/>
        <v>131.65554881746513</v>
      </c>
      <c r="F220" s="17">
        <f t="shared" si="197"/>
        <v>3</v>
      </c>
      <c r="G220" s="18">
        <v>49.47</v>
      </c>
      <c r="H220" s="19">
        <v>6513</v>
      </c>
      <c r="I220" s="18">
        <v>16</v>
      </c>
      <c r="J220" s="19">
        <v>1140</v>
      </c>
      <c r="K220" s="19">
        <v>29290</v>
      </c>
      <c r="L220" s="136">
        <v>27290</v>
      </c>
      <c r="M220" s="20" t="s">
        <v>8</v>
      </c>
      <c r="N220" s="21">
        <f t="shared" si="198"/>
        <v>5.7131578947368418</v>
      </c>
      <c r="O220" s="22">
        <f t="shared" si="199"/>
        <v>25.692982456140349</v>
      </c>
      <c r="P220" s="23">
        <f t="shared" si="200"/>
        <v>1776.2280169799881</v>
      </c>
      <c r="Q220" s="100">
        <f t="shared" si="201"/>
        <v>0.52510363887609401</v>
      </c>
      <c r="R220" s="17">
        <f t="shared" si="202"/>
        <v>18.000000000000004</v>
      </c>
      <c r="S220" s="24">
        <f t="shared" si="203"/>
        <v>296.82000000000005</v>
      </c>
      <c r="T220" s="25">
        <f t="shared" si="204"/>
        <v>39078</v>
      </c>
      <c r="U220" s="24">
        <f t="shared" si="205"/>
        <v>90</v>
      </c>
      <c r="V220" s="25">
        <f t="shared" si="206"/>
        <v>6840</v>
      </c>
      <c r="W220" s="25">
        <f t="shared" si="207"/>
        <v>177630</v>
      </c>
      <c r="X220" s="72">
        <f t="shared" si="207"/>
        <v>168230</v>
      </c>
      <c r="Y220" s="20" t="s">
        <v>8</v>
      </c>
      <c r="Z220" s="21">
        <f t="shared" si="208"/>
        <v>5.7131578947368418</v>
      </c>
      <c r="AA220" s="22">
        <f t="shared" si="209"/>
        <v>25.969298245614034</v>
      </c>
      <c r="AB220" s="103">
        <f t="shared" si="210"/>
        <v>10771.983020012129</v>
      </c>
      <c r="AC220" s="106">
        <f t="shared" si="211"/>
        <v>3.1506218332565639</v>
      </c>
      <c r="AF220" s="132">
        <f t="shared" si="212"/>
        <v>-1776.2280169799881</v>
      </c>
      <c r="AG220" s="431">
        <f t="shared" si="213"/>
        <v>0</v>
      </c>
      <c r="AH220" s="431">
        <f t="shared" si="214"/>
        <v>0</v>
      </c>
    </row>
    <row r="221" spans="1:34" x14ac:dyDescent="0.25">
      <c r="A221" s="90" t="s">
        <v>36</v>
      </c>
      <c r="B221" s="560"/>
      <c r="C221" s="27">
        <v>19.05</v>
      </c>
      <c r="D221" s="28">
        <v>2492</v>
      </c>
      <c r="E221" s="16">
        <f t="shared" si="196"/>
        <v>130.81364829396324</v>
      </c>
      <c r="F221" s="17">
        <f t="shared" si="197"/>
        <v>3</v>
      </c>
      <c r="G221" s="18">
        <v>57.15</v>
      </c>
      <c r="H221" s="19">
        <v>7476</v>
      </c>
      <c r="I221" s="18">
        <v>14</v>
      </c>
      <c r="J221" s="19">
        <v>1219</v>
      </c>
      <c r="K221" s="19">
        <v>30130</v>
      </c>
      <c r="L221" s="136">
        <v>28070</v>
      </c>
      <c r="M221" s="20" t="s">
        <v>8</v>
      </c>
      <c r="N221" s="21">
        <f t="shared" si="198"/>
        <v>6.1328958162428222</v>
      </c>
      <c r="O221" s="22">
        <f t="shared" si="199"/>
        <v>24.716981132075471</v>
      </c>
      <c r="P221" s="23">
        <f t="shared" si="200"/>
        <v>1581.6272965879264</v>
      </c>
      <c r="Q221" s="100">
        <f t="shared" si="201"/>
        <v>0.4891653290529695</v>
      </c>
      <c r="R221" s="17">
        <f t="shared" si="202"/>
        <v>17.999999999999996</v>
      </c>
      <c r="S221" s="24">
        <f t="shared" si="203"/>
        <v>342.9</v>
      </c>
      <c r="T221" s="25">
        <f t="shared" si="204"/>
        <v>44856</v>
      </c>
      <c r="U221" s="24">
        <f t="shared" si="205"/>
        <v>95</v>
      </c>
      <c r="V221" s="25">
        <f t="shared" si="206"/>
        <v>8438</v>
      </c>
      <c r="W221" s="25">
        <f t="shared" si="207"/>
        <v>212000</v>
      </c>
      <c r="X221" s="72">
        <f t="shared" si="207"/>
        <v>200790</v>
      </c>
      <c r="Y221" s="20" t="s">
        <v>8</v>
      </c>
      <c r="Z221" s="21">
        <f t="shared" si="208"/>
        <v>5.315951647309789</v>
      </c>
      <c r="AA221" s="22">
        <f t="shared" si="209"/>
        <v>25.124437070395828</v>
      </c>
      <c r="AB221" s="103">
        <f t="shared" si="210"/>
        <v>11128.608923884514</v>
      </c>
      <c r="AC221" s="106">
        <f t="shared" si="211"/>
        <v>3.3860353130016052</v>
      </c>
      <c r="AF221" s="257">
        <f t="shared" si="212"/>
        <v>-1581.6272965879264</v>
      </c>
      <c r="AG221" s="431">
        <f t="shared" si="213"/>
        <v>0</v>
      </c>
      <c r="AH221" s="431">
        <f t="shared" si="214"/>
        <v>0</v>
      </c>
    </row>
    <row r="222" spans="1:34" x14ac:dyDescent="0.25">
      <c r="A222" s="90" t="s">
        <v>37</v>
      </c>
      <c r="B222" s="560"/>
      <c r="C222" s="27">
        <v>20.239999999999998</v>
      </c>
      <c r="D222" s="28">
        <v>2520</v>
      </c>
      <c r="E222" s="16">
        <f t="shared" si="196"/>
        <v>124.50592885375495</v>
      </c>
      <c r="F222" s="17">
        <f t="shared" si="197"/>
        <v>3</v>
      </c>
      <c r="G222" s="18">
        <v>60.72</v>
      </c>
      <c r="H222" s="19">
        <v>7560</v>
      </c>
      <c r="I222" s="18">
        <v>14</v>
      </c>
      <c r="J222" s="19">
        <v>1313</v>
      </c>
      <c r="K222" s="19">
        <v>32340</v>
      </c>
      <c r="L222" s="136">
        <v>30130</v>
      </c>
      <c r="M222" s="20" t="s">
        <v>8</v>
      </c>
      <c r="N222" s="21">
        <f t="shared" si="198"/>
        <v>5.7578065498857578</v>
      </c>
      <c r="O222" s="22">
        <f t="shared" si="199"/>
        <v>24.63061690784463</v>
      </c>
      <c r="P222" s="23">
        <f t="shared" si="200"/>
        <v>1597.8260869565217</v>
      </c>
      <c r="Q222" s="100">
        <f t="shared" si="201"/>
        <v>0.52103174603174607</v>
      </c>
      <c r="R222" s="17">
        <f t="shared" si="202"/>
        <v>18</v>
      </c>
      <c r="S222" s="24">
        <f t="shared" si="203"/>
        <v>364.31999999999994</v>
      </c>
      <c r="T222" s="25">
        <f t="shared" si="204"/>
        <v>45360</v>
      </c>
      <c r="U222" s="24">
        <f t="shared" si="205"/>
        <v>96</v>
      </c>
      <c r="V222" s="25">
        <f t="shared" si="206"/>
        <v>8332</v>
      </c>
      <c r="W222" s="25">
        <f t="shared" si="207"/>
        <v>208670</v>
      </c>
      <c r="X222" s="72">
        <f t="shared" si="207"/>
        <v>197680</v>
      </c>
      <c r="Y222" s="20" t="s">
        <v>8</v>
      </c>
      <c r="Z222" s="21">
        <f t="shared" si="208"/>
        <v>5.4440710513682191</v>
      </c>
      <c r="AA222" s="22">
        <f t="shared" si="209"/>
        <v>25.044407105136823</v>
      </c>
      <c r="AB222" s="103">
        <f t="shared" si="210"/>
        <v>10309.782608695654</v>
      </c>
      <c r="AC222" s="106">
        <f t="shared" si="211"/>
        <v>3.3063492063492061</v>
      </c>
      <c r="AF222" s="132">
        <f t="shared" si="212"/>
        <v>-1597.8260869565217</v>
      </c>
      <c r="AG222" s="431">
        <f t="shared" si="213"/>
        <v>0</v>
      </c>
      <c r="AH222" s="431">
        <f t="shared" si="214"/>
        <v>0</v>
      </c>
    </row>
    <row r="223" spans="1:34" x14ac:dyDescent="0.25">
      <c r="A223" s="90" t="s">
        <v>18</v>
      </c>
      <c r="B223" s="560"/>
      <c r="C223" s="27">
        <v>15.47</v>
      </c>
      <c r="D223" s="28">
        <v>1640</v>
      </c>
      <c r="E223" s="16">
        <f t="shared" si="196"/>
        <v>106.01163542340012</v>
      </c>
      <c r="F223" s="17">
        <f t="shared" si="197"/>
        <v>4.4524886877828047</v>
      </c>
      <c r="G223" s="18">
        <v>68.88</v>
      </c>
      <c r="H223" s="19">
        <v>7411</v>
      </c>
      <c r="I223" s="18">
        <v>23</v>
      </c>
      <c r="J223" s="19">
        <v>1637</v>
      </c>
      <c r="K223" s="19">
        <v>39560</v>
      </c>
      <c r="L223" s="136">
        <v>36860</v>
      </c>
      <c r="M223" s="20" t="s">
        <v>8</v>
      </c>
      <c r="N223" s="21">
        <f t="shared" si="198"/>
        <v>4.527183872938302</v>
      </c>
      <c r="O223" s="22">
        <f t="shared" si="199"/>
        <v>24.166157605375687</v>
      </c>
      <c r="P223" s="23">
        <f t="shared" si="200"/>
        <v>2557.2074983839689</v>
      </c>
      <c r="Q223" s="100">
        <f t="shared" si="201"/>
        <v>0.99817073170731707</v>
      </c>
      <c r="R223" s="17">
        <f t="shared" si="202"/>
        <v>17.775694893341953</v>
      </c>
      <c r="S223" s="24">
        <f t="shared" si="203"/>
        <v>274.99</v>
      </c>
      <c r="T223" s="25">
        <f t="shared" si="204"/>
        <v>29261</v>
      </c>
      <c r="U223" s="24">
        <f t="shared" si="205"/>
        <v>78</v>
      </c>
      <c r="V223" s="25">
        <f t="shared" si="206"/>
        <v>5791</v>
      </c>
      <c r="W223" s="25">
        <f t="shared" si="207"/>
        <v>142140</v>
      </c>
      <c r="X223" s="72">
        <f t="shared" si="207"/>
        <v>134290</v>
      </c>
      <c r="Y223" s="20" t="s">
        <v>8</v>
      </c>
      <c r="Z223" s="21">
        <f t="shared" si="208"/>
        <v>5.0528406147470211</v>
      </c>
      <c r="AA223" s="22">
        <f t="shared" si="209"/>
        <v>24.544983595233983</v>
      </c>
      <c r="AB223" s="103">
        <f t="shared" si="210"/>
        <v>9188.1060116354238</v>
      </c>
      <c r="AC223" s="106">
        <f t="shared" si="211"/>
        <v>3.5310975609756099</v>
      </c>
      <c r="AE223">
        <v>230</v>
      </c>
      <c r="AF223" s="132">
        <f t="shared" si="212"/>
        <v>-2557.2074983839689</v>
      </c>
      <c r="AG223" s="431">
        <f t="shared" si="213"/>
        <v>229.57926829268294</v>
      </c>
      <c r="AH223" s="431">
        <f t="shared" si="214"/>
        <v>5548.0487804878048</v>
      </c>
    </row>
    <row r="224" spans="1:34" x14ac:dyDescent="0.25">
      <c r="A224" s="90" t="s">
        <v>38</v>
      </c>
      <c r="B224" s="560"/>
      <c r="C224" s="27">
        <v>20.6</v>
      </c>
      <c r="D224" s="28">
        <v>2628</v>
      </c>
      <c r="E224" s="16">
        <f t="shared" si="196"/>
        <v>127.57281553398057</v>
      </c>
      <c r="F224" s="17">
        <f t="shared" si="197"/>
        <v>2.9999999999999996</v>
      </c>
      <c r="G224" s="18">
        <v>61.8</v>
      </c>
      <c r="H224" s="19">
        <v>7884</v>
      </c>
      <c r="I224" s="18">
        <v>16</v>
      </c>
      <c r="J224" s="19">
        <v>1541</v>
      </c>
      <c r="K224" s="19">
        <v>37790</v>
      </c>
      <c r="L224" s="136">
        <v>35210</v>
      </c>
      <c r="M224" s="20" t="s">
        <v>8</v>
      </c>
      <c r="N224" s="21">
        <f t="shared" si="198"/>
        <v>5.1161583387410774</v>
      </c>
      <c r="O224" s="22">
        <f t="shared" si="199"/>
        <v>24.523036988968201</v>
      </c>
      <c r="P224" s="23">
        <f t="shared" si="200"/>
        <v>1834.4660194174755</v>
      </c>
      <c r="Q224" s="100">
        <f t="shared" si="201"/>
        <v>0.58637747336377477</v>
      </c>
      <c r="R224" s="17">
        <f t="shared" si="202"/>
        <v>18</v>
      </c>
      <c r="S224" s="24">
        <f t="shared" si="203"/>
        <v>370.8</v>
      </c>
      <c r="T224" s="25">
        <f t="shared" si="204"/>
        <v>47304</v>
      </c>
      <c r="U224" s="24">
        <f t="shared" si="205"/>
        <v>93</v>
      </c>
      <c r="V224" s="25">
        <f t="shared" si="206"/>
        <v>9097</v>
      </c>
      <c r="W224" s="25">
        <f t="shared" si="207"/>
        <v>228670</v>
      </c>
      <c r="X224" s="72">
        <f t="shared" si="207"/>
        <v>216650</v>
      </c>
      <c r="Y224" s="20" t="s">
        <v>8</v>
      </c>
      <c r="Z224" s="21">
        <f t="shared" si="208"/>
        <v>5.199956029460262</v>
      </c>
      <c r="AA224" s="22">
        <f t="shared" si="209"/>
        <v>25.136858304935693</v>
      </c>
      <c r="AB224" s="103">
        <f t="shared" si="210"/>
        <v>11100.485436893203</v>
      </c>
      <c r="AC224" s="106">
        <f t="shared" si="211"/>
        <v>3.4615677321156775</v>
      </c>
      <c r="AF224" s="132">
        <f t="shared" si="212"/>
        <v>-1834.4660194174755</v>
      </c>
      <c r="AG224" s="431">
        <f t="shared" si="213"/>
        <v>0</v>
      </c>
      <c r="AH224" s="431">
        <f t="shared" si="214"/>
        <v>0</v>
      </c>
    </row>
    <row r="225" spans="1:34" x14ac:dyDescent="0.25">
      <c r="A225" s="90" t="s">
        <v>39</v>
      </c>
      <c r="B225" s="560"/>
      <c r="C225" s="27">
        <v>17.48</v>
      </c>
      <c r="D225" s="28">
        <v>2303</v>
      </c>
      <c r="E225" s="16">
        <f t="shared" si="196"/>
        <v>131.75057208237985</v>
      </c>
      <c r="F225" s="17">
        <f t="shared" si="197"/>
        <v>3</v>
      </c>
      <c r="G225" s="18">
        <v>52.44</v>
      </c>
      <c r="H225" s="19">
        <v>6909</v>
      </c>
      <c r="I225" s="18">
        <v>14</v>
      </c>
      <c r="J225" s="19">
        <v>1134</v>
      </c>
      <c r="K225" s="19">
        <v>28010</v>
      </c>
      <c r="L225" s="136">
        <v>26100</v>
      </c>
      <c r="M225" s="20" t="s">
        <v>8</v>
      </c>
      <c r="N225" s="21">
        <f t="shared" si="198"/>
        <v>6.0925925925925926</v>
      </c>
      <c r="O225" s="22">
        <f t="shared" si="199"/>
        <v>24.700176366843035</v>
      </c>
      <c r="P225" s="23">
        <f t="shared" si="200"/>
        <v>1602.4027459954234</v>
      </c>
      <c r="Q225" s="100">
        <f t="shared" si="201"/>
        <v>0.49240121580547114</v>
      </c>
      <c r="R225" s="17">
        <f t="shared" si="202"/>
        <v>18.000000000000004</v>
      </c>
      <c r="S225" s="24">
        <f t="shared" si="203"/>
        <v>314.64000000000004</v>
      </c>
      <c r="T225" s="25">
        <f t="shared" si="204"/>
        <v>41454</v>
      </c>
      <c r="U225" s="24">
        <f t="shared" si="205"/>
        <v>92</v>
      </c>
      <c r="V225" s="25">
        <f t="shared" si="206"/>
        <v>7786</v>
      </c>
      <c r="W225" s="25">
        <f t="shared" si="207"/>
        <v>195340</v>
      </c>
      <c r="X225" s="72">
        <f t="shared" si="207"/>
        <v>185040</v>
      </c>
      <c r="Y225" s="20" t="s">
        <v>8</v>
      </c>
      <c r="Z225" s="21">
        <f t="shared" si="208"/>
        <v>5.3241715900333935</v>
      </c>
      <c r="AA225" s="22">
        <f t="shared" si="209"/>
        <v>25.088620601078858</v>
      </c>
      <c r="AB225" s="103">
        <f t="shared" si="210"/>
        <v>11175.057208237986</v>
      </c>
      <c r="AC225" s="106">
        <f t="shared" si="211"/>
        <v>3.3808076422058186</v>
      </c>
      <c r="AF225" s="132">
        <f t="shared" si="212"/>
        <v>-1602.4027459954234</v>
      </c>
      <c r="AG225" s="431">
        <f t="shared" si="213"/>
        <v>0</v>
      </c>
      <c r="AH225" s="431">
        <f t="shared" si="214"/>
        <v>0</v>
      </c>
    </row>
    <row r="226" spans="1:34" x14ac:dyDescent="0.25">
      <c r="A226" s="90" t="s">
        <v>40</v>
      </c>
      <c r="B226" s="560"/>
      <c r="C226" s="27">
        <v>12.81</v>
      </c>
      <c r="D226" s="28">
        <v>1641</v>
      </c>
      <c r="E226" s="16">
        <f t="shared" si="196"/>
        <v>128.10304449648712</v>
      </c>
      <c r="F226" s="17">
        <f t="shared" si="197"/>
        <v>3.2341920374707258</v>
      </c>
      <c r="G226" s="18">
        <v>41.43</v>
      </c>
      <c r="H226" s="19">
        <v>5307</v>
      </c>
      <c r="I226" s="18">
        <v>11</v>
      </c>
      <c r="J226" s="19">
        <v>1011</v>
      </c>
      <c r="K226" s="19">
        <v>22500</v>
      </c>
      <c r="L226" s="136">
        <v>20960</v>
      </c>
      <c r="M226" s="20" t="s">
        <v>8</v>
      </c>
      <c r="N226" s="21">
        <f t="shared" si="198"/>
        <v>5.2492581602373889</v>
      </c>
      <c r="O226" s="22">
        <f t="shared" si="199"/>
        <v>22.255192878338278</v>
      </c>
      <c r="P226" s="23">
        <f t="shared" si="200"/>
        <v>1756.4402810304448</v>
      </c>
      <c r="Q226" s="100">
        <f t="shared" si="201"/>
        <v>0.61608775137111516</v>
      </c>
      <c r="R226" s="17">
        <f t="shared" si="202"/>
        <v>17.531615925058546</v>
      </c>
      <c r="S226" s="24">
        <f t="shared" si="203"/>
        <v>224.57999999999998</v>
      </c>
      <c r="T226" s="25">
        <f t="shared" si="204"/>
        <v>28766</v>
      </c>
      <c r="U226" s="24">
        <f t="shared" si="205"/>
        <v>60</v>
      </c>
      <c r="V226" s="25">
        <f t="shared" si="206"/>
        <v>5308</v>
      </c>
      <c r="W226" s="25">
        <f t="shared" si="207"/>
        <v>122020</v>
      </c>
      <c r="X226" s="72">
        <f t="shared" si="207"/>
        <v>115500</v>
      </c>
      <c r="Y226" s="20" t="s">
        <v>8</v>
      </c>
      <c r="Z226" s="21">
        <f t="shared" si="208"/>
        <v>5.4193669932177846</v>
      </c>
      <c r="AA226" s="22">
        <f t="shared" si="209"/>
        <v>22.987942727957801</v>
      </c>
      <c r="AB226" s="103">
        <f t="shared" si="210"/>
        <v>9525.3708040593283</v>
      </c>
      <c r="AC226" s="106">
        <f t="shared" si="211"/>
        <v>3.234613040828763</v>
      </c>
      <c r="AF226" s="132">
        <f t="shared" si="212"/>
        <v>-1756.4402810304448</v>
      </c>
      <c r="AG226" s="431">
        <f t="shared" si="213"/>
        <v>0</v>
      </c>
      <c r="AH226" s="431">
        <f t="shared" si="214"/>
        <v>0</v>
      </c>
    </row>
    <row r="227" spans="1:34" x14ac:dyDescent="0.25">
      <c r="A227" s="91" t="s">
        <v>41</v>
      </c>
      <c r="B227" s="561"/>
      <c r="C227" s="54">
        <v>2.2200000000000002</v>
      </c>
      <c r="D227" s="55">
        <v>278</v>
      </c>
      <c r="E227" s="11">
        <f t="shared" si="196"/>
        <v>125.22522522522522</v>
      </c>
      <c r="F227" s="7">
        <f t="shared" si="197"/>
        <v>3</v>
      </c>
      <c r="G227" s="6">
        <v>6.66</v>
      </c>
      <c r="H227" s="5">
        <v>834</v>
      </c>
      <c r="I227" s="6">
        <v>3</v>
      </c>
      <c r="J227" s="5">
        <v>198</v>
      </c>
      <c r="K227" s="5">
        <v>4610</v>
      </c>
      <c r="L227" s="137">
        <v>4300</v>
      </c>
      <c r="M227" s="131" t="s">
        <v>8</v>
      </c>
      <c r="N227" s="60">
        <f t="shared" si="198"/>
        <v>4.2121212121212119</v>
      </c>
      <c r="O227" s="61">
        <f t="shared" si="199"/>
        <v>23.282828282828284</v>
      </c>
      <c r="P227" s="62">
        <f t="shared" si="200"/>
        <v>2076.5765765765764</v>
      </c>
      <c r="Q227" s="120">
        <f t="shared" si="201"/>
        <v>0.71223021582733814</v>
      </c>
      <c r="R227" s="17">
        <f t="shared" si="202"/>
        <v>18.000000000000004</v>
      </c>
      <c r="S227" s="24">
        <f t="shared" si="203"/>
        <v>39.960000000000008</v>
      </c>
      <c r="T227" s="25">
        <f t="shared" si="204"/>
        <v>5004</v>
      </c>
      <c r="U227" s="24">
        <f t="shared" si="205"/>
        <v>18</v>
      </c>
      <c r="V227" s="25">
        <f t="shared" si="206"/>
        <v>1171</v>
      </c>
      <c r="W227" s="25">
        <f t="shared" si="207"/>
        <v>28660</v>
      </c>
      <c r="X227" s="72">
        <f t="shared" si="207"/>
        <v>27140</v>
      </c>
      <c r="Y227" s="131" t="s">
        <v>8</v>
      </c>
      <c r="Z227" s="21">
        <f t="shared" si="208"/>
        <v>4.2732707087959012</v>
      </c>
      <c r="AA227" s="22">
        <f t="shared" si="209"/>
        <v>24.474807856532877</v>
      </c>
      <c r="AB227" s="103">
        <f t="shared" si="210"/>
        <v>12909.909909909909</v>
      </c>
      <c r="AC227" s="106">
        <f t="shared" si="211"/>
        <v>4.2122302158273381</v>
      </c>
      <c r="AF227" s="132">
        <f t="shared" si="212"/>
        <v>-2076.5765765765764</v>
      </c>
      <c r="AG227" s="431">
        <f t="shared" si="213"/>
        <v>0</v>
      </c>
      <c r="AH227" s="431">
        <f t="shared" si="214"/>
        <v>0</v>
      </c>
    </row>
    <row r="228" spans="1:34" x14ac:dyDescent="0.25">
      <c r="A228" s="92" t="s">
        <v>24</v>
      </c>
      <c r="B228" s="44"/>
      <c r="C228" s="45">
        <f t="shared" ref="C228" si="215">SUM(C211:C227)</f>
        <v>285.72000000000003</v>
      </c>
      <c r="D228" s="46">
        <f t="shared" ref="D228" si="216">SUM(D211:D227)</f>
        <v>35866</v>
      </c>
      <c r="E228" s="130">
        <f t="shared" si="196"/>
        <v>125.52848943021138</v>
      </c>
      <c r="F228" s="73"/>
      <c r="G228" s="45">
        <f t="shared" ref="G228:L228" si="217">SUM(G211:G227)</f>
        <v>1039.99</v>
      </c>
      <c r="H228" s="46">
        <f t="shared" si="217"/>
        <v>130166</v>
      </c>
      <c r="I228" s="45">
        <f t="shared" si="217"/>
        <v>492</v>
      </c>
      <c r="J228" s="46">
        <f t="shared" si="217"/>
        <v>26786</v>
      </c>
      <c r="K228" s="46">
        <f t="shared" si="217"/>
        <v>648260</v>
      </c>
      <c r="L228" s="46">
        <f t="shared" si="217"/>
        <v>604030</v>
      </c>
      <c r="M228" s="74" t="s">
        <v>8</v>
      </c>
      <c r="N228" s="75">
        <f t="shared" si="198"/>
        <v>4.8594788322257898</v>
      </c>
      <c r="O228" s="76">
        <f t="shared" si="199"/>
        <v>24.201448517882476</v>
      </c>
      <c r="P228" s="77">
        <f t="shared" si="200"/>
        <v>2268.8646227075455</v>
      </c>
      <c r="Q228" s="101">
        <f>J228/D228</f>
        <v>0.74683544303797467</v>
      </c>
      <c r="R228" s="73"/>
      <c r="S228" s="45">
        <f t="shared" ref="S228:W228" si="218">SUM(S211:S227)</f>
        <v>5189.8100000000004</v>
      </c>
      <c r="T228" s="46">
        <f t="shared" si="218"/>
        <v>651523</v>
      </c>
      <c r="U228" s="45">
        <f t="shared" si="218"/>
        <v>1624</v>
      </c>
      <c r="V228" s="46">
        <f t="shared" si="218"/>
        <v>123556</v>
      </c>
      <c r="W228" s="46">
        <f t="shared" si="218"/>
        <v>3086040</v>
      </c>
      <c r="X228" s="72">
        <f t="shared" ref="X228" si="219">L228+X177</f>
        <v>2918860</v>
      </c>
      <c r="Y228" s="129" t="s">
        <v>8</v>
      </c>
      <c r="Z228" s="75">
        <f t="shared" si="208"/>
        <v>5.2730988377739649</v>
      </c>
      <c r="AA228" s="76">
        <f t="shared" si="209"/>
        <v>24.976852601249636</v>
      </c>
      <c r="AB228" s="112">
        <f t="shared" si="210"/>
        <v>10800.923981520369</v>
      </c>
      <c r="AC228" s="107">
        <f>V228/D228</f>
        <v>3.4449339207048459</v>
      </c>
      <c r="AF228" s="132"/>
      <c r="AG228" s="431">
        <f t="shared" si="213"/>
        <v>0</v>
      </c>
      <c r="AH228" s="431">
        <f t="shared" si="214"/>
        <v>0</v>
      </c>
    </row>
    <row r="229" spans="1:34" x14ac:dyDescent="0.25">
      <c r="A229" s="90" t="s">
        <v>42</v>
      </c>
      <c r="B229" s="562">
        <v>1998</v>
      </c>
      <c r="C229" s="27">
        <v>19.739999999999998</v>
      </c>
      <c r="D229" s="28">
        <v>2491</v>
      </c>
      <c r="E229" s="16">
        <f t="shared" si="196"/>
        <v>126.1904761904762</v>
      </c>
      <c r="F229" s="17">
        <f t="shared" ref="F229:F239" si="220">G229/C229</f>
        <v>3.3920972644376901</v>
      </c>
      <c r="G229" s="18">
        <v>66.959999999999994</v>
      </c>
      <c r="H229" s="19">
        <v>8450</v>
      </c>
      <c r="I229" s="18">
        <v>18</v>
      </c>
      <c r="J229" s="19">
        <v>1837</v>
      </c>
      <c r="K229" s="19">
        <v>44490</v>
      </c>
      <c r="L229" s="136">
        <v>41450</v>
      </c>
      <c r="M229" s="20" t="s">
        <v>8</v>
      </c>
      <c r="N229" s="21">
        <f t="shared" si="198"/>
        <v>4.5998911268372344</v>
      </c>
      <c r="O229" s="22">
        <f t="shared" si="199"/>
        <v>24.218835057158412</v>
      </c>
      <c r="P229" s="23">
        <f t="shared" si="200"/>
        <v>2253.7993920972644</v>
      </c>
      <c r="Q229" s="100">
        <f t="shared" ref="Q229:Q239" si="221">J229/D229</f>
        <v>0.73745483741469287</v>
      </c>
      <c r="R229" s="17">
        <f t="shared" ref="R229:R239" si="222">S229/C229</f>
        <v>18.392097264437687</v>
      </c>
      <c r="S229" s="24">
        <f t="shared" ref="S229:S239" si="223">G229+S178</f>
        <v>363.05999999999995</v>
      </c>
      <c r="T229" s="25">
        <f t="shared" ref="T229:T239" si="224">H229+T178</f>
        <v>45815</v>
      </c>
      <c r="U229" s="24">
        <f t="shared" ref="U229:U239" si="225">I229+U178</f>
        <v>92</v>
      </c>
      <c r="V229" s="25">
        <f t="shared" ref="V229:V239" si="226">J229+V178</f>
        <v>8588</v>
      </c>
      <c r="W229" s="25">
        <f t="shared" ref="W229:X244" si="227">K229+W178</f>
        <v>217290</v>
      </c>
      <c r="X229" s="72">
        <f t="shared" si="207"/>
        <v>205310</v>
      </c>
      <c r="Y229" s="131" t="s">
        <v>8</v>
      </c>
      <c r="Z229" s="21">
        <f t="shared" si="208"/>
        <v>5.3347694457382397</v>
      </c>
      <c r="AA229" s="22">
        <f t="shared" si="209"/>
        <v>25.301583605030274</v>
      </c>
      <c r="AB229" s="103">
        <f t="shared" si="210"/>
        <v>11007.59878419453</v>
      </c>
      <c r="AC229" s="106">
        <f t="shared" ref="AC229:AC239" si="228">V229/D229</f>
        <v>3.4476114010437575</v>
      </c>
      <c r="AF229" s="132">
        <f t="shared" si="212"/>
        <v>-2253.7993920972644</v>
      </c>
      <c r="AG229" s="431">
        <f t="shared" si="213"/>
        <v>0</v>
      </c>
      <c r="AH229" s="431">
        <f t="shared" si="214"/>
        <v>0</v>
      </c>
    </row>
    <row r="230" spans="1:34" x14ac:dyDescent="0.25">
      <c r="A230" s="89" t="s">
        <v>43</v>
      </c>
      <c r="B230" s="563"/>
      <c r="C230" s="78">
        <v>22.16</v>
      </c>
      <c r="D230" s="79">
        <v>2705</v>
      </c>
      <c r="E230" s="63">
        <f t="shared" si="196"/>
        <v>122.0667870036101</v>
      </c>
      <c r="F230" s="64">
        <f t="shared" si="220"/>
        <v>3</v>
      </c>
      <c r="G230" s="65">
        <v>66.48</v>
      </c>
      <c r="H230" s="66">
        <v>8115</v>
      </c>
      <c r="I230" s="65">
        <v>18</v>
      </c>
      <c r="J230" s="66">
        <v>1710</v>
      </c>
      <c r="K230" s="66">
        <v>40600</v>
      </c>
      <c r="L230" s="135">
        <v>37830</v>
      </c>
      <c r="M230" s="67" t="s">
        <v>8</v>
      </c>
      <c r="N230" s="68">
        <f t="shared" si="198"/>
        <v>4.7456140350877192</v>
      </c>
      <c r="O230" s="69">
        <f t="shared" si="199"/>
        <v>23.742690058479532</v>
      </c>
      <c r="P230" s="70">
        <f t="shared" si="200"/>
        <v>1832.1299638989169</v>
      </c>
      <c r="Q230" s="100">
        <f t="shared" si="221"/>
        <v>0.63216266173752311</v>
      </c>
      <c r="R230" s="64">
        <f t="shared" si="222"/>
        <v>17.819494584837546</v>
      </c>
      <c r="S230" s="71">
        <f t="shared" si="223"/>
        <v>394.88</v>
      </c>
      <c r="T230" s="72">
        <f t="shared" si="224"/>
        <v>48184</v>
      </c>
      <c r="U230" s="71">
        <f t="shared" si="225"/>
        <v>109</v>
      </c>
      <c r="V230" s="72">
        <f t="shared" si="226"/>
        <v>9881</v>
      </c>
      <c r="W230" s="72">
        <f t="shared" si="227"/>
        <v>237500</v>
      </c>
      <c r="X230" s="72">
        <f t="shared" si="207"/>
        <v>224820</v>
      </c>
      <c r="Y230" s="67" t="s">
        <v>8</v>
      </c>
      <c r="Z230" s="21">
        <f t="shared" si="208"/>
        <v>4.8764295111830789</v>
      </c>
      <c r="AA230" s="22">
        <f t="shared" si="209"/>
        <v>24.036028742030158</v>
      </c>
      <c r="AB230" s="103">
        <f t="shared" si="210"/>
        <v>10717.509025270758</v>
      </c>
      <c r="AC230" s="106">
        <f t="shared" si="228"/>
        <v>3.6528650646950092</v>
      </c>
      <c r="AF230" s="132">
        <f t="shared" si="212"/>
        <v>-1832.1299638989169</v>
      </c>
      <c r="AG230" s="431">
        <f t="shared" si="213"/>
        <v>0</v>
      </c>
      <c r="AH230" s="431">
        <f t="shared" si="214"/>
        <v>0</v>
      </c>
    </row>
    <row r="231" spans="1:34" x14ac:dyDescent="0.25">
      <c r="A231" s="90" t="s">
        <v>44</v>
      </c>
      <c r="B231" s="563"/>
      <c r="C231" s="27">
        <v>13.09</v>
      </c>
      <c r="D231" s="28">
        <v>1520</v>
      </c>
      <c r="E231" s="16">
        <f t="shared" si="196"/>
        <v>116.11917494270436</v>
      </c>
      <c r="F231" s="17">
        <f t="shared" si="220"/>
        <v>3.0000000000000004</v>
      </c>
      <c r="G231" s="18">
        <v>39.270000000000003</v>
      </c>
      <c r="H231" s="19">
        <v>4560</v>
      </c>
      <c r="I231" s="18">
        <v>12</v>
      </c>
      <c r="J231" s="19">
        <v>1033</v>
      </c>
      <c r="K231" s="19">
        <v>24040</v>
      </c>
      <c r="L231" s="136">
        <v>22400</v>
      </c>
      <c r="M231" s="20" t="s">
        <v>8</v>
      </c>
      <c r="N231" s="21">
        <f t="shared" si="198"/>
        <v>4.4143272023233298</v>
      </c>
      <c r="O231" s="22">
        <f t="shared" si="199"/>
        <v>23.272023233301066</v>
      </c>
      <c r="P231" s="23">
        <f t="shared" si="200"/>
        <v>1836.5164247517189</v>
      </c>
      <c r="Q231" s="100">
        <f t="shared" si="221"/>
        <v>0.67960526315789471</v>
      </c>
      <c r="R231" s="17">
        <f t="shared" si="222"/>
        <v>17.618029029793739</v>
      </c>
      <c r="S231" s="24">
        <f t="shared" si="223"/>
        <v>230.62000000000003</v>
      </c>
      <c r="T231" s="25">
        <f t="shared" si="224"/>
        <v>26776</v>
      </c>
      <c r="U231" s="24">
        <f t="shared" si="225"/>
        <v>66</v>
      </c>
      <c r="V231" s="25">
        <f t="shared" si="226"/>
        <v>6148</v>
      </c>
      <c r="W231" s="25">
        <f t="shared" si="227"/>
        <v>145240</v>
      </c>
      <c r="X231" s="72">
        <f t="shared" si="227"/>
        <v>137540</v>
      </c>
      <c r="Y231" s="20" t="s">
        <v>8</v>
      </c>
      <c r="Z231" s="21">
        <f t="shared" si="208"/>
        <v>4.3552374756018217</v>
      </c>
      <c r="AA231" s="22">
        <f t="shared" si="209"/>
        <v>23.623942745608328</v>
      </c>
      <c r="AB231" s="103">
        <f t="shared" si="210"/>
        <v>11095.492742551567</v>
      </c>
      <c r="AC231" s="106">
        <f t="shared" si="228"/>
        <v>4.0447368421052632</v>
      </c>
      <c r="AF231" s="132">
        <f t="shared" si="212"/>
        <v>-1836.5164247517189</v>
      </c>
      <c r="AG231" s="431">
        <f t="shared" si="213"/>
        <v>0</v>
      </c>
      <c r="AH231" s="431">
        <f t="shared" si="214"/>
        <v>0</v>
      </c>
    </row>
    <row r="232" spans="1:34" x14ac:dyDescent="0.25">
      <c r="A232" s="90" t="s">
        <v>45</v>
      </c>
      <c r="B232" s="563"/>
      <c r="C232" s="27">
        <v>16.28</v>
      </c>
      <c r="D232" s="28">
        <v>1979</v>
      </c>
      <c r="E232" s="16">
        <f t="shared" si="196"/>
        <v>121.56019656019654</v>
      </c>
      <c r="F232" s="17">
        <f t="shared" si="220"/>
        <v>2.7542997542997543</v>
      </c>
      <c r="G232" s="18">
        <v>44.84</v>
      </c>
      <c r="H232" s="19">
        <v>5450</v>
      </c>
      <c r="I232" s="18">
        <v>12</v>
      </c>
      <c r="J232" s="19">
        <v>1051</v>
      </c>
      <c r="K232" s="19">
        <v>24420</v>
      </c>
      <c r="L232" s="136">
        <v>22750</v>
      </c>
      <c r="M232" s="20" t="s">
        <v>8</v>
      </c>
      <c r="N232" s="21">
        <f t="shared" si="198"/>
        <v>5.1855375832540433</v>
      </c>
      <c r="O232" s="22">
        <f t="shared" si="199"/>
        <v>23.235014272121788</v>
      </c>
      <c r="P232" s="23">
        <f t="shared" si="200"/>
        <v>1500</v>
      </c>
      <c r="Q232" s="100">
        <f t="shared" si="221"/>
        <v>0.53107630116220317</v>
      </c>
      <c r="R232" s="17">
        <f t="shared" si="222"/>
        <v>17.570024570024572</v>
      </c>
      <c r="S232" s="24">
        <f t="shared" si="223"/>
        <v>286.04000000000002</v>
      </c>
      <c r="T232" s="25">
        <f t="shared" si="224"/>
        <v>34771</v>
      </c>
      <c r="U232" s="24">
        <f t="shared" si="225"/>
        <v>77</v>
      </c>
      <c r="V232" s="25">
        <f t="shared" si="226"/>
        <v>6409</v>
      </c>
      <c r="W232" s="25">
        <f t="shared" si="227"/>
        <v>157890</v>
      </c>
      <c r="X232" s="72">
        <f t="shared" si="227"/>
        <v>149470</v>
      </c>
      <c r="Y232" s="20" t="s">
        <v>8</v>
      </c>
      <c r="Z232" s="21">
        <f t="shared" si="208"/>
        <v>5.4253393665158374</v>
      </c>
      <c r="AA232" s="22">
        <f t="shared" si="209"/>
        <v>24.635668591043846</v>
      </c>
      <c r="AB232" s="103">
        <f t="shared" si="210"/>
        <v>9698.402948402947</v>
      </c>
      <c r="AC232" s="106">
        <f t="shared" si="228"/>
        <v>3.2385042950985348</v>
      </c>
      <c r="AF232" s="132">
        <f t="shared" si="212"/>
        <v>-1500</v>
      </c>
      <c r="AG232" s="431">
        <f t="shared" si="213"/>
        <v>0</v>
      </c>
      <c r="AH232" s="431">
        <f t="shared" si="214"/>
        <v>0</v>
      </c>
    </row>
    <row r="233" spans="1:34" x14ac:dyDescent="0.25">
      <c r="A233" s="90" t="s">
        <v>46</v>
      </c>
      <c r="B233" s="563"/>
      <c r="C233" s="27">
        <v>18.239999999999998</v>
      </c>
      <c r="D233" s="28">
        <v>2463</v>
      </c>
      <c r="E233" s="16">
        <f t="shared" si="196"/>
        <v>135.03289473684211</v>
      </c>
      <c r="F233" s="17">
        <f t="shared" si="220"/>
        <v>3</v>
      </c>
      <c r="G233" s="18">
        <v>54.72</v>
      </c>
      <c r="H233" s="19">
        <v>7389</v>
      </c>
      <c r="I233" s="18">
        <v>14</v>
      </c>
      <c r="J233" s="19">
        <v>1232</v>
      </c>
      <c r="K233" s="19">
        <v>32080</v>
      </c>
      <c r="L233" s="136">
        <v>29890</v>
      </c>
      <c r="M233" s="20" t="s">
        <v>8</v>
      </c>
      <c r="N233" s="21">
        <f t="shared" si="198"/>
        <v>5.9975649350649354</v>
      </c>
      <c r="O233" s="22">
        <f t="shared" si="199"/>
        <v>26.038961038961038</v>
      </c>
      <c r="P233" s="23">
        <f t="shared" si="200"/>
        <v>1758.7719298245615</v>
      </c>
      <c r="Q233" s="100">
        <f t="shared" si="221"/>
        <v>0.50020300446609822</v>
      </c>
      <c r="R233" s="17">
        <f t="shared" si="222"/>
        <v>18.000000000000004</v>
      </c>
      <c r="S233" s="24">
        <f t="shared" si="223"/>
        <v>328.32000000000005</v>
      </c>
      <c r="T233" s="25">
        <f t="shared" si="224"/>
        <v>44334</v>
      </c>
      <c r="U233" s="24">
        <f t="shared" si="225"/>
        <v>89</v>
      </c>
      <c r="V233" s="25">
        <f t="shared" si="226"/>
        <v>7497</v>
      </c>
      <c r="W233" s="25">
        <f t="shared" si="227"/>
        <v>197290</v>
      </c>
      <c r="X233" s="72">
        <f t="shared" si="227"/>
        <v>186930</v>
      </c>
      <c r="Y233" s="20" t="s">
        <v>8</v>
      </c>
      <c r="Z233" s="21">
        <f t="shared" si="208"/>
        <v>5.913565426170468</v>
      </c>
      <c r="AA233" s="22">
        <f t="shared" si="209"/>
        <v>26.315859677204216</v>
      </c>
      <c r="AB233" s="103">
        <f t="shared" si="210"/>
        <v>10816.337719298246</v>
      </c>
      <c r="AC233" s="106">
        <f t="shared" si="228"/>
        <v>3.0438489646772231</v>
      </c>
      <c r="AF233" s="132">
        <f t="shared" si="212"/>
        <v>-1758.7719298245615</v>
      </c>
      <c r="AG233" s="431">
        <f t="shared" si="213"/>
        <v>0</v>
      </c>
      <c r="AH233" s="431">
        <f t="shared" si="214"/>
        <v>0</v>
      </c>
    </row>
    <row r="234" spans="1:34" x14ac:dyDescent="0.25">
      <c r="A234" s="90" t="s">
        <v>47</v>
      </c>
      <c r="B234" s="563"/>
      <c r="C234" s="27">
        <v>16.23</v>
      </c>
      <c r="D234" s="28">
        <v>2248</v>
      </c>
      <c r="E234" s="16">
        <f t="shared" si="196"/>
        <v>138.50893407270488</v>
      </c>
      <c r="F234" s="17">
        <f t="shared" si="220"/>
        <v>3</v>
      </c>
      <c r="G234" s="18">
        <v>48.69</v>
      </c>
      <c r="H234" s="19">
        <v>6744</v>
      </c>
      <c r="I234" s="18">
        <v>14</v>
      </c>
      <c r="J234" s="19">
        <v>1128</v>
      </c>
      <c r="K234" s="19">
        <v>27370</v>
      </c>
      <c r="L234" s="136">
        <v>25500</v>
      </c>
      <c r="M234" s="20" t="s">
        <v>8</v>
      </c>
      <c r="N234" s="21">
        <f t="shared" si="198"/>
        <v>5.9787234042553195</v>
      </c>
      <c r="O234" s="22">
        <f t="shared" si="199"/>
        <v>24.26418439716312</v>
      </c>
      <c r="P234" s="23">
        <f t="shared" si="200"/>
        <v>1686.3832409118916</v>
      </c>
      <c r="Q234" s="100">
        <f t="shared" si="221"/>
        <v>0.50177935943060503</v>
      </c>
      <c r="R234" s="17">
        <f t="shared" si="222"/>
        <v>17.876771410967343</v>
      </c>
      <c r="S234" s="24">
        <f t="shared" si="223"/>
        <v>290.14</v>
      </c>
      <c r="T234" s="25">
        <f t="shared" si="224"/>
        <v>40177</v>
      </c>
      <c r="U234" s="24">
        <f t="shared" si="225"/>
        <v>78</v>
      </c>
      <c r="V234" s="25">
        <f t="shared" si="226"/>
        <v>6723</v>
      </c>
      <c r="W234" s="25">
        <f t="shared" si="227"/>
        <v>166310</v>
      </c>
      <c r="X234" s="72">
        <f t="shared" si="227"/>
        <v>157470</v>
      </c>
      <c r="Y234" s="20" t="s">
        <v>8</v>
      </c>
      <c r="Z234" s="21">
        <f t="shared" si="208"/>
        <v>5.9760523575784621</v>
      </c>
      <c r="AA234" s="22">
        <f t="shared" si="209"/>
        <v>24.737468392086868</v>
      </c>
      <c r="AB234" s="103">
        <f t="shared" si="210"/>
        <v>10247.073321010474</v>
      </c>
      <c r="AC234" s="106">
        <f t="shared" si="228"/>
        <v>2.9906583629893237</v>
      </c>
      <c r="AF234" s="132">
        <f t="shared" si="212"/>
        <v>-1686.3832409118916</v>
      </c>
      <c r="AG234" s="431">
        <f t="shared" si="213"/>
        <v>0</v>
      </c>
      <c r="AH234" s="431">
        <f t="shared" si="214"/>
        <v>0</v>
      </c>
    </row>
    <row r="235" spans="1:34" x14ac:dyDescent="0.25">
      <c r="A235" s="90" t="s">
        <v>48</v>
      </c>
      <c r="B235" s="563"/>
      <c r="C235" s="27">
        <v>3.23</v>
      </c>
      <c r="D235" s="28">
        <v>403</v>
      </c>
      <c r="E235" s="16">
        <f t="shared" si="196"/>
        <v>124.76780185758514</v>
      </c>
      <c r="F235" s="17">
        <f t="shared" si="220"/>
        <v>3</v>
      </c>
      <c r="G235" s="18">
        <v>9.69</v>
      </c>
      <c r="H235" s="19">
        <v>1209</v>
      </c>
      <c r="I235" s="18">
        <v>3</v>
      </c>
      <c r="J235" s="19">
        <v>214</v>
      </c>
      <c r="K235" s="19">
        <v>5060</v>
      </c>
      <c r="L235" s="136">
        <v>4710</v>
      </c>
      <c r="M235" s="20" t="s">
        <v>8</v>
      </c>
      <c r="N235" s="21">
        <f t="shared" si="198"/>
        <v>5.6495327102803738</v>
      </c>
      <c r="O235" s="22">
        <f t="shared" si="199"/>
        <v>23.644859813084111</v>
      </c>
      <c r="P235" s="23">
        <f t="shared" si="200"/>
        <v>1566.5634674922601</v>
      </c>
      <c r="Q235" s="100">
        <f t="shared" si="221"/>
        <v>0.53101736972704716</v>
      </c>
      <c r="R235" s="17">
        <f t="shared" si="222"/>
        <v>17.999999999999996</v>
      </c>
      <c r="S235" s="24">
        <f t="shared" si="223"/>
        <v>58.139999999999993</v>
      </c>
      <c r="T235" s="25">
        <f t="shared" si="224"/>
        <v>7254</v>
      </c>
      <c r="U235" s="24">
        <f t="shared" si="225"/>
        <v>18</v>
      </c>
      <c r="V235" s="25">
        <f t="shared" si="226"/>
        <v>1325</v>
      </c>
      <c r="W235" s="25">
        <f t="shared" si="227"/>
        <v>32300</v>
      </c>
      <c r="X235" s="72">
        <f t="shared" si="227"/>
        <v>30600</v>
      </c>
      <c r="Y235" s="20" t="s">
        <v>8</v>
      </c>
      <c r="Z235" s="21">
        <f t="shared" si="208"/>
        <v>5.4747169811320751</v>
      </c>
      <c r="AA235" s="22">
        <f t="shared" si="209"/>
        <v>24.377358490566039</v>
      </c>
      <c r="AB235" s="103">
        <f t="shared" si="210"/>
        <v>10000</v>
      </c>
      <c r="AC235" s="106">
        <f t="shared" si="228"/>
        <v>3.2878411910669976</v>
      </c>
      <c r="AF235" s="132">
        <f t="shared" si="212"/>
        <v>-1566.5634674922601</v>
      </c>
      <c r="AG235" s="431">
        <f t="shared" si="213"/>
        <v>0</v>
      </c>
      <c r="AH235" s="431">
        <f t="shared" si="214"/>
        <v>0</v>
      </c>
    </row>
    <row r="236" spans="1:34" x14ac:dyDescent="0.25">
      <c r="A236" s="90" t="s">
        <v>49</v>
      </c>
      <c r="B236" s="563"/>
      <c r="C236" s="27">
        <v>8.82</v>
      </c>
      <c r="D236" s="28">
        <v>1153</v>
      </c>
      <c r="E236" s="16">
        <f t="shared" si="196"/>
        <v>130.72562358276645</v>
      </c>
      <c r="F236" s="17">
        <f t="shared" si="220"/>
        <v>3</v>
      </c>
      <c r="G236" s="18">
        <v>26.46</v>
      </c>
      <c r="H236" s="19">
        <v>3459</v>
      </c>
      <c r="I236" s="18">
        <v>5</v>
      </c>
      <c r="J236" s="19">
        <v>510</v>
      </c>
      <c r="K236" s="19">
        <v>12540</v>
      </c>
      <c r="L236" s="136">
        <v>11690</v>
      </c>
      <c r="M236" s="20" t="s">
        <v>8</v>
      </c>
      <c r="N236" s="21">
        <f t="shared" si="198"/>
        <v>6.7823529411764705</v>
      </c>
      <c r="O236" s="22">
        <f t="shared" si="199"/>
        <v>24.588235294117649</v>
      </c>
      <c r="P236" s="23">
        <f t="shared" si="200"/>
        <v>1421.7687074829932</v>
      </c>
      <c r="Q236" s="100">
        <f t="shared" si="221"/>
        <v>0.44232437120555074</v>
      </c>
      <c r="R236" s="17">
        <f t="shared" si="222"/>
        <v>18</v>
      </c>
      <c r="S236" s="24">
        <f t="shared" si="223"/>
        <v>158.76000000000002</v>
      </c>
      <c r="T236" s="25">
        <f t="shared" si="224"/>
        <v>20754</v>
      </c>
      <c r="U236" s="24">
        <f t="shared" si="225"/>
        <v>39</v>
      </c>
      <c r="V236" s="25">
        <f t="shared" si="226"/>
        <v>3244</v>
      </c>
      <c r="W236" s="25">
        <f t="shared" si="227"/>
        <v>80460</v>
      </c>
      <c r="X236" s="72">
        <f t="shared" si="227"/>
        <v>76240</v>
      </c>
      <c r="Y236" s="20" t="s">
        <v>8</v>
      </c>
      <c r="Z236" s="21">
        <f t="shared" si="208"/>
        <v>6.3976572133168927</v>
      </c>
      <c r="AA236" s="22">
        <f t="shared" si="209"/>
        <v>24.802712700369913</v>
      </c>
      <c r="AB236" s="103">
        <f t="shared" si="210"/>
        <v>9122.4489795918362</v>
      </c>
      <c r="AC236" s="106">
        <f t="shared" si="228"/>
        <v>2.8135299219427581</v>
      </c>
      <c r="AF236" s="132">
        <f t="shared" si="212"/>
        <v>-1421.7687074829932</v>
      </c>
      <c r="AG236" s="431">
        <f t="shared" si="213"/>
        <v>0</v>
      </c>
      <c r="AH236" s="431">
        <f t="shared" si="214"/>
        <v>0</v>
      </c>
    </row>
    <row r="237" spans="1:34" x14ac:dyDescent="0.25">
      <c r="A237" s="90" t="s">
        <v>50</v>
      </c>
      <c r="B237" s="563"/>
      <c r="C237" s="27">
        <v>11.54</v>
      </c>
      <c r="D237" s="28">
        <v>1448</v>
      </c>
      <c r="E237" s="16">
        <f t="shared" si="196"/>
        <v>125.47660311958407</v>
      </c>
      <c r="F237" s="17">
        <f t="shared" si="220"/>
        <v>3</v>
      </c>
      <c r="G237" s="18">
        <v>34.619999999999997</v>
      </c>
      <c r="H237" s="19">
        <v>4344</v>
      </c>
      <c r="I237" s="18">
        <v>7</v>
      </c>
      <c r="J237" s="19">
        <v>801</v>
      </c>
      <c r="K237" s="19">
        <v>19820</v>
      </c>
      <c r="L237" s="136">
        <v>18480</v>
      </c>
      <c r="M237" s="20" t="s">
        <v>8</v>
      </c>
      <c r="N237" s="21">
        <f t="shared" si="198"/>
        <v>5.4232209737827715</v>
      </c>
      <c r="O237" s="22">
        <f t="shared" si="199"/>
        <v>24.744069912609238</v>
      </c>
      <c r="P237" s="23">
        <f t="shared" si="200"/>
        <v>1717.5043327556327</v>
      </c>
      <c r="Q237" s="100">
        <f t="shared" si="221"/>
        <v>0.55317679558011046</v>
      </c>
      <c r="R237" s="17">
        <f t="shared" si="222"/>
        <v>18</v>
      </c>
      <c r="S237" s="24">
        <f t="shared" si="223"/>
        <v>207.72</v>
      </c>
      <c r="T237" s="25">
        <f t="shared" si="224"/>
        <v>26064</v>
      </c>
      <c r="U237" s="24">
        <f t="shared" si="225"/>
        <v>56</v>
      </c>
      <c r="V237" s="25">
        <f t="shared" si="226"/>
        <v>4797</v>
      </c>
      <c r="W237" s="25">
        <f t="shared" si="227"/>
        <v>120370</v>
      </c>
      <c r="X237" s="72">
        <f t="shared" si="227"/>
        <v>113980</v>
      </c>
      <c r="Y237" s="20" t="s">
        <v>8</v>
      </c>
      <c r="Z237" s="21">
        <f t="shared" si="208"/>
        <v>5.4333958724202622</v>
      </c>
      <c r="AA237" s="22">
        <f t="shared" si="209"/>
        <v>25.092766312278506</v>
      </c>
      <c r="AB237" s="103">
        <f t="shared" si="210"/>
        <v>10430.675909878684</v>
      </c>
      <c r="AC237" s="106">
        <f t="shared" si="228"/>
        <v>3.3128453038674035</v>
      </c>
      <c r="AF237" s="132">
        <f t="shared" si="212"/>
        <v>-1717.5043327556327</v>
      </c>
      <c r="AG237" s="431">
        <f t="shared" si="213"/>
        <v>0</v>
      </c>
      <c r="AH237" s="431">
        <f t="shared" si="214"/>
        <v>0</v>
      </c>
    </row>
    <row r="238" spans="1:34" x14ac:dyDescent="0.25">
      <c r="A238" s="90" t="s">
        <v>51</v>
      </c>
      <c r="B238" s="563"/>
      <c r="C238" s="27">
        <v>19.36</v>
      </c>
      <c r="D238" s="28">
        <v>2442</v>
      </c>
      <c r="E238" s="16">
        <f t="shared" si="196"/>
        <v>126.13636363636364</v>
      </c>
      <c r="F238" s="17">
        <f t="shared" si="220"/>
        <v>2.1549586776859506</v>
      </c>
      <c r="G238" s="18">
        <v>41.72</v>
      </c>
      <c r="H238" s="19">
        <v>5262</v>
      </c>
      <c r="I238" s="18">
        <v>11</v>
      </c>
      <c r="J238" s="19">
        <v>868</v>
      </c>
      <c r="K238" s="19">
        <v>21250</v>
      </c>
      <c r="L238" s="136">
        <v>19810</v>
      </c>
      <c r="M238" s="20" t="s">
        <v>8</v>
      </c>
      <c r="N238" s="21">
        <f t="shared" si="198"/>
        <v>6.0622119815668203</v>
      </c>
      <c r="O238" s="22">
        <f t="shared" si="199"/>
        <v>24.481566820276498</v>
      </c>
      <c r="P238" s="23">
        <f t="shared" si="200"/>
        <v>1097.6239669421489</v>
      </c>
      <c r="Q238" s="100">
        <f t="shared" si="221"/>
        <v>0.35544635544635544</v>
      </c>
      <c r="R238" s="17">
        <f t="shared" si="222"/>
        <v>17</v>
      </c>
      <c r="S238" s="24">
        <f t="shared" si="223"/>
        <v>329.12</v>
      </c>
      <c r="T238" s="25">
        <f t="shared" si="224"/>
        <v>41514</v>
      </c>
      <c r="U238" s="24">
        <f t="shared" si="225"/>
        <v>88</v>
      </c>
      <c r="V238" s="25">
        <f t="shared" si="226"/>
        <v>7107</v>
      </c>
      <c r="W238" s="25">
        <f t="shared" si="227"/>
        <v>176780</v>
      </c>
      <c r="X238" s="72">
        <f t="shared" si="227"/>
        <v>167660</v>
      </c>
      <c r="Y238" s="20" t="s">
        <v>8</v>
      </c>
      <c r="Z238" s="21">
        <f t="shared" si="208"/>
        <v>5.8412832418742084</v>
      </c>
      <c r="AA238" s="22">
        <f t="shared" si="209"/>
        <v>24.874067820458702</v>
      </c>
      <c r="AB238" s="103">
        <f t="shared" si="210"/>
        <v>9131.1983471074382</v>
      </c>
      <c r="AC238" s="106">
        <f t="shared" si="228"/>
        <v>2.9103194103194103</v>
      </c>
      <c r="AF238" s="257">
        <f t="shared" si="212"/>
        <v>-1097.6239669421489</v>
      </c>
      <c r="AG238" s="431">
        <f t="shared" si="213"/>
        <v>0</v>
      </c>
      <c r="AH238" s="431">
        <f t="shared" si="214"/>
        <v>0</v>
      </c>
    </row>
    <row r="239" spans="1:34" x14ac:dyDescent="0.25">
      <c r="A239" s="94" t="s">
        <v>52</v>
      </c>
      <c r="B239" s="564"/>
      <c r="C239" s="29">
        <v>16.18</v>
      </c>
      <c r="D239" s="30">
        <v>2228</v>
      </c>
      <c r="E239" s="32">
        <f t="shared" si="196"/>
        <v>137.7008652657602</v>
      </c>
      <c r="F239" s="57">
        <f t="shared" si="220"/>
        <v>5.1965389369592092</v>
      </c>
      <c r="G239" s="58">
        <v>84.08</v>
      </c>
      <c r="H239" s="59">
        <v>11354</v>
      </c>
      <c r="I239" s="58">
        <v>24</v>
      </c>
      <c r="J239" s="59">
        <v>2046</v>
      </c>
      <c r="K239" s="59">
        <v>46920</v>
      </c>
      <c r="L239" s="139">
        <v>43720</v>
      </c>
      <c r="M239" s="49" t="s">
        <v>8</v>
      </c>
      <c r="N239" s="37">
        <f t="shared" si="198"/>
        <v>5.5493646138807433</v>
      </c>
      <c r="O239" s="38">
        <f t="shared" si="199"/>
        <v>22.932551319648095</v>
      </c>
      <c r="P239" s="39">
        <f t="shared" si="200"/>
        <v>2899.8763906056861</v>
      </c>
      <c r="Q239" s="100">
        <f t="shared" si="221"/>
        <v>0.91831238779174151</v>
      </c>
      <c r="R239" s="57">
        <f t="shared" si="222"/>
        <v>18.640296662546355</v>
      </c>
      <c r="S239" s="47">
        <f t="shared" si="223"/>
        <v>301.60000000000002</v>
      </c>
      <c r="T239" s="48">
        <f t="shared" si="224"/>
        <v>41309</v>
      </c>
      <c r="U239" s="47">
        <f t="shared" si="225"/>
        <v>80</v>
      </c>
      <c r="V239" s="48">
        <f t="shared" si="226"/>
        <v>6549</v>
      </c>
      <c r="W239" s="48">
        <f t="shared" si="227"/>
        <v>150970</v>
      </c>
      <c r="X239" s="72">
        <f t="shared" si="227"/>
        <v>142610</v>
      </c>
      <c r="Y239" s="49" t="s">
        <v>8</v>
      </c>
      <c r="Z239" s="21">
        <f t="shared" si="208"/>
        <v>6.3076805619178504</v>
      </c>
      <c r="AA239" s="22">
        <f t="shared" si="209"/>
        <v>23.052374408306612</v>
      </c>
      <c r="AB239" s="103">
        <f t="shared" si="210"/>
        <v>9330.6551297898641</v>
      </c>
      <c r="AC239" s="106">
        <f t="shared" si="228"/>
        <v>2.9394075403949729</v>
      </c>
      <c r="AF239" s="132">
        <f t="shared" si="212"/>
        <v>-2899.8763906056861</v>
      </c>
      <c r="AG239" s="431">
        <f t="shared" si="213"/>
        <v>0</v>
      </c>
      <c r="AH239" s="431">
        <f t="shared" si="214"/>
        <v>0</v>
      </c>
    </row>
    <row r="240" spans="1:34" x14ac:dyDescent="0.25">
      <c r="A240" s="92" t="s">
        <v>24</v>
      </c>
      <c r="B240" s="44"/>
      <c r="C240" s="45">
        <f>SUM(C229:C239)</f>
        <v>164.87</v>
      </c>
      <c r="D240" s="46">
        <f>SUM(D229:D239)</f>
        <v>21080</v>
      </c>
      <c r="E240" s="80">
        <f t="shared" si="196"/>
        <v>127.8583126099351</v>
      </c>
      <c r="F240" s="73"/>
      <c r="G240" s="45">
        <f>SUM(G229:G239)</f>
        <v>517.53</v>
      </c>
      <c r="H240" s="46">
        <f>SUM(H229:H239)</f>
        <v>66336</v>
      </c>
      <c r="I240" s="45">
        <f>SUM(I229:I239)</f>
        <v>138</v>
      </c>
      <c r="J240" s="46">
        <f>SUM(J229:J239)</f>
        <v>12430</v>
      </c>
      <c r="K240" s="46">
        <f>SUM(K229:K239)</f>
        <v>298590</v>
      </c>
      <c r="L240" s="46">
        <f t="shared" ref="L240" si="229">SUM(L229:L239)</f>
        <v>278230</v>
      </c>
      <c r="M240" s="74" t="s">
        <v>8</v>
      </c>
      <c r="N240" s="75">
        <f t="shared" si="198"/>
        <v>5.3367658889782783</v>
      </c>
      <c r="O240" s="76">
        <f t="shared" si="199"/>
        <v>24.021721641190666</v>
      </c>
      <c r="P240" s="77">
        <f t="shared" si="200"/>
        <v>1811.0632619639716</v>
      </c>
      <c r="Q240" s="101">
        <f>J240/D240</f>
        <v>0.58965844402277034</v>
      </c>
      <c r="R240" s="73"/>
      <c r="S240" s="45">
        <f>SUM(S229:S239)</f>
        <v>2948.3999999999996</v>
      </c>
      <c r="T240" s="46">
        <f>SUM(T229:T239)</f>
        <v>376952</v>
      </c>
      <c r="U240" s="45">
        <f>SUM(U229:U239)</f>
        <v>792</v>
      </c>
      <c r="V240" s="46">
        <f>SUM(V229:V239)</f>
        <v>68268</v>
      </c>
      <c r="W240" s="46">
        <f>SUM(W229:W239)</f>
        <v>1682400</v>
      </c>
      <c r="X240" s="72">
        <f t="shared" ref="X240" si="230">L240+X189</f>
        <v>1592630</v>
      </c>
      <c r="Y240" s="74" t="s">
        <v>8</v>
      </c>
      <c r="Z240" s="75">
        <f t="shared" si="208"/>
        <v>5.5216499677740671</v>
      </c>
      <c r="AA240" s="76">
        <f t="shared" si="209"/>
        <v>24.644049920899981</v>
      </c>
      <c r="AB240" s="112">
        <f t="shared" si="210"/>
        <v>10204.403469400133</v>
      </c>
      <c r="AC240" s="107">
        <f>V240/D240</f>
        <v>3.2385199240986715</v>
      </c>
      <c r="AF240" s="132"/>
      <c r="AG240" s="431">
        <f t="shared" si="213"/>
        <v>0</v>
      </c>
      <c r="AH240" s="431">
        <f t="shared" si="214"/>
        <v>0</v>
      </c>
    </row>
    <row r="241" spans="1:34" x14ac:dyDescent="0.25">
      <c r="A241" s="117" t="s">
        <v>16</v>
      </c>
      <c r="B241" s="565">
        <v>2005</v>
      </c>
      <c r="C241" s="115">
        <v>5.16</v>
      </c>
      <c r="D241" s="116">
        <v>525</v>
      </c>
      <c r="E241" s="63">
        <f>D241/C241</f>
        <v>101.74418604651163</v>
      </c>
      <c r="F241" s="7">
        <f t="shared" ref="F241:F249" si="231">G241/C241</f>
        <v>4</v>
      </c>
      <c r="G241" s="6">
        <v>20.64</v>
      </c>
      <c r="H241" s="5">
        <v>2100</v>
      </c>
      <c r="I241" s="6">
        <v>4</v>
      </c>
      <c r="J241" s="5">
        <v>489</v>
      </c>
      <c r="K241" s="5">
        <v>10240</v>
      </c>
      <c r="L241" s="137">
        <v>9540</v>
      </c>
      <c r="M241" s="15" t="s">
        <v>8</v>
      </c>
      <c r="N241" s="86">
        <f t="shared" si="198"/>
        <v>4.294478527607362</v>
      </c>
      <c r="O241" s="87">
        <f t="shared" si="199"/>
        <v>20.940695296523518</v>
      </c>
      <c r="P241" s="70">
        <f>K241/C241</f>
        <v>1984.4961240310076</v>
      </c>
      <c r="Q241" s="100">
        <f t="shared" ref="Q241:Q251" si="232">J241/D241</f>
        <v>0.93142857142857138</v>
      </c>
      <c r="R241" s="14">
        <f t="shared" ref="R241:R249" si="233">S241/C241</f>
        <v>17</v>
      </c>
      <c r="S241" s="71">
        <f t="shared" ref="S241:S249" si="234">G241+S190</f>
        <v>87.72</v>
      </c>
      <c r="T241" s="72">
        <f t="shared" ref="T241:T249" si="235">H241+T190</f>
        <v>8925</v>
      </c>
      <c r="U241" s="71">
        <f t="shared" ref="U241:U249" si="236">I241+U190</f>
        <v>17</v>
      </c>
      <c r="V241" s="72">
        <f t="shared" ref="V241:V249" si="237">J241+V190</f>
        <v>1893</v>
      </c>
      <c r="W241" s="72">
        <f t="shared" ref="W241:X249" si="238">K241+W190</f>
        <v>40580</v>
      </c>
      <c r="X241" s="72">
        <f t="shared" si="227"/>
        <v>38350</v>
      </c>
      <c r="Y241" s="15" t="s">
        <v>8</v>
      </c>
      <c r="Z241" s="21">
        <f t="shared" si="208"/>
        <v>4.7147385103011095</v>
      </c>
      <c r="AA241" s="22">
        <f t="shared" si="209"/>
        <v>21.436872688853672</v>
      </c>
      <c r="AB241" s="103">
        <f t="shared" si="210"/>
        <v>7864.3410852713178</v>
      </c>
      <c r="AC241" s="106">
        <f t="shared" ref="AC241:AC251" si="239">V241/D241</f>
        <v>3.6057142857142859</v>
      </c>
      <c r="AE241">
        <v>199</v>
      </c>
      <c r="AF241" s="132">
        <f t="shared" si="212"/>
        <v>-1984.4961240310076</v>
      </c>
      <c r="AG241" s="431">
        <f t="shared" si="213"/>
        <v>185.35428571428571</v>
      </c>
      <c r="AH241" s="431">
        <f t="shared" si="214"/>
        <v>3881.4476190476194</v>
      </c>
    </row>
    <row r="242" spans="1:34" x14ac:dyDescent="0.25">
      <c r="A242" s="90" t="s">
        <v>53</v>
      </c>
      <c r="B242" s="560"/>
      <c r="C242" s="27">
        <v>11.02</v>
      </c>
      <c r="D242" s="28">
        <v>1430</v>
      </c>
      <c r="E242" s="16">
        <f t="shared" ref="E242:E251" si="240">D242/C242</f>
        <v>129.76406533575317</v>
      </c>
      <c r="F242" s="17">
        <f t="shared" si="231"/>
        <v>4</v>
      </c>
      <c r="G242" s="18">
        <v>44.08</v>
      </c>
      <c r="H242" s="19">
        <v>5720</v>
      </c>
      <c r="I242" s="18">
        <v>13</v>
      </c>
      <c r="J242" s="19">
        <v>1273</v>
      </c>
      <c r="K242" s="19">
        <v>27050</v>
      </c>
      <c r="L242" s="136">
        <v>25200</v>
      </c>
      <c r="M242" s="20" t="s">
        <v>8</v>
      </c>
      <c r="N242" s="21">
        <f t="shared" si="198"/>
        <v>4.4933228593872743</v>
      </c>
      <c r="O242" s="22">
        <f t="shared" si="199"/>
        <v>21.249018067556953</v>
      </c>
      <c r="P242" s="23">
        <f t="shared" ref="P242:P251" si="241">K242/C242</f>
        <v>2454.6279491833034</v>
      </c>
      <c r="Q242" s="100">
        <f t="shared" si="232"/>
        <v>0.89020979020979019</v>
      </c>
      <c r="R242" s="17">
        <f t="shared" si="233"/>
        <v>17</v>
      </c>
      <c r="S242" s="24">
        <f t="shared" si="234"/>
        <v>187.33999999999997</v>
      </c>
      <c r="T242" s="25">
        <f t="shared" si="235"/>
        <v>24310</v>
      </c>
      <c r="U242" s="24">
        <f t="shared" si="236"/>
        <v>53</v>
      </c>
      <c r="V242" s="25">
        <f t="shared" si="237"/>
        <v>4765</v>
      </c>
      <c r="W242" s="25">
        <f t="shared" si="238"/>
        <v>103510</v>
      </c>
      <c r="X242" s="72">
        <f t="shared" si="227"/>
        <v>97840</v>
      </c>
      <c r="Y242" s="20" t="s">
        <v>8</v>
      </c>
      <c r="Z242" s="21">
        <f t="shared" si="208"/>
        <v>5.1017838405036722</v>
      </c>
      <c r="AA242" s="22">
        <f t="shared" si="209"/>
        <v>21.722980062959078</v>
      </c>
      <c r="AB242" s="103">
        <f t="shared" si="210"/>
        <v>9392.9219600725955</v>
      </c>
      <c r="AC242" s="106">
        <f t="shared" si="239"/>
        <v>3.3321678321678321</v>
      </c>
      <c r="AE242">
        <v>54</v>
      </c>
      <c r="AF242" s="132">
        <f t="shared" si="212"/>
        <v>-2454.6279491833034</v>
      </c>
      <c r="AG242" s="431">
        <f t="shared" si="213"/>
        <v>48.071328671328672</v>
      </c>
      <c r="AH242" s="431">
        <f t="shared" si="214"/>
        <v>1021.4685314685315</v>
      </c>
    </row>
    <row r="243" spans="1:34" x14ac:dyDescent="0.25">
      <c r="A243" s="90" t="s">
        <v>54</v>
      </c>
      <c r="B243" s="560"/>
      <c r="C243" s="27">
        <v>4.38</v>
      </c>
      <c r="D243" s="28">
        <v>465</v>
      </c>
      <c r="E243" s="16">
        <f t="shared" si="240"/>
        <v>106.16438356164385</v>
      </c>
      <c r="F243" s="17">
        <f t="shared" si="231"/>
        <v>3</v>
      </c>
      <c r="G243" s="18">
        <v>13.14</v>
      </c>
      <c r="H243" s="19">
        <v>1395</v>
      </c>
      <c r="I243" s="18">
        <v>3</v>
      </c>
      <c r="J243" s="19">
        <v>329</v>
      </c>
      <c r="K243" s="19">
        <v>7030</v>
      </c>
      <c r="L243" s="136">
        <v>6550</v>
      </c>
      <c r="M243" s="20" t="s">
        <v>8</v>
      </c>
      <c r="N243" s="21">
        <f t="shared" si="198"/>
        <v>4.2401215805471129</v>
      </c>
      <c r="O243" s="22">
        <f t="shared" si="199"/>
        <v>21.367781155015198</v>
      </c>
      <c r="P243" s="23">
        <f t="shared" si="241"/>
        <v>1605.0228310502284</v>
      </c>
      <c r="Q243" s="100">
        <f t="shared" si="232"/>
        <v>0.7075268817204301</v>
      </c>
      <c r="R243" s="17">
        <f t="shared" si="233"/>
        <v>17</v>
      </c>
      <c r="S243" s="24">
        <f t="shared" si="234"/>
        <v>74.459999999999994</v>
      </c>
      <c r="T243" s="25">
        <f t="shared" si="235"/>
        <v>7905</v>
      </c>
      <c r="U243" s="24">
        <f t="shared" si="236"/>
        <v>17</v>
      </c>
      <c r="V243" s="25">
        <f t="shared" si="237"/>
        <v>1596</v>
      </c>
      <c r="W243" s="25">
        <f t="shared" si="238"/>
        <v>34690</v>
      </c>
      <c r="X243" s="72">
        <f t="shared" si="227"/>
        <v>32830</v>
      </c>
      <c r="Y243" s="20" t="s">
        <v>8</v>
      </c>
      <c r="Z243" s="21">
        <f t="shared" si="208"/>
        <v>4.9530075187969924</v>
      </c>
      <c r="AA243" s="22">
        <f t="shared" si="209"/>
        <v>21.735588972431078</v>
      </c>
      <c r="AB243" s="103">
        <f t="shared" si="210"/>
        <v>7920.0913242009137</v>
      </c>
      <c r="AC243" s="106">
        <f t="shared" si="239"/>
        <v>3.4322580645161289</v>
      </c>
      <c r="AE243">
        <v>39</v>
      </c>
      <c r="AF243" s="132">
        <f t="shared" si="212"/>
        <v>-1605.0228310502284</v>
      </c>
      <c r="AG243" s="431">
        <f t="shared" si="213"/>
        <v>27.593548387096774</v>
      </c>
      <c r="AH243" s="431">
        <f t="shared" si="214"/>
        <v>589.61290322580646</v>
      </c>
    </row>
    <row r="244" spans="1:34" x14ac:dyDescent="0.25">
      <c r="A244" s="90" t="s">
        <v>17</v>
      </c>
      <c r="B244" s="560"/>
      <c r="C244" s="27">
        <v>9.39</v>
      </c>
      <c r="D244" s="28">
        <v>913</v>
      </c>
      <c r="E244" s="16">
        <f t="shared" si="240"/>
        <v>97.231096911608091</v>
      </c>
      <c r="F244" s="17">
        <f t="shared" si="231"/>
        <v>4</v>
      </c>
      <c r="G244" s="18">
        <v>37.56</v>
      </c>
      <c r="H244" s="19">
        <v>3652</v>
      </c>
      <c r="I244" s="18">
        <v>9</v>
      </c>
      <c r="J244" s="19">
        <v>723</v>
      </c>
      <c r="K244" s="19">
        <v>15350</v>
      </c>
      <c r="L244" s="136">
        <v>14300</v>
      </c>
      <c r="M244" s="20" t="s">
        <v>8</v>
      </c>
      <c r="N244" s="21">
        <f t="shared" si="198"/>
        <v>5.0511756569847854</v>
      </c>
      <c r="O244" s="22">
        <f t="shared" si="199"/>
        <v>21.230982019363761</v>
      </c>
      <c r="P244" s="23">
        <f t="shared" si="241"/>
        <v>1634.7177848775291</v>
      </c>
      <c r="Q244" s="100">
        <f t="shared" si="232"/>
        <v>0.79189485213581601</v>
      </c>
      <c r="R244" s="17">
        <f t="shared" si="233"/>
        <v>17</v>
      </c>
      <c r="S244" s="24">
        <f t="shared" si="234"/>
        <v>159.63</v>
      </c>
      <c r="T244" s="25">
        <f t="shared" si="235"/>
        <v>15521</v>
      </c>
      <c r="U244" s="24">
        <f t="shared" si="236"/>
        <v>44</v>
      </c>
      <c r="V244" s="25">
        <f t="shared" si="237"/>
        <v>3206</v>
      </c>
      <c r="W244" s="25">
        <f t="shared" si="238"/>
        <v>69670</v>
      </c>
      <c r="X244" s="72">
        <f t="shared" si="227"/>
        <v>65890</v>
      </c>
      <c r="Y244" s="20" t="s">
        <v>8</v>
      </c>
      <c r="Z244" s="21">
        <f t="shared" si="208"/>
        <v>4.8412351840299435</v>
      </c>
      <c r="AA244" s="22">
        <f t="shared" si="209"/>
        <v>21.731129132875857</v>
      </c>
      <c r="AB244" s="103">
        <f t="shared" si="210"/>
        <v>7419.5953141640039</v>
      </c>
      <c r="AC244" s="106">
        <f t="shared" si="239"/>
        <v>3.511500547645126</v>
      </c>
      <c r="AE244">
        <v>106</v>
      </c>
      <c r="AF244" s="132">
        <f t="shared" si="212"/>
        <v>-1634.7177848775291</v>
      </c>
      <c r="AG244" s="431">
        <f t="shared" si="213"/>
        <v>83.94085432639649</v>
      </c>
      <c r="AH244" s="431">
        <f t="shared" si="214"/>
        <v>1782.1467688937566</v>
      </c>
    </row>
    <row r="245" spans="1:34" x14ac:dyDescent="0.25">
      <c r="A245" s="90" t="s">
        <v>55</v>
      </c>
      <c r="B245" s="560"/>
      <c r="C245" s="27">
        <v>4.76</v>
      </c>
      <c r="D245" s="28">
        <v>513</v>
      </c>
      <c r="E245" s="16">
        <f t="shared" si="240"/>
        <v>107.77310924369749</v>
      </c>
      <c r="F245" s="17">
        <f t="shared" si="231"/>
        <v>3</v>
      </c>
      <c r="G245" s="18">
        <v>14.28</v>
      </c>
      <c r="H245" s="19">
        <v>1539</v>
      </c>
      <c r="I245" s="18">
        <v>3</v>
      </c>
      <c r="J245" s="19">
        <v>256</v>
      </c>
      <c r="K245" s="19">
        <v>5450</v>
      </c>
      <c r="L245" s="136">
        <v>5080</v>
      </c>
      <c r="M245" s="20" t="s">
        <v>8</v>
      </c>
      <c r="N245" s="21">
        <f t="shared" si="198"/>
        <v>6.01171875</v>
      </c>
      <c r="O245" s="22">
        <f t="shared" si="199"/>
        <v>21.2890625</v>
      </c>
      <c r="P245" s="23">
        <f t="shared" si="241"/>
        <v>1144.9579831932774</v>
      </c>
      <c r="Q245" s="100">
        <f t="shared" si="232"/>
        <v>0.49902534113060426</v>
      </c>
      <c r="R245" s="17">
        <f t="shared" si="233"/>
        <v>17</v>
      </c>
      <c r="S245" s="24">
        <f t="shared" si="234"/>
        <v>80.92</v>
      </c>
      <c r="T245" s="25">
        <f t="shared" si="235"/>
        <v>8721</v>
      </c>
      <c r="U245" s="24">
        <f t="shared" si="236"/>
        <v>19</v>
      </c>
      <c r="V245" s="25">
        <f t="shared" si="237"/>
        <v>1689</v>
      </c>
      <c r="W245" s="25">
        <f t="shared" si="238"/>
        <v>36830</v>
      </c>
      <c r="X245" s="72">
        <f t="shared" si="238"/>
        <v>34860</v>
      </c>
      <c r="Y245" s="20" t="s">
        <v>8</v>
      </c>
      <c r="Z245" s="21">
        <f t="shared" si="208"/>
        <v>5.1634103019538191</v>
      </c>
      <c r="AA245" s="22">
        <f t="shared" si="209"/>
        <v>21.805802249851983</v>
      </c>
      <c r="AB245" s="103">
        <f t="shared" si="210"/>
        <v>7737.3949579831933</v>
      </c>
      <c r="AC245" s="106">
        <f t="shared" si="239"/>
        <v>3.2923976608187133</v>
      </c>
      <c r="AF245" s="132">
        <f t="shared" si="212"/>
        <v>-1144.9579831932774</v>
      </c>
      <c r="AG245" s="431">
        <f t="shared" si="213"/>
        <v>0</v>
      </c>
      <c r="AH245" s="431">
        <f t="shared" si="214"/>
        <v>0</v>
      </c>
    </row>
    <row r="246" spans="1:34" x14ac:dyDescent="0.25">
      <c r="A246" s="90" t="s">
        <v>56</v>
      </c>
      <c r="B246" s="560"/>
      <c r="C246" s="27">
        <v>0.86</v>
      </c>
      <c r="D246" s="28">
        <v>111</v>
      </c>
      <c r="E246" s="16">
        <f t="shared" si="240"/>
        <v>129.06976744186048</v>
      </c>
      <c r="F246" s="17">
        <f t="shared" si="231"/>
        <v>3</v>
      </c>
      <c r="G246" s="18">
        <v>2.58</v>
      </c>
      <c r="H246" s="19">
        <v>333</v>
      </c>
      <c r="I246" s="18">
        <v>3</v>
      </c>
      <c r="J246" s="19">
        <v>71</v>
      </c>
      <c r="K246" s="19">
        <v>1610</v>
      </c>
      <c r="L246" s="136">
        <v>1500</v>
      </c>
      <c r="M246" s="20" t="s">
        <v>8</v>
      </c>
      <c r="N246" s="21">
        <f t="shared" si="198"/>
        <v>4.6901408450704229</v>
      </c>
      <c r="O246" s="22">
        <f t="shared" si="199"/>
        <v>22.676056338028168</v>
      </c>
      <c r="P246" s="23">
        <f t="shared" si="241"/>
        <v>1872.0930232558139</v>
      </c>
      <c r="Q246" s="100">
        <f t="shared" si="232"/>
        <v>0.63963963963963966</v>
      </c>
      <c r="R246" s="17">
        <f t="shared" si="233"/>
        <v>18</v>
      </c>
      <c r="S246" s="24">
        <f t="shared" si="234"/>
        <v>15.479999999999999</v>
      </c>
      <c r="T246" s="25">
        <f t="shared" si="235"/>
        <v>1998</v>
      </c>
      <c r="U246" s="24">
        <f t="shared" si="236"/>
        <v>18</v>
      </c>
      <c r="V246" s="25">
        <f t="shared" si="237"/>
        <v>437</v>
      </c>
      <c r="W246" s="25">
        <f t="shared" si="238"/>
        <v>9880</v>
      </c>
      <c r="X246" s="72">
        <f t="shared" si="238"/>
        <v>9350</v>
      </c>
      <c r="Y246" s="20" t="s">
        <v>8</v>
      </c>
      <c r="Z246" s="21">
        <f t="shared" si="208"/>
        <v>4.5720823798627004</v>
      </c>
      <c r="AA246" s="22">
        <f t="shared" si="209"/>
        <v>22.608695652173914</v>
      </c>
      <c r="AB246" s="103">
        <f t="shared" si="210"/>
        <v>11488.372093023256</v>
      </c>
      <c r="AC246" s="106">
        <f t="shared" si="239"/>
        <v>3.9369369369369371</v>
      </c>
      <c r="AE246">
        <v>184</v>
      </c>
      <c r="AF246" s="132">
        <f t="shared" si="212"/>
        <v>-1872.0930232558139</v>
      </c>
      <c r="AG246" s="431">
        <f t="shared" si="213"/>
        <v>117.6936936936937</v>
      </c>
      <c r="AH246" s="431">
        <f t="shared" si="214"/>
        <v>2668.828828828829</v>
      </c>
    </row>
    <row r="247" spans="1:34" x14ac:dyDescent="0.25">
      <c r="A247" s="90" t="s">
        <v>20</v>
      </c>
      <c r="B247" s="560"/>
      <c r="C247" s="27">
        <v>10.08</v>
      </c>
      <c r="D247" s="28">
        <v>1160</v>
      </c>
      <c r="E247" s="16">
        <f t="shared" si="240"/>
        <v>115.07936507936508</v>
      </c>
      <c r="F247" s="17">
        <f t="shared" si="231"/>
        <v>4</v>
      </c>
      <c r="G247" s="18">
        <v>40.32</v>
      </c>
      <c r="H247" s="19">
        <v>4640</v>
      </c>
      <c r="I247" s="18">
        <v>10</v>
      </c>
      <c r="J247" s="19">
        <v>1276</v>
      </c>
      <c r="K247" s="19">
        <v>26110</v>
      </c>
      <c r="L247" s="136">
        <v>24330</v>
      </c>
      <c r="M247" s="20" t="s">
        <v>8</v>
      </c>
      <c r="N247" s="21">
        <f t="shared" si="198"/>
        <v>3.6363636363636362</v>
      </c>
      <c r="O247" s="22">
        <f t="shared" si="199"/>
        <v>20.462382445141067</v>
      </c>
      <c r="P247" s="23">
        <f t="shared" si="241"/>
        <v>2590.2777777777778</v>
      </c>
      <c r="Q247" s="100">
        <f t="shared" si="232"/>
        <v>1.1000000000000001</v>
      </c>
      <c r="R247" s="17">
        <f t="shared" si="233"/>
        <v>17</v>
      </c>
      <c r="S247" s="24">
        <f t="shared" si="234"/>
        <v>171.35999999999999</v>
      </c>
      <c r="T247" s="25">
        <f t="shared" si="235"/>
        <v>19720</v>
      </c>
      <c r="U247" s="24">
        <f t="shared" si="236"/>
        <v>43</v>
      </c>
      <c r="V247" s="25">
        <f t="shared" si="237"/>
        <v>4663</v>
      </c>
      <c r="W247" s="25">
        <f t="shared" si="238"/>
        <v>96670</v>
      </c>
      <c r="X247" s="72">
        <f t="shared" si="238"/>
        <v>91360</v>
      </c>
      <c r="Y247" s="20" t="s">
        <v>8</v>
      </c>
      <c r="Z247" s="21">
        <f t="shared" si="208"/>
        <v>4.2290371005790268</v>
      </c>
      <c r="AA247" s="22">
        <f t="shared" si="209"/>
        <v>20.731288869826294</v>
      </c>
      <c r="AB247" s="103">
        <f t="shared" si="210"/>
        <v>9590.2777777777774</v>
      </c>
      <c r="AC247" s="106">
        <f t="shared" si="239"/>
        <v>4.0198275862068966</v>
      </c>
      <c r="AE247">
        <v>106</v>
      </c>
      <c r="AF247" s="132">
        <f t="shared" si="212"/>
        <v>-2590.2777777777778</v>
      </c>
      <c r="AG247" s="431">
        <f t="shared" si="213"/>
        <v>116.60000000000001</v>
      </c>
      <c r="AH247" s="431">
        <f t="shared" si="214"/>
        <v>2385.9137931034484</v>
      </c>
    </row>
    <row r="248" spans="1:34" x14ac:dyDescent="0.25">
      <c r="A248" s="90" t="s">
        <v>19</v>
      </c>
      <c r="B248" s="560"/>
      <c r="C248" s="27">
        <v>10.83</v>
      </c>
      <c r="D248" s="28">
        <v>1290</v>
      </c>
      <c r="E248" s="16">
        <f t="shared" si="240"/>
        <v>119.11357340720221</v>
      </c>
      <c r="F248" s="17">
        <f t="shared" si="231"/>
        <v>4</v>
      </c>
      <c r="G248" s="18">
        <v>43.32</v>
      </c>
      <c r="H248" s="19">
        <v>5160</v>
      </c>
      <c r="I248" s="18">
        <v>9</v>
      </c>
      <c r="J248" s="19">
        <v>986</v>
      </c>
      <c r="K248" s="19">
        <v>19750</v>
      </c>
      <c r="L248" s="136">
        <v>18400</v>
      </c>
      <c r="M248" s="20" t="s">
        <v>8</v>
      </c>
      <c r="N248" s="21">
        <f t="shared" si="198"/>
        <v>5.2332657200811363</v>
      </c>
      <c r="O248" s="22">
        <f t="shared" si="199"/>
        <v>20.030425963488845</v>
      </c>
      <c r="P248" s="23">
        <f t="shared" si="241"/>
        <v>1823.6380424746076</v>
      </c>
      <c r="Q248" s="100">
        <f t="shared" si="232"/>
        <v>0.76434108527131783</v>
      </c>
      <c r="R248" s="17">
        <f t="shared" si="233"/>
        <v>17</v>
      </c>
      <c r="S248" s="24">
        <f t="shared" si="234"/>
        <v>184.10999999999999</v>
      </c>
      <c r="T248" s="25">
        <f t="shared" si="235"/>
        <v>21930</v>
      </c>
      <c r="U248" s="24">
        <f t="shared" si="236"/>
        <v>40</v>
      </c>
      <c r="V248" s="25">
        <f t="shared" si="237"/>
        <v>4229</v>
      </c>
      <c r="W248" s="25">
        <f t="shared" si="238"/>
        <v>86350</v>
      </c>
      <c r="X248" s="72">
        <f t="shared" si="238"/>
        <v>81630</v>
      </c>
      <c r="Y248" s="20" t="s">
        <v>8</v>
      </c>
      <c r="Z248" s="21">
        <f t="shared" si="208"/>
        <v>5.1856230787420197</v>
      </c>
      <c r="AA248" s="22">
        <f t="shared" si="209"/>
        <v>20.418538661622133</v>
      </c>
      <c r="AB248" s="103">
        <f t="shared" si="210"/>
        <v>7973.2225300092332</v>
      </c>
      <c r="AC248" s="106">
        <f t="shared" si="239"/>
        <v>3.2782945736434108</v>
      </c>
      <c r="AF248" s="132">
        <f t="shared" si="212"/>
        <v>-1823.6380424746076</v>
      </c>
      <c r="AG248" s="431">
        <f t="shared" si="213"/>
        <v>0</v>
      </c>
      <c r="AH248" s="431">
        <f t="shared" si="214"/>
        <v>0</v>
      </c>
    </row>
    <row r="249" spans="1:34" x14ac:dyDescent="0.25">
      <c r="A249" s="94" t="s">
        <v>21</v>
      </c>
      <c r="B249" s="566"/>
      <c r="C249" s="29">
        <v>0.83</v>
      </c>
      <c r="D249" s="30">
        <v>98</v>
      </c>
      <c r="E249" s="32">
        <f t="shared" si="240"/>
        <v>118.07228915662651</v>
      </c>
      <c r="F249" s="7">
        <f t="shared" si="231"/>
        <v>4</v>
      </c>
      <c r="G249" s="6">
        <v>3.32</v>
      </c>
      <c r="H249" s="5">
        <v>392</v>
      </c>
      <c r="I249" s="6">
        <v>4</v>
      </c>
      <c r="J249" s="5">
        <v>90</v>
      </c>
      <c r="K249" s="5">
        <v>1870</v>
      </c>
      <c r="L249" s="137">
        <v>1740</v>
      </c>
      <c r="M249" s="43" t="s">
        <v>8</v>
      </c>
      <c r="N249" s="37">
        <f t="shared" si="198"/>
        <v>4.3555555555555552</v>
      </c>
      <c r="O249" s="38">
        <f t="shared" si="199"/>
        <v>20.777777777777779</v>
      </c>
      <c r="P249" s="39">
        <f t="shared" si="241"/>
        <v>2253.0120481927711</v>
      </c>
      <c r="Q249" s="100">
        <f t="shared" si="232"/>
        <v>0.91836734693877553</v>
      </c>
      <c r="R249" s="7">
        <f t="shared" si="233"/>
        <v>17.759036144578314</v>
      </c>
      <c r="S249" s="47">
        <f t="shared" si="234"/>
        <v>14.74</v>
      </c>
      <c r="T249" s="48">
        <f t="shared" si="235"/>
        <v>1739</v>
      </c>
      <c r="U249" s="47">
        <f t="shared" si="236"/>
        <v>20</v>
      </c>
      <c r="V249" s="48">
        <f t="shared" si="237"/>
        <v>361</v>
      </c>
      <c r="W249" s="48">
        <f t="shared" si="238"/>
        <v>7600</v>
      </c>
      <c r="X249" s="72">
        <f t="shared" si="238"/>
        <v>7180</v>
      </c>
      <c r="Y249" s="49" t="s">
        <v>8</v>
      </c>
      <c r="Z249" s="21">
        <f t="shared" si="208"/>
        <v>4.8171745152354575</v>
      </c>
      <c r="AA249" s="22">
        <f t="shared" si="209"/>
        <v>21.05263157894737</v>
      </c>
      <c r="AB249" s="103">
        <f t="shared" si="210"/>
        <v>9156.6265060240967</v>
      </c>
      <c r="AC249" s="106">
        <f t="shared" si="239"/>
        <v>3.6836734693877551</v>
      </c>
      <c r="AE249">
        <v>13</v>
      </c>
      <c r="AF249" s="132">
        <f t="shared" si="212"/>
        <v>-2253.0120481927711</v>
      </c>
      <c r="AG249" s="431">
        <f t="shared" si="213"/>
        <v>11.938775510204081</v>
      </c>
      <c r="AH249" s="431">
        <f t="shared" si="214"/>
        <v>248.06122448979593</v>
      </c>
    </row>
    <row r="250" spans="1:34" ht="15.75" thickBot="1" x14ac:dyDescent="0.3">
      <c r="A250" s="122" t="s">
        <v>24</v>
      </c>
      <c r="B250" s="123"/>
      <c r="C250" s="98">
        <f t="shared" ref="C250" si="242">SUM(C241:C249)</f>
        <v>57.309999999999995</v>
      </c>
      <c r="D250" s="99">
        <f t="shared" ref="D250" si="243">SUM(D241:D249)</f>
        <v>6505</v>
      </c>
      <c r="E250" s="50">
        <f t="shared" si="240"/>
        <v>113.50549642296285</v>
      </c>
      <c r="F250" s="51"/>
      <c r="G250" s="98">
        <f t="shared" ref="G250:K250" si="244">SUM(G241:G249)</f>
        <v>219.23999999999998</v>
      </c>
      <c r="H250" s="99">
        <f t="shared" si="244"/>
        <v>24931</v>
      </c>
      <c r="I250" s="98">
        <f t="shared" si="244"/>
        <v>58</v>
      </c>
      <c r="J250" s="99">
        <f t="shared" si="244"/>
        <v>5493</v>
      </c>
      <c r="K250" s="99">
        <f t="shared" si="244"/>
        <v>114460</v>
      </c>
      <c r="L250" s="99">
        <f t="shared" ref="L250" si="245">SUM(L241:L249)</f>
        <v>106640</v>
      </c>
      <c r="M250" s="42" t="s">
        <v>8</v>
      </c>
      <c r="N250" s="126">
        <f t="shared" si="198"/>
        <v>4.53868559985436</v>
      </c>
      <c r="O250" s="127">
        <f t="shared" si="199"/>
        <v>20.837429455670854</v>
      </c>
      <c r="P250" s="110">
        <f t="shared" si="241"/>
        <v>1997.2081661141165</v>
      </c>
      <c r="Q250" s="113">
        <f t="shared" si="232"/>
        <v>0.84442736356648729</v>
      </c>
      <c r="R250" s="51"/>
      <c r="S250" s="98">
        <f t="shared" ref="S250:W250" si="246">SUM(S241:S249)</f>
        <v>975.76</v>
      </c>
      <c r="T250" s="99">
        <f t="shared" si="246"/>
        <v>110769</v>
      </c>
      <c r="U250" s="98">
        <f t="shared" si="246"/>
        <v>271</v>
      </c>
      <c r="V250" s="99">
        <f t="shared" si="246"/>
        <v>22839</v>
      </c>
      <c r="W250" s="99">
        <f t="shared" si="246"/>
        <v>485780</v>
      </c>
      <c r="X250" s="72">
        <f t="shared" ref="X250:X251" si="247">L250+X199</f>
        <v>459290</v>
      </c>
      <c r="Y250" s="42" t="s">
        <v>8</v>
      </c>
      <c r="Z250" s="126">
        <f t="shared" si="208"/>
        <v>4.8499934322868778</v>
      </c>
      <c r="AA250" s="127">
        <f t="shared" si="209"/>
        <v>21.269757870309558</v>
      </c>
      <c r="AB250" s="128">
        <f t="shared" si="210"/>
        <v>8476.3566567789221</v>
      </c>
      <c r="AC250" s="108">
        <f t="shared" si="239"/>
        <v>3.5109915449654112</v>
      </c>
      <c r="AG250" s="431">
        <f t="shared" si="213"/>
        <v>0</v>
      </c>
      <c r="AH250" s="431">
        <f t="shared" si="214"/>
        <v>0</v>
      </c>
    </row>
    <row r="251" spans="1:34" ht="15.75" thickBot="1" x14ac:dyDescent="0.3">
      <c r="A251" s="93" t="s">
        <v>25</v>
      </c>
      <c r="B251" s="52"/>
      <c r="C251" s="40">
        <f t="shared" ref="C251:D251" si="248">C228+C240+C250</f>
        <v>507.90000000000003</v>
      </c>
      <c r="D251" s="41">
        <f t="shared" si="248"/>
        <v>63451</v>
      </c>
      <c r="E251" s="10">
        <f t="shared" si="240"/>
        <v>124.92813545973615</v>
      </c>
      <c r="F251" s="4"/>
      <c r="G251" s="40">
        <f t="shared" ref="G251:L251" si="249">G228+G240+G250</f>
        <v>1776.76</v>
      </c>
      <c r="H251" s="41">
        <f t="shared" si="249"/>
        <v>221433</v>
      </c>
      <c r="I251" s="40">
        <f t="shared" si="249"/>
        <v>688</v>
      </c>
      <c r="J251" s="41">
        <f t="shared" si="249"/>
        <v>44709</v>
      </c>
      <c r="K251" s="41">
        <f t="shared" si="249"/>
        <v>1061310</v>
      </c>
      <c r="L251" s="41">
        <f t="shared" si="249"/>
        <v>988900</v>
      </c>
      <c r="M251" s="83" t="s">
        <v>8</v>
      </c>
      <c r="N251" s="12">
        <f t="shared" si="198"/>
        <v>4.9527611890223442</v>
      </c>
      <c r="O251" s="13">
        <f t="shared" si="199"/>
        <v>23.738173522109641</v>
      </c>
      <c r="P251" s="26">
        <f t="shared" si="241"/>
        <v>2089.6042528056701</v>
      </c>
      <c r="Q251" s="114">
        <f t="shared" si="232"/>
        <v>0.70462246457896649</v>
      </c>
      <c r="R251" s="4"/>
      <c r="S251" s="40">
        <f t="shared" ref="S251:W251" si="250">S228+S240+S250</f>
        <v>9113.9699999999993</v>
      </c>
      <c r="T251" s="41">
        <f t="shared" si="250"/>
        <v>1139244</v>
      </c>
      <c r="U251" s="40">
        <f t="shared" si="250"/>
        <v>2687</v>
      </c>
      <c r="V251" s="41">
        <f t="shared" si="250"/>
        <v>214663</v>
      </c>
      <c r="W251" s="41">
        <f t="shared" si="250"/>
        <v>5254220</v>
      </c>
      <c r="X251" s="72">
        <f t="shared" si="247"/>
        <v>4970780</v>
      </c>
      <c r="Y251" s="83" t="s">
        <v>8</v>
      </c>
      <c r="Z251" s="12">
        <f t="shared" si="208"/>
        <v>5.3071279167811873</v>
      </c>
      <c r="AA251" s="13">
        <f t="shared" si="209"/>
        <v>24.476598202764333</v>
      </c>
      <c r="AB251" s="104">
        <f t="shared" si="210"/>
        <v>10344.989171096671</v>
      </c>
      <c r="AC251" s="109">
        <f t="shared" si="239"/>
        <v>3.3831302895147437</v>
      </c>
      <c r="AG251" s="431">
        <f t="shared" si="213"/>
        <v>0</v>
      </c>
      <c r="AH251" s="431">
        <f t="shared" si="214"/>
        <v>0</v>
      </c>
    </row>
    <row r="256" spans="1:34" ht="18.75" x14ac:dyDescent="0.3">
      <c r="A256" s="567" t="s">
        <v>58</v>
      </c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</row>
    <row r="257" spans="1:34" ht="15.75" x14ac:dyDescent="0.25">
      <c r="A257" s="568" t="s">
        <v>62</v>
      </c>
      <c r="B257" s="568"/>
      <c r="C257" s="568"/>
      <c r="D257" s="568"/>
      <c r="E257" s="568"/>
      <c r="F257" s="568"/>
      <c r="G257" s="568"/>
      <c r="H257" s="568"/>
      <c r="I257" s="568"/>
      <c r="J257" s="568"/>
      <c r="K257" s="568"/>
      <c r="L257" s="568"/>
      <c r="M257" s="568"/>
      <c r="N257" s="568"/>
      <c r="O257" s="568"/>
      <c r="P257" s="568"/>
      <c r="Q257" s="568"/>
      <c r="R257" s="568"/>
      <c r="S257" s="568"/>
      <c r="T257" s="568"/>
      <c r="U257" s="568"/>
      <c r="V257" s="568"/>
      <c r="W257" s="568"/>
      <c r="X257" s="568"/>
      <c r="Y257" s="568"/>
      <c r="Z257" s="568"/>
      <c r="AA257" s="568"/>
      <c r="AB257" s="568"/>
      <c r="AC257" s="568"/>
    </row>
    <row r="258" spans="1:34" ht="15.75" x14ac:dyDescent="0.25">
      <c r="A258" s="568" t="s">
        <v>71</v>
      </c>
      <c r="B258" s="568"/>
      <c r="C258" s="568"/>
      <c r="D258" s="568"/>
      <c r="E258" s="568"/>
      <c r="F258" s="568"/>
      <c r="G258" s="568"/>
      <c r="H258" s="568"/>
      <c r="I258" s="568"/>
      <c r="J258" s="568"/>
      <c r="K258" s="568"/>
      <c r="L258" s="568"/>
      <c r="M258" s="568"/>
      <c r="N258" s="568"/>
      <c r="O258" s="568"/>
      <c r="P258" s="568"/>
      <c r="Q258" s="568"/>
      <c r="R258" s="568"/>
      <c r="S258" s="568"/>
      <c r="T258" s="568"/>
      <c r="U258" s="568"/>
      <c r="V258" s="568"/>
      <c r="W258" s="568"/>
      <c r="X258" s="568"/>
      <c r="Y258" s="568"/>
      <c r="Z258" s="568"/>
      <c r="AA258" s="568"/>
      <c r="AB258" s="568"/>
      <c r="AC258" s="568"/>
    </row>
    <row r="259" spans="1:34" ht="19.5" thickBot="1" x14ac:dyDescent="0.35"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111">
        <v>4</v>
      </c>
      <c r="AC259" s="4"/>
    </row>
    <row r="260" spans="1:34" ht="15" customHeight="1" x14ac:dyDescent="0.25">
      <c r="A260" s="569" t="s">
        <v>3</v>
      </c>
      <c r="B260" s="571" t="s">
        <v>2</v>
      </c>
      <c r="C260" s="573" t="s">
        <v>59</v>
      </c>
      <c r="D260" s="573" t="s">
        <v>60</v>
      </c>
      <c r="E260" s="573" t="s">
        <v>23</v>
      </c>
      <c r="F260" s="576" t="s">
        <v>9</v>
      </c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8"/>
      <c r="R260" s="576" t="s">
        <v>10</v>
      </c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9"/>
    </row>
    <row r="261" spans="1:34" ht="51.75" thickBot="1" x14ac:dyDescent="0.3">
      <c r="A261" s="570"/>
      <c r="B261" s="572"/>
      <c r="C261" s="574"/>
      <c r="D261" s="575"/>
      <c r="E261" s="575"/>
      <c r="F261" s="8" t="s">
        <v>14</v>
      </c>
      <c r="G261" s="95" t="s">
        <v>13</v>
      </c>
      <c r="H261" s="95" t="s">
        <v>57</v>
      </c>
      <c r="I261" s="1" t="s">
        <v>4</v>
      </c>
      <c r="J261" s="1" t="s">
        <v>5</v>
      </c>
      <c r="K261" s="1" t="s">
        <v>6</v>
      </c>
      <c r="L261" s="95" t="s">
        <v>64</v>
      </c>
      <c r="M261" s="557" t="s">
        <v>7</v>
      </c>
      <c r="N261" s="558"/>
      <c r="O261" s="1" t="s">
        <v>0</v>
      </c>
      <c r="P261" s="1" t="s">
        <v>1</v>
      </c>
      <c r="Q261" s="95" t="s">
        <v>61</v>
      </c>
      <c r="R261" s="8" t="s">
        <v>14</v>
      </c>
      <c r="S261" s="95" t="s">
        <v>12</v>
      </c>
      <c r="T261" s="95" t="s">
        <v>11</v>
      </c>
      <c r="U261" s="1" t="s">
        <v>4</v>
      </c>
      <c r="V261" s="1" t="s">
        <v>5</v>
      </c>
      <c r="W261" s="1" t="s">
        <v>6</v>
      </c>
      <c r="X261" s="95" t="s">
        <v>65</v>
      </c>
      <c r="Y261" s="557" t="s">
        <v>7</v>
      </c>
      <c r="Z261" s="558"/>
      <c r="AA261" s="1" t="s">
        <v>0</v>
      </c>
      <c r="AB261" s="102" t="s">
        <v>1</v>
      </c>
      <c r="AC261" s="105" t="s">
        <v>15</v>
      </c>
    </row>
    <row r="262" spans="1:34" x14ac:dyDescent="0.25">
      <c r="A262" s="89" t="s">
        <v>26</v>
      </c>
      <c r="B262" s="559">
        <v>1997</v>
      </c>
      <c r="C262" s="78">
        <v>18.91</v>
      </c>
      <c r="D262" s="79">
        <v>2447</v>
      </c>
      <c r="E262" s="31">
        <f t="shared" ref="E262:E291" si="251">D262/C262</f>
        <v>129.40243257535695</v>
      </c>
      <c r="F262" s="64">
        <f t="shared" ref="F262:F278" si="252">G262/C262</f>
        <v>4</v>
      </c>
      <c r="G262" s="65">
        <v>75.64</v>
      </c>
      <c r="H262" s="66">
        <v>9788</v>
      </c>
      <c r="I262" s="65">
        <v>23</v>
      </c>
      <c r="J262" s="66">
        <v>2263</v>
      </c>
      <c r="K262" s="66">
        <v>50980</v>
      </c>
      <c r="L262" s="135">
        <v>46990</v>
      </c>
      <c r="M262" s="67" t="s">
        <v>8</v>
      </c>
      <c r="N262" s="68">
        <f t="shared" ref="N262:N302" si="253">H262/J262</f>
        <v>4.3252319929297389</v>
      </c>
      <c r="O262" s="69">
        <f t="shared" ref="O262:O302" si="254">K262/J262</f>
        <v>22.527618205921343</v>
      </c>
      <c r="P262" s="70">
        <f t="shared" ref="P262:P291" si="255">K262/C262</f>
        <v>2695.928080380751</v>
      </c>
      <c r="Q262" s="100">
        <f t="shared" ref="Q262:Q278" si="256">J262/D262</f>
        <v>0.92480588475684511</v>
      </c>
      <c r="R262" s="64">
        <f t="shared" ref="R262:R278" si="257">S262/C262</f>
        <v>21.158646218931779</v>
      </c>
      <c r="S262" s="71">
        <f t="shared" ref="S262:S278" si="258">G262+S211</f>
        <v>400.10999999999996</v>
      </c>
      <c r="T262" s="72">
        <f t="shared" ref="T262:T278" si="259">H262+T211</f>
        <v>51764</v>
      </c>
      <c r="U262" s="71">
        <f t="shared" ref="U262:U278" si="260">I262+U211</f>
        <v>111</v>
      </c>
      <c r="V262" s="72">
        <f t="shared" ref="V262:V278" si="261">J262+V211</f>
        <v>10217</v>
      </c>
      <c r="W262" s="72">
        <f t="shared" ref="W262:X278" si="262">K262+W211</f>
        <v>239460</v>
      </c>
      <c r="X262" s="72">
        <f t="shared" si="262"/>
        <v>224980</v>
      </c>
      <c r="Y262" s="67" t="s">
        <v>8</v>
      </c>
      <c r="Z262" s="21">
        <f t="shared" ref="Z262:Z302" si="263">T262/V262</f>
        <v>5.0664578643437412</v>
      </c>
      <c r="AA262" s="22">
        <f t="shared" ref="AA262:AA302" si="264">W262/V262</f>
        <v>23.437408241166683</v>
      </c>
      <c r="AB262" s="103">
        <f t="shared" ref="AB262:AB302" si="265">W262/C262</f>
        <v>12663.141195134849</v>
      </c>
      <c r="AC262" s="106">
        <f t="shared" ref="AC262:AC278" si="266">V262/D262</f>
        <v>4.1753167143440946</v>
      </c>
      <c r="AF262" s="132">
        <f>AD262-P262</f>
        <v>-2695.928080380751</v>
      </c>
      <c r="AG262" s="431">
        <f>(J262/D262)*AE262</f>
        <v>0</v>
      </c>
      <c r="AH262" s="431">
        <f>AG262*O262</f>
        <v>0</v>
      </c>
    </row>
    <row r="263" spans="1:34" x14ac:dyDescent="0.25">
      <c r="A263" s="90" t="s">
        <v>27</v>
      </c>
      <c r="B263" s="560"/>
      <c r="C263" s="27">
        <v>16.41</v>
      </c>
      <c r="D263" s="28">
        <v>2029</v>
      </c>
      <c r="E263" s="16">
        <f t="shared" si="251"/>
        <v>123.64411943936624</v>
      </c>
      <c r="F263" s="17">
        <f t="shared" si="252"/>
        <v>3.3656307129798901</v>
      </c>
      <c r="G263" s="18">
        <v>55.23</v>
      </c>
      <c r="H263" s="19">
        <v>6829</v>
      </c>
      <c r="I263" s="18">
        <v>17</v>
      </c>
      <c r="J263" s="19">
        <v>1328</v>
      </c>
      <c r="K263" s="19">
        <v>32080</v>
      </c>
      <c r="L263" s="136">
        <v>29570</v>
      </c>
      <c r="M263" s="20" t="s">
        <v>8</v>
      </c>
      <c r="N263" s="21">
        <f t="shared" si="253"/>
        <v>5.1423192771084336</v>
      </c>
      <c r="O263" s="22">
        <f t="shared" si="254"/>
        <v>24.156626506024097</v>
      </c>
      <c r="P263" s="23">
        <f t="shared" si="255"/>
        <v>1954.9055453991468</v>
      </c>
      <c r="Q263" s="100">
        <f t="shared" si="256"/>
        <v>0.65450961064563828</v>
      </c>
      <c r="R263" s="17">
        <f t="shared" si="257"/>
        <v>21.36563071297989</v>
      </c>
      <c r="S263" s="24">
        <f t="shared" si="258"/>
        <v>350.61</v>
      </c>
      <c r="T263" s="25">
        <f t="shared" si="259"/>
        <v>43351</v>
      </c>
      <c r="U263" s="24">
        <f t="shared" si="260"/>
        <v>102</v>
      </c>
      <c r="V263" s="25">
        <f t="shared" si="261"/>
        <v>7929</v>
      </c>
      <c r="W263" s="25">
        <f t="shared" si="262"/>
        <v>200520</v>
      </c>
      <c r="X263" s="72">
        <f t="shared" si="262"/>
        <v>188870</v>
      </c>
      <c r="Y263" s="20" t="s">
        <v>8</v>
      </c>
      <c r="Z263" s="21">
        <f t="shared" si="263"/>
        <v>5.4673981586580904</v>
      </c>
      <c r="AA263" s="22">
        <f t="shared" si="264"/>
        <v>25.2894438138479</v>
      </c>
      <c r="AB263" s="103">
        <f t="shared" si="265"/>
        <v>12219.378427787935</v>
      </c>
      <c r="AC263" s="106">
        <f t="shared" si="266"/>
        <v>3.9078363725973384</v>
      </c>
      <c r="AF263" s="132">
        <f t="shared" ref="AF263:AF300" si="267">AD263-P263</f>
        <v>-1954.9055453991468</v>
      </c>
      <c r="AG263" s="431">
        <f t="shared" ref="AG263:AG302" si="268">(J263/D263)*AE263</f>
        <v>0</v>
      </c>
      <c r="AH263" s="431">
        <f t="shared" ref="AH263:AH302" si="269">AG263*O263</f>
        <v>0</v>
      </c>
    </row>
    <row r="264" spans="1:34" x14ac:dyDescent="0.25">
      <c r="A264" s="90" t="s">
        <v>28</v>
      </c>
      <c r="B264" s="560"/>
      <c r="C264" s="27">
        <v>18.7</v>
      </c>
      <c r="D264" s="28">
        <v>2289</v>
      </c>
      <c r="E264" s="16">
        <f t="shared" si="251"/>
        <v>122.40641711229947</v>
      </c>
      <c r="F264" s="17">
        <f t="shared" si="252"/>
        <v>3</v>
      </c>
      <c r="G264" s="18">
        <v>56.1</v>
      </c>
      <c r="H264" s="19">
        <v>6867</v>
      </c>
      <c r="I264" s="18">
        <v>17</v>
      </c>
      <c r="J264" s="19">
        <v>1591</v>
      </c>
      <c r="K264" s="19">
        <v>37170</v>
      </c>
      <c r="L264" s="136">
        <v>34260</v>
      </c>
      <c r="M264" s="20" t="s">
        <v>8</v>
      </c>
      <c r="N264" s="21">
        <f t="shared" si="253"/>
        <v>4.3161533626649904</v>
      </c>
      <c r="O264" s="22">
        <f t="shared" si="254"/>
        <v>23.362664990571968</v>
      </c>
      <c r="P264" s="23">
        <f t="shared" si="255"/>
        <v>1987.7005347593583</v>
      </c>
      <c r="Q264" s="100">
        <f t="shared" si="256"/>
        <v>0.69506334643949319</v>
      </c>
      <c r="R264" s="17">
        <f t="shared" si="257"/>
        <v>22.000000000000004</v>
      </c>
      <c r="S264" s="24">
        <f t="shared" si="258"/>
        <v>411.40000000000003</v>
      </c>
      <c r="T264" s="25">
        <f t="shared" si="259"/>
        <v>50358</v>
      </c>
      <c r="U264" s="24">
        <f t="shared" si="260"/>
        <v>107</v>
      </c>
      <c r="V264" s="25">
        <f t="shared" si="261"/>
        <v>9466</v>
      </c>
      <c r="W264" s="25">
        <f t="shared" si="262"/>
        <v>235820</v>
      </c>
      <c r="X264" s="72">
        <f t="shared" si="262"/>
        <v>222130</v>
      </c>
      <c r="Y264" s="20" t="s">
        <v>8</v>
      </c>
      <c r="Z264" s="21">
        <f t="shared" si="263"/>
        <v>5.3198816818085781</v>
      </c>
      <c r="AA264" s="22">
        <f t="shared" si="264"/>
        <v>24.912317768856962</v>
      </c>
      <c r="AB264" s="103">
        <f t="shared" si="265"/>
        <v>12610.695187165777</v>
      </c>
      <c r="AC264" s="106">
        <f t="shared" si="266"/>
        <v>4.1354303189165575</v>
      </c>
      <c r="AF264" s="132">
        <f t="shared" si="267"/>
        <v>-1987.7005347593583</v>
      </c>
      <c r="AG264" s="431">
        <f t="shared" si="268"/>
        <v>0</v>
      </c>
      <c r="AH264" s="431">
        <f t="shared" si="269"/>
        <v>0</v>
      </c>
    </row>
    <row r="265" spans="1:34" x14ac:dyDescent="0.25">
      <c r="A265" s="90" t="s">
        <v>29</v>
      </c>
      <c r="B265" s="560"/>
      <c r="C265" s="27">
        <v>17.149999999999999</v>
      </c>
      <c r="D265" s="28">
        <v>2151</v>
      </c>
      <c r="E265" s="16">
        <f t="shared" si="251"/>
        <v>125.42274052478135</v>
      </c>
      <c r="F265" s="17">
        <f t="shared" si="252"/>
        <v>3.0000000000000004</v>
      </c>
      <c r="G265" s="18">
        <v>51.45</v>
      </c>
      <c r="H265" s="19">
        <v>6453</v>
      </c>
      <c r="I265" s="18">
        <v>15</v>
      </c>
      <c r="J265" s="19">
        <v>1534</v>
      </c>
      <c r="K265" s="19">
        <v>35600</v>
      </c>
      <c r="L265" s="136">
        <v>32810</v>
      </c>
      <c r="M265" s="20" t="s">
        <v>8</v>
      </c>
      <c r="N265" s="21">
        <f t="shared" si="253"/>
        <v>4.2066492829204698</v>
      </c>
      <c r="O265" s="22">
        <f t="shared" si="254"/>
        <v>23.207301173402868</v>
      </c>
      <c r="P265" s="23">
        <f t="shared" si="255"/>
        <v>2075.8017492711374</v>
      </c>
      <c r="Q265" s="100">
        <f t="shared" si="256"/>
        <v>0.71315667131566718</v>
      </c>
      <c r="R265" s="17">
        <f t="shared" si="257"/>
        <v>22.000000000000004</v>
      </c>
      <c r="S265" s="24">
        <f t="shared" si="258"/>
        <v>377.3</v>
      </c>
      <c r="T265" s="25">
        <f t="shared" si="259"/>
        <v>47322</v>
      </c>
      <c r="U265" s="24">
        <f t="shared" si="260"/>
        <v>104</v>
      </c>
      <c r="V265" s="25">
        <f t="shared" si="261"/>
        <v>9506</v>
      </c>
      <c r="W265" s="25">
        <f t="shared" si="262"/>
        <v>236750</v>
      </c>
      <c r="X265" s="72">
        <f t="shared" si="262"/>
        <v>222670</v>
      </c>
      <c r="Y265" s="20" t="s">
        <v>8</v>
      </c>
      <c r="Z265" s="21">
        <f t="shared" si="263"/>
        <v>4.9781190826846204</v>
      </c>
      <c r="AA265" s="22">
        <f t="shared" si="264"/>
        <v>24.905322953923836</v>
      </c>
      <c r="AB265" s="103">
        <f t="shared" si="265"/>
        <v>13804.66472303207</v>
      </c>
      <c r="AC265" s="106">
        <f t="shared" si="266"/>
        <v>4.4193398419339838</v>
      </c>
      <c r="AF265" s="132">
        <f t="shared" si="267"/>
        <v>-2075.8017492711374</v>
      </c>
      <c r="AG265" s="431">
        <f t="shared" si="268"/>
        <v>0</v>
      </c>
      <c r="AH265" s="431">
        <f t="shared" si="269"/>
        <v>0</v>
      </c>
    </row>
    <row r="266" spans="1:34" x14ac:dyDescent="0.25">
      <c r="A266" s="90" t="s">
        <v>30</v>
      </c>
      <c r="B266" s="560"/>
      <c r="C266" s="27">
        <v>16.600000000000001</v>
      </c>
      <c r="D266" s="28">
        <v>2134</v>
      </c>
      <c r="E266" s="16">
        <f t="shared" si="251"/>
        <v>128.55421686746988</v>
      </c>
      <c r="F266" s="17">
        <f t="shared" si="252"/>
        <v>2.9999999999999996</v>
      </c>
      <c r="G266" s="18">
        <v>49.8</v>
      </c>
      <c r="H266" s="19">
        <v>6402</v>
      </c>
      <c r="I266" s="18">
        <v>15</v>
      </c>
      <c r="J266" s="19">
        <v>1402</v>
      </c>
      <c r="K266" s="19">
        <v>32640</v>
      </c>
      <c r="L266" s="136">
        <v>30080</v>
      </c>
      <c r="M266" s="20" t="s">
        <v>8</v>
      </c>
      <c r="N266" s="21">
        <f t="shared" si="253"/>
        <v>4.566333808844508</v>
      </c>
      <c r="O266" s="22">
        <f t="shared" si="254"/>
        <v>23.281027104136946</v>
      </c>
      <c r="P266" s="23">
        <f t="shared" si="255"/>
        <v>1966.2650602409637</v>
      </c>
      <c r="Q266" s="100">
        <f t="shared" si="256"/>
        <v>0.65698219306466732</v>
      </c>
      <c r="R266" s="17">
        <f t="shared" si="257"/>
        <v>22</v>
      </c>
      <c r="S266" s="24">
        <f t="shared" si="258"/>
        <v>365.20000000000005</v>
      </c>
      <c r="T266" s="25">
        <f t="shared" si="259"/>
        <v>46948</v>
      </c>
      <c r="U266" s="24">
        <f t="shared" si="260"/>
        <v>99</v>
      </c>
      <c r="V266" s="25">
        <f t="shared" si="261"/>
        <v>8860</v>
      </c>
      <c r="W266" s="25">
        <f t="shared" si="262"/>
        <v>221480</v>
      </c>
      <c r="X266" s="72">
        <f t="shared" si="262"/>
        <v>208640</v>
      </c>
      <c r="Y266" s="20" t="s">
        <v>8</v>
      </c>
      <c r="Z266" s="21">
        <f t="shared" si="263"/>
        <v>5.2988713318284422</v>
      </c>
      <c r="AA266" s="22">
        <f t="shared" si="264"/>
        <v>24.997742663656886</v>
      </c>
      <c r="AB266" s="103">
        <f t="shared" si="265"/>
        <v>13342.168674698794</v>
      </c>
      <c r="AC266" s="106">
        <f t="shared" si="266"/>
        <v>4.1518275538894098</v>
      </c>
      <c r="AF266" s="132">
        <f t="shared" si="267"/>
        <v>-1966.2650602409637</v>
      </c>
      <c r="AG266" s="431">
        <f t="shared" si="268"/>
        <v>0</v>
      </c>
      <c r="AH266" s="431">
        <f t="shared" si="269"/>
        <v>0</v>
      </c>
    </row>
    <row r="267" spans="1:34" x14ac:dyDescent="0.25">
      <c r="A267" s="90" t="s">
        <v>31</v>
      </c>
      <c r="B267" s="560"/>
      <c r="C267" s="27">
        <v>14.28</v>
      </c>
      <c r="D267" s="28">
        <v>1762</v>
      </c>
      <c r="E267" s="16">
        <f t="shared" si="251"/>
        <v>123.38935574229693</v>
      </c>
      <c r="F267" s="17">
        <f t="shared" si="252"/>
        <v>4</v>
      </c>
      <c r="G267" s="18">
        <v>57.12</v>
      </c>
      <c r="H267" s="19">
        <v>7048</v>
      </c>
      <c r="I267" s="18">
        <v>20</v>
      </c>
      <c r="J267" s="19">
        <v>1533</v>
      </c>
      <c r="K267" s="19">
        <v>34890</v>
      </c>
      <c r="L267" s="136">
        <v>32160</v>
      </c>
      <c r="M267" s="20" t="s">
        <v>8</v>
      </c>
      <c r="N267" s="21">
        <f t="shared" si="253"/>
        <v>4.5975212002609265</v>
      </c>
      <c r="O267" s="22">
        <f t="shared" si="254"/>
        <v>22.759295499021526</v>
      </c>
      <c r="P267" s="23">
        <f t="shared" si="255"/>
        <v>2443.2773109243699</v>
      </c>
      <c r="Q267" s="100">
        <f t="shared" si="256"/>
        <v>0.87003405221339392</v>
      </c>
      <c r="R267" s="17">
        <f t="shared" si="257"/>
        <v>21.439775910364144</v>
      </c>
      <c r="S267" s="24">
        <f t="shared" si="258"/>
        <v>306.15999999999997</v>
      </c>
      <c r="T267" s="25">
        <f t="shared" si="259"/>
        <v>37764</v>
      </c>
      <c r="U267" s="24">
        <f t="shared" si="260"/>
        <v>85</v>
      </c>
      <c r="V267" s="25">
        <f t="shared" si="261"/>
        <v>7081</v>
      </c>
      <c r="W267" s="25">
        <f t="shared" si="262"/>
        <v>168690</v>
      </c>
      <c r="X267" s="72">
        <f t="shared" si="262"/>
        <v>158530</v>
      </c>
      <c r="Y267" s="20" t="s">
        <v>8</v>
      </c>
      <c r="Z267" s="21">
        <f t="shared" si="263"/>
        <v>5.3331450360118628</v>
      </c>
      <c r="AA267" s="22">
        <f t="shared" si="264"/>
        <v>23.8229063691569</v>
      </c>
      <c r="AB267" s="103">
        <f t="shared" si="265"/>
        <v>11813.025210084033</v>
      </c>
      <c r="AC267" s="106">
        <f t="shared" si="266"/>
        <v>4.0187287173666286</v>
      </c>
      <c r="AF267" s="132">
        <f t="shared" si="267"/>
        <v>-2443.2773109243699</v>
      </c>
      <c r="AG267" s="431">
        <f t="shared" si="268"/>
        <v>0</v>
      </c>
      <c r="AH267" s="431">
        <f t="shared" si="269"/>
        <v>0</v>
      </c>
    </row>
    <row r="268" spans="1:34" x14ac:dyDescent="0.25">
      <c r="A268" s="90" t="s">
        <v>32</v>
      </c>
      <c r="B268" s="560"/>
      <c r="C268" s="27">
        <v>19.53</v>
      </c>
      <c r="D268" s="28">
        <v>2423</v>
      </c>
      <c r="E268" s="16">
        <f t="shared" si="251"/>
        <v>124.06554019457245</v>
      </c>
      <c r="F268" s="17">
        <f t="shared" si="252"/>
        <v>4</v>
      </c>
      <c r="G268" s="18">
        <v>78.12</v>
      </c>
      <c r="H268" s="19">
        <v>9692</v>
      </c>
      <c r="I268" s="18">
        <v>24</v>
      </c>
      <c r="J268" s="19">
        <v>2228</v>
      </c>
      <c r="K268" s="19">
        <v>54070</v>
      </c>
      <c r="L268" s="136">
        <v>49840</v>
      </c>
      <c r="M268" s="20" t="s">
        <v>8</v>
      </c>
      <c r="N268" s="21">
        <f t="shared" si="253"/>
        <v>4.3500897666068221</v>
      </c>
      <c r="O268" s="22">
        <f t="shared" si="254"/>
        <v>24.268402154398565</v>
      </c>
      <c r="P268" s="23">
        <f t="shared" si="255"/>
        <v>2768.5611879160265</v>
      </c>
      <c r="Q268" s="100">
        <f t="shared" si="256"/>
        <v>0.91952125464300449</v>
      </c>
      <c r="R268" s="17">
        <f t="shared" si="257"/>
        <v>22</v>
      </c>
      <c r="S268" s="24">
        <f t="shared" si="258"/>
        <v>429.66</v>
      </c>
      <c r="T268" s="25">
        <f t="shared" si="259"/>
        <v>53306</v>
      </c>
      <c r="U268" s="24">
        <f t="shared" si="260"/>
        <v>322</v>
      </c>
      <c r="V268" s="25">
        <f t="shared" si="261"/>
        <v>11238</v>
      </c>
      <c r="W268" s="25">
        <f t="shared" si="262"/>
        <v>284140</v>
      </c>
      <c r="X268" s="72">
        <f t="shared" si="262"/>
        <v>267260</v>
      </c>
      <c r="Y268" s="20" t="s">
        <v>8</v>
      </c>
      <c r="Z268" s="21">
        <f t="shared" si="263"/>
        <v>4.7433707065314117</v>
      </c>
      <c r="AA268" s="22">
        <f t="shared" si="264"/>
        <v>25.283858337782522</v>
      </c>
      <c r="AB268" s="103">
        <f t="shared" si="265"/>
        <v>14548.89912954429</v>
      </c>
      <c r="AC268" s="106">
        <f t="shared" si="266"/>
        <v>4.6380520016508457</v>
      </c>
      <c r="AF268" s="132">
        <f t="shared" si="267"/>
        <v>-2768.5611879160265</v>
      </c>
      <c r="AG268" s="431">
        <f t="shared" si="268"/>
        <v>0</v>
      </c>
      <c r="AH268" s="431">
        <f t="shared" si="269"/>
        <v>0</v>
      </c>
    </row>
    <row r="269" spans="1:34" x14ac:dyDescent="0.25">
      <c r="A269" s="90" t="s">
        <v>33</v>
      </c>
      <c r="B269" s="560"/>
      <c r="C269" s="27">
        <v>19.88</v>
      </c>
      <c r="D269" s="28">
        <v>2473</v>
      </c>
      <c r="E269" s="16">
        <f t="shared" si="251"/>
        <v>124.39637826961771</v>
      </c>
      <c r="F269" s="17">
        <f t="shared" si="252"/>
        <v>3</v>
      </c>
      <c r="G269" s="18">
        <v>59.64</v>
      </c>
      <c r="H269" s="19">
        <v>7419</v>
      </c>
      <c r="I269" s="18">
        <v>19</v>
      </c>
      <c r="J269" s="19">
        <v>1622</v>
      </c>
      <c r="K269" s="19">
        <v>37580</v>
      </c>
      <c r="L269" s="136">
        <v>34640</v>
      </c>
      <c r="M269" s="20" t="s">
        <v>8</v>
      </c>
      <c r="N269" s="21">
        <f t="shared" si="253"/>
        <v>4.5739827373612822</v>
      </c>
      <c r="O269" s="22">
        <f t="shared" si="254"/>
        <v>23.168927250308261</v>
      </c>
      <c r="P269" s="23">
        <f t="shared" si="255"/>
        <v>1890.3420523138834</v>
      </c>
      <c r="Q269" s="100">
        <f t="shared" si="256"/>
        <v>0.6558835422563688</v>
      </c>
      <c r="R269" s="17">
        <f t="shared" si="257"/>
        <v>21.597585513078471</v>
      </c>
      <c r="S269" s="24">
        <f t="shared" si="258"/>
        <v>429.35999999999996</v>
      </c>
      <c r="T269" s="25">
        <f t="shared" si="259"/>
        <v>53410</v>
      </c>
      <c r="U269" s="24">
        <f t="shared" si="260"/>
        <v>115</v>
      </c>
      <c r="V269" s="25">
        <f t="shared" si="261"/>
        <v>10351</v>
      </c>
      <c r="W269" s="25">
        <f t="shared" si="262"/>
        <v>256500</v>
      </c>
      <c r="X269" s="72">
        <f t="shared" si="262"/>
        <v>241560</v>
      </c>
      <c r="Y269" s="20" t="s">
        <v>8</v>
      </c>
      <c r="Z269" s="21">
        <f t="shared" si="263"/>
        <v>5.1598879335329917</v>
      </c>
      <c r="AA269" s="22">
        <f t="shared" si="264"/>
        <v>24.780214472031687</v>
      </c>
      <c r="AB269" s="103">
        <f t="shared" si="265"/>
        <v>12902.414486921531</v>
      </c>
      <c r="AC269" s="106">
        <f t="shared" si="266"/>
        <v>4.1856045289122523</v>
      </c>
      <c r="AF269" s="132">
        <f t="shared" si="267"/>
        <v>-1890.3420523138834</v>
      </c>
      <c r="AG269" s="431">
        <f t="shared" si="268"/>
        <v>0</v>
      </c>
      <c r="AH269" s="431">
        <f t="shared" si="269"/>
        <v>0</v>
      </c>
    </row>
    <row r="270" spans="1:34" x14ac:dyDescent="0.25">
      <c r="A270" s="90" t="s">
        <v>34</v>
      </c>
      <c r="B270" s="560"/>
      <c r="C270" s="27">
        <v>19.899999999999999</v>
      </c>
      <c r="D270" s="28">
        <v>2485</v>
      </c>
      <c r="E270" s="16">
        <f t="shared" si="251"/>
        <v>124.87437185929649</v>
      </c>
      <c r="F270" s="17">
        <f t="shared" si="252"/>
        <v>3.2010050251256286</v>
      </c>
      <c r="G270" s="18">
        <v>63.7</v>
      </c>
      <c r="H270" s="19">
        <v>7955</v>
      </c>
      <c r="I270" s="18">
        <v>20</v>
      </c>
      <c r="J270" s="19">
        <v>1860</v>
      </c>
      <c r="K270" s="19">
        <v>43740</v>
      </c>
      <c r="L270" s="136">
        <v>40320</v>
      </c>
      <c r="M270" s="20" t="s">
        <v>8</v>
      </c>
      <c r="N270" s="21">
        <f t="shared" si="253"/>
        <v>4.2768817204301079</v>
      </c>
      <c r="O270" s="22">
        <f t="shared" si="254"/>
        <v>23.516129032258064</v>
      </c>
      <c r="P270" s="23">
        <f t="shared" si="255"/>
        <v>2197.989949748744</v>
      </c>
      <c r="Q270" s="100">
        <f t="shared" si="256"/>
        <v>0.74849094567404428</v>
      </c>
      <c r="R270" s="17">
        <f t="shared" si="257"/>
        <v>22.000000000000004</v>
      </c>
      <c r="S270" s="24">
        <f t="shared" si="258"/>
        <v>437.8</v>
      </c>
      <c r="T270" s="25">
        <f t="shared" si="259"/>
        <v>54670</v>
      </c>
      <c r="U270" s="24">
        <f t="shared" si="260"/>
        <v>127</v>
      </c>
      <c r="V270" s="25">
        <f t="shared" si="261"/>
        <v>11506</v>
      </c>
      <c r="W270" s="25">
        <f t="shared" si="262"/>
        <v>286300</v>
      </c>
      <c r="X270" s="72">
        <f t="shared" si="262"/>
        <v>269570</v>
      </c>
      <c r="Y270" s="20" t="s">
        <v>8</v>
      </c>
      <c r="Z270" s="21">
        <f t="shared" si="263"/>
        <v>4.7514340344168264</v>
      </c>
      <c r="AA270" s="22">
        <f t="shared" si="264"/>
        <v>24.8826699113506</v>
      </c>
      <c r="AB270" s="103">
        <f t="shared" si="265"/>
        <v>14386.934673366835</v>
      </c>
      <c r="AC270" s="106">
        <f t="shared" si="266"/>
        <v>4.6301810865191149</v>
      </c>
      <c r="AF270" s="132">
        <f t="shared" si="267"/>
        <v>-2197.989949748744</v>
      </c>
      <c r="AG270" s="431">
        <f t="shared" si="268"/>
        <v>0</v>
      </c>
      <c r="AH270" s="431">
        <f t="shared" si="269"/>
        <v>0</v>
      </c>
    </row>
    <row r="271" spans="1:34" x14ac:dyDescent="0.25">
      <c r="A271" s="90" t="s">
        <v>35</v>
      </c>
      <c r="B271" s="560"/>
      <c r="C271" s="27">
        <v>16.489999999999998</v>
      </c>
      <c r="D271" s="28">
        <v>2171</v>
      </c>
      <c r="E271" s="16">
        <f t="shared" si="251"/>
        <v>131.65554881746513</v>
      </c>
      <c r="F271" s="17">
        <f t="shared" si="252"/>
        <v>4</v>
      </c>
      <c r="G271" s="18">
        <v>65.959999999999994</v>
      </c>
      <c r="H271" s="19">
        <v>8684</v>
      </c>
      <c r="I271" s="18">
        <v>21</v>
      </c>
      <c r="J271" s="19">
        <v>1873</v>
      </c>
      <c r="K271" s="19">
        <v>44330</v>
      </c>
      <c r="L271" s="136">
        <v>40860</v>
      </c>
      <c r="M271" s="20" t="s">
        <v>8</v>
      </c>
      <c r="N271" s="21">
        <f t="shared" si="253"/>
        <v>4.6364121729845165</v>
      </c>
      <c r="O271" s="22">
        <f t="shared" si="254"/>
        <v>23.667912439935932</v>
      </c>
      <c r="P271" s="23">
        <f t="shared" si="255"/>
        <v>2688.295936931474</v>
      </c>
      <c r="Q271" s="100">
        <f t="shared" si="256"/>
        <v>0.86273606632888067</v>
      </c>
      <c r="R271" s="17">
        <f t="shared" si="257"/>
        <v>22.000000000000004</v>
      </c>
      <c r="S271" s="24">
        <f t="shared" si="258"/>
        <v>362.78000000000003</v>
      </c>
      <c r="T271" s="25">
        <f t="shared" si="259"/>
        <v>47762</v>
      </c>
      <c r="U271" s="24">
        <f t="shared" si="260"/>
        <v>111</v>
      </c>
      <c r="V271" s="25">
        <f t="shared" si="261"/>
        <v>8713</v>
      </c>
      <c r="W271" s="25">
        <f t="shared" si="262"/>
        <v>221960</v>
      </c>
      <c r="X271" s="72">
        <f t="shared" si="262"/>
        <v>209090</v>
      </c>
      <c r="Y271" s="20" t="s">
        <v>8</v>
      </c>
      <c r="Z271" s="21">
        <f t="shared" si="263"/>
        <v>5.4816940204292433</v>
      </c>
      <c r="AA271" s="22">
        <f t="shared" si="264"/>
        <v>25.474578216458166</v>
      </c>
      <c r="AB271" s="103">
        <f t="shared" si="265"/>
        <v>13460.278956943603</v>
      </c>
      <c r="AC271" s="106">
        <f t="shared" si="266"/>
        <v>4.0133578995854444</v>
      </c>
      <c r="AF271" s="132">
        <f t="shared" si="267"/>
        <v>-2688.295936931474</v>
      </c>
      <c r="AG271" s="431">
        <f t="shared" si="268"/>
        <v>0</v>
      </c>
      <c r="AH271" s="431">
        <f t="shared" si="269"/>
        <v>0</v>
      </c>
    </row>
    <row r="272" spans="1:34" x14ac:dyDescent="0.25">
      <c r="A272" s="90" t="s">
        <v>36</v>
      </c>
      <c r="B272" s="560"/>
      <c r="C272" s="27">
        <v>19.05</v>
      </c>
      <c r="D272" s="28">
        <v>2492</v>
      </c>
      <c r="E272" s="16">
        <f t="shared" si="251"/>
        <v>130.81364829396324</v>
      </c>
      <c r="F272" s="17">
        <f t="shared" si="252"/>
        <v>4</v>
      </c>
      <c r="G272" s="18">
        <v>76.2</v>
      </c>
      <c r="H272" s="19">
        <v>9968</v>
      </c>
      <c r="I272" s="18">
        <v>24</v>
      </c>
      <c r="J272" s="19">
        <v>2146</v>
      </c>
      <c r="K272" s="19">
        <v>50590</v>
      </c>
      <c r="L272" s="136">
        <v>46630</v>
      </c>
      <c r="M272" s="20" t="s">
        <v>8</v>
      </c>
      <c r="N272" s="21">
        <f t="shared" si="253"/>
        <v>4.6449207828518171</v>
      </c>
      <c r="O272" s="22">
        <f t="shared" si="254"/>
        <v>23.574091332712023</v>
      </c>
      <c r="P272" s="23">
        <f t="shared" si="255"/>
        <v>2655.6430446194227</v>
      </c>
      <c r="Q272" s="100">
        <f t="shared" si="256"/>
        <v>0.8611556982343499</v>
      </c>
      <c r="R272" s="17">
        <f t="shared" si="257"/>
        <v>21.999999999999996</v>
      </c>
      <c r="S272" s="24">
        <f t="shared" si="258"/>
        <v>419.09999999999997</v>
      </c>
      <c r="T272" s="25">
        <f t="shared" si="259"/>
        <v>54824</v>
      </c>
      <c r="U272" s="24">
        <f t="shared" si="260"/>
        <v>119</v>
      </c>
      <c r="V272" s="25">
        <f t="shared" si="261"/>
        <v>10584</v>
      </c>
      <c r="W272" s="25">
        <f t="shared" si="262"/>
        <v>262590</v>
      </c>
      <c r="X272" s="72">
        <f t="shared" si="262"/>
        <v>247420</v>
      </c>
      <c r="Y272" s="20" t="s">
        <v>8</v>
      </c>
      <c r="Z272" s="21">
        <f t="shared" si="263"/>
        <v>5.1798941798941796</v>
      </c>
      <c r="AA272" s="22">
        <f t="shared" si="264"/>
        <v>24.810090702947846</v>
      </c>
      <c r="AB272" s="103">
        <f t="shared" si="265"/>
        <v>13784.251968503937</v>
      </c>
      <c r="AC272" s="106">
        <f t="shared" si="266"/>
        <v>4.2471910112359552</v>
      </c>
      <c r="AF272" s="257">
        <f t="shared" si="267"/>
        <v>-2655.6430446194227</v>
      </c>
      <c r="AG272" s="431">
        <f t="shared" si="268"/>
        <v>0</v>
      </c>
      <c r="AH272" s="431">
        <f t="shared" si="269"/>
        <v>0</v>
      </c>
    </row>
    <row r="273" spans="1:34" x14ac:dyDescent="0.25">
      <c r="A273" s="90" t="s">
        <v>37</v>
      </c>
      <c r="B273" s="560"/>
      <c r="C273" s="27">
        <v>20.239999999999998</v>
      </c>
      <c r="D273" s="28">
        <v>2520</v>
      </c>
      <c r="E273" s="16">
        <f t="shared" si="251"/>
        <v>124.50592885375495</v>
      </c>
      <c r="F273" s="17">
        <f t="shared" si="252"/>
        <v>4</v>
      </c>
      <c r="G273" s="18">
        <v>80.959999999999994</v>
      </c>
      <c r="H273" s="19">
        <v>10080</v>
      </c>
      <c r="I273" s="18">
        <v>25</v>
      </c>
      <c r="J273" s="19">
        <v>2169</v>
      </c>
      <c r="K273" s="19">
        <v>51430</v>
      </c>
      <c r="L273" s="136">
        <v>47400</v>
      </c>
      <c r="M273" s="20" t="s">
        <v>8</v>
      </c>
      <c r="N273" s="21">
        <f t="shared" si="253"/>
        <v>4.6473029045643157</v>
      </c>
      <c r="O273" s="22">
        <f t="shared" si="254"/>
        <v>23.711387736284003</v>
      </c>
      <c r="P273" s="23">
        <f t="shared" si="255"/>
        <v>2541.00790513834</v>
      </c>
      <c r="Q273" s="100">
        <f t="shared" si="256"/>
        <v>0.86071428571428577</v>
      </c>
      <c r="R273" s="17">
        <f t="shared" si="257"/>
        <v>21.999999999999996</v>
      </c>
      <c r="S273" s="24">
        <f t="shared" si="258"/>
        <v>445.27999999999992</v>
      </c>
      <c r="T273" s="25">
        <f t="shared" si="259"/>
        <v>55440</v>
      </c>
      <c r="U273" s="24">
        <f t="shared" si="260"/>
        <v>121</v>
      </c>
      <c r="V273" s="25">
        <f t="shared" si="261"/>
        <v>10501</v>
      </c>
      <c r="W273" s="25">
        <f t="shared" si="262"/>
        <v>260100</v>
      </c>
      <c r="X273" s="72">
        <f t="shared" si="262"/>
        <v>245080</v>
      </c>
      <c r="Y273" s="20" t="s">
        <v>8</v>
      </c>
      <c r="Z273" s="21">
        <f t="shared" si="263"/>
        <v>5.2794971907437391</v>
      </c>
      <c r="AA273" s="22">
        <f t="shared" si="264"/>
        <v>24.769069612417866</v>
      </c>
      <c r="AB273" s="103">
        <f t="shared" si="265"/>
        <v>12850.790513833994</v>
      </c>
      <c r="AC273" s="106">
        <f t="shared" si="266"/>
        <v>4.1670634920634919</v>
      </c>
      <c r="AF273" s="132">
        <f t="shared" si="267"/>
        <v>-2541.00790513834</v>
      </c>
      <c r="AG273" s="431">
        <f t="shared" si="268"/>
        <v>0</v>
      </c>
      <c r="AH273" s="431">
        <f t="shared" si="269"/>
        <v>0</v>
      </c>
    </row>
    <row r="274" spans="1:34" x14ac:dyDescent="0.25">
      <c r="A274" s="90" t="s">
        <v>18</v>
      </c>
      <c r="B274" s="560"/>
      <c r="C274" s="27">
        <v>15.47</v>
      </c>
      <c r="D274" s="28">
        <v>1640</v>
      </c>
      <c r="E274" s="16">
        <f t="shared" si="251"/>
        <v>106.01163542340012</v>
      </c>
      <c r="F274" s="17">
        <f t="shared" si="252"/>
        <v>4.646412411118293</v>
      </c>
      <c r="G274" s="18">
        <v>71.88</v>
      </c>
      <c r="H274" s="19">
        <v>7776</v>
      </c>
      <c r="I274" s="18">
        <v>22</v>
      </c>
      <c r="J274" s="19">
        <v>1920</v>
      </c>
      <c r="K274" s="19">
        <v>45460</v>
      </c>
      <c r="L274" s="136">
        <v>41900</v>
      </c>
      <c r="M274" s="20" t="s">
        <v>8</v>
      </c>
      <c r="N274" s="21">
        <f t="shared" si="253"/>
        <v>4.05</v>
      </c>
      <c r="O274" s="22">
        <f t="shared" si="254"/>
        <v>23.677083333333332</v>
      </c>
      <c r="P274" s="23">
        <f t="shared" si="255"/>
        <v>2938.5908209437621</v>
      </c>
      <c r="Q274" s="100">
        <f t="shared" si="256"/>
        <v>1.1707317073170731</v>
      </c>
      <c r="R274" s="17">
        <f t="shared" si="257"/>
        <v>22.422107304460244</v>
      </c>
      <c r="S274" s="24">
        <f t="shared" si="258"/>
        <v>346.87</v>
      </c>
      <c r="T274" s="25">
        <f t="shared" si="259"/>
        <v>37037</v>
      </c>
      <c r="U274" s="24">
        <f t="shared" si="260"/>
        <v>100</v>
      </c>
      <c r="V274" s="25">
        <f t="shared" si="261"/>
        <v>7711</v>
      </c>
      <c r="W274" s="25">
        <f t="shared" si="262"/>
        <v>187600</v>
      </c>
      <c r="X274" s="72">
        <f t="shared" si="262"/>
        <v>176190</v>
      </c>
      <c r="Y274" s="20" t="s">
        <v>8</v>
      </c>
      <c r="Z274" s="21">
        <f t="shared" si="263"/>
        <v>4.803138373751783</v>
      </c>
      <c r="AA274" s="22">
        <f t="shared" si="264"/>
        <v>24.328880819608351</v>
      </c>
      <c r="AB274" s="103">
        <f t="shared" si="265"/>
        <v>12126.696832579186</v>
      </c>
      <c r="AC274" s="106">
        <f t="shared" si="266"/>
        <v>4.7018292682926832</v>
      </c>
      <c r="AE274">
        <v>230</v>
      </c>
      <c r="AF274" s="132">
        <f t="shared" si="267"/>
        <v>-2938.5908209437621</v>
      </c>
      <c r="AG274" s="431">
        <f t="shared" si="268"/>
        <v>269.26829268292681</v>
      </c>
      <c r="AH274" s="431">
        <f t="shared" si="269"/>
        <v>6375.4878048780483</v>
      </c>
    </row>
    <row r="275" spans="1:34" x14ac:dyDescent="0.25">
      <c r="A275" s="90" t="s">
        <v>38</v>
      </c>
      <c r="B275" s="560"/>
      <c r="C275" s="27">
        <v>20.6</v>
      </c>
      <c r="D275" s="28">
        <v>2628</v>
      </c>
      <c r="E275" s="16">
        <f t="shared" si="251"/>
        <v>127.57281553398057</v>
      </c>
      <c r="F275" s="17">
        <f t="shared" si="252"/>
        <v>4</v>
      </c>
      <c r="G275" s="18">
        <v>82.4</v>
      </c>
      <c r="H275" s="19">
        <v>10512</v>
      </c>
      <c r="I275" s="18">
        <v>26</v>
      </c>
      <c r="J275" s="19">
        <v>2815</v>
      </c>
      <c r="K275" s="19">
        <v>66750</v>
      </c>
      <c r="L275" s="136">
        <v>61520</v>
      </c>
      <c r="M275" s="20" t="s">
        <v>8</v>
      </c>
      <c r="N275" s="21">
        <f t="shared" si="253"/>
        <v>3.7342806394316161</v>
      </c>
      <c r="O275" s="22">
        <f t="shared" si="254"/>
        <v>23.712255772646536</v>
      </c>
      <c r="P275" s="23">
        <f t="shared" si="255"/>
        <v>3240.2912621359219</v>
      </c>
      <c r="Q275" s="100">
        <f t="shared" si="256"/>
        <v>1.0711567732115677</v>
      </c>
      <c r="R275" s="17">
        <f t="shared" si="257"/>
        <v>22</v>
      </c>
      <c r="S275" s="24">
        <f t="shared" si="258"/>
        <v>453.20000000000005</v>
      </c>
      <c r="T275" s="25">
        <f t="shared" si="259"/>
        <v>57816</v>
      </c>
      <c r="U275" s="24">
        <f t="shared" si="260"/>
        <v>119</v>
      </c>
      <c r="V275" s="25">
        <f t="shared" si="261"/>
        <v>11912</v>
      </c>
      <c r="W275" s="25">
        <f t="shared" si="262"/>
        <v>295420</v>
      </c>
      <c r="X275" s="72">
        <f t="shared" si="262"/>
        <v>278170</v>
      </c>
      <c r="Y275" s="20" t="s">
        <v>8</v>
      </c>
      <c r="Z275" s="21">
        <f t="shared" si="263"/>
        <v>4.8535930154466085</v>
      </c>
      <c r="AA275" s="22">
        <f t="shared" si="264"/>
        <v>24.80020147750168</v>
      </c>
      <c r="AB275" s="103">
        <f t="shared" si="265"/>
        <v>14340.776699029126</v>
      </c>
      <c r="AC275" s="106">
        <f t="shared" si="266"/>
        <v>4.5327245053272449</v>
      </c>
      <c r="AF275" s="132">
        <f t="shared" si="267"/>
        <v>-3240.2912621359219</v>
      </c>
      <c r="AG275" s="431">
        <f t="shared" si="268"/>
        <v>0</v>
      </c>
      <c r="AH275" s="431">
        <f t="shared" si="269"/>
        <v>0</v>
      </c>
    </row>
    <row r="276" spans="1:34" x14ac:dyDescent="0.25">
      <c r="A276" s="90" t="s">
        <v>39</v>
      </c>
      <c r="B276" s="560"/>
      <c r="C276" s="27">
        <v>17.48</v>
      </c>
      <c r="D276" s="28">
        <v>2303</v>
      </c>
      <c r="E276" s="16">
        <f t="shared" si="251"/>
        <v>131.75057208237985</v>
      </c>
      <c r="F276" s="17">
        <f t="shared" si="252"/>
        <v>4</v>
      </c>
      <c r="G276" s="18">
        <v>69.92</v>
      </c>
      <c r="H276" s="19">
        <v>9212</v>
      </c>
      <c r="I276" s="18">
        <v>23</v>
      </c>
      <c r="J276" s="19">
        <v>2359</v>
      </c>
      <c r="K276" s="19">
        <v>55500</v>
      </c>
      <c r="L276" s="136">
        <v>51150</v>
      </c>
      <c r="M276" s="20" t="s">
        <v>8</v>
      </c>
      <c r="N276" s="21">
        <f t="shared" si="253"/>
        <v>3.9050445103857565</v>
      </c>
      <c r="O276" s="22">
        <f t="shared" si="254"/>
        <v>23.526918185671896</v>
      </c>
      <c r="P276" s="23">
        <f t="shared" si="255"/>
        <v>3175.0572082379863</v>
      </c>
      <c r="Q276" s="100">
        <f t="shared" si="256"/>
        <v>1.0243161094224924</v>
      </c>
      <c r="R276" s="17">
        <f t="shared" si="257"/>
        <v>22.000000000000004</v>
      </c>
      <c r="S276" s="24">
        <f t="shared" si="258"/>
        <v>384.56000000000006</v>
      </c>
      <c r="T276" s="25">
        <f t="shared" si="259"/>
        <v>50666</v>
      </c>
      <c r="U276" s="24">
        <f t="shared" si="260"/>
        <v>115</v>
      </c>
      <c r="V276" s="25">
        <f t="shared" si="261"/>
        <v>10145</v>
      </c>
      <c r="W276" s="25">
        <f t="shared" si="262"/>
        <v>250840</v>
      </c>
      <c r="X276" s="72">
        <f t="shared" si="262"/>
        <v>236190</v>
      </c>
      <c r="Y276" s="20" t="s">
        <v>8</v>
      </c>
      <c r="Z276" s="21">
        <f t="shared" si="263"/>
        <v>4.9941843272548052</v>
      </c>
      <c r="AA276" s="22">
        <f t="shared" si="264"/>
        <v>24.725480532281914</v>
      </c>
      <c r="AB276" s="103">
        <f t="shared" si="265"/>
        <v>14350.114416475972</v>
      </c>
      <c r="AC276" s="106">
        <f t="shared" si="266"/>
        <v>4.4051237516283113</v>
      </c>
      <c r="AF276" s="132">
        <f t="shared" si="267"/>
        <v>-3175.0572082379863</v>
      </c>
      <c r="AG276" s="431">
        <f t="shared" si="268"/>
        <v>0</v>
      </c>
      <c r="AH276" s="431">
        <f t="shared" si="269"/>
        <v>0</v>
      </c>
    </row>
    <row r="277" spans="1:34" x14ac:dyDescent="0.25">
      <c r="A277" s="90" t="s">
        <v>40</v>
      </c>
      <c r="B277" s="560"/>
      <c r="C277" s="27">
        <v>12.81</v>
      </c>
      <c r="D277" s="28">
        <v>1641</v>
      </c>
      <c r="E277" s="16">
        <f t="shared" si="251"/>
        <v>128.10304449648712</v>
      </c>
      <c r="F277" s="17">
        <f t="shared" si="252"/>
        <v>4</v>
      </c>
      <c r="G277" s="18">
        <v>51.24</v>
      </c>
      <c r="H277" s="19">
        <v>6564</v>
      </c>
      <c r="I277" s="18">
        <v>13</v>
      </c>
      <c r="J277" s="19">
        <v>1407</v>
      </c>
      <c r="K277" s="19">
        <v>30900</v>
      </c>
      <c r="L277" s="136">
        <v>28480</v>
      </c>
      <c r="M277" s="20" t="s">
        <v>8</v>
      </c>
      <c r="N277" s="21">
        <f t="shared" si="253"/>
        <v>4.6652452025586353</v>
      </c>
      <c r="O277" s="22">
        <f t="shared" si="254"/>
        <v>21.961620469083154</v>
      </c>
      <c r="P277" s="23">
        <f t="shared" si="255"/>
        <v>2412.1779859484777</v>
      </c>
      <c r="Q277" s="100">
        <f t="shared" si="256"/>
        <v>0.85740402193784282</v>
      </c>
      <c r="R277" s="17">
        <f t="shared" si="257"/>
        <v>21.531615925058546</v>
      </c>
      <c r="S277" s="24">
        <f t="shared" si="258"/>
        <v>275.82</v>
      </c>
      <c r="T277" s="25">
        <f t="shared" si="259"/>
        <v>35330</v>
      </c>
      <c r="U277" s="24">
        <f t="shared" si="260"/>
        <v>73</v>
      </c>
      <c r="V277" s="25">
        <f t="shared" si="261"/>
        <v>6715</v>
      </c>
      <c r="W277" s="25">
        <f t="shared" si="262"/>
        <v>152920</v>
      </c>
      <c r="X277" s="72">
        <f t="shared" si="262"/>
        <v>143980</v>
      </c>
      <c r="Y277" s="20" t="s">
        <v>8</v>
      </c>
      <c r="Z277" s="21">
        <f t="shared" si="263"/>
        <v>5.2613551749813849</v>
      </c>
      <c r="AA277" s="22">
        <f t="shared" si="264"/>
        <v>22.772896500372301</v>
      </c>
      <c r="AB277" s="103">
        <f t="shared" si="265"/>
        <v>11937.548790007806</v>
      </c>
      <c r="AC277" s="106">
        <f t="shared" si="266"/>
        <v>4.0920170627666055</v>
      </c>
      <c r="AF277" s="132">
        <f t="shared" si="267"/>
        <v>-2412.1779859484777</v>
      </c>
      <c r="AG277" s="431">
        <f t="shared" si="268"/>
        <v>0</v>
      </c>
      <c r="AH277" s="431">
        <f t="shared" si="269"/>
        <v>0</v>
      </c>
    </row>
    <row r="278" spans="1:34" x14ac:dyDescent="0.25">
      <c r="A278" s="91" t="s">
        <v>41</v>
      </c>
      <c r="B278" s="561"/>
      <c r="C278" s="54">
        <v>2.2200000000000002</v>
      </c>
      <c r="D278" s="55">
        <v>278</v>
      </c>
      <c r="E278" s="11">
        <f t="shared" si="251"/>
        <v>125.22522522522522</v>
      </c>
      <c r="F278" s="7">
        <f t="shared" si="252"/>
        <v>4</v>
      </c>
      <c r="G278" s="6">
        <v>8.8800000000000008</v>
      </c>
      <c r="H278" s="5">
        <v>1112</v>
      </c>
      <c r="I278" s="6">
        <v>4</v>
      </c>
      <c r="J278" s="5">
        <v>282</v>
      </c>
      <c r="K278" s="5">
        <v>6490</v>
      </c>
      <c r="L278" s="137">
        <v>5980</v>
      </c>
      <c r="M278" s="131" t="s">
        <v>8</v>
      </c>
      <c r="N278" s="60">
        <f t="shared" si="253"/>
        <v>3.9432624113475176</v>
      </c>
      <c r="O278" s="61">
        <f t="shared" si="254"/>
        <v>23.01418439716312</v>
      </c>
      <c r="P278" s="62">
        <f t="shared" si="255"/>
        <v>2923.4234234234232</v>
      </c>
      <c r="Q278" s="120">
        <f t="shared" si="256"/>
        <v>1.014388489208633</v>
      </c>
      <c r="R278" s="17">
        <f t="shared" si="257"/>
        <v>22.000000000000004</v>
      </c>
      <c r="S278" s="24">
        <f t="shared" si="258"/>
        <v>48.840000000000011</v>
      </c>
      <c r="T278" s="25">
        <f t="shared" si="259"/>
        <v>6116</v>
      </c>
      <c r="U278" s="24">
        <f t="shared" si="260"/>
        <v>22</v>
      </c>
      <c r="V278" s="25">
        <f t="shared" si="261"/>
        <v>1453</v>
      </c>
      <c r="W278" s="25">
        <f t="shared" si="262"/>
        <v>35150</v>
      </c>
      <c r="X278" s="72">
        <f t="shared" si="262"/>
        <v>33120</v>
      </c>
      <c r="Y278" s="131" t="s">
        <v>8</v>
      </c>
      <c r="Z278" s="21">
        <f t="shared" si="263"/>
        <v>4.2092222986923602</v>
      </c>
      <c r="AA278" s="22">
        <f t="shared" si="264"/>
        <v>24.191328286304199</v>
      </c>
      <c r="AB278" s="103">
        <f t="shared" si="265"/>
        <v>15833.333333333332</v>
      </c>
      <c r="AC278" s="106">
        <f t="shared" si="266"/>
        <v>5.2266187050359711</v>
      </c>
      <c r="AF278" s="132">
        <f t="shared" si="267"/>
        <v>-2923.4234234234232</v>
      </c>
      <c r="AG278" s="431">
        <f t="shared" si="268"/>
        <v>0</v>
      </c>
      <c r="AH278" s="431">
        <f t="shared" si="269"/>
        <v>0</v>
      </c>
    </row>
    <row r="279" spans="1:34" x14ac:dyDescent="0.25">
      <c r="A279" s="92" t="s">
        <v>24</v>
      </c>
      <c r="B279" s="44"/>
      <c r="C279" s="45">
        <f t="shared" ref="C279" si="270">SUM(C262:C278)</f>
        <v>285.72000000000003</v>
      </c>
      <c r="D279" s="46">
        <f t="shared" ref="D279" si="271">SUM(D262:D278)</f>
        <v>35866</v>
      </c>
      <c r="E279" s="130">
        <f t="shared" si="251"/>
        <v>125.52848943021138</v>
      </c>
      <c r="F279" s="73"/>
      <c r="G279" s="45">
        <f t="shared" ref="G279:K279" si="272">SUM(G262:G278)</f>
        <v>1054.2400000000002</v>
      </c>
      <c r="H279" s="46">
        <f t="shared" si="272"/>
        <v>132361</v>
      </c>
      <c r="I279" s="45">
        <f t="shared" si="272"/>
        <v>328</v>
      </c>
      <c r="J279" s="46">
        <f t="shared" si="272"/>
        <v>30332</v>
      </c>
      <c r="K279" s="46">
        <f t="shared" si="272"/>
        <v>710200</v>
      </c>
      <c r="L279" s="46">
        <f t="shared" ref="L279" si="273">SUM(L262:L278)</f>
        <v>654590</v>
      </c>
      <c r="M279" s="74" t="s">
        <v>8</v>
      </c>
      <c r="N279" s="75">
        <f t="shared" si="253"/>
        <v>4.3637412633522352</v>
      </c>
      <c r="O279" s="76">
        <f t="shared" si="254"/>
        <v>23.414216009494922</v>
      </c>
      <c r="P279" s="77">
        <f t="shared" si="255"/>
        <v>2485.6502869942597</v>
      </c>
      <c r="Q279" s="101">
        <f>J279/D279</f>
        <v>0.84570345173702111</v>
      </c>
      <c r="R279" s="73"/>
      <c r="S279" s="45">
        <f t="shared" ref="S279:W279" si="274">SUM(S262:S278)</f>
        <v>6244.05</v>
      </c>
      <c r="T279" s="46">
        <f t="shared" si="274"/>
        <v>783884</v>
      </c>
      <c r="U279" s="45">
        <f t="shared" si="274"/>
        <v>1952</v>
      </c>
      <c r="V279" s="46">
        <f t="shared" si="274"/>
        <v>153888</v>
      </c>
      <c r="W279" s="46">
        <f t="shared" si="274"/>
        <v>3796240</v>
      </c>
      <c r="X279" s="72">
        <f t="shared" ref="X279:X290" si="275">L279+X228</f>
        <v>3573450</v>
      </c>
      <c r="Y279" s="129" t="s">
        <v>8</v>
      </c>
      <c r="Z279" s="75">
        <f t="shared" si="263"/>
        <v>5.0938604699521726</v>
      </c>
      <c r="AA279" s="76">
        <f t="shared" si="264"/>
        <v>24.668850072780202</v>
      </c>
      <c r="AB279" s="112">
        <f t="shared" si="265"/>
        <v>13286.574268514629</v>
      </c>
      <c r="AC279" s="107">
        <f>V279/D279</f>
        <v>4.2906373724418669</v>
      </c>
      <c r="AF279" s="132"/>
      <c r="AG279" s="431">
        <f t="shared" si="268"/>
        <v>0</v>
      </c>
      <c r="AH279" s="431">
        <f t="shared" si="269"/>
        <v>0</v>
      </c>
    </row>
    <row r="280" spans="1:34" x14ac:dyDescent="0.25">
      <c r="A280" s="90" t="s">
        <v>42</v>
      </c>
      <c r="B280" s="562">
        <v>1998</v>
      </c>
      <c r="C280" s="27">
        <v>19.739999999999998</v>
      </c>
      <c r="D280" s="28">
        <v>2491</v>
      </c>
      <c r="E280" s="16">
        <f t="shared" si="251"/>
        <v>126.1904761904762</v>
      </c>
      <c r="F280" s="17">
        <f t="shared" ref="F280:F290" si="276">G280/C280</f>
        <v>3.6079027355623103</v>
      </c>
      <c r="G280" s="18">
        <v>71.22</v>
      </c>
      <c r="H280" s="19">
        <v>8987</v>
      </c>
      <c r="I280" s="18">
        <v>18</v>
      </c>
      <c r="J280" s="19">
        <v>2068</v>
      </c>
      <c r="K280" s="19">
        <v>48700</v>
      </c>
      <c r="L280" s="136">
        <v>44890</v>
      </c>
      <c r="M280" s="20" t="s">
        <v>8</v>
      </c>
      <c r="N280" s="21">
        <f t="shared" si="253"/>
        <v>4.3457446808510642</v>
      </c>
      <c r="O280" s="22">
        <f t="shared" si="254"/>
        <v>23.549323017408124</v>
      </c>
      <c r="P280" s="23">
        <f t="shared" si="255"/>
        <v>2467.0719351570419</v>
      </c>
      <c r="Q280" s="100">
        <f t="shared" ref="Q280:Q290" si="277">J280/D280</f>
        <v>0.83018867924528306</v>
      </c>
      <c r="R280" s="17">
        <f t="shared" ref="R280:R290" si="278">S280/C280</f>
        <v>22</v>
      </c>
      <c r="S280" s="24">
        <f t="shared" ref="S280:S290" si="279">G280+S229</f>
        <v>434.28</v>
      </c>
      <c r="T280" s="25">
        <f t="shared" ref="T280:T290" si="280">H280+T229</f>
        <v>54802</v>
      </c>
      <c r="U280" s="24">
        <f t="shared" ref="U280:U290" si="281">I280+U229</f>
        <v>110</v>
      </c>
      <c r="V280" s="25">
        <f t="shared" ref="V280:V290" si="282">J280+V229</f>
        <v>10656</v>
      </c>
      <c r="W280" s="25">
        <f t="shared" ref="W280:W290" si="283">K280+W229</f>
        <v>265990</v>
      </c>
      <c r="X280" s="72">
        <f t="shared" si="275"/>
        <v>250200</v>
      </c>
      <c r="Y280" s="131" t="s">
        <v>8</v>
      </c>
      <c r="Z280" s="21">
        <f t="shared" si="263"/>
        <v>5.1428303303303302</v>
      </c>
      <c r="AA280" s="22">
        <f t="shared" si="264"/>
        <v>24.961524024024023</v>
      </c>
      <c r="AB280" s="103">
        <f t="shared" si="265"/>
        <v>13474.670719351572</v>
      </c>
      <c r="AC280" s="106">
        <f t="shared" ref="AC280:AC290" si="284">V280/D280</f>
        <v>4.2778000802890404</v>
      </c>
      <c r="AF280" s="132">
        <f t="shared" si="267"/>
        <v>-2467.0719351570419</v>
      </c>
      <c r="AG280" s="431">
        <f t="shared" si="268"/>
        <v>0</v>
      </c>
      <c r="AH280" s="431">
        <f t="shared" si="269"/>
        <v>0</v>
      </c>
    </row>
    <row r="281" spans="1:34" x14ac:dyDescent="0.25">
      <c r="A281" s="89" t="s">
        <v>43</v>
      </c>
      <c r="B281" s="563"/>
      <c r="C281" s="78">
        <v>22.16</v>
      </c>
      <c r="D281" s="79">
        <v>2705</v>
      </c>
      <c r="E281" s="63">
        <f t="shared" si="251"/>
        <v>122.0667870036101</v>
      </c>
      <c r="F281" s="64">
        <f t="shared" si="276"/>
        <v>4</v>
      </c>
      <c r="G281" s="65">
        <v>88.64</v>
      </c>
      <c r="H281" s="66">
        <v>10820</v>
      </c>
      <c r="I281" s="65">
        <v>29</v>
      </c>
      <c r="J281" s="66">
        <v>2832</v>
      </c>
      <c r="K281" s="66">
        <v>63720</v>
      </c>
      <c r="L281" s="135">
        <v>58730</v>
      </c>
      <c r="M281" s="67" t="s">
        <v>8</v>
      </c>
      <c r="N281" s="68">
        <f t="shared" si="253"/>
        <v>3.8206214689265536</v>
      </c>
      <c r="O281" s="69">
        <f t="shared" si="254"/>
        <v>22.5</v>
      </c>
      <c r="P281" s="70">
        <f t="shared" si="255"/>
        <v>2875.451263537906</v>
      </c>
      <c r="Q281" s="100">
        <f t="shared" si="277"/>
        <v>1.0469500924214419</v>
      </c>
      <c r="R281" s="64">
        <f t="shared" si="278"/>
        <v>21.819494584837543</v>
      </c>
      <c r="S281" s="71">
        <f t="shared" si="279"/>
        <v>483.52</v>
      </c>
      <c r="T281" s="72">
        <f t="shared" si="280"/>
        <v>59004</v>
      </c>
      <c r="U281" s="71">
        <f t="shared" si="281"/>
        <v>138</v>
      </c>
      <c r="V281" s="72">
        <f t="shared" si="282"/>
        <v>12713</v>
      </c>
      <c r="W281" s="72">
        <f t="shared" si="283"/>
        <v>301220</v>
      </c>
      <c r="X281" s="72">
        <f t="shared" si="275"/>
        <v>283550</v>
      </c>
      <c r="Y281" s="67" t="s">
        <v>8</v>
      </c>
      <c r="Z281" s="21">
        <f t="shared" si="263"/>
        <v>4.6412333831511052</v>
      </c>
      <c r="AA281" s="22">
        <f t="shared" si="264"/>
        <v>23.693856682136396</v>
      </c>
      <c r="AB281" s="103">
        <f t="shared" si="265"/>
        <v>13592.960288808665</v>
      </c>
      <c r="AC281" s="106">
        <f t="shared" si="284"/>
        <v>4.6998151571164506</v>
      </c>
      <c r="AF281" s="132">
        <f t="shared" si="267"/>
        <v>-2875.451263537906</v>
      </c>
      <c r="AG281" s="431">
        <f t="shared" si="268"/>
        <v>0</v>
      </c>
      <c r="AH281" s="431">
        <f t="shared" si="269"/>
        <v>0</v>
      </c>
    </row>
    <row r="282" spans="1:34" x14ac:dyDescent="0.25">
      <c r="A282" s="90" t="s">
        <v>44</v>
      </c>
      <c r="B282" s="563"/>
      <c r="C282" s="27">
        <v>13.09</v>
      </c>
      <c r="D282" s="28">
        <v>1520</v>
      </c>
      <c r="E282" s="16">
        <f t="shared" si="251"/>
        <v>116.11917494270436</v>
      </c>
      <c r="F282" s="17">
        <f t="shared" si="276"/>
        <v>4</v>
      </c>
      <c r="G282" s="18">
        <v>52.36</v>
      </c>
      <c r="H282" s="19">
        <v>6080</v>
      </c>
      <c r="I282" s="18">
        <v>18</v>
      </c>
      <c r="J282" s="19">
        <v>1669</v>
      </c>
      <c r="K282" s="19">
        <v>37340</v>
      </c>
      <c r="L282" s="136">
        <v>34420</v>
      </c>
      <c r="M282" s="20" t="s">
        <v>8</v>
      </c>
      <c r="N282" s="21">
        <f t="shared" si="253"/>
        <v>3.6428999400838826</v>
      </c>
      <c r="O282" s="22">
        <f t="shared" si="254"/>
        <v>22.372678250449372</v>
      </c>
      <c r="P282" s="23">
        <f t="shared" si="255"/>
        <v>2852.5592055003822</v>
      </c>
      <c r="Q282" s="100">
        <f t="shared" si="277"/>
        <v>1.0980263157894736</v>
      </c>
      <c r="R282" s="17">
        <f t="shared" si="278"/>
        <v>21.618029029793739</v>
      </c>
      <c r="S282" s="24">
        <f t="shared" si="279"/>
        <v>282.98</v>
      </c>
      <c r="T282" s="25">
        <f t="shared" si="280"/>
        <v>32856</v>
      </c>
      <c r="U282" s="24">
        <f t="shared" si="281"/>
        <v>84</v>
      </c>
      <c r="V282" s="25">
        <f t="shared" si="282"/>
        <v>7817</v>
      </c>
      <c r="W282" s="25">
        <f t="shared" si="283"/>
        <v>182580</v>
      </c>
      <c r="X282" s="72">
        <f t="shared" si="275"/>
        <v>171960</v>
      </c>
      <c r="Y282" s="20" t="s">
        <v>8</v>
      </c>
      <c r="Z282" s="21">
        <f t="shared" si="263"/>
        <v>4.2031469873352947</v>
      </c>
      <c r="AA282" s="22">
        <f t="shared" si="264"/>
        <v>23.356786490981193</v>
      </c>
      <c r="AB282" s="103">
        <f t="shared" si="265"/>
        <v>13948.051948051949</v>
      </c>
      <c r="AC282" s="106">
        <f t="shared" si="284"/>
        <v>5.1427631578947368</v>
      </c>
      <c r="AF282" s="132">
        <f t="shared" si="267"/>
        <v>-2852.5592055003822</v>
      </c>
      <c r="AG282" s="431">
        <f t="shared" si="268"/>
        <v>0</v>
      </c>
      <c r="AH282" s="431">
        <f t="shared" si="269"/>
        <v>0</v>
      </c>
    </row>
    <row r="283" spans="1:34" x14ac:dyDescent="0.25">
      <c r="A283" s="90" t="s">
        <v>45</v>
      </c>
      <c r="B283" s="563"/>
      <c r="C283" s="27">
        <v>16.28</v>
      </c>
      <c r="D283" s="28">
        <v>1979</v>
      </c>
      <c r="E283" s="16">
        <f t="shared" si="251"/>
        <v>121.56019656019654</v>
      </c>
      <c r="F283" s="17">
        <f t="shared" si="276"/>
        <v>3.3857493857493854</v>
      </c>
      <c r="G283" s="18">
        <v>55.12</v>
      </c>
      <c r="H283" s="19">
        <v>6700</v>
      </c>
      <c r="I283" s="18">
        <v>18</v>
      </c>
      <c r="J283" s="19">
        <v>1578</v>
      </c>
      <c r="K283" s="19">
        <v>36770</v>
      </c>
      <c r="L283" s="136">
        <v>33890</v>
      </c>
      <c r="M283" s="20" t="s">
        <v>8</v>
      </c>
      <c r="N283" s="21">
        <f t="shared" si="253"/>
        <v>4.245880861850444</v>
      </c>
      <c r="O283" s="22">
        <f t="shared" si="254"/>
        <v>23.301647655259824</v>
      </c>
      <c r="P283" s="23">
        <f t="shared" si="255"/>
        <v>2258.5995085995082</v>
      </c>
      <c r="Q283" s="100">
        <f t="shared" si="277"/>
        <v>0.79737241030823647</v>
      </c>
      <c r="R283" s="17">
        <f t="shared" si="278"/>
        <v>20.955773955773957</v>
      </c>
      <c r="S283" s="24">
        <f t="shared" si="279"/>
        <v>341.16</v>
      </c>
      <c r="T283" s="25">
        <f t="shared" si="280"/>
        <v>41471</v>
      </c>
      <c r="U283" s="24">
        <f t="shared" si="281"/>
        <v>95</v>
      </c>
      <c r="V283" s="25">
        <f t="shared" si="282"/>
        <v>7987</v>
      </c>
      <c r="W283" s="25">
        <f t="shared" si="283"/>
        <v>194660</v>
      </c>
      <c r="X283" s="72">
        <f t="shared" si="275"/>
        <v>183360</v>
      </c>
      <c r="Y283" s="20" t="s">
        <v>8</v>
      </c>
      <c r="Z283" s="21">
        <f t="shared" si="263"/>
        <v>5.1923125078252159</v>
      </c>
      <c r="AA283" s="22">
        <f t="shared" si="264"/>
        <v>24.372104670088895</v>
      </c>
      <c r="AB283" s="103">
        <f t="shared" si="265"/>
        <v>11957.002457002456</v>
      </c>
      <c r="AC283" s="106">
        <f t="shared" si="284"/>
        <v>4.0358767054067712</v>
      </c>
      <c r="AF283" s="132">
        <f t="shared" si="267"/>
        <v>-2258.5995085995082</v>
      </c>
      <c r="AG283" s="431">
        <f t="shared" si="268"/>
        <v>0</v>
      </c>
      <c r="AH283" s="431">
        <f t="shared" si="269"/>
        <v>0</v>
      </c>
    </row>
    <row r="284" spans="1:34" x14ac:dyDescent="0.25">
      <c r="A284" s="90" t="s">
        <v>46</v>
      </c>
      <c r="B284" s="563"/>
      <c r="C284" s="27">
        <v>18.239999999999998</v>
      </c>
      <c r="D284" s="28">
        <v>2463</v>
      </c>
      <c r="E284" s="16">
        <f t="shared" si="251"/>
        <v>135.03289473684211</v>
      </c>
      <c r="F284" s="17">
        <f t="shared" si="276"/>
        <v>4</v>
      </c>
      <c r="G284" s="18">
        <v>72.959999999999994</v>
      </c>
      <c r="H284" s="19">
        <v>9852</v>
      </c>
      <c r="I284" s="18">
        <v>24</v>
      </c>
      <c r="J284" s="19">
        <v>2036</v>
      </c>
      <c r="K284" s="19">
        <v>48960</v>
      </c>
      <c r="L284" s="136">
        <v>45130</v>
      </c>
      <c r="M284" s="20" t="s">
        <v>8</v>
      </c>
      <c r="N284" s="21">
        <f t="shared" si="253"/>
        <v>4.8388998035363455</v>
      </c>
      <c r="O284" s="22">
        <f t="shared" si="254"/>
        <v>24.047151277013754</v>
      </c>
      <c r="P284" s="23">
        <f t="shared" si="255"/>
        <v>2684.2105263157896</v>
      </c>
      <c r="Q284" s="100">
        <f t="shared" si="277"/>
        <v>0.82663418595209093</v>
      </c>
      <c r="R284" s="17">
        <f t="shared" si="278"/>
        <v>22.000000000000004</v>
      </c>
      <c r="S284" s="24">
        <f t="shared" si="279"/>
        <v>401.28000000000003</v>
      </c>
      <c r="T284" s="25">
        <f t="shared" si="280"/>
        <v>54186</v>
      </c>
      <c r="U284" s="24">
        <f t="shared" si="281"/>
        <v>113</v>
      </c>
      <c r="V284" s="25">
        <f t="shared" si="282"/>
        <v>9533</v>
      </c>
      <c r="W284" s="25">
        <f t="shared" si="283"/>
        <v>246250</v>
      </c>
      <c r="X284" s="72">
        <f t="shared" si="275"/>
        <v>232060</v>
      </c>
      <c r="Y284" s="20" t="s">
        <v>8</v>
      </c>
      <c r="Z284" s="21">
        <f t="shared" si="263"/>
        <v>5.6840448966747088</v>
      </c>
      <c r="AA284" s="22">
        <f t="shared" si="264"/>
        <v>25.831322773523549</v>
      </c>
      <c r="AB284" s="103">
        <f t="shared" si="265"/>
        <v>13500.548245614036</v>
      </c>
      <c r="AC284" s="106">
        <f t="shared" si="284"/>
        <v>3.870483150629314</v>
      </c>
      <c r="AF284" s="132">
        <f t="shared" si="267"/>
        <v>-2684.2105263157896</v>
      </c>
      <c r="AG284" s="431">
        <f t="shared" si="268"/>
        <v>0</v>
      </c>
      <c r="AH284" s="431">
        <f t="shared" si="269"/>
        <v>0</v>
      </c>
    </row>
    <row r="285" spans="1:34" x14ac:dyDescent="0.25">
      <c r="A285" s="90" t="s">
        <v>47</v>
      </c>
      <c r="B285" s="563"/>
      <c r="C285" s="27">
        <v>16.23</v>
      </c>
      <c r="D285" s="28">
        <v>2248</v>
      </c>
      <c r="E285" s="16">
        <f t="shared" si="251"/>
        <v>138.50893407270488</v>
      </c>
      <c r="F285" s="17">
        <f t="shared" si="276"/>
        <v>4</v>
      </c>
      <c r="G285" s="18">
        <v>64.92</v>
      </c>
      <c r="H285" s="19">
        <v>8992</v>
      </c>
      <c r="I285" s="18">
        <v>21</v>
      </c>
      <c r="J285" s="19">
        <v>2022</v>
      </c>
      <c r="K285" s="19">
        <v>47040</v>
      </c>
      <c r="L285" s="136">
        <v>43360</v>
      </c>
      <c r="M285" s="20" t="s">
        <v>8</v>
      </c>
      <c r="N285" s="21">
        <f t="shared" si="253"/>
        <v>4.4470820969337286</v>
      </c>
      <c r="O285" s="22">
        <f t="shared" si="254"/>
        <v>23.264094955489615</v>
      </c>
      <c r="P285" s="23">
        <f t="shared" si="255"/>
        <v>2898.3364140480589</v>
      </c>
      <c r="Q285" s="100">
        <f t="shared" si="277"/>
        <v>0.89946619217081847</v>
      </c>
      <c r="R285" s="17">
        <f t="shared" si="278"/>
        <v>21.876771410967343</v>
      </c>
      <c r="S285" s="24">
        <f t="shared" si="279"/>
        <v>355.06</v>
      </c>
      <c r="T285" s="25">
        <f t="shared" si="280"/>
        <v>49169</v>
      </c>
      <c r="U285" s="24">
        <f t="shared" si="281"/>
        <v>99</v>
      </c>
      <c r="V285" s="25">
        <f t="shared" si="282"/>
        <v>8745</v>
      </c>
      <c r="W285" s="25">
        <f t="shared" si="283"/>
        <v>213350</v>
      </c>
      <c r="X285" s="72">
        <f t="shared" si="275"/>
        <v>200830</v>
      </c>
      <c r="Y285" s="20" t="s">
        <v>8</v>
      </c>
      <c r="Z285" s="21">
        <f t="shared" si="263"/>
        <v>5.6225271583762151</v>
      </c>
      <c r="AA285" s="22">
        <f t="shared" si="264"/>
        <v>24.396798170383075</v>
      </c>
      <c r="AB285" s="103">
        <f t="shared" si="265"/>
        <v>13145.409735058533</v>
      </c>
      <c r="AC285" s="106">
        <f t="shared" si="284"/>
        <v>3.8901245551601424</v>
      </c>
      <c r="AF285" s="132">
        <f t="shared" si="267"/>
        <v>-2898.3364140480589</v>
      </c>
      <c r="AG285" s="431">
        <f t="shared" si="268"/>
        <v>0</v>
      </c>
      <c r="AH285" s="431">
        <f t="shared" si="269"/>
        <v>0</v>
      </c>
    </row>
    <row r="286" spans="1:34" x14ac:dyDescent="0.25">
      <c r="A286" s="90" t="s">
        <v>48</v>
      </c>
      <c r="B286" s="563"/>
      <c r="C286" s="27">
        <v>3.23</v>
      </c>
      <c r="D286" s="28">
        <v>403</v>
      </c>
      <c r="E286" s="16">
        <f t="shared" si="251"/>
        <v>124.76780185758514</v>
      </c>
      <c r="F286" s="17">
        <f t="shared" si="276"/>
        <v>4</v>
      </c>
      <c r="G286" s="18">
        <v>12.92</v>
      </c>
      <c r="H286" s="19">
        <v>1612</v>
      </c>
      <c r="I286" s="18">
        <v>4</v>
      </c>
      <c r="J286" s="19">
        <v>386</v>
      </c>
      <c r="K286" s="19">
        <v>8960</v>
      </c>
      <c r="L286" s="136">
        <v>8260</v>
      </c>
      <c r="M286" s="20" t="s">
        <v>8</v>
      </c>
      <c r="N286" s="21">
        <f t="shared" si="253"/>
        <v>4.176165803108808</v>
      </c>
      <c r="O286" s="22">
        <f t="shared" si="254"/>
        <v>23.212435233160623</v>
      </c>
      <c r="P286" s="23">
        <f t="shared" si="255"/>
        <v>2773.9938080495358</v>
      </c>
      <c r="Q286" s="100">
        <f t="shared" si="277"/>
        <v>0.95781637717121593</v>
      </c>
      <c r="R286" s="17">
        <f t="shared" si="278"/>
        <v>21.999999999999996</v>
      </c>
      <c r="S286" s="24">
        <f t="shared" si="279"/>
        <v>71.059999999999988</v>
      </c>
      <c r="T286" s="25">
        <f t="shared" si="280"/>
        <v>8866</v>
      </c>
      <c r="U286" s="24">
        <f t="shared" si="281"/>
        <v>22</v>
      </c>
      <c r="V286" s="25">
        <f t="shared" si="282"/>
        <v>1711</v>
      </c>
      <c r="W286" s="25">
        <f t="shared" si="283"/>
        <v>41260</v>
      </c>
      <c r="X286" s="72">
        <f t="shared" si="275"/>
        <v>38860</v>
      </c>
      <c r="Y286" s="20" t="s">
        <v>8</v>
      </c>
      <c r="Z286" s="21">
        <f t="shared" si="263"/>
        <v>5.1817650496785506</v>
      </c>
      <c r="AA286" s="22">
        <f t="shared" si="264"/>
        <v>24.114552893045001</v>
      </c>
      <c r="AB286" s="103">
        <f t="shared" si="265"/>
        <v>12773.993808049536</v>
      </c>
      <c r="AC286" s="106">
        <f t="shared" si="284"/>
        <v>4.2456575682382134</v>
      </c>
      <c r="AF286" s="132">
        <f t="shared" si="267"/>
        <v>-2773.9938080495358</v>
      </c>
      <c r="AG286" s="431">
        <f t="shared" si="268"/>
        <v>0</v>
      </c>
      <c r="AH286" s="431">
        <f t="shared" si="269"/>
        <v>0</v>
      </c>
    </row>
    <row r="287" spans="1:34" x14ac:dyDescent="0.25">
      <c r="A287" s="90" t="s">
        <v>49</v>
      </c>
      <c r="B287" s="563"/>
      <c r="C287" s="27">
        <v>8.82</v>
      </c>
      <c r="D287" s="28">
        <v>1153</v>
      </c>
      <c r="E287" s="16">
        <f t="shared" si="251"/>
        <v>130.72562358276645</v>
      </c>
      <c r="F287" s="17">
        <f t="shared" si="276"/>
        <v>4</v>
      </c>
      <c r="G287" s="18">
        <v>35.28</v>
      </c>
      <c r="H287" s="19">
        <v>4612</v>
      </c>
      <c r="I287" s="18">
        <v>11</v>
      </c>
      <c r="J287" s="19">
        <v>984</v>
      </c>
      <c r="K287" s="19">
        <v>22980</v>
      </c>
      <c r="L287" s="136">
        <v>21180</v>
      </c>
      <c r="M287" s="20" t="s">
        <v>8</v>
      </c>
      <c r="N287" s="21">
        <f t="shared" si="253"/>
        <v>4.6869918699186988</v>
      </c>
      <c r="O287" s="22">
        <f t="shared" si="254"/>
        <v>23.353658536585368</v>
      </c>
      <c r="P287" s="23">
        <f t="shared" si="255"/>
        <v>2605.4421768707484</v>
      </c>
      <c r="Q287" s="100">
        <f t="shared" si="277"/>
        <v>0.85342584562012147</v>
      </c>
      <c r="R287" s="17">
        <f t="shared" si="278"/>
        <v>22</v>
      </c>
      <c r="S287" s="24">
        <f t="shared" si="279"/>
        <v>194.04000000000002</v>
      </c>
      <c r="T287" s="25">
        <f t="shared" si="280"/>
        <v>25366</v>
      </c>
      <c r="U287" s="24">
        <f t="shared" si="281"/>
        <v>50</v>
      </c>
      <c r="V287" s="25">
        <f t="shared" si="282"/>
        <v>4228</v>
      </c>
      <c r="W287" s="25">
        <f t="shared" si="283"/>
        <v>103440</v>
      </c>
      <c r="X287" s="72">
        <f t="shared" si="275"/>
        <v>97420</v>
      </c>
      <c r="Y287" s="20" t="s">
        <v>8</v>
      </c>
      <c r="Z287" s="21">
        <f t="shared" si="263"/>
        <v>5.9995269631031221</v>
      </c>
      <c r="AA287" s="22">
        <f t="shared" si="264"/>
        <v>24.46546830652791</v>
      </c>
      <c r="AB287" s="103">
        <f t="shared" si="265"/>
        <v>11727.891156462585</v>
      </c>
      <c r="AC287" s="106">
        <f t="shared" si="284"/>
        <v>3.6669557675628797</v>
      </c>
      <c r="AF287" s="132">
        <f t="shared" si="267"/>
        <v>-2605.4421768707484</v>
      </c>
      <c r="AG287" s="431">
        <f t="shared" si="268"/>
        <v>0</v>
      </c>
      <c r="AH287" s="431">
        <f t="shared" si="269"/>
        <v>0</v>
      </c>
    </row>
    <row r="288" spans="1:34" x14ac:dyDescent="0.25">
      <c r="A288" s="90" t="s">
        <v>50</v>
      </c>
      <c r="B288" s="563"/>
      <c r="C288" s="27">
        <v>11.54</v>
      </c>
      <c r="D288" s="28">
        <v>1448</v>
      </c>
      <c r="E288" s="16">
        <f t="shared" si="251"/>
        <v>125.47660311958407</v>
      </c>
      <c r="F288" s="17">
        <f t="shared" si="276"/>
        <v>4</v>
      </c>
      <c r="G288" s="18">
        <v>46.16</v>
      </c>
      <c r="H288" s="19">
        <v>5792</v>
      </c>
      <c r="I288" s="18">
        <v>15</v>
      </c>
      <c r="J288" s="19">
        <v>1554</v>
      </c>
      <c r="K288" s="19">
        <v>36550</v>
      </c>
      <c r="L288" s="136">
        <v>33690</v>
      </c>
      <c r="M288" s="20" t="s">
        <v>8</v>
      </c>
      <c r="N288" s="21">
        <f t="shared" si="253"/>
        <v>3.727155727155727</v>
      </c>
      <c r="O288" s="22">
        <f t="shared" si="254"/>
        <v>23.519948519948521</v>
      </c>
      <c r="P288" s="23">
        <f t="shared" si="255"/>
        <v>3167.2443674176779</v>
      </c>
      <c r="Q288" s="100">
        <f t="shared" si="277"/>
        <v>1.0732044198895028</v>
      </c>
      <c r="R288" s="17">
        <f t="shared" si="278"/>
        <v>22</v>
      </c>
      <c r="S288" s="24">
        <f t="shared" si="279"/>
        <v>253.88</v>
      </c>
      <c r="T288" s="25">
        <f t="shared" si="280"/>
        <v>31856</v>
      </c>
      <c r="U288" s="24">
        <f t="shared" si="281"/>
        <v>71</v>
      </c>
      <c r="V288" s="25">
        <f t="shared" si="282"/>
        <v>6351</v>
      </c>
      <c r="W288" s="25">
        <f t="shared" si="283"/>
        <v>156920</v>
      </c>
      <c r="X288" s="72">
        <f t="shared" si="275"/>
        <v>147670</v>
      </c>
      <c r="Y288" s="20" t="s">
        <v>8</v>
      </c>
      <c r="Z288" s="21">
        <f t="shared" si="263"/>
        <v>5.015903007400409</v>
      </c>
      <c r="AA288" s="22">
        <f t="shared" si="264"/>
        <v>24.707920012596443</v>
      </c>
      <c r="AB288" s="103">
        <f t="shared" si="265"/>
        <v>13597.920277296362</v>
      </c>
      <c r="AC288" s="106">
        <f t="shared" si="284"/>
        <v>4.3860497237569058</v>
      </c>
      <c r="AF288" s="132">
        <f t="shared" si="267"/>
        <v>-3167.2443674176779</v>
      </c>
      <c r="AG288" s="431">
        <f t="shared" si="268"/>
        <v>0</v>
      </c>
      <c r="AH288" s="431">
        <f t="shared" si="269"/>
        <v>0</v>
      </c>
    </row>
    <row r="289" spans="1:34" x14ac:dyDescent="0.25">
      <c r="A289" s="90" t="s">
        <v>51</v>
      </c>
      <c r="B289" s="563"/>
      <c r="C289" s="27">
        <v>19.36</v>
      </c>
      <c r="D289" s="28">
        <v>2442</v>
      </c>
      <c r="E289" s="16">
        <f t="shared" si="251"/>
        <v>126.13636363636364</v>
      </c>
      <c r="F289" s="17">
        <f t="shared" si="276"/>
        <v>4</v>
      </c>
      <c r="G289" s="18">
        <v>77.44</v>
      </c>
      <c r="H289" s="19">
        <v>9768</v>
      </c>
      <c r="I289" s="18">
        <v>22</v>
      </c>
      <c r="J289" s="19">
        <v>2168</v>
      </c>
      <c r="K289" s="19">
        <v>51270</v>
      </c>
      <c r="L289" s="136">
        <v>47260</v>
      </c>
      <c r="M289" s="20" t="s">
        <v>8</v>
      </c>
      <c r="N289" s="21">
        <f t="shared" si="253"/>
        <v>4.5055350553505535</v>
      </c>
      <c r="O289" s="22">
        <f t="shared" si="254"/>
        <v>23.648523985239851</v>
      </c>
      <c r="P289" s="23">
        <f t="shared" si="255"/>
        <v>2648.2438016528927</v>
      </c>
      <c r="Q289" s="100">
        <f t="shared" si="277"/>
        <v>0.88779688779688781</v>
      </c>
      <c r="R289" s="17">
        <f t="shared" si="278"/>
        <v>21</v>
      </c>
      <c r="S289" s="24">
        <f t="shared" si="279"/>
        <v>406.56</v>
      </c>
      <c r="T289" s="25">
        <f t="shared" si="280"/>
        <v>51282</v>
      </c>
      <c r="U289" s="24">
        <f t="shared" si="281"/>
        <v>110</v>
      </c>
      <c r="V289" s="25">
        <f t="shared" si="282"/>
        <v>9275</v>
      </c>
      <c r="W289" s="25">
        <f t="shared" si="283"/>
        <v>228050</v>
      </c>
      <c r="X289" s="72">
        <f t="shared" si="275"/>
        <v>214920</v>
      </c>
      <c r="Y289" s="20" t="s">
        <v>8</v>
      </c>
      <c r="Z289" s="21">
        <f t="shared" si="263"/>
        <v>5.5290566037735847</v>
      </c>
      <c r="AA289" s="22">
        <f t="shared" si="264"/>
        <v>24.587601078167115</v>
      </c>
      <c r="AB289" s="103">
        <f t="shared" si="265"/>
        <v>11779.44214876033</v>
      </c>
      <c r="AC289" s="106">
        <f t="shared" si="284"/>
        <v>3.7981162981162981</v>
      </c>
      <c r="AF289" s="257">
        <f t="shared" si="267"/>
        <v>-2648.2438016528927</v>
      </c>
      <c r="AG289" s="431">
        <f t="shared" si="268"/>
        <v>0</v>
      </c>
      <c r="AH289" s="431">
        <f t="shared" si="269"/>
        <v>0</v>
      </c>
    </row>
    <row r="290" spans="1:34" x14ac:dyDescent="0.25">
      <c r="A290" s="94" t="s">
        <v>52</v>
      </c>
      <c r="B290" s="564"/>
      <c r="C290" s="29">
        <v>16.18</v>
      </c>
      <c r="D290" s="30">
        <v>2228</v>
      </c>
      <c r="E290" s="32">
        <f t="shared" si="251"/>
        <v>137.7008652657602</v>
      </c>
      <c r="F290" s="57">
        <f t="shared" si="276"/>
        <v>4</v>
      </c>
      <c r="G290" s="58">
        <v>64.72</v>
      </c>
      <c r="H290" s="59">
        <v>8912</v>
      </c>
      <c r="I290" s="58">
        <v>21</v>
      </c>
      <c r="J290" s="59">
        <v>1824</v>
      </c>
      <c r="K290" s="59">
        <v>40790</v>
      </c>
      <c r="L290" s="139">
        <v>37600</v>
      </c>
      <c r="M290" s="49" t="s">
        <v>8</v>
      </c>
      <c r="N290" s="37">
        <f t="shared" si="253"/>
        <v>4.8859649122807021</v>
      </c>
      <c r="O290" s="38">
        <f t="shared" si="254"/>
        <v>22.36293859649123</v>
      </c>
      <c r="P290" s="39">
        <f t="shared" si="255"/>
        <v>2521.0135970333745</v>
      </c>
      <c r="Q290" s="100">
        <f t="shared" si="277"/>
        <v>0.81867145421903054</v>
      </c>
      <c r="R290" s="57">
        <f t="shared" si="278"/>
        <v>22.640296662546358</v>
      </c>
      <c r="S290" s="47">
        <f t="shared" si="279"/>
        <v>366.32000000000005</v>
      </c>
      <c r="T290" s="48">
        <f t="shared" si="280"/>
        <v>50221</v>
      </c>
      <c r="U290" s="47">
        <f t="shared" si="281"/>
        <v>101</v>
      </c>
      <c r="V290" s="48">
        <f t="shared" si="282"/>
        <v>8373</v>
      </c>
      <c r="W290" s="48">
        <f t="shared" si="283"/>
        <v>191760</v>
      </c>
      <c r="X290" s="72">
        <f t="shared" si="275"/>
        <v>180210</v>
      </c>
      <c r="Y290" s="49" t="s">
        <v>8</v>
      </c>
      <c r="Z290" s="21">
        <f t="shared" si="263"/>
        <v>5.997969664397468</v>
      </c>
      <c r="AA290" s="22">
        <f t="shared" si="264"/>
        <v>22.902185596560372</v>
      </c>
      <c r="AB290" s="103">
        <f t="shared" si="265"/>
        <v>11851.668726823238</v>
      </c>
      <c r="AC290" s="106">
        <f t="shared" si="284"/>
        <v>3.7580789946140034</v>
      </c>
      <c r="AF290" s="132">
        <f t="shared" si="267"/>
        <v>-2521.0135970333745</v>
      </c>
      <c r="AG290" s="431">
        <f t="shared" si="268"/>
        <v>0</v>
      </c>
      <c r="AH290" s="431">
        <f t="shared" si="269"/>
        <v>0</v>
      </c>
    </row>
    <row r="291" spans="1:34" x14ac:dyDescent="0.25">
      <c r="A291" s="92" t="s">
        <v>24</v>
      </c>
      <c r="B291" s="44"/>
      <c r="C291" s="45">
        <f>SUM(C280:C290)</f>
        <v>164.87</v>
      </c>
      <c r="D291" s="46">
        <f>SUM(D280:D290)</f>
        <v>21080</v>
      </c>
      <c r="E291" s="80">
        <f t="shared" si="251"/>
        <v>127.8583126099351</v>
      </c>
      <c r="F291" s="73"/>
      <c r="G291" s="45">
        <f>SUM(G280:G290)</f>
        <v>641.74</v>
      </c>
      <c r="H291" s="46">
        <f>SUM(H280:H290)</f>
        <v>82127</v>
      </c>
      <c r="I291" s="45">
        <f>SUM(I280:I290)</f>
        <v>201</v>
      </c>
      <c r="J291" s="46">
        <f>SUM(J280:J290)</f>
        <v>19121</v>
      </c>
      <c r="K291" s="46">
        <f>SUM(K280:K290)</f>
        <v>443080</v>
      </c>
      <c r="L291" s="46">
        <f t="shared" ref="L291" si="285">SUM(L280:L290)</f>
        <v>408410</v>
      </c>
      <c r="M291" s="74" t="s">
        <v>8</v>
      </c>
      <c r="N291" s="75">
        <f t="shared" si="253"/>
        <v>4.2951205480884891</v>
      </c>
      <c r="O291" s="76">
        <f t="shared" si="254"/>
        <v>23.172428220281365</v>
      </c>
      <c r="P291" s="77">
        <f t="shared" si="255"/>
        <v>2687.4507187481045</v>
      </c>
      <c r="Q291" s="101">
        <f>J291/D291</f>
        <v>0.90706831119544595</v>
      </c>
      <c r="R291" s="73"/>
      <c r="S291" s="45">
        <f>SUM(S280:S290)</f>
        <v>3590.1400000000003</v>
      </c>
      <c r="T291" s="46">
        <f>SUM(T280:T290)</f>
        <v>459079</v>
      </c>
      <c r="U291" s="45">
        <f>SUM(U280:U290)</f>
        <v>993</v>
      </c>
      <c r="V291" s="46">
        <f t="shared" ref="V291:W291" si="286">SUM(V280:V290)</f>
        <v>87389</v>
      </c>
      <c r="W291" s="46">
        <f t="shared" si="286"/>
        <v>2125480</v>
      </c>
      <c r="X291" s="72">
        <f t="shared" ref="X291:X300" si="287">L291+X240</f>
        <v>2001040</v>
      </c>
      <c r="Y291" s="74" t="s">
        <v>8</v>
      </c>
      <c r="Z291" s="75">
        <f t="shared" si="263"/>
        <v>5.253281305427457</v>
      </c>
      <c r="AA291" s="76">
        <f t="shared" si="264"/>
        <v>24.322054263122361</v>
      </c>
      <c r="AB291" s="112">
        <f t="shared" si="265"/>
        <v>12891.854188148238</v>
      </c>
      <c r="AC291" s="107">
        <f>V291/D291</f>
        <v>4.1455882352941176</v>
      </c>
      <c r="AF291" s="132"/>
      <c r="AG291" s="431">
        <f t="shared" si="268"/>
        <v>0</v>
      </c>
      <c r="AH291" s="431">
        <f t="shared" si="269"/>
        <v>0</v>
      </c>
    </row>
    <row r="292" spans="1:34" x14ac:dyDescent="0.25">
      <c r="A292" s="117" t="s">
        <v>16</v>
      </c>
      <c r="B292" s="565">
        <v>2005</v>
      </c>
      <c r="C292" s="115">
        <v>5.16</v>
      </c>
      <c r="D292" s="116">
        <v>525</v>
      </c>
      <c r="E292" s="63">
        <f>D292/C292</f>
        <v>101.74418604651163</v>
      </c>
      <c r="F292" s="7">
        <f t="shared" ref="F292:F300" si="288">G292/C292</f>
        <v>4</v>
      </c>
      <c r="G292" s="6">
        <v>20.64</v>
      </c>
      <c r="H292" s="5">
        <v>2100</v>
      </c>
      <c r="I292" s="6">
        <v>4</v>
      </c>
      <c r="J292" s="5">
        <v>524</v>
      </c>
      <c r="K292" s="5">
        <v>10680</v>
      </c>
      <c r="L292" s="137">
        <v>9840</v>
      </c>
      <c r="M292" s="15" t="s">
        <v>8</v>
      </c>
      <c r="N292" s="86">
        <f t="shared" si="253"/>
        <v>4.0076335877862599</v>
      </c>
      <c r="O292" s="87">
        <f t="shared" si="254"/>
        <v>20.381679389312978</v>
      </c>
      <c r="P292" s="70">
        <f>K292/C292</f>
        <v>2069.7674418604652</v>
      </c>
      <c r="Q292" s="100">
        <f t="shared" ref="Q292:Q302" si="289">J292/D292</f>
        <v>0.99809523809523815</v>
      </c>
      <c r="R292" s="14">
        <f t="shared" ref="R292:R300" si="290">S292/C292</f>
        <v>21</v>
      </c>
      <c r="S292" s="71">
        <f t="shared" ref="S292:S300" si="291">G292+S241</f>
        <v>108.36</v>
      </c>
      <c r="T292" s="72">
        <f t="shared" ref="T292:T300" si="292">H292+T241</f>
        <v>11025</v>
      </c>
      <c r="U292" s="71">
        <f t="shared" ref="U292:U300" si="293">I292+U241</f>
        <v>21</v>
      </c>
      <c r="V292" s="72">
        <f t="shared" ref="V292:V300" si="294">J292+V241</f>
        <v>2417</v>
      </c>
      <c r="W292" s="72">
        <f t="shared" ref="W292:W300" si="295">K292+W241</f>
        <v>51260</v>
      </c>
      <c r="X292" s="72">
        <f t="shared" si="287"/>
        <v>48190</v>
      </c>
      <c r="Y292" s="15" t="s">
        <v>8</v>
      </c>
      <c r="Z292" s="21">
        <f t="shared" si="263"/>
        <v>4.5614398014067028</v>
      </c>
      <c r="AA292" s="22">
        <f t="shared" si="264"/>
        <v>21.208109226313614</v>
      </c>
      <c r="AB292" s="103">
        <f t="shared" si="265"/>
        <v>9934.1085271317825</v>
      </c>
      <c r="AC292" s="106">
        <f t="shared" ref="AC292:AC302" si="296">V292/D292</f>
        <v>4.6038095238095238</v>
      </c>
      <c r="AE292">
        <v>199</v>
      </c>
      <c r="AF292" s="132">
        <f t="shared" si="267"/>
        <v>-2069.7674418604652</v>
      </c>
      <c r="AG292" s="431">
        <f t="shared" si="268"/>
        <v>198.62095238095239</v>
      </c>
      <c r="AH292" s="431">
        <f t="shared" si="269"/>
        <v>4048.2285714285717</v>
      </c>
    </row>
    <row r="293" spans="1:34" x14ac:dyDescent="0.25">
      <c r="A293" s="90" t="s">
        <v>53</v>
      </c>
      <c r="B293" s="560"/>
      <c r="C293" s="27">
        <v>11.02</v>
      </c>
      <c r="D293" s="28">
        <v>1430</v>
      </c>
      <c r="E293" s="16">
        <f t="shared" ref="E293:E302" si="297">D293/C293</f>
        <v>129.76406533575317</v>
      </c>
      <c r="F293" s="17">
        <f t="shared" si="288"/>
        <v>4</v>
      </c>
      <c r="G293" s="18">
        <v>44.08</v>
      </c>
      <c r="H293" s="19">
        <v>5720</v>
      </c>
      <c r="I293" s="18">
        <v>12</v>
      </c>
      <c r="J293" s="19">
        <v>1265</v>
      </c>
      <c r="K293" s="19">
        <v>26110</v>
      </c>
      <c r="L293" s="136">
        <v>24050</v>
      </c>
      <c r="M293" s="20" t="s">
        <v>8</v>
      </c>
      <c r="N293" s="21">
        <f t="shared" si="253"/>
        <v>4.5217391304347823</v>
      </c>
      <c r="O293" s="22">
        <f t="shared" si="254"/>
        <v>20.640316205533598</v>
      </c>
      <c r="P293" s="23">
        <f t="shared" ref="P293:P302" si="298">K293/C293</f>
        <v>2369.3284936479131</v>
      </c>
      <c r="Q293" s="100">
        <f t="shared" si="289"/>
        <v>0.88461538461538458</v>
      </c>
      <c r="R293" s="17">
        <f t="shared" si="290"/>
        <v>20.999999999999996</v>
      </c>
      <c r="S293" s="24">
        <f t="shared" si="291"/>
        <v>231.41999999999996</v>
      </c>
      <c r="T293" s="25">
        <f t="shared" si="292"/>
        <v>30030</v>
      </c>
      <c r="U293" s="24">
        <f t="shared" si="293"/>
        <v>65</v>
      </c>
      <c r="V293" s="25">
        <f t="shared" si="294"/>
        <v>6030</v>
      </c>
      <c r="W293" s="25">
        <f t="shared" si="295"/>
        <v>129620</v>
      </c>
      <c r="X293" s="72">
        <f t="shared" si="287"/>
        <v>121890</v>
      </c>
      <c r="Y293" s="20" t="s">
        <v>8</v>
      </c>
      <c r="Z293" s="21">
        <f t="shared" si="263"/>
        <v>4.9800995024875618</v>
      </c>
      <c r="AA293" s="22">
        <f t="shared" si="264"/>
        <v>21.495854063018243</v>
      </c>
      <c r="AB293" s="103">
        <f t="shared" si="265"/>
        <v>11762.250453720508</v>
      </c>
      <c r="AC293" s="106">
        <f t="shared" si="296"/>
        <v>4.2167832167832167</v>
      </c>
      <c r="AE293">
        <v>54</v>
      </c>
      <c r="AF293" s="132">
        <f t="shared" si="267"/>
        <v>-2369.3284936479131</v>
      </c>
      <c r="AG293" s="431">
        <f t="shared" si="268"/>
        <v>47.769230769230766</v>
      </c>
      <c r="AH293" s="431">
        <f t="shared" si="269"/>
        <v>985.97202797202794</v>
      </c>
    </row>
    <row r="294" spans="1:34" x14ac:dyDescent="0.25">
      <c r="A294" s="90" t="s">
        <v>54</v>
      </c>
      <c r="B294" s="560"/>
      <c r="C294" s="27">
        <v>4.38</v>
      </c>
      <c r="D294" s="28">
        <v>465</v>
      </c>
      <c r="E294" s="16">
        <f t="shared" si="297"/>
        <v>106.16438356164385</v>
      </c>
      <c r="F294" s="17">
        <f t="shared" si="288"/>
        <v>4</v>
      </c>
      <c r="G294" s="18">
        <v>17.52</v>
      </c>
      <c r="H294" s="19">
        <v>1860</v>
      </c>
      <c r="I294" s="18">
        <v>4</v>
      </c>
      <c r="J294" s="19">
        <v>502</v>
      </c>
      <c r="K294" s="19">
        <v>10070</v>
      </c>
      <c r="L294" s="136">
        <v>9280</v>
      </c>
      <c r="M294" s="20" t="s">
        <v>8</v>
      </c>
      <c r="N294" s="21">
        <f t="shared" si="253"/>
        <v>3.7051792828685257</v>
      </c>
      <c r="O294" s="22">
        <f t="shared" si="254"/>
        <v>20.0597609561753</v>
      </c>
      <c r="P294" s="23">
        <f t="shared" si="298"/>
        <v>2299.0867579908677</v>
      </c>
      <c r="Q294" s="100">
        <f t="shared" si="289"/>
        <v>1.0795698924731183</v>
      </c>
      <c r="R294" s="17">
        <f t="shared" si="290"/>
        <v>20.999999999999996</v>
      </c>
      <c r="S294" s="24">
        <f t="shared" si="291"/>
        <v>91.97999999999999</v>
      </c>
      <c r="T294" s="25">
        <f t="shared" si="292"/>
        <v>9765</v>
      </c>
      <c r="U294" s="24">
        <f t="shared" si="293"/>
        <v>21</v>
      </c>
      <c r="V294" s="25">
        <f t="shared" si="294"/>
        <v>2098</v>
      </c>
      <c r="W294" s="25">
        <f t="shared" si="295"/>
        <v>44760</v>
      </c>
      <c r="X294" s="72">
        <f t="shared" si="287"/>
        <v>42110</v>
      </c>
      <c r="Y294" s="20" t="s">
        <v>8</v>
      </c>
      <c r="Z294" s="21">
        <f t="shared" si="263"/>
        <v>4.6544327931363201</v>
      </c>
      <c r="AA294" s="22">
        <f t="shared" si="264"/>
        <v>21.334604385128696</v>
      </c>
      <c r="AB294" s="103">
        <f t="shared" si="265"/>
        <v>10219.178082191782</v>
      </c>
      <c r="AC294" s="106">
        <f t="shared" si="296"/>
        <v>4.5118279569892472</v>
      </c>
      <c r="AE294">
        <v>39</v>
      </c>
      <c r="AF294" s="132">
        <f t="shared" si="267"/>
        <v>-2299.0867579908677</v>
      </c>
      <c r="AG294" s="431">
        <f t="shared" si="268"/>
        <v>42.103225806451611</v>
      </c>
      <c r="AH294" s="431">
        <f t="shared" si="269"/>
        <v>844.58064516129036</v>
      </c>
    </row>
    <row r="295" spans="1:34" x14ac:dyDescent="0.25">
      <c r="A295" s="90" t="s">
        <v>17</v>
      </c>
      <c r="B295" s="560"/>
      <c r="C295" s="27">
        <v>9.39</v>
      </c>
      <c r="D295" s="28">
        <v>913</v>
      </c>
      <c r="E295" s="16">
        <f t="shared" si="297"/>
        <v>97.231096911608091</v>
      </c>
      <c r="F295" s="17">
        <f t="shared" si="288"/>
        <v>4</v>
      </c>
      <c r="G295" s="18">
        <v>37.56</v>
      </c>
      <c r="H295" s="19">
        <v>3652</v>
      </c>
      <c r="I295" s="18">
        <v>11</v>
      </c>
      <c r="J295" s="19">
        <v>979</v>
      </c>
      <c r="K295" s="19">
        <v>20090</v>
      </c>
      <c r="L295" s="136">
        <v>18520</v>
      </c>
      <c r="M295" s="20" t="s">
        <v>8</v>
      </c>
      <c r="N295" s="21">
        <f t="shared" si="253"/>
        <v>3.7303370786516852</v>
      </c>
      <c r="O295" s="22">
        <f t="shared" si="254"/>
        <v>20.520939734422882</v>
      </c>
      <c r="P295" s="23">
        <f t="shared" si="298"/>
        <v>2139.5101171458996</v>
      </c>
      <c r="Q295" s="100">
        <f t="shared" si="289"/>
        <v>1.072289156626506</v>
      </c>
      <c r="R295" s="17">
        <f t="shared" si="290"/>
        <v>21</v>
      </c>
      <c r="S295" s="24">
        <f t="shared" si="291"/>
        <v>197.19</v>
      </c>
      <c r="T295" s="25">
        <f t="shared" si="292"/>
        <v>19173</v>
      </c>
      <c r="U295" s="24">
        <f t="shared" si="293"/>
        <v>55</v>
      </c>
      <c r="V295" s="25">
        <f t="shared" si="294"/>
        <v>4185</v>
      </c>
      <c r="W295" s="25">
        <f t="shared" si="295"/>
        <v>89760</v>
      </c>
      <c r="X295" s="72">
        <f t="shared" si="287"/>
        <v>84410</v>
      </c>
      <c r="Y295" s="20" t="s">
        <v>8</v>
      </c>
      <c r="Z295" s="21">
        <f t="shared" si="263"/>
        <v>4.5813620071684591</v>
      </c>
      <c r="AA295" s="22">
        <f t="shared" si="264"/>
        <v>21.448028673835125</v>
      </c>
      <c r="AB295" s="103">
        <f t="shared" si="265"/>
        <v>9559.105431309903</v>
      </c>
      <c r="AC295" s="106">
        <f t="shared" si="296"/>
        <v>4.5837897042716316</v>
      </c>
      <c r="AE295">
        <v>106</v>
      </c>
      <c r="AF295" s="132">
        <f t="shared" si="267"/>
        <v>-2139.5101171458996</v>
      </c>
      <c r="AG295" s="431">
        <f t="shared" si="268"/>
        <v>113.66265060240964</v>
      </c>
      <c r="AH295" s="431">
        <f t="shared" si="269"/>
        <v>2332.4644030668128</v>
      </c>
    </row>
    <row r="296" spans="1:34" x14ac:dyDescent="0.25">
      <c r="A296" s="90" t="s">
        <v>55</v>
      </c>
      <c r="B296" s="560"/>
      <c r="C296" s="27">
        <v>4.76</v>
      </c>
      <c r="D296" s="28">
        <v>513</v>
      </c>
      <c r="E296" s="16">
        <f t="shared" si="297"/>
        <v>107.77310924369749</v>
      </c>
      <c r="F296" s="17">
        <f t="shared" si="288"/>
        <v>4</v>
      </c>
      <c r="G296" s="18">
        <v>19.04</v>
      </c>
      <c r="H296" s="19">
        <v>2052</v>
      </c>
      <c r="I296" s="18">
        <v>4</v>
      </c>
      <c r="J296" s="19">
        <v>563</v>
      </c>
      <c r="K296" s="19">
        <v>11300</v>
      </c>
      <c r="L296" s="136">
        <v>10420</v>
      </c>
      <c r="M296" s="20" t="s">
        <v>8</v>
      </c>
      <c r="N296" s="21">
        <f t="shared" si="253"/>
        <v>3.6447602131438721</v>
      </c>
      <c r="O296" s="22">
        <f t="shared" si="254"/>
        <v>20.071047957371224</v>
      </c>
      <c r="P296" s="23">
        <f t="shared" si="298"/>
        <v>2373.9495798319331</v>
      </c>
      <c r="Q296" s="100">
        <f t="shared" si="289"/>
        <v>1.0974658869395713</v>
      </c>
      <c r="R296" s="17">
        <f t="shared" si="290"/>
        <v>21.000000000000004</v>
      </c>
      <c r="S296" s="24">
        <f t="shared" si="291"/>
        <v>99.960000000000008</v>
      </c>
      <c r="T296" s="25">
        <f t="shared" si="292"/>
        <v>10773</v>
      </c>
      <c r="U296" s="24">
        <f t="shared" si="293"/>
        <v>23</v>
      </c>
      <c r="V296" s="25">
        <f t="shared" si="294"/>
        <v>2252</v>
      </c>
      <c r="W296" s="25">
        <f t="shared" si="295"/>
        <v>48130</v>
      </c>
      <c r="X296" s="72">
        <f t="shared" si="287"/>
        <v>45280</v>
      </c>
      <c r="Y296" s="20" t="s">
        <v>8</v>
      </c>
      <c r="Z296" s="21">
        <f t="shared" si="263"/>
        <v>4.7837477797513319</v>
      </c>
      <c r="AA296" s="22">
        <f t="shared" si="264"/>
        <v>21.372113676731793</v>
      </c>
      <c r="AB296" s="103">
        <f t="shared" si="265"/>
        <v>10111.344537815126</v>
      </c>
      <c r="AC296" s="106">
        <f t="shared" si="296"/>
        <v>4.389863547758285</v>
      </c>
      <c r="AF296" s="132">
        <f t="shared" si="267"/>
        <v>-2373.9495798319331</v>
      </c>
      <c r="AG296" s="431">
        <f t="shared" si="268"/>
        <v>0</v>
      </c>
      <c r="AH296" s="431">
        <f t="shared" si="269"/>
        <v>0</v>
      </c>
    </row>
    <row r="297" spans="1:34" x14ac:dyDescent="0.25">
      <c r="A297" s="90" t="s">
        <v>56</v>
      </c>
      <c r="B297" s="560"/>
      <c r="C297" s="27">
        <v>0.86</v>
      </c>
      <c r="D297" s="28">
        <v>111</v>
      </c>
      <c r="E297" s="16">
        <f t="shared" si="297"/>
        <v>129.06976744186048</v>
      </c>
      <c r="F297" s="17">
        <f t="shared" si="288"/>
        <v>4</v>
      </c>
      <c r="G297" s="18">
        <v>3.44</v>
      </c>
      <c r="H297" s="19">
        <v>444</v>
      </c>
      <c r="I297" s="18">
        <v>4</v>
      </c>
      <c r="J297" s="19">
        <v>115</v>
      </c>
      <c r="K297" s="19">
        <v>2590</v>
      </c>
      <c r="L297" s="136">
        <v>2390</v>
      </c>
      <c r="M297" s="20" t="s">
        <v>8</v>
      </c>
      <c r="N297" s="21">
        <f t="shared" si="253"/>
        <v>3.8608695652173912</v>
      </c>
      <c r="O297" s="22">
        <f t="shared" si="254"/>
        <v>22.521739130434781</v>
      </c>
      <c r="P297" s="23">
        <f t="shared" si="298"/>
        <v>3011.6279069767443</v>
      </c>
      <c r="Q297" s="100">
        <f t="shared" si="289"/>
        <v>1.0360360360360361</v>
      </c>
      <c r="R297" s="17">
        <f t="shared" si="290"/>
        <v>21.999999999999996</v>
      </c>
      <c r="S297" s="24">
        <f t="shared" si="291"/>
        <v>18.919999999999998</v>
      </c>
      <c r="T297" s="25">
        <f t="shared" si="292"/>
        <v>2442</v>
      </c>
      <c r="U297" s="24">
        <f t="shared" si="293"/>
        <v>22</v>
      </c>
      <c r="V297" s="25">
        <f t="shared" si="294"/>
        <v>552</v>
      </c>
      <c r="W297" s="25">
        <f t="shared" si="295"/>
        <v>12470</v>
      </c>
      <c r="X297" s="72">
        <f t="shared" si="287"/>
        <v>11740</v>
      </c>
      <c r="Y297" s="20" t="s">
        <v>8</v>
      </c>
      <c r="Z297" s="21">
        <f t="shared" si="263"/>
        <v>4.4239130434782608</v>
      </c>
      <c r="AA297" s="22">
        <f t="shared" si="264"/>
        <v>22.590579710144926</v>
      </c>
      <c r="AB297" s="103">
        <f t="shared" si="265"/>
        <v>14500</v>
      </c>
      <c r="AC297" s="106">
        <f t="shared" si="296"/>
        <v>4.9729729729729728</v>
      </c>
      <c r="AE297">
        <v>184</v>
      </c>
      <c r="AF297" s="132">
        <f t="shared" si="267"/>
        <v>-3011.6279069767443</v>
      </c>
      <c r="AG297" s="431">
        <f t="shared" si="268"/>
        <v>190.63063063063063</v>
      </c>
      <c r="AH297" s="431">
        <f t="shared" si="269"/>
        <v>4293.333333333333</v>
      </c>
    </row>
    <row r="298" spans="1:34" x14ac:dyDescent="0.25">
      <c r="A298" s="90" t="s">
        <v>20</v>
      </c>
      <c r="B298" s="560"/>
      <c r="C298" s="27">
        <v>10.08</v>
      </c>
      <c r="D298" s="28">
        <v>1160</v>
      </c>
      <c r="E298" s="16">
        <f t="shared" si="297"/>
        <v>115.07936507936508</v>
      </c>
      <c r="F298" s="17">
        <f t="shared" si="288"/>
        <v>4</v>
      </c>
      <c r="G298" s="18">
        <v>40.32</v>
      </c>
      <c r="H298" s="19">
        <v>4640</v>
      </c>
      <c r="I298" s="18">
        <v>11</v>
      </c>
      <c r="J298" s="19">
        <v>1141</v>
      </c>
      <c r="K298" s="19">
        <v>22830</v>
      </c>
      <c r="L298" s="136">
        <v>21040</v>
      </c>
      <c r="M298" s="20" t="s">
        <v>8</v>
      </c>
      <c r="N298" s="21">
        <f t="shared" si="253"/>
        <v>4.0666082383873796</v>
      </c>
      <c r="O298" s="22">
        <f t="shared" si="254"/>
        <v>20.008764241893076</v>
      </c>
      <c r="P298" s="23">
        <f t="shared" si="298"/>
        <v>2264.8809523809523</v>
      </c>
      <c r="Q298" s="100">
        <f t="shared" si="289"/>
        <v>0.98362068965517246</v>
      </c>
      <c r="R298" s="17">
        <f t="shared" si="290"/>
        <v>20.999999999999996</v>
      </c>
      <c r="S298" s="24">
        <f t="shared" si="291"/>
        <v>211.67999999999998</v>
      </c>
      <c r="T298" s="25">
        <f t="shared" si="292"/>
        <v>24360</v>
      </c>
      <c r="U298" s="24">
        <f t="shared" si="293"/>
        <v>54</v>
      </c>
      <c r="V298" s="25">
        <f t="shared" si="294"/>
        <v>5804</v>
      </c>
      <c r="W298" s="25">
        <f t="shared" si="295"/>
        <v>119500</v>
      </c>
      <c r="X298" s="72">
        <f t="shared" si="287"/>
        <v>112400</v>
      </c>
      <c r="Y298" s="20" t="s">
        <v>8</v>
      </c>
      <c r="Z298" s="21">
        <f t="shared" si="263"/>
        <v>4.1971054445210196</v>
      </c>
      <c r="AA298" s="22">
        <f t="shared" si="264"/>
        <v>20.589248793935216</v>
      </c>
      <c r="AB298" s="103">
        <f t="shared" si="265"/>
        <v>11855.15873015873</v>
      </c>
      <c r="AC298" s="106">
        <f t="shared" si="296"/>
        <v>5.0034482758620689</v>
      </c>
      <c r="AE298">
        <v>106</v>
      </c>
      <c r="AF298" s="132">
        <f t="shared" si="267"/>
        <v>-2264.8809523809523</v>
      </c>
      <c r="AG298" s="431">
        <f t="shared" si="268"/>
        <v>104.26379310344828</v>
      </c>
      <c r="AH298" s="431">
        <f t="shared" si="269"/>
        <v>2086.1896551724139</v>
      </c>
    </row>
    <row r="299" spans="1:34" x14ac:dyDescent="0.25">
      <c r="A299" s="90" t="s">
        <v>19</v>
      </c>
      <c r="B299" s="560"/>
      <c r="C299" s="27">
        <v>10.83</v>
      </c>
      <c r="D299" s="28">
        <v>1290</v>
      </c>
      <c r="E299" s="16">
        <f t="shared" si="297"/>
        <v>119.11357340720221</v>
      </c>
      <c r="F299" s="17">
        <f t="shared" si="288"/>
        <v>4</v>
      </c>
      <c r="G299" s="18">
        <v>43.32</v>
      </c>
      <c r="H299" s="19">
        <v>5160</v>
      </c>
      <c r="I299" s="18">
        <v>11</v>
      </c>
      <c r="J299" s="19">
        <v>1139</v>
      </c>
      <c r="K299" s="19">
        <v>22370</v>
      </c>
      <c r="L299" s="136">
        <v>20620</v>
      </c>
      <c r="M299" s="20" t="s">
        <v>8</v>
      </c>
      <c r="N299" s="21">
        <f t="shared" si="253"/>
        <v>4.5302897278314314</v>
      </c>
      <c r="O299" s="22">
        <f t="shared" si="254"/>
        <v>19.640035118525024</v>
      </c>
      <c r="P299" s="23">
        <f t="shared" si="298"/>
        <v>2065.5586334256695</v>
      </c>
      <c r="Q299" s="100">
        <f t="shared" si="289"/>
        <v>0.88294573643410856</v>
      </c>
      <c r="R299" s="17">
        <f t="shared" si="290"/>
        <v>20.999999999999996</v>
      </c>
      <c r="S299" s="24">
        <f t="shared" si="291"/>
        <v>227.42999999999998</v>
      </c>
      <c r="T299" s="25">
        <f t="shared" si="292"/>
        <v>27090</v>
      </c>
      <c r="U299" s="24">
        <f t="shared" si="293"/>
        <v>51</v>
      </c>
      <c r="V299" s="25">
        <f t="shared" si="294"/>
        <v>5368</v>
      </c>
      <c r="W299" s="25">
        <f t="shared" si="295"/>
        <v>108720</v>
      </c>
      <c r="X299" s="72">
        <f t="shared" si="287"/>
        <v>102250</v>
      </c>
      <c r="Y299" s="20" t="s">
        <v>8</v>
      </c>
      <c r="Z299" s="21">
        <f t="shared" si="263"/>
        <v>5.0465722801788377</v>
      </c>
      <c r="AA299" s="22">
        <f t="shared" si="264"/>
        <v>20.253353204172875</v>
      </c>
      <c r="AB299" s="103">
        <f t="shared" si="265"/>
        <v>10038.781163434904</v>
      </c>
      <c r="AC299" s="106">
        <f t="shared" si="296"/>
        <v>4.1612403100775195</v>
      </c>
      <c r="AF299" s="132">
        <f t="shared" si="267"/>
        <v>-2065.5586334256695</v>
      </c>
      <c r="AG299" s="431">
        <f t="shared" si="268"/>
        <v>0</v>
      </c>
      <c r="AH299" s="431">
        <f t="shared" si="269"/>
        <v>0</v>
      </c>
    </row>
    <row r="300" spans="1:34" x14ac:dyDescent="0.25">
      <c r="A300" s="94" t="s">
        <v>21</v>
      </c>
      <c r="B300" s="566"/>
      <c r="C300" s="29">
        <v>0.83</v>
      </c>
      <c r="D300" s="30">
        <v>98</v>
      </c>
      <c r="E300" s="32">
        <f t="shared" si="297"/>
        <v>118.07228915662651</v>
      </c>
      <c r="F300" s="7">
        <f t="shared" si="288"/>
        <v>4</v>
      </c>
      <c r="G300" s="6">
        <v>3.32</v>
      </c>
      <c r="H300" s="5">
        <v>392</v>
      </c>
      <c r="I300" s="6">
        <v>4</v>
      </c>
      <c r="J300" s="5">
        <v>94</v>
      </c>
      <c r="K300" s="5">
        <v>1910</v>
      </c>
      <c r="L300" s="137">
        <v>1760</v>
      </c>
      <c r="M300" s="43" t="s">
        <v>8</v>
      </c>
      <c r="N300" s="37">
        <f t="shared" si="253"/>
        <v>4.1702127659574471</v>
      </c>
      <c r="O300" s="38">
        <f t="shared" si="254"/>
        <v>20.319148936170212</v>
      </c>
      <c r="P300" s="39">
        <f t="shared" si="298"/>
        <v>2301.2048192771085</v>
      </c>
      <c r="Q300" s="100">
        <f t="shared" si="289"/>
        <v>0.95918367346938771</v>
      </c>
      <c r="R300" s="7">
        <f t="shared" si="290"/>
        <v>21.759036144578314</v>
      </c>
      <c r="S300" s="47">
        <f t="shared" si="291"/>
        <v>18.059999999999999</v>
      </c>
      <c r="T300" s="48">
        <f t="shared" si="292"/>
        <v>2131</v>
      </c>
      <c r="U300" s="47">
        <f t="shared" si="293"/>
        <v>24</v>
      </c>
      <c r="V300" s="48">
        <f t="shared" si="294"/>
        <v>455</v>
      </c>
      <c r="W300" s="48">
        <f t="shared" si="295"/>
        <v>9510</v>
      </c>
      <c r="X300" s="72">
        <f t="shared" si="287"/>
        <v>8940</v>
      </c>
      <c r="Y300" s="49" t="s">
        <v>8</v>
      </c>
      <c r="Z300" s="21">
        <f t="shared" si="263"/>
        <v>4.6835164835164838</v>
      </c>
      <c r="AA300" s="22">
        <f t="shared" si="264"/>
        <v>20.901098901098901</v>
      </c>
      <c r="AB300" s="103">
        <f t="shared" si="265"/>
        <v>11457.831325301206</v>
      </c>
      <c r="AC300" s="106">
        <f t="shared" si="296"/>
        <v>4.6428571428571432</v>
      </c>
      <c r="AE300">
        <v>13</v>
      </c>
      <c r="AF300" s="132">
        <f t="shared" si="267"/>
        <v>-2301.2048192771085</v>
      </c>
      <c r="AG300" s="431">
        <f t="shared" si="268"/>
        <v>12.469387755102041</v>
      </c>
      <c r="AH300" s="431">
        <f t="shared" si="269"/>
        <v>253.36734693877548</v>
      </c>
    </row>
    <row r="301" spans="1:34" ht="15.75" thickBot="1" x14ac:dyDescent="0.3">
      <c r="A301" s="122" t="s">
        <v>24</v>
      </c>
      <c r="B301" s="123"/>
      <c r="C301" s="98">
        <f t="shared" ref="C301" si="299">SUM(C292:C300)</f>
        <v>57.309999999999995</v>
      </c>
      <c r="D301" s="99">
        <f t="shared" ref="D301" si="300">SUM(D292:D300)</f>
        <v>6505</v>
      </c>
      <c r="E301" s="50">
        <f t="shared" si="297"/>
        <v>113.50549642296285</v>
      </c>
      <c r="F301" s="51"/>
      <c r="G301" s="98">
        <f t="shared" ref="G301:K301" si="301">SUM(G292:G300)</f>
        <v>229.23999999999998</v>
      </c>
      <c r="H301" s="99">
        <f t="shared" si="301"/>
        <v>26020</v>
      </c>
      <c r="I301" s="98">
        <f t="shared" si="301"/>
        <v>65</v>
      </c>
      <c r="J301" s="99">
        <f t="shared" si="301"/>
        <v>6322</v>
      </c>
      <c r="K301" s="99">
        <f t="shared" si="301"/>
        <v>127950</v>
      </c>
      <c r="L301" s="99">
        <f t="shared" ref="L301" si="302">SUM(L292:L300)</f>
        <v>117920</v>
      </c>
      <c r="M301" s="42" t="s">
        <v>8</v>
      </c>
      <c r="N301" s="126">
        <f t="shared" si="253"/>
        <v>4.115786143625435</v>
      </c>
      <c r="O301" s="127">
        <f t="shared" si="254"/>
        <v>20.238848465675421</v>
      </c>
      <c r="P301" s="110">
        <f t="shared" si="298"/>
        <v>2232.5946606176935</v>
      </c>
      <c r="Q301" s="113">
        <f t="shared" si="289"/>
        <v>0.97186779400461187</v>
      </c>
      <c r="R301" s="51"/>
      <c r="S301" s="98">
        <f t="shared" ref="S301:W301" si="303">SUM(S292:S300)</f>
        <v>1205</v>
      </c>
      <c r="T301" s="99">
        <f t="shared" si="303"/>
        <v>136789</v>
      </c>
      <c r="U301" s="98">
        <f t="shared" si="303"/>
        <v>336</v>
      </c>
      <c r="V301" s="99">
        <f t="shared" si="303"/>
        <v>29161</v>
      </c>
      <c r="W301" s="99">
        <f t="shared" si="303"/>
        <v>613730</v>
      </c>
      <c r="X301" s="72">
        <f t="shared" ref="X301:X302" si="304">L301+X250</f>
        <v>577210</v>
      </c>
      <c r="Y301" s="42" t="s">
        <v>8</v>
      </c>
      <c r="Z301" s="126">
        <f t="shared" si="263"/>
        <v>4.6908199307293987</v>
      </c>
      <c r="AA301" s="127">
        <f t="shared" si="264"/>
        <v>21.046260416309455</v>
      </c>
      <c r="AB301" s="128">
        <f t="shared" si="265"/>
        <v>10708.951317396615</v>
      </c>
      <c r="AC301" s="108">
        <f t="shared" si="296"/>
        <v>4.4828593389700231</v>
      </c>
      <c r="AG301" s="431">
        <f t="shared" si="268"/>
        <v>0</v>
      </c>
      <c r="AH301" s="431">
        <f t="shared" si="269"/>
        <v>0</v>
      </c>
    </row>
    <row r="302" spans="1:34" ht="15.75" thickBot="1" x14ac:dyDescent="0.3">
      <c r="A302" s="93" t="s">
        <v>25</v>
      </c>
      <c r="B302" s="52"/>
      <c r="C302" s="40">
        <f t="shared" ref="C302:D302" si="305">C279+C291+C301</f>
        <v>507.90000000000003</v>
      </c>
      <c r="D302" s="41">
        <f t="shared" si="305"/>
        <v>63451</v>
      </c>
      <c r="E302" s="10">
        <f t="shared" si="297"/>
        <v>124.92813545973615</v>
      </c>
      <c r="F302" s="4"/>
      <c r="G302" s="40">
        <f t="shared" ref="G302:K302" si="306">G279+G291+G301</f>
        <v>1925.2200000000003</v>
      </c>
      <c r="H302" s="41">
        <f t="shared" si="306"/>
        <v>240508</v>
      </c>
      <c r="I302" s="40">
        <f t="shared" si="306"/>
        <v>594</v>
      </c>
      <c r="J302" s="41">
        <f t="shared" si="306"/>
        <v>55775</v>
      </c>
      <c r="K302" s="41">
        <f t="shared" si="306"/>
        <v>1281230</v>
      </c>
      <c r="L302" s="41">
        <f t="shared" ref="L302" si="307">L279+L291+L301</f>
        <v>1180920</v>
      </c>
      <c r="M302" s="83" t="s">
        <v>8</v>
      </c>
      <c r="N302" s="12">
        <f t="shared" si="253"/>
        <v>4.3121111609143883</v>
      </c>
      <c r="O302" s="13">
        <f t="shared" si="254"/>
        <v>22.971402958314656</v>
      </c>
      <c r="P302" s="26">
        <f t="shared" si="298"/>
        <v>2522.6028745816102</v>
      </c>
      <c r="Q302" s="114">
        <f t="shared" si="289"/>
        <v>0.87902475926305335</v>
      </c>
      <c r="R302" s="4"/>
      <c r="S302" s="40">
        <f t="shared" ref="S302:W302" si="308">S279+S291+S301</f>
        <v>11039.19</v>
      </c>
      <c r="T302" s="41">
        <f t="shared" si="308"/>
        <v>1379752</v>
      </c>
      <c r="U302" s="40">
        <f t="shared" si="308"/>
        <v>3281</v>
      </c>
      <c r="V302" s="41">
        <f t="shared" si="308"/>
        <v>270438</v>
      </c>
      <c r="W302" s="41">
        <f t="shared" si="308"/>
        <v>6535450</v>
      </c>
      <c r="X302" s="72">
        <f t="shared" si="304"/>
        <v>6151700</v>
      </c>
      <c r="Y302" s="83" t="s">
        <v>8</v>
      </c>
      <c r="Z302" s="12">
        <f t="shared" si="263"/>
        <v>5.1019161508367903</v>
      </c>
      <c r="AA302" s="13">
        <f t="shared" si="264"/>
        <v>24.166167476464107</v>
      </c>
      <c r="AB302" s="104">
        <f t="shared" si="265"/>
        <v>12867.592045678282</v>
      </c>
      <c r="AC302" s="109">
        <f t="shared" si="296"/>
        <v>4.2621550487777968</v>
      </c>
      <c r="AG302" s="431">
        <f t="shared" si="268"/>
        <v>0</v>
      </c>
      <c r="AH302" s="431">
        <f t="shared" si="269"/>
        <v>0</v>
      </c>
    </row>
    <row r="307" spans="1:34" ht="18.75" x14ac:dyDescent="0.3">
      <c r="A307" s="567" t="s">
        <v>58</v>
      </c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</row>
    <row r="308" spans="1:34" ht="15.75" x14ac:dyDescent="0.25">
      <c r="A308" s="568" t="s">
        <v>62</v>
      </c>
      <c r="B308" s="568"/>
      <c r="C308" s="568"/>
      <c r="D308" s="568"/>
      <c r="E308" s="568"/>
      <c r="F308" s="568"/>
      <c r="G308" s="568"/>
      <c r="H308" s="568"/>
      <c r="I308" s="568"/>
      <c r="J308" s="568"/>
      <c r="K308" s="568"/>
      <c r="L308" s="568"/>
      <c r="M308" s="568"/>
      <c r="N308" s="568"/>
      <c r="O308" s="568"/>
      <c r="P308" s="568"/>
      <c r="Q308" s="568"/>
      <c r="R308" s="568"/>
      <c r="S308" s="568"/>
      <c r="T308" s="568"/>
      <c r="U308" s="568"/>
      <c r="V308" s="568"/>
      <c r="W308" s="568"/>
      <c r="X308" s="568"/>
      <c r="Y308" s="568"/>
      <c r="Z308" s="568"/>
      <c r="AA308" s="568"/>
      <c r="AB308" s="568"/>
      <c r="AC308" s="568"/>
    </row>
    <row r="309" spans="1:34" ht="15.75" x14ac:dyDescent="0.25">
      <c r="A309" s="568" t="s">
        <v>72</v>
      </c>
      <c r="B309" s="568"/>
      <c r="C309" s="568"/>
      <c r="D309" s="568"/>
      <c r="E309" s="568"/>
      <c r="F309" s="568"/>
      <c r="G309" s="568"/>
      <c r="H309" s="568"/>
      <c r="I309" s="568"/>
      <c r="J309" s="568"/>
      <c r="K309" s="568"/>
      <c r="L309" s="568"/>
      <c r="M309" s="568"/>
      <c r="N309" s="568"/>
      <c r="O309" s="568"/>
      <c r="P309" s="568"/>
      <c r="Q309" s="568"/>
      <c r="R309" s="568"/>
      <c r="S309" s="568"/>
      <c r="T309" s="568"/>
      <c r="U309" s="568"/>
      <c r="V309" s="568"/>
      <c r="W309" s="568"/>
      <c r="X309" s="568"/>
      <c r="Y309" s="568"/>
      <c r="Z309" s="568"/>
      <c r="AA309" s="568"/>
      <c r="AB309" s="568"/>
      <c r="AC309" s="568"/>
    </row>
    <row r="310" spans="1:34" ht="19.5" thickBot="1" x14ac:dyDescent="0.35"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11">
        <v>4</v>
      </c>
      <c r="AC310" s="4"/>
    </row>
    <row r="311" spans="1:34" ht="15" customHeight="1" x14ac:dyDescent="0.25">
      <c r="A311" s="569" t="s">
        <v>3</v>
      </c>
      <c r="B311" s="571" t="s">
        <v>2</v>
      </c>
      <c r="C311" s="573" t="s">
        <v>59</v>
      </c>
      <c r="D311" s="573" t="s">
        <v>60</v>
      </c>
      <c r="E311" s="573" t="s">
        <v>23</v>
      </c>
      <c r="F311" s="576" t="s">
        <v>9</v>
      </c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8"/>
      <c r="R311" s="576" t="s">
        <v>10</v>
      </c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9"/>
    </row>
    <row r="312" spans="1:34" ht="51.75" thickBot="1" x14ac:dyDescent="0.3">
      <c r="A312" s="570"/>
      <c r="B312" s="572"/>
      <c r="C312" s="574"/>
      <c r="D312" s="575"/>
      <c r="E312" s="575"/>
      <c r="F312" s="8" t="s">
        <v>14</v>
      </c>
      <c r="G312" s="95" t="s">
        <v>13</v>
      </c>
      <c r="H312" s="95" t="s">
        <v>57</v>
      </c>
      <c r="I312" s="1" t="s">
        <v>4</v>
      </c>
      <c r="J312" s="1" t="s">
        <v>5</v>
      </c>
      <c r="K312" s="1" t="s">
        <v>6</v>
      </c>
      <c r="L312" s="95" t="s">
        <v>64</v>
      </c>
      <c r="M312" s="557" t="s">
        <v>7</v>
      </c>
      <c r="N312" s="558"/>
      <c r="O312" s="1" t="s">
        <v>0</v>
      </c>
      <c r="P312" s="1" t="s">
        <v>1</v>
      </c>
      <c r="Q312" s="95" t="s">
        <v>61</v>
      </c>
      <c r="R312" s="8" t="s">
        <v>14</v>
      </c>
      <c r="S312" s="95" t="s">
        <v>12</v>
      </c>
      <c r="T312" s="95" t="s">
        <v>11</v>
      </c>
      <c r="U312" s="1" t="s">
        <v>4</v>
      </c>
      <c r="V312" s="1" t="s">
        <v>5</v>
      </c>
      <c r="W312" s="1" t="s">
        <v>6</v>
      </c>
      <c r="X312" s="95" t="s">
        <v>65</v>
      </c>
      <c r="Y312" s="557" t="s">
        <v>7</v>
      </c>
      <c r="Z312" s="558"/>
      <c r="AA312" s="1" t="s">
        <v>0</v>
      </c>
      <c r="AB312" s="102" t="s">
        <v>1</v>
      </c>
      <c r="AC312" s="105" t="s">
        <v>15</v>
      </c>
    </row>
    <row r="313" spans="1:34" x14ac:dyDescent="0.25">
      <c r="A313" s="89" t="s">
        <v>26</v>
      </c>
      <c r="B313" s="559">
        <v>1997</v>
      </c>
      <c r="C313" s="78">
        <v>18.91</v>
      </c>
      <c r="D313" s="79">
        <v>2447</v>
      </c>
      <c r="E313" s="31">
        <f t="shared" ref="E313:E342" si="309">D313/C313</f>
        <v>129.40243257535695</v>
      </c>
      <c r="F313" s="64">
        <f t="shared" ref="F313:F329" si="310">G313/C313</f>
        <v>4</v>
      </c>
      <c r="G313" s="65">
        <v>75.64</v>
      </c>
      <c r="H313" s="66">
        <v>9788</v>
      </c>
      <c r="I313" s="65">
        <v>23</v>
      </c>
      <c r="J313" s="66">
        <v>2037</v>
      </c>
      <c r="K313" s="66">
        <v>46680</v>
      </c>
      <c r="L313" s="135">
        <v>44760</v>
      </c>
      <c r="M313" s="67" t="s">
        <v>8</v>
      </c>
      <c r="N313" s="68">
        <f t="shared" ref="N313:N353" si="311">H313/J313</f>
        <v>4.8051055473735884</v>
      </c>
      <c r="O313" s="69">
        <f t="shared" ref="O313:O353" si="312">K313/J313</f>
        <v>22.916053019145803</v>
      </c>
      <c r="P313" s="70">
        <f t="shared" ref="P313:P342" si="313">K313/C313</f>
        <v>2468.5351665785297</v>
      </c>
      <c r="Q313" s="100">
        <f t="shared" ref="Q313:Q329" si="314">J313/D313</f>
        <v>0.83244789538210051</v>
      </c>
      <c r="R313" s="64">
        <f t="shared" ref="R313:R329" si="315">S313/C313</f>
        <v>25.158646218931779</v>
      </c>
      <c r="S313" s="71">
        <f t="shared" ref="S313:S329" si="316">G313+S262</f>
        <v>475.74999999999994</v>
      </c>
      <c r="T313" s="72">
        <f t="shared" ref="T313:T329" si="317">H313+T262</f>
        <v>61552</v>
      </c>
      <c r="U313" s="71">
        <f t="shared" ref="U313:U329" si="318">I313+U262</f>
        <v>134</v>
      </c>
      <c r="V313" s="72">
        <f t="shared" ref="V313:V329" si="319">J313+V262</f>
        <v>12254</v>
      </c>
      <c r="W313" s="72">
        <f t="shared" ref="W313:X329" si="320">K313+W262</f>
        <v>286140</v>
      </c>
      <c r="X313" s="72">
        <f t="shared" si="320"/>
        <v>269740</v>
      </c>
      <c r="Y313" s="67" t="s">
        <v>8</v>
      </c>
      <c r="Z313" s="21">
        <f t="shared" ref="Z313:Z353" si="321">T313/V313</f>
        <v>5.0230128937489802</v>
      </c>
      <c r="AA313" s="22">
        <f t="shared" ref="AA313:AA353" si="322">W313/V313</f>
        <v>23.35074261465644</v>
      </c>
      <c r="AB313" s="103">
        <f t="shared" ref="AB313:AB353" si="323">W313/C313</f>
        <v>15131.676361713378</v>
      </c>
      <c r="AC313" s="106">
        <f t="shared" ref="AC313:AC329" si="324">V313/D313</f>
        <v>5.0077646097261956</v>
      </c>
      <c r="AF313" s="132">
        <f>AD313-P313</f>
        <v>-2468.5351665785297</v>
      </c>
      <c r="AG313" s="431">
        <f>(J313/D313)*AE313</f>
        <v>0</v>
      </c>
      <c r="AH313" s="431">
        <f>AG313*O313</f>
        <v>0</v>
      </c>
    </row>
    <row r="314" spans="1:34" x14ac:dyDescent="0.25">
      <c r="A314" s="90" t="s">
        <v>27</v>
      </c>
      <c r="B314" s="560"/>
      <c r="C314" s="27">
        <v>16.41</v>
      </c>
      <c r="D314" s="28">
        <v>2029</v>
      </c>
      <c r="E314" s="16">
        <f t="shared" si="309"/>
        <v>123.64411943936624</v>
      </c>
      <c r="F314" s="17">
        <f t="shared" si="310"/>
        <v>4.6343692870201094</v>
      </c>
      <c r="G314" s="18">
        <v>76.05</v>
      </c>
      <c r="H314" s="19">
        <v>9403</v>
      </c>
      <c r="I314" s="18">
        <v>26</v>
      </c>
      <c r="J314" s="19">
        <v>1955</v>
      </c>
      <c r="K314" s="19">
        <v>47500</v>
      </c>
      <c r="L314" s="136">
        <v>45540</v>
      </c>
      <c r="M314" s="20" t="s">
        <v>8</v>
      </c>
      <c r="N314" s="21">
        <f t="shared" si="311"/>
        <v>4.8097186700767267</v>
      </c>
      <c r="O314" s="22">
        <f t="shared" si="312"/>
        <v>24.296675191815858</v>
      </c>
      <c r="P314" s="23">
        <f t="shared" si="313"/>
        <v>2894.576477757465</v>
      </c>
      <c r="Q314" s="100">
        <f t="shared" si="314"/>
        <v>0.96352883193691474</v>
      </c>
      <c r="R314" s="17">
        <f t="shared" si="315"/>
        <v>26</v>
      </c>
      <c r="S314" s="24">
        <f t="shared" si="316"/>
        <v>426.66</v>
      </c>
      <c r="T314" s="25">
        <f t="shared" si="317"/>
        <v>52754</v>
      </c>
      <c r="U314" s="24">
        <f t="shared" si="318"/>
        <v>128</v>
      </c>
      <c r="V314" s="25">
        <f t="shared" si="319"/>
        <v>9884</v>
      </c>
      <c r="W314" s="25">
        <f t="shared" si="320"/>
        <v>248020</v>
      </c>
      <c r="X314" s="72">
        <f t="shared" si="320"/>
        <v>234410</v>
      </c>
      <c r="Y314" s="20" t="s">
        <v>8</v>
      </c>
      <c r="Z314" s="21">
        <f t="shared" si="321"/>
        <v>5.3373128288142455</v>
      </c>
      <c r="AA314" s="22">
        <f t="shared" si="322"/>
        <v>25.093079724807769</v>
      </c>
      <c r="AB314" s="103">
        <f t="shared" si="323"/>
        <v>15113.954905545399</v>
      </c>
      <c r="AC314" s="106">
        <f t="shared" si="324"/>
        <v>4.8713652045342535</v>
      </c>
      <c r="AF314" s="132">
        <f t="shared" ref="AF314:AF351" si="325">AD314-P314</f>
        <v>-2894.576477757465</v>
      </c>
      <c r="AG314" s="431">
        <f t="shared" ref="AG314:AG353" si="326">(J314/D314)*AE314</f>
        <v>0</v>
      </c>
      <c r="AH314" s="431">
        <f t="shared" ref="AH314:AH353" si="327">AG314*O314</f>
        <v>0</v>
      </c>
    </row>
    <row r="315" spans="1:34" x14ac:dyDescent="0.25">
      <c r="A315" s="90" t="s">
        <v>28</v>
      </c>
      <c r="B315" s="560"/>
      <c r="C315" s="27">
        <v>18.7</v>
      </c>
      <c r="D315" s="28">
        <v>2289</v>
      </c>
      <c r="E315" s="16">
        <f t="shared" si="309"/>
        <v>122.40641711229947</v>
      </c>
      <c r="F315" s="17">
        <f t="shared" si="310"/>
        <v>5</v>
      </c>
      <c r="G315" s="18">
        <v>93.5</v>
      </c>
      <c r="H315" s="19">
        <v>11445</v>
      </c>
      <c r="I315" s="18">
        <v>28</v>
      </c>
      <c r="J315" s="19">
        <v>2224</v>
      </c>
      <c r="K315" s="19">
        <v>53660</v>
      </c>
      <c r="L315" s="136">
        <v>51450</v>
      </c>
      <c r="M315" s="20" t="s">
        <v>8</v>
      </c>
      <c r="N315" s="21">
        <f t="shared" si="311"/>
        <v>5.1461330935251794</v>
      </c>
      <c r="O315" s="22">
        <f t="shared" si="312"/>
        <v>24.127697841726619</v>
      </c>
      <c r="P315" s="23">
        <f t="shared" si="313"/>
        <v>2869.5187165775401</v>
      </c>
      <c r="Q315" s="100">
        <f t="shared" si="314"/>
        <v>0.97160332022717344</v>
      </c>
      <c r="R315" s="17">
        <f t="shared" si="315"/>
        <v>27.000000000000004</v>
      </c>
      <c r="S315" s="24">
        <f t="shared" si="316"/>
        <v>504.90000000000003</v>
      </c>
      <c r="T315" s="25">
        <f t="shared" si="317"/>
        <v>61803</v>
      </c>
      <c r="U315" s="24">
        <f t="shared" si="318"/>
        <v>135</v>
      </c>
      <c r="V315" s="25">
        <f t="shared" si="319"/>
        <v>11690</v>
      </c>
      <c r="W315" s="25">
        <f t="shared" si="320"/>
        <v>289480</v>
      </c>
      <c r="X315" s="72">
        <f t="shared" si="320"/>
        <v>273580</v>
      </c>
      <c r="Y315" s="20" t="s">
        <v>8</v>
      </c>
      <c r="Z315" s="21">
        <f t="shared" si="321"/>
        <v>5.2868263473053894</v>
      </c>
      <c r="AA315" s="22">
        <f t="shared" si="322"/>
        <v>24.763045337895637</v>
      </c>
      <c r="AB315" s="103">
        <f t="shared" si="323"/>
        <v>15480.213903743315</v>
      </c>
      <c r="AC315" s="106">
        <f t="shared" si="324"/>
        <v>5.1070336391437312</v>
      </c>
      <c r="AF315" s="132">
        <f t="shared" si="325"/>
        <v>-2869.5187165775401</v>
      </c>
      <c r="AG315" s="431">
        <f t="shared" si="326"/>
        <v>0</v>
      </c>
      <c r="AH315" s="431">
        <f t="shared" si="327"/>
        <v>0</v>
      </c>
    </row>
    <row r="316" spans="1:34" x14ac:dyDescent="0.25">
      <c r="A316" s="90" t="s">
        <v>29</v>
      </c>
      <c r="B316" s="560"/>
      <c r="C316" s="27">
        <v>17.149999999999999</v>
      </c>
      <c r="D316" s="28">
        <v>2151</v>
      </c>
      <c r="E316" s="16">
        <f t="shared" si="309"/>
        <v>125.42274052478135</v>
      </c>
      <c r="F316" s="17">
        <f t="shared" si="310"/>
        <v>5</v>
      </c>
      <c r="G316" s="18">
        <v>85.75</v>
      </c>
      <c r="H316" s="19">
        <v>10755</v>
      </c>
      <c r="I316" s="18">
        <v>28</v>
      </c>
      <c r="J316" s="19">
        <v>2076</v>
      </c>
      <c r="K316" s="19">
        <v>49840</v>
      </c>
      <c r="L316" s="136">
        <v>47790</v>
      </c>
      <c r="M316" s="20" t="s">
        <v>8</v>
      </c>
      <c r="N316" s="21">
        <f t="shared" si="311"/>
        <v>5.1806358381502893</v>
      </c>
      <c r="O316" s="22">
        <f t="shared" si="312"/>
        <v>24.007707129094413</v>
      </c>
      <c r="P316" s="23">
        <f t="shared" si="313"/>
        <v>2906.1224489795923</v>
      </c>
      <c r="Q316" s="100">
        <f t="shared" si="314"/>
        <v>0.96513249651324962</v>
      </c>
      <c r="R316" s="17">
        <f t="shared" si="315"/>
        <v>27.000000000000004</v>
      </c>
      <c r="S316" s="24">
        <f t="shared" si="316"/>
        <v>463.05</v>
      </c>
      <c r="T316" s="25">
        <f t="shared" si="317"/>
        <v>58077</v>
      </c>
      <c r="U316" s="24">
        <f t="shared" si="318"/>
        <v>132</v>
      </c>
      <c r="V316" s="25">
        <f t="shared" si="319"/>
        <v>11582</v>
      </c>
      <c r="W316" s="25">
        <f t="shared" si="320"/>
        <v>286590</v>
      </c>
      <c r="X316" s="72">
        <f t="shared" si="320"/>
        <v>270460</v>
      </c>
      <c r="Y316" s="20" t="s">
        <v>8</v>
      </c>
      <c r="Z316" s="21">
        <f t="shared" si="321"/>
        <v>5.0144189259195304</v>
      </c>
      <c r="AA316" s="22">
        <f t="shared" si="322"/>
        <v>24.744431013641858</v>
      </c>
      <c r="AB316" s="103">
        <f t="shared" si="323"/>
        <v>16710.787172011664</v>
      </c>
      <c r="AC316" s="106">
        <f t="shared" si="324"/>
        <v>5.3844723384472335</v>
      </c>
      <c r="AF316" s="132">
        <f t="shared" si="325"/>
        <v>-2906.1224489795923</v>
      </c>
      <c r="AG316" s="431">
        <f t="shared" si="326"/>
        <v>0</v>
      </c>
      <c r="AH316" s="431">
        <f t="shared" si="327"/>
        <v>0</v>
      </c>
    </row>
    <row r="317" spans="1:34" x14ac:dyDescent="0.25">
      <c r="A317" s="90" t="s">
        <v>30</v>
      </c>
      <c r="B317" s="560"/>
      <c r="C317" s="27">
        <v>16.600000000000001</v>
      </c>
      <c r="D317" s="28">
        <v>2134</v>
      </c>
      <c r="E317" s="16">
        <f t="shared" si="309"/>
        <v>128.55421686746988</v>
      </c>
      <c r="F317" s="17">
        <f t="shared" si="310"/>
        <v>5</v>
      </c>
      <c r="G317" s="18">
        <v>83</v>
      </c>
      <c r="H317" s="19">
        <v>10670</v>
      </c>
      <c r="I317" s="18">
        <v>22</v>
      </c>
      <c r="J317" s="19">
        <v>1852</v>
      </c>
      <c r="K317" s="19">
        <v>45200</v>
      </c>
      <c r="L317" s="136">
        <v>43340</v>
      </c>
      <c r="M317" s="20" t="s">
        <v>8</v>
      </c>
      <c r="N317" s="21">
        <f t="shared" si="311"/>
        <v>5.7613390928725705</v>
      </c>
      <c r="O317" s="22">
        <f t="shared" si="312"/>
        <v>24.406047516198704</v>
      </c>
      <c r="P317" s="23">
        <f t="shared" si="313"/>
        <v>2722.8915662650602</v>
      </c>
      <c r="Q317" s="100">
        <f t="shared" si="314"/>
        <v>0.86785379568884724</v>
      </c>
      <c r="R317" s="17">
        <f t="shared" si="315"/>
        <v>27</v>
      </c>
      <c r="S317" s="24">
        <f t="shared" si="316"/>
        <v>448.20000000000005</v>
      </c>
      <c r="T317" s="25">
        <f t="shared" si="317"/>
        <v>57618</v>
      </c>
      <c r="U317" s="24">
        <f t="shared" si="318"/>
        <v>121</v>
      </c>
      <c r="V317" s="25">
        <f t="shared" si="319"/>
        <v>10712</v>
      </c>
      <c r="W317" s="25">
        <f t="shared" si="320"/>
        <v>266680</v>
      </c>
      <c r="X317" s="72">
        <f t="shared" si="320"/>
        <v>251980</v>
      </c>
      <c r="Y317" s="20" t="s">
        <v>8</v>
      </c>
      <c r="Z317" s="21">
        <f t="shared" si="321"/>
        <v>5.3788274831964156</v>
      </c>
      <c r="AA317" s="22">
        <f t="shared" si="322"/>
        <v>24.895444361463777</v>
      </c>
      <c r="AB317" s="103">
        <f t="shared" si="323"/>
        <v>16065.060240963854</v>
      </c>
      <c r="AC317" s="106">
        <f t="shared" si="324"/>
        <v>5.0196813495782564</v>
      </c>
      <c r="AF317" s="132">
        <f t="shared" si="325"/>
        <v>-2722.8915662650602</v>
      </c>
      <c r="AG317" s="431">
        <f t="shared" si="326"/>
        <v>0</v>
      </c>
      <c r="AH317" s="431">
        <f t="shared" si="327"/>
        <v>0</v>
      </c>
    </row>
    <row r="318" spans="1:34" x14ac:dyDescent="0.25">
      <c r="A318" s="90" t="s">
        <v>31</v>
      </c>
      <c r="B318" s="560"/>
      <c r="C318" s="27">
        <v>14.28</v>
      </c>
      <c r="D318" s="28">
        <v>1762</v>
      </c>
      <c r="E318" s="16">
        <f t="shared" si="309"/>
        <v>123.38935574229693</v>
      </c>
      <c r="F318" s="17">
        <f t="shared" si="310"/>
        <v>4</v>
      </c>
      <c r="G318" s="18">
        <v>57.12</v>
      </c>
      <c r="H318" s="19">
        <v>7048</v>
      </c>
      <c r="I318" s="18">
        <v>17</v>
      </c>
      <c r="J318" s="19">
        <v>1284</v>
      </c>
      <c r="K318" s="19">
        <v>30580</v>
      </c>
      <c r="L318" s="136">
        <v>29320</v>
      </c>
      <c r="M318" s="20" t="s">
        <v>8</v>
      </c>
      <c r="N318" s="21">
        <f t="shared" si="311"/>
        <v>5.4890965732087231</v>
      </c>
      <c r="O318" s="22">
        <f t="shared" si="312"/>
        <v>23.81619937694704</v>
      </c>
      <c r="P318" s="23">
        <f t="shared" si="313"/>
        <v>2141.4565826330531</v>
      </c>
      <c r="Q318" s="100">
        <f t="shared" si="314"/>
        <v>0.72871736662883091</v>
      </c>
      <c r="R318" s="17">
        <f t="shared" si="315"/>
        <v>25.439775910364144</v>
      </c>
      <c r="S318" s="24">
        <f t="shared" si="316"/>
        <v>363.28</v>
      </c>
      <c r="T318" s="25">
        <f t="shared" si="317"/>
        <v>44812</v>
      </c>
      <c r="U318" s="24">
        <f t="shared" si="318"/>
        <v>102</v>
      </c>
      <c r="V318" s="25">
        <f t="shared" si="319"/>
        <v>8365</v>
      </c>
      <c r="W318" s="25">
        <f t="shared" si="320"/>
        <v>199270</v>
      </c>
      <c r="X318" s="72">
        <f t="shared" si="320"/>
        <v>187850</v>
      </c>
      <c r="Y318" s="20" t="s">
        <v>8</v>
      </c>
      <c r="Z318" s="21">
        <f t="shared" si="321"/>
        <v>5.3570830842797372</v>
      </c>
      <c r="AA318" s="22">
        <f t="shared" si="322"/>
        <v>23.821876867901974</v>
      </c>
      <c r="AB318" s="103">
        <f t="shared" si="323"/>
        <v>13954.481792717088</v>
      </c>
      <c r="AC318" s="106">
        <f t="shared" si="324"/>
        <v>4.7474460839954595</v>
      </c>
      <c r="AF318" s="132">
        <f t="shared" si="325"/>
        <v>-2141.4565826330531</v>
      </c>
      <c r="AG318" s="431">
        <f t="shared" si="326"/>
        <v>0</v>
      </c>
      <c r="AH318" s="431">
        <f t="shared" si="327"/>
        <v>0</v>
      </c>
    </row>
    <row r="319" spans="1:34" x14ac:dyDescent="0.25">
      <c r="A319" s="90" t="s">
        <v>32</v>
      </c>
      <c r="B319" s="560"/>
      <c r="C319" s="27">
        <v>19.53</v>
      </c>
      <c r="D319" s="28">
        <v>2423</v>
      </c>
      <c r="E319" s="16">
        <f t="shared" si="309"/>
        <v>124.06554019457245</v>
      </c>
      <c r="F319" s="17">
        <f t="shared" si="310"/>
        <v>4</v>
      </c>
      <c r="G319" s="18">
        <v>78.12</v>
      </c>
      <c r="H319" s="19">
        <v>9692</v>
      </c>
      <c r="I319" s="18">
        <v>25</v>
      </c>
      <c r="J319" s="19">
        <v>1820</v>
      </c>
      <c r="K319" s="19">
        <v>45550</v>
      </c>
      <c r="L319" s="136">
        <v>43670</v>
      </c>
      <c r="M319" s="20" t="s">
        <v>8</v>
      </c>
      <c r="N319" s="21">
        <f t="shared" si="311"/>
        <v>5.325274725274725</v>
      </c>
      <c r="O319" s="22">
        <f t="shared" si="312"/>
        <v>25.027472527472529</v>
      </c>
      <c r="P319" s="23">
        <f t="shared" si="313"/>
        <v>2332.3092677931386</v>
      </c>
      <c r="Q319" s="100">
        <f t="shared" si="314"/>
        <v>0.75113495666529095</v>
      </c>
      <c r="R319" s="17">
        <f t="shared" si="315"/>
        <v>26</v>
      </c>
      <c r="S319" s="24">
        <f t="shared" si="316"/>
        <v>507.78000000000003</v>
      </c>
      <c r="T319" s="25">
        <f t="shared" si="317"/>
        <v>62998</v>
      </c>
      <c r="U319" s="24">
        <f t="shared" si="318"/>
        <v>347</v>
      </c>
      <c r="V319" s="25">
        <f t="shared" si="319"/>
        <v>13058</v>
      </c>
      <c r="W319" s="25">
        <f t="shared" si="320"/>
        <v>329690</v>
      </c>
      <c r="X319" s="72">
        <f t="shared" si="320"/>
        <v>310930</v>
      </c>
      <c r="Y319" s="20" t="s">
        <v>8</v>
      </c>
      <c r="Z319" s="21">
        <f t="shared" si="321"/>
        <v>4.8244754173686628</v>
      </c>
      <c r="AA319" s="22">
        <f t="shared" si="322"/>
        <v>25.24812375555215</v>
      </c>
      <c r="AB319" s="103">
        <f t="shared" si="323"/>
        <v>16881.208397337428</v>
      </c>
      <c r="AC319" s="106">
        <f t="shared" si="324"/>
        <v>5.3891869583161371</v>
      </c>
      <c r="AF319" s="132">
        <f t="shared" si="325"/>
        <v>-2332.3092677931386</v>
      </c>
      <c r="AG319" s="431">
        <f t="shared" si="326"/>
        <v>0</v>
      </c>
      <c r="AH319" s="431">
        <f t="shared" si="327"/>
        <v>0</v>
      </c>
    </row>
    <row r="320" spans="1:34" x14ac:dyDescent="0.25">
      <c r="A320" s="90" t="s">
        <v>33</v>
      </c>
      <c r="B320" s="560"/>
      <c r="C320" s="27">
        <v>19.88</v>
      </c>
      <c r="D320" s="28">
        <v>2473</v>
      </c>
      <c r="E320" s="16">
        <f t="shared" si="309"/>
        <v>124.39637826961771</v>
      </c>
      <c r="F320" s="17">
        <f t="shared" si="310"/>
        <v>5.0000000000000009</v>
      </c>
      <c r="G320" s="18">
        <v>99.4</v>
      </c>
      <c r="H320" s="19">
        <v>12365</v>
      </c>
      <c r="I320" s="18">
        <v>29</v>
      </c>
      <c r="J320" s="19">
        <v>2157</v>
      </c>
      <c r="K320" s="19">
        <v>51880</v>
      </c>
      <c r="L320" s="136">
        <v>49730</v>
      </c>
      <c r="M320" s="20" t="s">
        <v>8</v>
      </c>
      <c r="N320" s="21">
        <f t="shared" si="311"/>
        <v>5.7324988409828466</v>
      </c>
      <c r="O320" s="22">
        <f t="shared" si="312"/>
        <v>24.051923968474732</v>
      </c>
      <c r="P320" s="23">
        <f t="shared" si="313"/>
        <v>2609.657947686117</v>
      </c>
      <c r="Q320" s="100">
        <f t="shared" si="314"/>
        <v>0.87221997573797005</v>
      </c>
      <c r="R320" s="17">
        <f t="shared" si="315"/>
        <v>26.597585513078471</v>
      </c>
      <c r="S320" s="24">
        <f t="shared" si="316"/>
        <v>528.76</v>
      </c>
      <c r="T320" s="25">
        <f t="shared" si="317"/>
        <v>65775</v>
      </c>
      <c r="U320" s="24">
        <f t="shared" si="318"/>
        <v>144</v>
      </c>
      <c r="V320" s="25">
        <f t="shared" si="319"/>
        <v>12508</v>
      </c>
      <c r="W320" s="25">
        <f t="shared" si="320"/>
        <v>308380</v>
      </c>
      <c r="X320" s="72">
        <f t="shared" si="320"/>
        <v>291290</v>
      </c>
      <c r="Y320" s="20" t="s">
        <v>8</v>
      </c>
      <c r="Z320" s="21">
        <f t="shared" si="321"/>
        <v>5.2586344739366808</v>
      </c>
      <c r="AA320" s="22">
        <f t="shared" si="322"/>
        <v>24.654621042532778</v>
      </c>
      <c r="AB320" s="103">
        <f t="shared" si="323"/>
        <v>15512.072434607646</v>
      </c>
      <c r="AC320" s="106">
        <f t="shared" si="324"/>
        <v>5.0578245046502222</v>
      </c>
      <c r="AF320" s="132">
        <f t="shared" si="325"/>
        <v>-2609.657947686117</v>
      </c>
      <c r="AG320" s="431">
        <f t="shared" si="326"/>
        <v>0</v>
      </c>
      <c r="AH320" s="431">
        <f t="shared" si="327"/>
        <v>0</v>
      </c>
    </row>
    <row r="321" spans="1:34" x14ac:dyDescent="0.25">
      <c r="A321" s="90" t="s">
        <v>34</v>
      </c>
      <c r="B321" s="560"/>
      <c r="C321" s="27">
        <v>19.899999999999999</v>
      </c>
      <c r="D321" s="28">
        <v>2485</v>
      </c>
      <c r="E321" s="16">
        <f t="shared" si="309"/>
        <v>124.87437185929649</v>
      </c>
      <c r="F321" s="17">
        <f t="shared" si="310"/>
        <v>5</v>
      </c>
      <c r="G321" s="18">
        <v>99.5</v>
      </c>
      <c r="H321" s="19">
        <v>12425</v>
      </c>
      <c r="I321" s="18">
        <v>28</v>
      </c>
      <c r="J321" s="19">
        <v>2567</v>
      </c>
      <c r="K321" s="19">
        <v>62390</v>
      </c>
      <c r="L321" s="136">
        <v>59820</v>
      </c>
      <c r="M321" s="20" t="s">
        <v>8</v>
      </c>
      <c r="N321" s="21">
        <f t="shared" si="311"/>
        <v>4.8402804830541486</v>
      </c>
      <c r="O321" s="22">
        <f t="shared" si="312"/>
        <v>24.304635761589402</v>
      </c>
      <c r="P321" s="23">
        <f t="shared" si="313"/>
        <v>3135.1758793969852</v>
      </c>
      <c r="Q321" s="100">
        <f t="shared" si="314"/>
        <v>1.0329979879275655</v>
      </c>
      <c r="R321" s="17">
        <f t="shared" si="315"/>
        <v>27</v>
      </c>
      <c r="S321" s="24">
        <f t="shared" si="316"/>
        <v>537.29999999999995</v>
      </c>
      <c r="T321" s="25">
        <f t="shared" si="317"/>
        <v>67095</v>
      </c>
      <c r="U321" s="24">
        <f t="shared" si="318"/>
        <v>155</v>
      </c>
      <c r="V321" s="25">
        <f t="shared" si="319"/>
        <v>14073</v>
      </c>
      <c r="W321" s="25">
        <f t="shared" si="320"/>
        <v>348690</v>
      </c>
      <c r="X321" s="72">
        <f t="shared" si="320"/>
        <v>329390</v>
      </c>
      <c r="Y321" s="20" t="s">
        <v>8</v>
      </c>
      <c r="Z321" s="21">
        <f t="shared" si="321"/>
        <v>4.7676401620123645</v>
      </c>
      <c r="AA321" s="22">
        <f t="shared" si="322"/>
        <v>24.777232999360479</v>
      </c>
      <c r="AB321" s="103">
        <f t="shared" si="323"/>
        <v>17522.110552763821</v>
      </c>
      <c r="AC321" s="106">
        <f t="shared" si="324"/>
        <v>5.6631790744466803</v>
      </c>
      <c r="AF321" s="132">
        <f t="shared" si="325"/>
        <v>-3135.1758793969852</v>
      </c>
      <c r="AG321" s="431">
        <f t="shared" si="326"/>
        <v>0</v>
      </c>
      <c r="AH321" s="431">
        <f t="shared" si="327"/>
        <v>0</v>
      </c>
    </row>
    <row r="322" spans="1:34" x14ac:dyDescent="0.25">
      <c r="A322" s="90" t="s">
        <v>35</v>
      </c>
      <c r="B322" s="560"/>
      <c r="C322" s="27">
        <v>16.489999999999998</v>
      </c>
      <c r="D322" s="28">
        <v>2171</v>
      </c>
      <c r="E322" s="16">
        <f t="shared" si="309"/>
        <v>131.65554881746513</v>
      </c>
      <c r="F322" s="17">
        <f t="shared" si="310"/>
        <v>4</v>
      </c>
      <c r="G322" s="18">
        <v>65.959999999999994</v>
      </c>
      <c r="H322" s="19">
        <v>8684</v>
      </c>
      <c r="I322" s="18">
        <v>20</v>
      </c>
      <c r="J322" s="19">
        <v>1478</v>
      </c>
      <c r="K322" s="19">
        <v>37130</v>
      </c>
      <c r="L322" s="136">
        <v>35600</v>
      </c>
      <c r="M322" s="20" t="s">
        <v>8</v>
      </c>
      <c r="N322" s="21">
        <f t="shared" si="311"/>
        <v>5.8755074424898508</v>
      </c>
      <c r="O322" s="22">
        <f t="shared" si="312"/>
        <v>25.121786197564276</v>
      </c>
      <c r="P322" s="23">
        <f t="shared" si="313"/>
        <v>2251.6676773802305</v>
      </c>
      <c r="Q322" s="100">
        <f t="shared" si="314"/>
        <v>0.68079226163058504</v>
      </c>
      <c r="R322" s="17">
        <f t="shared" si="315"/>
        <v>26.000000000000004</v>
      </c>
      <c r="S322" s="24">
        <f t="shared" si="316"/>
        <v>428.74</v>
      </c>
      <c r="T322" s="25">
        <f t="shared" si="317"/>
        <v>56446</v>
      </c>
      <c r="U322" s="24">
        <f t="shared" si="318"/>
        <v>131</v>
      </c>
      <c r="V322" s="25">
        <f t="shared" si="319"/>
        <v>10191</v>
      </c>
      <c r="W322" s="25">
        <f t="shared" si="320"/>
        <v>259090</v>
      </c>
      <c r="X322" s="72">
        <f t="shared" si="320"/>
        <v>244690</v>
      </c>
      <c r="Y322" s="20" t="s">
        <v>8</v>
      </c>
      <c r="Z322" s="21">
        <f t="shared" si="321"/>
        <v>5.538808752821117</v>
      </c>
      <c r="AA322" s="22">
        <f t="shared" si="322"/>
        <v>25.423412815229124</v>
      </c>
      <c r="AB322" s="103">
        <f t="shared" si="323"/>
        <v>15711.946634323835</v>
      </c>
      <c r="AC322" s="106">
        <f t="shared" si="324"/>
        <v>4.6941501612160295</v>
      </c>
      <c r="AF322" s="132">
        <f t="shared" si="325"/>
        <v>-2251.6676773802305</v>
      </c>
      <c r="AG322" s="431">
        <f t="shared" si="326"/>
        <v>0</v>
      </c>
      <c r="AH322" s="431">
        <f t="shared" si="327"/>
        <v>0</v>
      </c>
    </row>
    <row r="323" spans="1:34" x14ac:dyDescent="0.25">
      <c r="A323" s="90" t="s">
        <v>36</v>
      </c>
      <c r="B323" s="560"/>
      <c r="C323" s="27">
        <v>19.05</v>
      </c>
      <c r="D323" s="28">
        <v>2492</v>
      </c>
      <c r="E323" s="16">
        <f t="shared" si="309"/>
        <v>130.81364829396324</v>
      </c>
      <c r="F323" s="17">
        <f t="shared" si="310"/>
        <v>4</v>
      </c>
      <c r="G323" s="18">
        <v>76.2</v>
      </c>
      <c r="H323" s="19">
        <v>9968</v>
      </c>
      <c r="I323" s="18">
        <v>22</v>
      </c>
      <c r="J323" s="19">
        <v>1648</v>
      </c>
      <c r="K323" s="19">
        <v>40310</v>
      </c>
      <c r="L323" s="136">
        <v>38650</v>
      </c>
      <c r="M323" s="20" t="s">
        <v>8</v>
      </c>
      <c r="N323" s="21">
        <f t="shared" si="311"/>
        <v>6.0485436893203888</v>
      </c>
      <c r="O323" s="22">
        <f t="shared" si="312"/>
        <v>24.45995145631068</v>
      </c>
      <c r="P323" s="23">
        <f t="shared" si="313"/>
        <v>2116.010498687664</v>
      </c>
      <c r="Q323" s="100">
        <f t="shared" si="314"/>
        <v>0.6613162118780096</v>
      </c>
      <c r="R323" s="17">
        <f t="shared" si="315"/>
        <v>25.999999999999996</v>
      </c>
      <c r="S323" s="24">
        <f t="shared" si="316"/>
        <v>495.29999999999995</v>
      </c>
      <c r="T323" s="25">
        <f t="shared" si="317"/>
        <v>64792</v>
      </c>
      <c r="U323" s="24">
        <f t="shared" si="318"/>
        <v>141</v>
      </c>
      <c r="V323" s="25">
        <f t="shared" si="319"/>
        <v>12232</v>
      </c>
      <c r="W323" s="25">
        <f t="shared" si="320"/>
        <v>302900</v>
      </c>
      <c r="X323" s="72">
        <f t="shared" si="320"/>
        <v>286070</v>
      </c>
      <c r="Y323" s="20" t="s">
        <v>8</v>
      </c>
      <c r="Z323" s="21">
        <f t="shared" si="321"/>
        <v>5.2969260954872466</v>
      </c>
      <c r="AA323" s="22">
        <f t="shared" si="322"/>
        <v>24.762916939175931</v>
      </c>
      <c r="AB323" s="103">
        <f t="shared" si="323"/>
        <v>15900.2624671916</v>
      </c>
      <c r="AC323" s="106">
        <f t="shared" si="324"/>
        <v>4.9085072231139648</v>
      </c>
      <c r="AF323" s="257">
        <f t="shared" si="325"/>
        <v>-2116.010498687664</v>
      </c>
      <c r="AG323" s="431">
        <f t="shared" si="326"/>
        <v>0</v>
      </c>
      <c r="AH323" s="431">
        <f t="shared" si="327"/>
        <v>0</v>
      </c>
    </row>
    <row r="324" spans="1:34" x14ac:dyDescent="0.25">
      <c r="A324" s="90" t="s">
        <v>37</v>
      </c>
      <c r="B324" s="560"/>
      <c r="C324" s="27">
        <v>20.239999999999998</v>
      </c>
      <c r="D324" s="28">
        <v>2520</v>
      </c>
      <c r="E324" s="16">
        <f t="shared" si="309"/>
        <v>124.50592885375495</v>
      </c>
      <c r="F324" s="17">
        <f t="shared" si="310"/>
        <v>4</v>
      </c>
      <c r="G324" s="18">
        <v>80.959999999999994</v>
      </c>
      <c r="H324" s="19">
        <v>10080</v>
      </c>
      <c r="I324" s="18">
        <v>23</v>
      </c>
      <c r="J324" s="19">
        <v>1643</v>
      </c>
      <c r="K324" s="19">
        <v>40200</v>
      </c>
      <c r="L324" s="136">
        <v>38550</v>
      </c>
      <c r="M324" s="20" t="s">
        <v>8</v>
      </c>
      <c r="N324" s="21">
        <f t="shared" si="311"/>
        <v>6.1351186853317099</v>
      </c>
      <c r="O324" s="22">
        <f t="shared" si="312"/>
        <v>24.467437614120513</v>
      </c>
      <c r="P324" s="23">
        <f t="shared" si="313"/>
        <v>1986.1660079051385</v>
      </c>
      <c r="Q324" s="100">
        <f t="shared" si="314"/>
        <v>0.651984126984127</v>
      </c>
      <c r="R324" s="17">
        <f t="shared" si="315"/>
        <v>25.999999999999996</v>
      </c>
      <c r="S324" s="24">
        <f t="shared" si="316"/>
        <v>526.2399999999999</v>
      </c>
      <c r="T324" s="25">
        <f t="shared" si="317"/>
        <v>65520</v>
      </c>
      <c r="U324" s="24">
        <f t="shared" si="318"/>
        <v>144</v>
      </c>
      <c r="V324" s="25">
        <f t="shared" si="319"/>
        <v>12144</v>
      </c>
      <c r="W324" s="25">
        <f t="shared" si="320"/>
        <v>300300</v>
      </c>
      <c r="X324" s="72">
        <f t="shared" si="320"/>
        <v>283630</v>
      </c>
      <c r="Y324" s="20" t="s">
        <v>8</v>
      </c>
      <c r="Z324" s="21">
        <f t="shared" si="321"/>
        <v>5.3952569169960478</v>
      </c>
      <c r="AA324" s="22">
        <f t="shared" si="322"/>
        <v>24.728260869565219</v>
      </c>
      <c r="AB324" s="103">
        <f t="shared" si="323"/>
        <v>14836.956521739132</v>
      </c>
      <c r="AC324" s="106">
        <f t="shared" si="324"/>
        <v>4.8190476190476188</v>
      </c>
      <c r="AF324" s="132">
        <f t="shared" si="325"/>
        <v>-1986.1660079051385</v>
      </c>
      <c r="AG324" s="431">
        <f t="shared" si="326"/>
        <v>0</v>
      </c>
      <c r="AH324" s="431">
        <f t="shared" si="327"/>
        <v>0</v>
      </c>
    </row>
    <row r="325" spans="1:34" x14ac:dyDescent="0.25">
      <c r="A325" s="90" t="s">
        <v>18</v>
      </c>
      <c r="B325" s="560"/>
      <c r="C325" s="27">
        <v>15.47</v>
      </c>
      <c r="D325" s="28">
        <v>1640</v>
      </c>
      <c r="E325" s="16">
        <f t="shared" si="309"/>
        <v>106.01163542340012</v>
      </c>
      <c r="F325" s="17">
        <f t="shared" si="310"/>
        <v>4</v>
      </c>
      <c r="G325" s="18">
        <v>61.88</v>
      </c>
      <c r="H325" s="19">
        <v>6560</v>
      </c>
      <c r="I325" s="18">
        <v>19</v>
      </c>
      <c r="J325" s="19">
        <v>1360</v>
      </c>
      <c r="K325" s="19">
        <v>33110</v>
      </c>
      <c r="L325" s="136">
        <v>31750</v>
      </c>
      <c r="M325" s="20" t="s">
        <v>8</v>
      </c>
      <c r="N325" s="21">
        <f t="shared" si="311"/>
        <v>4.8235294117647056</v>
      </c>
      <c r="O325" s="22">
        <f t="shared" si="312"/>
        <v>24.345588235294116</v>
      </c>
      <c r="P325" s="23">
        <f t="shared" si="313"/>
        <v>2140.2714932126696</v>
      </c>
      <c r="Q325" s="100">
        <f t="shared" si="314"/>
        <v>0.82926829268292679</v>
      </c>
      <c r="R325" s="17">
        <f t="shared" si="315"/>
        <v>26.422107304460244</v>
      </c>
      <c r="S325" s="24">
        <f t="shared" si="316"/>
        <v>408.75</v>
      </c>
      <c r="T325" s="25">
        <f t="shared" si="317"/>
        <v>43597</v>
      </c>
      <c r="U325" s="24">
        <f t="shared" si="318"/>
        <v>119</v>
      </c>
      <c r="V325" s="25">
        <f t="shared" si="319"/>
        <v>9071</v>
      </c>
      <c r="W325" s="25">
        <f t="shared" si="320"/>
        <v>220710</v>
      </c>
      <c r="X325" s="72">
        <f t="shared" si="320"/>
        <v>207940</v>
      </c>
      <c r="Y325" s="20" t="s">
        <v>8</v>
      </c>
      <c r="Z325" s="21">
        <f t="shared" si="321"/>
        <v>4.806195568294565</v>
      </c>
      <c r="AA325" s="22">
        <f t="shared" si="322"/>
        <v>24.331385734759124</v>
      </c>
      <c r="AB325" s="103">
        <f t="shared" si="323"/>
        <v>14266.968325791855</v>
      </c>
      <c r="AC325" s="106">
        <f t="shared" si="324"/>
        <v>5.5310975609756099</v>
      </c>
      <c r="AE325">
        <v>230</v>
      </c>
      <c r="AF325" s="132">
        <f t="shared" si="325"/>
        <v>-2140.2714932126696</v>
      </c>
      <c r="AG325" s="431">
        <f t="shared" si="326"/>
        <v>190.73170731707316</v>
      </c>
      <c r="AH325" s="431">
        <f t="shared" si="327"/>
        <v>4643.4756097560967</v>
      </c>
    </row>
    <row r="326" spans="1:34" x14ac:dyDescent="0.25">
      <c r="A326" s="90" t="s">
        <v>38</v>
      </c>
      <c r="B326" s="560"/>
      <c r="C326" s="27">
        <v>20.6</v>
      </c>
      <c r="D326" s="28">
        <v>2628</v>
      </c>
      <c r="E326" s="16">
        <f t="shared" si="309"/>
        <v>127.57281553398057</v>
      </c>
      <c r="F326" s="17">
        <f t="shared" si="310"/>
        <v>4</v>
      </c>
      <c r="G326" s="18">
        <v>82.4</v>
      </c>
      <c r="H326" s="19">
        <v>10512</v>
      </c>
      <c r="I326" s="18">
        <v>24</v>
      </c>
      <c r="J326" s="19">
        <v>2216</v>
      </c>
      <c r="K326" s="19">
        <v>53900</v>
      </c>
      <c r="L326" s="136">
        <v>51680</v>
      </c>
      <c r="M326" s="20" t="s">
        <v>8</v>
      </c>
      <c r="N326" s="21">
        <f t="shared" si="311"/>
        <v>4.743682310469314</v>
      </c>
      <c r="O326" s="22">
        <f t="shared" si="312"/>
        <v>24.323104693140795</v>
      </c>
      <c r="P326" s="23">
        <f t="shared" si="313"/>
        <v>2616.5048543689318</v>
      </c>
      <c r="Q326" s="100">
        <f t="shared" si="314"/>
        <v>0.84322678843226784</v>
      </c>
      <c r="R326" s="17">
        <f t="shared" si="315"/>
        <v>26</v>
      </c>
      <c r="S326" s="24">
        <f t="shared" si="316"/>
        <v>535.6</v>
      </c>
      <c r="T326" s="25">
        <f t="shared" si="317"/>
        <v>68328</v>
      </c>
      <c r="U326" s="24">
        <f t="shared" si="318"/>
        <v>143</v>
      </c>
      <c r="V326" s="25">
        <f t="shared" si="319"/>
        <v>14128</v>
      </c>
      <c r="W326" s="25">
        <f t="shared" si="320"/>
        <v>349320</v>
      </c>
      <c r="X326" s="72">
        <f t="shared" si="320"/>
        <v>329850</v>
      </c>
      <c r="Y326" s="20" t="s">
        <v>8</v>
      </c>
      <c r="Z326" s="21">
        <f t="shared" si="321"/>
        <v>4.8363533408833526</v>
      </c>
      <c r="AA326" s="22">
        <f t="shared" si="322"/>
        <v>24.725368063420159</v>
      </c>
      <c r="AB326" s="103">
        <f t="shared" si="323"/>
        <v>16957.281553398057</v>
      </c>
      <c r="AC326" s="106">
        <f t="shared" si="324"/>
        <v>5.3759512937595133</v>
      </c>
      <c r="AF326" s="132">
        <f t="shared" si="325"/>
        <v>-2616.5048543689318</v>
      </c>
      <c r="AG326" s="431">
        <f t="shared" si="326"/>
        <v>0</v>
      </c>
      <c r="AH326" s="431">
        <f t="shared" si="327"/>
        <v>0</v>
      </c>
    </row>
    <row r="327" spans="1:34" x14ac:dyDescent="0.25">
      <c r="A327" s="90" t="s">
        <v>39</v>
      </c>
      <c r="B327" s="560"/>
      <c r="C327" s="27">
        <v>17.48</v>
      </c>
      <c r="D327" s="28">
        <v>2303</v>
      </c>
      <c r="E327" s="16">
        <f t="shared" si="309"/>
        <v>131.75057208237985</v>
      </c>
      <c r="F327" s="17">
        <f t="shared" si="310"/>
        <v>4</v>
      </c>
      <c r="G327" s="18">
        <v>69.92</v>
      </c>
      <c r="H327" s="19">
        <v>9212</v>
      </c>
      <c r="I327" s="18">
        <v>21</v>
      </c>
      <c r="J327" s="19">
        <v>1693</v>
      </c>
      <c r="K327" s="19">
        <v>41300</v>
      </c>
      <c r="L327" s="136">
        <v>39600</v>
      </c>
      <c r="M327" s="20" t="s">
        <v>8</v>
      </c>
      <c r="N327" s="21">
        <f t="shared" si="311"/>
        <v>5.4412285883047842</v>
      </c>
      <c r="O327" s="22">
        <f t="shared" si="312"/>
        <v>24.394565859421146</v>
      </c>
      <c r="P327" s="23">
        <f t="shared" si="313"/>
        <v>2362.7002288329518</v>
      </c>
      <c r="Q327" s="100">
        <f t="shared" si="314"/>
        <v>0.73512809379070776</v>
      </c>
      <c r="R327" s="17">
        <f t="shared" si="315"/>
        <v>26.000000000000004</v>
      </c>
      <c r="S327" s="24">
        <f t="shared" si="316"/>
        <v>454.48000000000008</v>
      </c>
      <c r="T327" s="25">
        <f t="shared" si="317"/>
        <v>59878</v>
      </c>
      <c r="U327" s="24">
        <f t="shared" si="318"/>
        <v>136</v>
      </c>
      <c r="V327" s="25">
        <f t="shared" si="319"/>
        <v>11838</v>
      </c>
      <c r="W327" s="25">
        <f t="shared" si="320"/>
        <v>292140</v>
      </c>
      <c r="X327" s="72">
        <f t="shared" si="320"/>
        <v>275790</v>
      </c>
      <c r="Y327" s="20" t="s">
        <v>8</v>
      </c>
      <c r="Z327" s="21">
        <f t="shared" si="321"/>
        <v>5.0581179253252238</v>
      </c>
      <c r="AA327" s="22">
        <f t="shared" si="322"/>
        <v>24.678155093765838</v>
      </c>
      <c r="AB327" s="103">
        <f t="shared" si="323"/>
        <v>16712.814645308925</v>
      </c>
      <c r="AC327" s="106">
        <f t="shared" si="324"/>
        <v>5.1402518454190185</v>
      </c>
      <c r="AF327" s="132">
        <f t="shared" si="325"/>
        <v>-2362.7002288329518</v>
      </c>
      <c r="AG327" s="431">
        <f t="shared" si="326"/>
        <v>0</v>
      </c>
      <c r="AH327" s="431">
        <f t="shared" si="327"/>
        <v>0</v>
      </c>
    </row>
    <row r="328" spans="1:34" x14ac:dyDescent="0.25">
      <c r="A328" s="90" t="s">
        <v>40</v>
      </c>
      <c r="B328" s="560"/>
      <c r="C328" s="27">
        <v>12.81</v>
      </c>
      <c r="D328" s="28">
        <v>1641</v>
      </c>
      <c r="E328" s="16">
        <f t="shared" si="309"/>
        <v>128.10304449648712</v>
      </c>
      <c r="F328" s="17">
        <f t="shared" si="310"/>
        <v>4</v>
      </c>
      <c r="G328" s="18">
        <v>51.24</v>
      </c>
      <c r="H328" s="19">
        <v>6564</v>
      </c>
      <c r="I328" s="18">
        <v>13</v>
      </c>
      <c r="J328" s="19">
        <v>1202</v>
      </c>
      <c r="K328" s="19">
        <v>27750</v>
      </c>
      <c r="L328" s="136">
        <v>26610</v>
      </c>
      <c r="M328" s="20" t="s">
        <v>8</v>
      </c>
      <c r="N328" s="21">
        <f t="shared" si="311"/>
        <v>5.4608985024958399</v>
      </c>
      <c r="O328" s="22">
        <f t="shared" si="312"/>
        <v>23.086522462562396</v>
      </c>
      <c r="P328" s="23">
        <f t="shared" si="313"/>
        <v>2166.2763466042152</v>
      </c>
      <c r="Q328" s="100">
        <f t="shared" si="314"/>
        <v>0.73248019500304695</v>
      </c>
      <c r="R328" s="17">
        <f t="shared" si="315"/>
        <v>25.531615925058546</v>
      </c>
      <c r="S328" s="24">
        <f t="shared" si="316"/>
        <v>327.06</v>
      </c>
      <c r="T328" s="25">
        <f t="shared" si="317"/>
        <v>41894</v>
      </c>
      <c r="U328" s="24">
        <f t="shared" si="318"/>
        <v>86</v>
      </c>
      <c r="V328" s="25">
        <f t="shared" si="319"/>
        <v>7917</v>
      </c>
      <c r="W328" s="25">
        <f t="shared" si="320"/>
        <v>180670</v>
      </c>
      <c r="X328" s="72">
        <f t="shared" si="320"/>
        <v>170590</v>
      </c>
      <c r="Y328" s="20" t="s">
        <v>8</v>
      </c>
      <c r="Z328" s="21">
        <f t="shared" si="321"/>
        <v>5.2916508778577747</v>
      </c>
      <c r="AA328" s="22">
        <f t="shared" si="322"/>
        <v>22.820512820512821</v>
      </c>
      <c r="AB328" s="103">
        <f t="shared" si="323"/>
        <v>14103.825136612022</v>
      </c>
      <c r="AC328" s="106">
        <f t="shared" si="324"/>
        <v>4.8244972577696528</v>
      </c>
      <c r="AF328" s="132">
        <f t="shared" si="325"/>
        <v>-2166.2763466042152</v>
      </c>
      <c r="AG328" s="431">
        <f t="shared" si="326"/>
        <v>0</v>
      </c>
      <c r="AH328" s="431">
        <f t="shared" si="327"/>
        <v>0</v>
      </c>
    </row>
    <row r="329" spans="1:34" x14ac:dyDescent="0.25">
      <c r="A329" s="91" t="s">
        <v>41</v>
      </c>
      <c r="B329" s="561"/>
      <c r="C329" s="54">
        <v>2.2200000000000002</v>
      </c>
      <c r="D329" s="55">
        <v>278</v>
      </c>
      <c r="E329" s="11">
        <f t="shared" si="309"/>
        <v>125.22522522522522</v>
      </c>
      <c r="F329" s="7">
        <f t="shared" si="310"/>
        <v>4</v>
      </c>
      <c r="G329" s="6">
        <v>8.8800000000000008</v>
      </c>
      <c r="H329" s="5">
        <v>1112</v>
      </c>
      <c r="I329" s="6">
        <v>4</v>
      </c>
      <c r="J329" s="5">
        <v>338</v>
      </c>
      <c r="K329" s="5">
        <v>8090</v>
      </c>
      <c r="L329" s="137">
        <v>7760</v>
      </c>
      <c r="M329" s="131" t="s">
        <v>8</v>
      </c>
      <c r="N329" s="60">
        <f t="shared" si="311"/>
        <v>3.2899408284023668</v>
      </c>
      <c r="O329" s="61">
        <f t="shared" si="312"/>
        <v>23.934911242603551</v>
      </c>
      <c r="P329" s="62">
        <f t="shared" si="313"/>
        <v>3644.1441441441439</v>
      </c>
      <c r="Q329" s="120">
        <f t="shared" si="314"/>
        <v>1.2158273381294964</v>
      </c>
      <c r="R329" s="17">
        <f t="shared" si="315"/>
        <v>26.000000000000004</v>
      </c>
      <c r="S329" s="24">
        <f t="shared" si="316"/>
        <v>57.720000000000013</v>
      </c>
      <c r="T329" s="25">
        <f t="shared" si="317"/>
        <v>7228</v>
      </c>
      <c r="U329" s="24">
        <f t="shared" si="318"/>
        <v>26</v>
      </c>
      <c r="V329" s="25">
        <f t="shared" si="319"/>
        <v>1791</v>
      </c>
      <c r="W329" s="25">
        <f t="shared" si="320"/>
        <v>43240</v>
      </c>
      <c r="X329" s="72">
        <f t="shared" si="320"/>
        <v>40880</v>
      </c>
      <c r="Y329" s="131" t="s">
        <v>8</v>
      </c>
      <c r="Z329" s="21">
        <f t="shared" si="321"/>
        <v>4.0357342266890006</v>
      </c>
      <c r="AA329" s="22">
        <f t="shared" si="322"/>
        <v>24.142936906756002</v>
      </c>
      <c r="AB329" s="103">
        <f t="shared" si="323"/>
        <v>19477.477477477474</v>
      </c>
      <c r="AC329" s="106">
        <f t="shared" si="324"/>
        <v>6.442446043165468</v>
      </c>
      <c r="AF329" s="132">
        <f t="shared" si="325"/>
        <v>-3644.1441441441439</v>
      </c>
      <c r="AG329" s="431">
        <f t="shared" si="326"/>
        <v>0</v>
      </c>
      <c r="AH329" s="431">
        <f t="shared" si="327"/>
        <v>0</v>
      </c>
    </row>
    <row r="330" spans="1:34" x14ac:dyDescent="0.25">
      <c r="A330" s="92" t="s">
        <v>24</v>
      </c>
      <c r="B330" s="44"/>
      <c r="C330" s="45">
        <f t="shared" ref="C330" si="328">SUM(C313:C329)</f>
        <v>285.72000000000003</v>
      </c>
      <c r="D330" s="46">
        <f t="shared" ref="D330" si="329">SUM(D313:D329)</f>
        <v>35866</v>
      </c>
      <c r="E330" s="130">
        <f t="shared" si="309"/>
        <v>125.52848943021138</v>
      </c>
      <c r="F330" s="73"/>
      <c r="G330" s="45">
        <f t="shared" ref="G330:K330" si="330">SUM(G313:G329)</f>
        <v>1245.5200000000004</v>
      </c>
      <c r="H330" s="46">
        <f t="shared" si="330"/>
        <v>156283</v>
      </c>
      <c r="I330" s="45">
        <f t="shared" si="330"/>
        <v>372</v>
      </c>
      <c r="J330" s="46">
        <f t="shared" si="330"/>
        <v>29550</v>
      </c>
      <c r="K330" s="46">
        <f t="shared" si="330"/>
        <v>715070</v>
      </c>
      <c r="L330" s="46">
        <f t="shared" ref="L330" si="331">SUM(L313:L329)</f>
        <v>685620</v>
      </c>
      <c r="M330" s="74" t="s">
        <v>8</v>
      </c>
      <c r="N330" s="75">
        <f t="shared" si="311"/>
        <v>5.2887648054145515</v>
      </c>
      <c r="O330" s="76">
        <f t="shared" si="312"/>
        <v>24.198646362098138</v>
      </c>
      <c r="P330" s="77">
        <f t="shared" si="313"/>
        <v>2502.6949461010777</v>
      </c>
      <c r="Q330" s="101">
        <f>J330/D330</f>
        <v>0.82390007249205377</v>
      </c>
      <c r="R330" s="73"/>
      <c r="S330" s="45">
        <f t="shared" ref="S330:W330" si="332">SUM(S313:S329)</f>
        <v>7489.5700000000015</v>
      </c>
      <c r="T330" s="46">
        <f t="shared" si="332"/>
        <v>940167</v>
      </c>
      <c r="U330" s="45">
        <f t="shared" si="332"/>
        <v>2324</v>
      </c>
      <c r="V330" s="46">
        <f t="shared" si="332"/>
        <v>183438</v>
      </c>
      <c r="W330" s="46">
        <f t="shared" si="332"/>
        <v>4511310</v>
      </c>
      <c r="X330" s="72">
        <f t="shared" ref="X330:X353" si="333">L330+X279</f>
        <v>4259070</v>
      </c>
      <c r="Y330" s="129" t="s">
        <v>8</v>
      </c>
      <c r="Z330" s="75">
        <f t="shared" si="321"/>
        <v>5.1252575802178395</v>
      </c>
      <c r="AA330" s="76">
        <f t="shared" si="322"/>
        <v>24.59310502731168</v>
      </c>
      <c r="AB330" s="112">
        <f t="shared" si="323"/>
        <v>15789.269214615706</v>
      </c>
      <c r="AC330" s="107">
        <f>V330/D330</f>
        <v>5.1145374449339203</v>
      </c>
      <c r="AF330" s="132"/>
      <c r="AG330" s="431">
        <f t="shared" si="326"/>
        <v>0</v>
      </c>
      <c r="AH330" s="431">
        <f t="shared" si="327"/>
        <v>0</v>
      </c>
    </row>
    <row r="331" spans="1:34" x14ac:dyDescent="0.25">
      <c r="A331" s="90" t="s">
        <v>42</v>
      </c>
      <c r="B331" s="562">
        <v>1998</v>
      </c>
      <c r="C331" s="27">
        <v>19.739999999999998</v>
      </c>
      <c r="D331" s="28">
        <v>2491</v>
      </c>
      <c r="E331" s="16">
        <f t="shared" si="309"/>
        <v>126.1904761904762</v>
      </c>
      <c r="F331" s="17">
        <f t="shared" ref="F331:F341" si="334">G331/C331</f>
        <v>5.0000000000000009</v>
      </c>
      <c r="G331" s="18">
        <v>98.7</v>
      </c>
      <c r="H331" s="19">
        <v>12455</v>
      </c>
      <c r="I331" s="18">
        <v>28</v>
      </c>
      <c r="J331" s="19">
        <v>2305</v>
      </c>
      <c r="K331" s="19">
        <v>56700</v>
      </c>
      <c r="L331" s="136">
        <v>54370</v>
      </c>
      <c r="M331" s="20" t="s">
        <v>8</v>
      </c>
      <c r="N331" s="21">
        <f t="shared" si="311"/>
        <v>5.4034707158351409</v>
      </c>
      <c r="O331" s="22">
        <f t="shared" si="312"/>
        <v>24.598698481561822</v>
      </c>
      <c r="P331" s="23">
        <f t="shared" si="313"/>
        <v>2872.3404255319151</v>
      </c>
      <c r="Q331" s="100">
        <f t="shared" ref="Q331:Q341" si="335">J331/D331</f>
        <v>0.92533119229225214</v>
      </c>
      <c r="R331" s="17">
        <f t="shared" ref="R331:R341" si="336">S331/C331</f>
        <v>27.000000000000004</v>
      </c>
      <c r="S331" s="24">
        <f t="shared" ref="S331:S341" si="337">G331+S280</f>
        <v>532.98</v>
      </c>
      <c r="T331" s="25">
        <f t="shared" ref="T331:T341" si="338">H331+T280</f>
        <v>67257</v>
      </c>
      <c r="U331" s="24">
        <f t="shared" ref="U331:U341" si="339">I331+U280</f>
        <v>138</v>
      </c>
      <c r="V331" s="25">
        <f t="shared" ref="V331:V341" si="340">J331+V280</f>
        <v>12961</v>
      </c>
      <c r="W331" s="25">
        <f t="shared" ref="W331:W341" si="341">K331+W280</f>
        <v>322690</v>
      </c>
      <c r="X331" s="72">
        <f t="shared" si="333"/>
        <v>304570</v>
      </c>
      <c r="Y331" s="131" t="s">
        <v>8</v>
      </c>
      <c r="Z331" s="21">
        <f t="shared" si="321"/>
        <v>5.1891829334156316</v>
      </c>
      <c r="AA331" s="22">
        <f t="shared" si="322"/>
        <v>24.896998688372811</v>
      </c>
      <c r="AB331" s="103">
        <f t="shared" si="323"/>
        <v>16347.011144883487</v>
      </c>
      <c r="AC331" s="106">
        <f t="shared" ref="AC331:AC341" si="342">V331/D331</f>
        <v>5.2031312725812926</v>
      </c>
      <c r="AF331" s="132">
        <f t="shared" si="325"/>
        <v>-2872.3404255319151</v>
      </c>
      <c r="AG331" s="431">
        <f t="shared" si="326"/>
        <v>0</v>
      </c>
      <c r="AH331" s="431">
        <f t="shared" si="327"/>
        <v>0</v>
      </c>
    </row>
    <row r="332" spans="1:34" x14ac:dyDescent="0.25">
      <c r="A332" s="89" t="s">
        <v>43</v>
      </c>
      <c r="B332" s="563"/>
      <c r="C332" s="78">
        <v>22.16</v>
      </c>
      <c r="D332" s="79">
        <v>2705</v>
      </c>
      <c r="E332" s="63">
        <f t="shared" si="309"/>
        <v>122.0667870036101</v>
      </c>
      <c r="F332" s="64">
        <f t="shared" si="334"/>
        <v>4</v>
      </c>
      <c r="G332" s="65">
        <v>88.64</v>
      </c>
      <c r="H332" s="66">
        <v>10820</v>
      </c>
      <c r="I332" s="65">
        <v>25</v>
      </c>
      <c r="J332" s="66">
        <v>2171</v>
      </c>
      <c r="K332" s="66">
        <v>50440</v>
      </c>
      <c r="L332" s="135">
        <v>48360</v>
      </c>
      <c r="M332" s="67" t="s">
        <v>8</v>
      </c>
      <c r="N332" s="68">
        <f t="shared" si="311"/>
        <v>4.9838783970520497</v>
      </c>
      <c r="O332" s="69">
        <f t="shared" si="312"/>
        <v>23.233532934131738</v>
      </c>
      <c r="P332" s="70">
        <f t="shared" si="313"/>
        <v>2276.1732851985557</v>
      </c>
      <c r="Q332" s="100">
        <f t="shared" si="335"/>
        <v>0.8025878003696858</v>
      </c>
      <c r="R332" s="64">
        <f t="shared" si="336"/>
        <v>25.819494584837543</v>
      </c>
      <c r="S332" s="71">
        <f t="shared" si="337"/>
        <v>572.16</v>
      </c>
      <c r="T332" s="72">
        <f t="shared" si="338"/>
        <v>69824</v>
      </c>
      <c r="U332" s="71">
        <f t="shared" si="339"/>
        <v>163</v>
      </c>
      <c r="V332" s="72">
        <f t="shared" si="340"/>
        <v>14884</v>
      </c>
      <c r="W332" s="72">
        <f t="shared" si="341"/>
        <v>351660</v>
      </c>
      <c r="X332" s="72">
        <f t="shared" si="333"/>
        <v>331910</v>
      </c>
      <c r="Y332" s="67" t="s">
        <v>8</v>
      </c>
      <c r="Z332" s="21">
        <f t="shared" si="321"/>
        <v>4.6912120397742543</v>
      </c>
      <c r="AA332" s="22">
        <f t="shared" si="322"/>
        <v>23.626713249126578</v>
      </c>
      <c r="AB332" s="103">
        <f t="shared" si="323"/>
        <v>15869.133574007221</v>
      </c>
      <c r="AC332" s="106">
        <f t="shared" si="342"/>
        <v>5.5024029574861366</v>
      </c>
      <c r="AF332" s="132">
        <f t="shared" si="325"/>
        <v>-2276.1732851985557</v>
      </c>
      <c r="AG332" s="431">
        <f t="shared" si="326"/>
        <v>0</v>
      </c>
      <c r="AH332" s="431">
        <f t="shared" si="327"/>
        <v>0</v>
      </c>
    </row>
    <row r="333" spans="1:34" x14ac:dyDescent="0.25">
      <c r="A333" s="90" t="s">
        <v>44</v>
      </c>
      <c r="B333" s="563"/>
      <c r="C333" s="27">
        <v>13.09</v>
      </c>
      <c r="D333" s="28">
        <v>1520</v>
      </c>
      <c r="E333" s="16">
        <f t="shared" si="309"/>
        <v>116.11917494270436</v>
      </c>
      <c r="F333" s="17">
        <f t="shared" si="334"/>
        <v>4</v>
      </c>
      <c r="G333" s="18">
        <v>52.36</v>
      </c>
      <c r="H333" s="19">
        <v>6080</v>
      </c>
      <c r="I333" s="18">
        <v>16</v>
      </c>
      <c r="J333" s="19">
        <v>1458</v>
      </c>
      <c r="K333" s="19">
        <v>33180</v>
      </c>
      <c r="L333" s="136">
        <v>31810</v>
      </c>
      <c r="M333" s="20" t="s">
        <v>8</v>
      </c>
      <c r="N333" s="21">
        <f t="shared" si="311"/>
        <v>4.1700960219478738</v>
      </c>
      <c r="O333" s="22">
        <f t="shared" si="312"/>
        <v>22.757201646090536</v>
      </c>
      <c r="P333" s="23">
        <f t="shared" si="313"/>
        <v>2534.7593582887703</v>
      </c>
      <c r="Q333" s="100">
        <f t="shared" si="335"/>
        <v>0.95921052631578951</v>
      </c>
      <c r="R333" s="17">
        <f t="shared" si="336"/>
        <v>25.618029029793739</v>
      </c>
      <c r="S333" s="24">
        <f t="shared" si="337"/>
        <v>335.34000000000003</v>
      </c>
      <c r="T333" s="25">
        <f t="shared" si="338"/>
        <v>38936</v>
      </c>
      <c r="U333" s="24">
        <f t="shared" si="339"/>
        <v>100</v>
      </c>
      <c r="V333" s="25">
        <f t="shared" si="340"/>
        <v>9275</v>
      </c>
      <c r="W333" s="25">
        <f t="shared" si="341"/>
        <v>215760</v>
      </c>
      <c r="X333" s="72">
        <f t="shared" si="333"/>
        <v>203770</v>
      </c>
      <c r="Y333" s="20" t="s">
        <v>8</v>
      </c>
      <c r="Z333" s="21">
        <f t="shared" si="321"/>
        <v>4.1979514824797848</v>
      </c>
      <c r="AA333" s="22">
        <f t="shared" si="322"/>
        <v>23.262533692722371</v>
      </c>
      <c r="AB333" s="103">
        <f t="shared" si="323"/>
        <v>16482.811306340718</v>
      </c>
      <c r="AC333" s="106">
        <f t="shared" si="342"/>
        <v>6.1019736842105265</v>
      </c>
      <c r="AF333" s="132">
        <f t="shared" si="325"/>
        <v>-2534.7593582887703</v>
      </c>
      <c r="AG333" s="431">
        <f t="shared" si="326"/>
        <v>0</v>
      </c>
      <c r="AH333" s="431">
        <f t="shared" si="327"/>
        <v>0</v>
      </c>
    </row>
    <row r="334" spans="1:34" x14ac:dyDescent="0.25">
      <c r="A334" s="90" t="s">
        <v>45</v>
      </c>
      <c r="B334" s="563"/>
      <c r="C334" s="27">
        <v>16.28</v>
      </c>
      <c r="D334" s="28">
        <v>1979</v>
      </c>
      <c r="E334" s="16">
        <f t="shared" si="309"/>
        <v>121.56019656019654</v>
      </c>
      <c r="F334" s="17">
        <f t="shared" si="334"/>
        <v>4</v>
      </c>
      <c r="G334" s="18">
        <v>65.12</v>
      </c>
      <c r="H334" s="19">
        <v>7916</v>
      </c>
      <c r="I334" s="18">
        <v>20</v>
      </c>
      <c r="J334" s="19">
        <v>1345</v>
      </c>
      <c r="K334" s="19">
        <v>33110</v>
      </c>
      <c r="L334" s="136">
        <v>31750</v>
      </c>
      <c r="M334" s="20" t="s">
        <v>8</v>
      </c>
      <c r="N334" s="21">
        <f t="shared" si="311"/>
        <v>5.8855018587360597</v>
      </c>
      <c r="O334" s="22">
        <f t="shared" si="312"/>
        <v>24.617100371747213</v>
      </c>
      <c r="P334" s="23">
        <f t="shared" si="313"/>
        <v>2033.7837837837837</v>
      </c>
      <c r="Q334" s="100">
        <f t="shared" si="335"/>
        <v>0.67963617988883274</v>
      </c>
      <c r="R334" s="17">
        <f t="shared" si="336"/>
        <v>24.955773955773957</v>
      </c>
      <c r="S334" s="24">
        <f t="shared" si="337"/>
        <v>406.28000000000003</v>
      </c>
      <c r="T334" s="25">
        <f t="shared" si="338"/>
        <v>49387</v>
      </c>
      <c r="U334" s="24">
        <f t="shared" si="339"/>
        <v>115</v>
      </c>
      <c r="V334" s="25">
        <f t="shared" si="340"/>
        <v>9332</v>
      </c>
      <c r="W334" s="25">
        <f t="shared" si="341"/>
        <v>227770</v>
      </c>
      <c r="X334" s="72">
        <f t="shared" si="333"/>
        <v>215110</v>
      </c>
      <c r="Y334" s="20" t="s">
        <v>8</v>
      </c>
      <c r="Z334" s="21">
        <f t="shared" si="321"/>
        <v>5.2922203171881694</v>
      </c>
      <c r="AA334" s="22">
        <f t="shared" si="322"/>
        <v>24.407415345049294</v>
      </c>
      <c r="AB334" s="103">
        <f t="shared" si="323"/>
        <v>13990.786240786239</v>
      </c>
      <c r="AC334" s="106">
        <f t="shared" si="342"/>
        <v>4.7155128852956034</v>
      </c>
      <c r="AF334" s="132">
        <f t="shared" si="325"/>
        <v>-2033.7837837837837</v>
      </c>
      <c r="AG334" s="431">
        <f t="shared" si="326"/>
        <v>0</v>
      </c>
      <c r="AH334" s="431">
        <f t="shared" si="327"/>
        <v>0</v>
      </c>
    </row>
    <row r="335" spans="1:34" x14ac:dyDescent="0.25">
      <c r="A335" s="90" t="s">
        <v>46</v>
      </c>
      <c r="B335" s="563"/>
      <c r="C335" s="27">
        <v>18.239999999999998</v>
      </c>
      <c r="D335" s="28">
        <v>2463</v>
      </c>
      <c r="E335" s="16">
        <f t="shared" si="309"/>
        <v>135.03289473684211</v>
      </c>
      <c r="F335" s="17">
        <f t="shared" si="334"/>
        <v>4</v>
      </c>
      <c r="G335" s="18">
        <v>72.959999999999994</v>
      </c>
      <c r="H335" s="19">
        <v>9852</v>
      </c>
      <c r="I335" s="18">
        <v>26</v>
      </c>
      <c r="J335" s="19">
        <v>1666</v>
      </c>
      <c r="K335" s="19">
        <v>42280</v>
      </c>
      <c r="L335" s="136">
        <v>40540</v>
      </c>
      <c r="M335" s="20" t="s">
        <v>8</v>
      </c>
      <c r="N335" s="21">
        <f t="shared" si="311"/>
        <v>5.913565426170468</v>
      </c>
      <c r="O335" s="22">
        <f t="shared" si="312"/>
        <v>25.3781512605042</v>
      </c>
      <c r="P335" s="23">
        <f t="shared" si="313"/>
        <v>2317.9824561403511</v>
      </c>
      <c r="Q335" s="100">
        <f t="shared" si="335"/>
        <v>0.67641088103938285</v>
      </c>
      <c r="R335" s="17">
        <f t="shared" si="336"/>
        <v>26.000000000000004</v>
      </c>
      <c r="S335" s="24">
        <f t="shared" si="337"/>
        <v>474.24</v>
      </c>
      <c r="T335" s="25">
        <f t="shared" si="338"/>
        <v>64038</v>
      </c>
      <c r="U335" s="24">
        <f t="shared" si="339"/>
        <v>139</v>
      </c>
      <c r="V335" s="25">
        <f t="shared" si="340"/>
        <v>11199</v>
      </c>
      <c r="W335" s="25">
        <f t="shared" si="341"/>
        <v>288530</v>
      </c>
      <c r="X335" s="72">
        <f t="shared" si="333"/>
        <v>272600</v>
      </c>
      <c r="Y335" s="20" t="s">
        <v>8</v>
      </c>
      <c r="Z335" s="21">
        <f t="shared" si="321"/>
        <v>5.7181891240289309</v>
      </c>
      <c r="AA335" s="22">
        <f t="shared" si="322"/>
        <v>25.763907491740333</v>
      </c>
      <c r="AB335" s="103">
        <f t="shared" si="323"/>
        <v>15818.530701754387</v>
      </c>
      <c r="AC335" s="106">
        <f t="shared" si="342"/>
        <v>4.546894031668697</v>
      </c>
      <c r="AF335" s="132">
        <f t="shared" si="325"/>
        <v>-2317.9824561403511</v>
      </c>
      <c r="AG335" s="431">
        <f t="shared" si="326"/>
        <v>0</v>
      </c>
      <c r="AH335" s="431">
        <f t="shared" si="327"/>
        <v>0</v>
      </c>
    </row>
    <row r="336" spans="1:34" x14ac:dyDescent="0.25">
      <c r="A336" s="90" t="s">
        <v>47</v>
      </c>
      <c r="B336" s="563"/>
      <c r="C336" s="27">
        <v>16.23</v>
      </c>
      <c r="D336" s="28">
        <v>2248</v>
      </c>
      <c r="E336" s="16">
        <f t="shared" si="309"/>
        <v>138.50893407270488</v>
      </c>
      <c r="F336" s="17">
        <f t="shared" si="334"/>
        <v>4</v>
      </c>
      <c r="G336" s="18">
        <v>64.92</v>
      </c>
      <c r="H336" s="19">
        <v>8992</v>
      </c>
      <c r="I336" s="18">
        <v>21</v>
      </c>
      <c r="J336" s="19">
        <v>1715</v>
      </c>
      <c r="K336" s="19">
        <v>40420</v>
      </c>
      <c r="L336" s="136">
        <v>38750</v>
      </c>
      <c r="M336" s="20" t="s">
        <v>8</v>
      </c>
      <c r="N336" s="21">
        <f t="shared" si="311"/>
        <v>5.2431486880466469</v>
      </c>
      <c r="O336" s="22">
        <f t="shared" si="312"/>
        <v>23.568513119533527</v>
      </c>
      <c r="P336" s="23">
        <f t="shared" si="313"/>
        <v>2490.4497843499689</v>
      </c>
      <c r="Q336" s="100">
        <f t="shared" si="335"/>
        <v>0.76290035587188609</v>
      </c>
      <c r="R336" s="17">
        <f t="shared" si="336"/>
        <v>25.876771410967343</v>
      </c>
      <c r="S336" s="24">
        <f t="shared" si="337"/>
        <v>419.98</v>
      </c>
      <c r="T336" s="25">
        <f t="shared" si="338"/>
        <v>58161</v>
      </c>
      <c r="U336" s="24">
        <f t="shared" si="339"/>
        <v>120</v>
      </c>
      <c r="V336" s="25">
        <f t="shared" si="340"/>
        <v>10460</v>
      </c>
      <c r="W336" s="25">
        <f t="shared" si="341"/>
        <v>253770</v>
      </c>
      <c r="X336" s="72">
        <f t="shared" si="333"/>
        <v>239580</v>
      </c>
      <c r="Y336" s="20" t="s">
        <v>8</v>
      </c>
      <c r="Z336" s="21">
        <f t="shared" si="321"/>
        <v>5.5603250478011477</v>
      </c>
      <c r="AA336" s="22">
        <f t="shared" si="322"/>
        <v>24.260994263862333</v>
      </c>
      <c r="AB336" s="103">
        <f t="shared" si="323"/>
        <v>15635.859519408503</v>
      </c>
      <c r="AC336" s="106">
        <f t="shared" si="342"/>
        <v>4.6530249110320288</v>
      </c>
      <c r="AF336" s="132">
        <f t="shared" si="325"/>
        <v>-2490.4497843499689</v>
      </c>
      <c r="AG336" s="431">
        <f t="shared" si="326"/>
        <v>0</v>
      </c>
      <c r="AH336" s="431">
        <f t="shared" si="327"/>
        <v>0</v>
      </c>
    </row>
    <row r="337" spans="1:34" x14ac:dyDescent="0.25">
      <c r="A337" s="90" t="s">
        <v>48</v>
      </c>
      <c r="B337" s="563"/>
      <c r="C337" s="27">
        <v>3.23</v>
      </c>
      <c r="D337" s="28">
        <v>403</v>
      </c>
      <c r="E337" s="16">
        <f t="shared" si="309"/>
        <v>124.76780185758514</v>
      </c>
      <c r="F337" s="17">
        <f t="shared" si="334"/>
        <v>4</v>
      </c>
      <c r="G337" s="18">
        <v>12.92</v>
      </c>
      <c r="H337" s="19">
        <v>1612</v>
      </c>
      <c r="I337" s="18">
        <v>4</v>
      </c>
      <c r="J337" s="19">
        <v>304</v>
      </c>
      <c r="K337" s="19">
        <v>7150</v>
      </c>
      <c r="L337" s="136">
        <v>6860</v>
      </c>
      <c r="M337" s="20" t="s">
        <v>8</v>
      </c>
      <c r="N337" s="21">
        <f t="shared" si="311"/>
        <v>5.3026315789473681</v>
      </c>
      <c r="O337" s="22">
        <f t="shared" si="312"/>
        <v>23.519736842105264</v>
      </c>
      <c r="P337" s="23">
        <f t="shared" si="313"/>
        <v>2213.622291021672</v>
      </c>
      <c r="Q337" s="100">
        <f t="shared" si="335"/>
        <v>0.75434243176178661</v>
      </c>
      <c r="R337" s="17">
        <f t="shared" si="336"/>
        <v>25.999999999999996</v>
      </c>
      <c r="S337" s="24">
        <f t="shared" si="337"/>
        <v>83.97999999999999</v>
      </c>
      <c r="T337" s="25">
        <f t="shared" si="338"/>
        <v>10478</v>
      </c>
      <c r="U337" s="24">
        <f t="shared" si="339"/>
        <v>26</v>
      </c>
      <c r="V337" s="25">
        <f t="shared" si="340"/>
        <v>2015</v>
      </c>
      <c r="W337" s="25">
        <f t="shared" si="341"/>
        <v>48410</v>
      </c>
      <c r="X337" s="72">
        <f t="shared" si="333"/>
        <v>45720</v>
      </c>
      <c r="Y337" s="20" t="s">
        <v>8</v>
      </c>
      <c r="Z337" s="21">
        <f t="shared" si="321"/>
        <v>5.2</v>
      </c>
      <c r="AA337" s="22">
        <f t="shared" si="322"/>
        <v>24.024813895781637</v>
      </c>
      <c r="AB337" s="103">
        <f t="shared" si="323"/>
        <v>14987.616099071207</v>
      </c>
      <c r="AC337" s="106">
        <f t="shared" si="342"/>
        <v>5</v>
      </c>
      <c r="AF337" s="132">
        <f t="shared" si="325"/>
        <v>-2213.622291021672</v>
      </c>
      <c r="AG337" s="431">
        <f t="shared" si="326"/>
        <v>0</v>
      </c>
      <c r="AH337" s="431">
        <f t="shared" si="327"/>
        <v>0</v>
      </c>
    </row>
    <row r="338" spans="1:34" x14ac:dyDescent="0.25">
      <c r="A338" s="90" t="s">
        <v>49</v>
      </c>
      <c r="B338" s="563"/>
      <c r="C338" s="27">
        <v>8.82</v>
      </c>
      <c r="D338" s="28">
        <v>1153</v>
      </c>
      <c r="E338" s="16">
        <f t="shared" si="309"/>
        <v>130.72562358276645</v>
      </c>
      <c r="F338" s="17">
        <f t="shared" si="334"/>
        <v>4</v>
      </c>
      <c r="G338" s="18">
        <v>35.28</v>
      </c>
      <c r="H338" s="19">
        <v>4612</v>
      </c>
      <c r="I338" s="18">
        <v>13</v>
      </c>
      <c r="J338" s="19">
        <v>952</v>
      </c>
      <c r="K338" s="19">
        <v>22860</v>
      </c>
      <c r="L338" s="136">
        <v>21920</v>
      </c>
      <c r="M338" s="20" t="s">
        <v>8</v>
      </c>
      <c r="N338" s="21">
        <f t="shared" si="311"/>
        <v>4.8445378151260501</v>
      </c>
      <c r="O338" s="22">
        <f t="shared" si="312"/>
        <v>24.012605042016808</v>
      </c>
      <c r="P338" s="23">
        <f t="shared" si="313"/>
        <v>2591.8367346938776</v>
      </c>
      <c r="Q338" s="100">
        <f t="shared" si="335"/>
        <v>0.82567215958369466</v>
      </c>
      <c r="R338" s="17">
        <f t="shared" si="336"/>
        <v>26</v>
      </c>
      <c r="S338" s="24">
        <f t="shared" si="337"/>
        <v>229.32000000000002</v>
      </c>
      <c r="T338" s="25">
        <f t="shared" si="338"/>
        <v>29978</v>
      </c>
      <c r="U338" s="24">
        <f t="shared" si="339"/>
        <v>63</v>
      </c>
      <c r="V338" s="25">
        <f t="shared" si="340"/>
        <v>5180</v>
      </c>
      <c r="W338" s="25">
        <f t="shared" si="341"/>
        <v>126300</v>
      </c>
      <c r="X338" s="72">
        <f t="shared" si="333"/>
        <v>119340</v>
      </c>
      <c r="Y338" s="20" t="s">
        <v>8</v>
      </c>
      <c r="Z338" s="21">
        <f t="shared" si="321"/>
        <v>5.7872586872586869</v>
      </c>
      <c r="AA338" s="22">
        <f t="shared" si="322"/>
        <v>24.382239382239383</v>
      </c>
      <c r="AB338" s="103">
        <f t="shared" si="323"/>
        <v>14319.727891156463</v>
      </c>
      <c r="AC338" s="106">
        <f t="shared" si="342"/>
        <v>4.4926279271465743</v>
      </c>
      <c r="AF338" s="132">
        <f t="shared" si="325"/>
        <v>-2591.8367346938776</v>
      </c>
      <c r="AG338" s="431">
        <f t="shared" si="326"/>
        <v>0</v>
      </c>
      <c r="AH338" s="431">
        <f t="shared" si="327"/>
        <v>0</v>
      </c>
    </row>
    <row r="339" spans="1:34" x14ac:dyDescent="0.25">
      <c r="A339" s="90" t="s">
        <v>50</v>
      </c>
      <c r="B339" s="563"/>
      <c r="C339" s="27">
        <v>11.54</v>
      </c>
      <c r="D339" s="28">
        <v>1448</v>
      </c>
      <c r="E339" s="16">
        <f t="shared" si="309"/>
        <v>125.47660311958407</v>
      </c>
      <c r="F339" s="17">
        <f t="shared" si="334"/>
        <v>4</v>
      </c>
      <c r="G339" s="18">
        <v>46.16</v>
      </c>
      <c r="H339" s="19">
        <v>5792</v>
      </c>
      <c r="I339" s="18">
        <v>15</v>
      </c>
      <c r="J339" s="19">
        <v>1155</v>
      </c>
      <c r="K339" s="19">
        <v>28210</v>
      </c>
      <c r="L339" s="136">
        <v>27050</v>
      </c>
      <c r="M339" s="20" t="s">
        <v>8</v>
      </c>
      <c r="N339" s="21">
        <f t="shared" si="311"/>
        <v>5.0147186147186149</v>
      </c>
      <c r="O339" s="22">
        <f t="shared" si="312"/>
        <v>24.424242424242426</v>
      </c>
      <c r="P339" s="23">
        <f t="shared" si="313"/>
        <v>2444.5407279029464</v>
      </c>
      <c r="Q339" s="100">
        <f t="shared" si="335"/>
        <v>0.79765193370165743</v>
      </c>
      <c r="R339" s="17">
        <f t="shared" si="336"/>
        <v>26</v>
      </c>
      <c r="S339" s="24">
        <f t="shared" si="337"/>
        <v>300.03999999999996</v>
      </c>
      <c r="T339" s="25">
        <f t="shared" si="338"/>
        <v>37648</v>
      </c>
      <c r="U339" s="24">
        <f t="shared" si="339"/>
        <v>86</v>
      </c>
      <c r="V339" s="25">
        <f t="shared" si="340"/>
        <v>7506</v>
      </c>
      <c r="W339" s="25">
        <f t="shared" si="341"/>
        <v>185130</v>
      </c>
      <c r="X339" s="72">
        <f t="shared" si="333"/>
        <v>174720</v>
      </c>
      <c r="Y339" s="20" t="s">
        <v>8</v>
      </c>
      <c r="Z339" s="21">
        <f t="shared" si="321"/>
        <v>5.0157207567279514</v>
      </c>
      <c r="AA339" s="22">
        <f t="shared" si="322"/>
        <v>24.664268585131893</v>
      </c>
      <c r="AB339" s="103">
        <f t="shared" si="323"/>
        <v>16042.461005199308</v>
      </c>
      <c r="AC339" s="106">
        <f t="shared" si="342"/>
        <v>5.1837016574585633</v>
      </c>
      <c r="AF339" s="132">
        <f t="shared" si="325"/>
        <v>-2444.5407279029464</v>
      </c>
      <c r="AG339" s="431">
        <f t="shared" si="326"/>
        <v>0</v>
      </c>
      <c r="AH339" s="431">
        <f t="shared" si="327"/>
        <v>0</v>
      </c>
    </row>
    <row r="340" spans="1:34" x14ac:dyDescent="0.25">
      <c r="A340" s="90" t="s">
        <v>51</v>
      </c>
      <c r="B340" s="563"/>
      <c r="C340" s="27">
        <v>19.36</v>
      </c>
      <c r="D340" s="28">
        <v>2442</v>
      </c>
      <c r="E340" s="16">
        <f t="shared" si="309"/>
        <v>126.13636363636364</v>
      </c>
      <c r="F340" s="17">
        <f t="shared" si="334"/>
        <v>4</v>
      </c>
      <c r="G340" s="18">
        <v>77.44</v>
      </c>
      <c r="H340" s="19">
        <v>9768</v>
      </c>
      <c r="I340" s="18">
        <v>23</v>
      </c>
      <c r="J340" s="19">
        <v>1720</v>
      </c>
      <c r="K340" s="19">
        <v>42300</v>
      </c>
      <c r="L340" s="136">
        <v>40590</v>
      </c>
      <c r="M340" s="20" t="s">
        <v>8</v>
      </c>
      <c r="N340" s="21">
        <f t="shared" si="311"/>
        <v>5.6790697674418604</v>
      </c>
      <c r="O340" s="22">
        <f t="shared" si="312"/>
        <v>24.593023255813954</v>
      </c>
      <c r="P340" s="23">
        <f t="shared" si="313"/>
        <v>2184.9173553719011</v>
      </c>
      <c r="Q340" s="100">
        <f t="shared" si="335"/>
        <v>0.70434070434070439</v>
      </c>
      <c r="R340" s="17">
        <f t="shared" si="336"/>
        <v>25</v>
      </c>
      <c r="S340" s="24">
        <f t="shared" si="337"/>
        <v>484</v>
      </c>
      <c r="T340" s="25">
        <f t="shared" si="338"/>
        <v>61050</v>
      </c>
      <c r="U340" s="24">
        <f t="shared" si="339"/>
        <v>133</v>
      </c>
      <c r="V340" s="25">
        <f t="shared" si="340"/>
        <v>10995</v>
      </c>
      <c r="W340" s="25">
        <f t="shared" si="341"/>
        <v>270350</v>
      </c>
      <c r="X340" s="72">
        <f t="shared" si="333"/>
        <v>255510</v>
      </c>
      <c r="Y340" s="20" t="s">
        <v>8</v>
      </c>
      <c r="Z340" s="21">
        <f t="shared" si="321"/>
        <v>5.5525238744884042</v>
      </c>
      <c r="AA340" s="22">
        <f t="shared" si="322"/>
        <v>24.588449295134151</v>
      </c>
      <c r="AB340" s="103">
        <f t="shared" si="323"/>
        <v>13964.359504132231</v>
      </c>
      <c r="AC340" s="106">
        <f t="shared" si="342"/>
        <v>4.5024570024570023</v>
      </c>
      <c r="AF340" s="257">
        <f t="shared" si="325"/>
        <v>-2184.9173553719011</v>
      </c>
      <c r="AG340" s="431">
        <f t="shared" si="326"/>
        <v>0</v>
      </c>
      <c r="AH340" s="431">
        <f t="shared" si="327"/>
        <v>0</v>
      </c>
    </row>
    <row r="341" spans="1:34" x14ac:dyDescent="0.25">
      <c r="A341" s="94" t="s">
        <v>52</v>
      </c>
      <c r="B341" s="564"/>
      <c r="C341" s="29">
        <v>16.18</v>
      </c>
      <c r="D341" s="30">
        <v>2228</v>
      </c>
      <c r="E341" s="32">
        <f t="shared" si="309"/>
        <v>137.7008652657602</v>
      </c>
      <c r="F341" s="57">
        <f t="shared" si="334"/>
        <v>4</v>
      </c>
      <c r="G341" s="58">
        <v>64.72</v>
      </c>
      <c r="H341" s="59">
        <v>8912</v>
      </c>
      <c r="I341" s="58">
        <v>20</v>
      </c>
      <c r="J341" s="59">
        <v>1747</v>
      </c>
      <c r="K341" s="59">
        <v>40020</v>
      </c>
      <c r="L341" s="139">
        <v>38370</v>
      </c>
      <c r="M341" s="49" t="s">
        <v>8</v>
      </c>
      <c r="N341" s="37">
        <f t="shared" si="311"/>
        <v>5.1013165426445335</v>
      </c>
      <c r="O341" s="38">
        <f t="shared" si="312"/>
        <v>22.907842014882657</v>
      </c>
      <c r="P341" s="39">
        <f t="shared" si="313"/>
        <v>2473.423980222497</v>
      </c>
      <c r="Q341" s="100">
        <f t="shared" si="335"/>
        <v>0.78411131059245964</v>
      </c>
      <c r="R341" s="57">
        <f t="shared" si="336"/>
        <v>26.640296662546358</v>
      </c>
      <c r="S341" s="47">
        <f t="shared" si="337"/>
        <v>431.04000000000008</v>
      </c>
      <c r="T341" s="48">
        <f t="shared" si="338"/>
        <v>59133</v>
      </c>
      <c r="U341" s="47">
        <f t="shared" si="339"/>
        <v>121</v>
      </c>
      <c r="V341" s="48">
        <f t="shared" si="340"/>
        <v>10120</v>
      </c>
      <c r="W341" s="48">
        <f t="shared" si="341"/>
        <v>231780</v>
      </c>
      <c r="X341" s="72">
        <f t="shared" si="333"/>
        <v>218580</v>
      </c>
      <c r="Y341" s="49" t="s">
        <v>8</v>
      </c>
      <c r="Z341" s="21">
        <f t="shared" si="321"/>
        <v>5.8431818181818178</v>
      </c>
      <c r="AA341" s="22">
        <f t="shared" si="322"/>
        <v>22.903162055335969</v>
      </c>
      <c r="AB341" s="103">
        <f t="shared" si="323"/>
        <v>14325.092707045736</v>
      </c>
      <c r="AC341" s="106">
        <f t="shared" si="342"/>
        <v>4.5421903052064634</v>
      </c>
      <c r="AF341" s="132">
        <f t="shared" si="325"/>
        <v>-2473.423980222497</v>
      </c>
      <c r="AG341" s="431">
        <f t="shared" si="326"/>
        <v>0</v>
      </c>
      <c r="AH341" s="431">
        <f t="shared" si="327"/>
        <v>0</v>
      </c>
    </row>
    <row r="342" spans="1:34" x14ac:dyDescent="0.25">
      <c r="A342" s="92" t="s">
        <v>24</v>
      </c>
      <c r="B342" s="44"/>
      <c r="C342" s="45">
        <f>SUM(C331:C341)</f>
        <v>164.87</v>
      </c>
      <c r="D342" s="46">
        <f>SUM(D331:D341)</f>
        <v>21080</v>
      </c>
      <c r="E342" s="80">
        <f t="shared" si="309"/>
        <v>127.8583126099351</v>
      </c>
      <c r="F342" s="73"/>
      <c r="G342" s="45">
        <f>SUM(G331:G341)</f>
        <v>679.22</v>
      </c>
      <c r="H342" s="46">
        <f>SUM(H331:H341)</f>
        <v>86811</v>
      </c>
      <c r="I342" s="45">
        <f>SUM(I331:I341)</f>
        <v>211</v>
      </c>
      <c r="J342" s="46">
        <f>SUM(J331:J341)</f>
        <v>16538</v>
      </c>
      <c r="K342" s="46">
        <f>SUM(K331:K341)</f>
        <v>396670</v>
      </c>
      <c r="L342" s="46">
        <f t="shared" ref="L342" si="343">SUM(L331:L341)</f>
        <v>380370</v>
      </c>
      <c r="M342" s="74" t="s">
        <v>8</v>
      </c>
      <c r="N342" s="75">
        <f t="shared" si="311"/>
        <v>5.2491836981497162</v>
      </c>
      <c r="O342" s="76">
        <f t="shared" si="312"/>
        <v>23.985367033498608</v>
      </c>
      <c r="P342" s="77">
        <f t="shared" si="313"/>
        <v>2405.9562079213924</v>
      </c>
      <c r="Q342" s="101">
        <f>J342/D342</f>
        <v>0.78453510436432639</v>
      </c>
      <c r="R342" s="73"/>
      <c r="S342" s="45">
        <f>SUM(S331:S341)</f>
        <v>4269.3600000000006</v>
      </c>
      <c r="T342" s="46">
        <f>SUM(T331:T341)</f>
        <v>545890</v>
      </c>
      <c r="U342" s="45">
        <f>SUM(U331:U341)</f>
        <v>1204</v>
      </c>
      <c r="V342" s="46">
        <f t="shared" ref="V342:W342" si="344">SUM(V331:V341)</f>
        <v>103927</v>
      </c>
      <c r="W342" s="46">
        <f t="shared" si="344"/>
        <v>2522150</v>
      </c>
      <c r="X342" s="72">
        <f t="shared" si="333"/>
        <v>2381410</v>
      </c>
      <c r="Y342" s="74" t="s">
        <v>8</v>
      </c>
      <c r="Z342" s="75">
        <f t="shared" si="321"/>
        <v>5.2526292493769668</v>
      </c>
      <c r="AA342" s="76">
        <f t="shared" si="322"/>
        <v>24.268476911678391</v>
      </c>
      <c r="AB342" s="112">
        <f t="shared" si="323"/>
        <v>15297.81039606963</v>
      </c>
      <c r="AC342" s="107">
        <f>V342/D342</f>
        <v>4.9301233396584436</v>
      </c>
      <c r="AF342" s="132"/>
      <c r="AG342" s="431">
        <f t="shared" si="326"/>
        <v>0</v>
      </c>
      <c r="AH342" s="431">
        <f t="shared" si="327"/>
        <v>0</v>
      </c>
    </row>
    <row r="343" spans="1:34" x14ac:dyDescent="0.25">
      <c r="A343" s="117" t="s">
        <v>16</v>
      </c>
      <c r="B343" s="565">
        <v>2005</v>
      </c>
      <c r="C343" s="115">
        <v>5.16</v>
      </c>
      <c r="D343" s="116">
        <v>525</v>
      </c>
      <c r="E343" s="63">
        <f>D343/C343</f>
        <v>101.74418604651163</v>
      </c>
      <c r="F343" s="7">
        <f t="shared" ref="F343:F351" si="345">G343/C343</f>
        <v>4</v>
      </c>
      <c r="G343" s="6">
        <v>20.64</v>
      </c>
      <c r="H343" s="5">
        <v>2100</v>
      </c>
      <c r="I343" s="6">
        <v>4</v>
      </c>
      <c r="J343" s="5">
        <v>592</v>
      </c>
      <c r="K343" s="5">
        <v>12330</v>
      </c>
      <c r="L343" s="137">
        <v>11820</v>
      </c>
      <c r="M343" s="15" t="s">
        <v>8</v>
      </c>
      <c r="N343" s="86">
        <f t="shared" si="311"/>
        <v>3.5472972972972974</v>
      </c>
      <c r="O343" s="87">
        <f t="shared" si="312"/>
        <v>20.827702702702702</v>
      </c>
      <c r="P343" s="70">
        <f>K343/C343</f>
        <v>2389.5348837209303</v>
      </c>
      <c r="Q343" s="100">
        <f t="shared" ref="Q343:Q353" si="346">J343/D343</f>
        <v>1.1276190476190475</v>
      </c>
      <c r="R343" s="14">
        <f t="shared" ref="R343:R351" si="347">S343/C343</f>
        <v>25</v>
      </c>
      <c r="S343" s="71">
        <f t="shared" ref="S343:S351" si="348">G343+S292</f>
        <v>129</v>
      </c>
      <c r="T343" s="72">
        <f t="shared" ref="T343:T351" si="349">H343+T292</f>
        <v>13125</v>
      </c>
      <c r="U343" s="71">
        <f t="shared" ref="U343:U351" si="350">I343+U292</f>
        <v>25</v>
      </c>
      <c r="V343" s="72">
        <f t="shared" ref="V343:V351" si="351">J343+V292</f>
        <v>3009</v>
      </c>
      <c r="W343" s="72">
        <f t="shared" ref="W343:W351" si="352">K343+W292</f>
        <v>63590</v>
      </c>
      <c r="X343" s="72">
        <f t="shared" si="333"/>
        <v>60010</v>
      </c>
      <c r="Y343" s="15" t="s">
        <v>8</v>
      </c>
      <c r="Z343" s="21">
        <f t="shared" si="321"/>
        <v>4.3619142572283147</v>
      </c>
      <c r="AA343" s="22">
        <f t="shared" si="322"/>
        <v>21.13326686606846</v>
      </c>
      <c r="AB343" s="103">
        <f t="shared" si="323"/>
        <v>12323.643410852714</v>
      </c>
      <c r="AC343" s="106">
        <f t="shared" ref="AC343:AC353" si="353">V343/D343</f>
        <v>5.7314285714285713</v>
      </c>
      <c r="AE343">
        <v>199</v>
      </c>
      <c r="AF343" s="132">
        <f t="shared" si="325"/>
        <v>-2389.5348837209303</v>
      </c>
      <c r="AG343" s="431">
        <f t="shared" si="326"/>
        <v>224.39619047619047</v>
      </c>
      <c r="AH343" s="431">
        <f t="shared" si="327"/>
        <v>4673.6571428571424</v>
      </c>
    </row>
    <row r="344" spans="1:34" x14ac:dyDescent="0.25">
      <c r="A344" s="90" t="s">
        <v>53</v>
      </c>
      <c r="B344" s="560"/>
      <c r="C344" s="27">
        <v>11.02</v>
      </c>
      <c r="D344" s="28">
        <v>1430</v>
      </c>
      <c r="E344" s="16">
        <f t="shared" ref="E344:E353" si="354">D344/C344</f>
        <v>129.76406533575317</v>
      </c>
      <c r="F344" s="17">
        <f t="shared" si="345"/>
        <v>4</v>
      </c>
      <c r="G344" s="18">
        <v>44.08</v>
      </c>
      <c r="H344" s="19">
        <v>5720</v>
      </c>
      <c r="I344" s="18">
        <v>14</v>
      </c>
      <c r="J344" s="19">
        <v>1207</v>
      </c>
      <c r="K344" s="19">
        <v>25510</v>
      </c>
      <c r="L344" s="136">
        <v>24460</v>
      </c>
      <c r="M344" s="20" t="s">
        <v>8</v>
      </c>
      <c r="N344" s="21">
        <f t="shared" si="311"/>
        <v>4.7390223695111846</v>
      </c>
      <c r="O344" s="22">
        <f t="shared" si="312"/>
        <v>21.135045567522784</v>
      </c>
      <c r="P344" s="23">
        <f t="shared" ref="P344:P353" si="355">K344/C344</f>
        <v>2314.8820326678765</v>
      </c>
      <c r="Q344" s="100">
        <f t="shared" si="346"/>
        <v>0.84405594405594409</v>
      </c>
      <c r="R344" s="17">
        <f t="shared" si="347"/>
        <v>24.999999999999996</v>
      </c>
      <c r="S344" s="24">
        <f t="shared" si="348"/>
        <v>275.49999999999994</v>
      </c>
      <c r="T344" s="25">
        <f t="shared" si="349"/>
        <v>35750</v>
      </c>
      <c r="U344" s="24">
        <f t="shared" si="350"/>
        <v>79</v>
      </c>
      <c r="V344" s="25">
        <f t="shared" si="351"/>
        <v>7237</v>
      </c>
      <c r="W344" s="25">
        <f t="shared" si="352"/>
        <v>155130</v>
      </c>
      <c r="X344" s="72">
        <f t="shared" si="333"/>
        <v>146350</v>
      </c>
      <c r="Y344" s="20" t="s">
        <v>8</v>
      </c>
      <c r="Z344" s="21">
        <f t="shared" si="321"/>
        <v>4.9398922205333697</v>
      </c>
      <c r="AA344" s="22">
        <f t="shared" si="322"/>
        <v>21.435677767030537</v>
      </c>
      <c r="AB344" s="103">
        <f t="shared" si="323"/>
        <v>14077.132486388386</v>
      </c>
      <c r="AC344" s="106">
        <f t="shared" si="353"/>
        <v>5.0608391608391612</v>
      </c>
      <c r="AE344">
        <v>54</v>
      </c>
      <c r="AF344" s="132">
        <f t="shared" si="325"/>
        <v>-2314.8820326678765</v>
      </c>
      <c r="AG344" s="431">
        <f t="shared" si="326"/>
        <v>45.579020979020981</v>
      </c>
      <c r="AH344" s="431">
        <f t="shared" si="327"/>
        <v>963.31468531468533</v>
      </c>
    </row>
    <row r="345" spans="1:34" x14ac:dyDescent="0.25">
      <c r="A345" s="90" t="s">
        <v>54</v>
      </c>
      <c r="B345" s="560"/>
      <c r="C345" s="27">
        <v>4.38</v>
      </c>
      <c r="D345" s="28">
        <v>465</v>
      </c>
      <c r="E345" s="16">
        <f t="shared" si="354"/>
        <v>106.16438356164385</v>
      </c>
      <c r="F345" s="17">
        <f t="shared" si="345"/>
        <v>4</v>
      </c>
      <c r="G345" s="18">
        <v>17.52</v>
      </c>
      <c r="H345" s="19">
        <v>1860</v>
      </c>
      <c r="I345" s="18">
        <v>4</v>
      </c>
      <c r="J345" s="19">
        <v>543</v>
      </c>
      <c r="K345" s="19">
        <v>11290</v>
      </c>
      <c r="L345" s="136">
        <v>10830</v>
      </c>
      <c r="M345" s="20" t="s">
        <v>8</v>
      </c>
      <c r="N345" s="21">
        <f t="shared" si="311"/>
        <v>3.4254143646408841</v>
      </c>
      <c r="O345" s="22">
        <f t="shared" si="312"/>
        <v>20.791896869244937</v>
      </c>
      <c r="P345" s="23">
        <f t="shared" si="355"/>
        <v>2577.6255707762557</v>
      </c>
      <c r="Q345" s="100">
        <f t="shared" si="346"/>
        <v>1.167741935483871</v>
      </c>
      <c r="R345" s="17">
        <f t="shared" si="347"/>
        <v>24.999999999999996</v>
      </c>
      <c r="S345" s="24">
        <f t="shared" si="348"/>
        <v>109.49999999999999</v>
      </c>
      <c r="T345" s="25">
        <f t="shared" si="349"/>
        <v>11625</v>
      </c>
      <c r="U345" s="24">
        <f t="shared" si="350"/>
        <v>25</v>
      </c>
      <c r="V345" s="25">
        <f t="shared" si="351"/>
        <v>2641</v>
      </c>
      <c r="W345" s="25">
        <f t="shared" si="352"/>
        <v>56050</v>
      </c>
      <c r="X345" s="72">
        <f t="shared" si="333"/>
        <v>52940</v>
      </c>
      <c r="Y345" s="20" t="s">
        <v>8</v>
      </c>
      <c r="Z345" s="21">
        <f t="shared" si="321"/>
        <v>4.40174176448315</v>
      </c>
      <c r="AA345" s="22">
        <f t="shared" si="322"/>
        <v>21.223021582733814</v>
      </c>
      <c r="AB345" s="103">
        <f t="shared" si="323"/>
        <v>12796.803652968038</v>
      </c>
      <c r="AC345" s="106">
        <f t="shared" si="353"/>
        <v>5.6795698924731184</v>
      </c>
      <c r="AE345">
        <v>39</v>
      </c>
      <c r="AF345" s="132">
        <f t="shared" si="325"/>
        <v>-2577.6255707762557</v>
      </c>
      <c r="AG345" s="431">
        <f t="shared" si="326"/>
        <v>45.541935483870965</v>
      </c>
      <c r="AH345" s="431">
        <f t="shared" si="327"/>
        <v>946.90322580645159</v>
      </c>
    </row>
    <row r="346" spans="1:34" x14ac:dyDescent="0.25">
      <c r="A346" s="90" t="s">
        <v>17</v>
      </c>
      <c r="B346" s="560"/>
      <c r="C346" s="27">
        <v>9.39</v>
      </c>
      <c r="D346" s="28">
        <v>913</v>
      </c>
      <c r="E346" s="16">
        <f t="shared" si="354"/>
        <v>97.231096911608091</v>
      </c>
      <c r="F346" s="17">
        <f t="shared" si="345"/>
        <v>4</v>
      </c>
      <c r="G346" s="18">
        <v>37.56</v>
      </c>
      <c r="H346" s="19">
        <v>3652</v>
      </c>
      <c r="I346" s="18">
        <v>10</v>
      </c>
      <c r="J346" s="19">
        <v>654</v>
      </c>
      <c r="K346" s="19">
        <v>13830</v>
      </c>
      <c r="L346" s="136">
        <v>13260</v>
      </c>
      <c r="M346" s="20" t="s">
        <v>8</v>
      </c>
      <c r="N346" s="21">
        <f t="shared" si="311"/>
        <v>5.5840978593272173</v>
      </c>
      <c r="O346" s="22">
        <f t="shared" si="312"/>
        <v>21.146788990825687</v>
      </c>
      <c r="P346" s="23">
        <f t="shared" si="355"/>
        <v>1472.8434504792331</v>
      </c>
      <c r="Q346" s="100">
        <f t="shared" si="346"/>
        <v>0.71631982475355971</v>
      </c>
      <c r="R346" s="17">
        <f t="shared" si="347"/>
        <v>25</v>
      </c>
      <c r="S346" s="24">
        <f t="shared" si="348"/>
        <v>234.75</v>
      </c>
      <c r="T346" s="25">
        <f t="shared" si="349"/>
        <v>22825</v>
      </c>
      <c r="U346" s="24">
        <f t="shared" si="350"/>
        <v>65</v>
      </c>
      <c r="V346" s="25">
        <f t="shared" si="351"/>
        <v>4839</v>
      </c>
      <c r="W346" s="25">
        <f t="shared" si="352"/>
        <v>103590</v>
      </c>
      <c r="X346" s="72">
        <f t="shared" si="333"/>
        <v>97670</v>
      </c>
      <c r="Y346" s="20" t="s">
        <v>8</v>
      </c>
      <c r="Z346" s="21">
        <f t="shared" si="321"/>
        <v>4.7168836536474474</v>
      </c>
      <c r="AA346" s="22">
        <f t="shared" si="322"/>
        <v>21.407315561066337</v>
      </c>
      <c r="AB346" s="103">
        <f t="shared" si="323"/>
        <v>11031.948881789136</v>
      </c>
      <c r="AC346" s="106">
        <f t="shared" si="353"/>
        <v>5.3001095290251916</v>
      </c>
      <c r="AE346">
        <v>106</v>
      </c>
      <c r="AF346" s="132">
        <f t="shared" si="325"/>
        <v>-1472.8434504792331</v>
      </c>
      <c r="AG346" s="431">
        <f t="shared" si="326"/>
        <v>75.929901423877325</v>
      </c>
      <c r="AH346" s="431">
        <f t="shared" si="327"/>
        <v>1605.6736035049287</v>
      </c>
    </row>
    <row r="347" spans="1:34" x14ac:dyDescent="0.25">
      <c r="A347" s="90" t="s">
        <v>55</v>
      </c>
      <c r="B347" s="560"/>
      <c r="C347" s="27">
        <v>4.76</v>
      </c>
      <c r="D347" s="28">
        <v>513</v>
      </c>
      <c r="E347" s="16">
        <f t="shared" si="354"/>
        <v>107.77310924369749</v>
      </c>
      <c r="F347" s="17">
        <f t="shared" si="345"/>
        <v>4</v>
      </c>
      <c r="G347" s="18">
        <v>19.04</v>
      </c>
      <c r="H347" s="19">
        <v>2052</v>
      </c>
      <c r="I347" s="18">
        <v>5</v>
      </c>
      <c r="J347" s="19">
        <v>649</v>
      </c>
      <c r="K347" s="19">
        <v>13520</v>
      </c>
      <c r="L347" s="136">
        <v>12960</v>
      </c>
      <c r="M347" s="20" t="s">
        <v>8</v>
      </c>
      <c r="N347" s="21">
        <f t="shared" si="311"/>
        <v>3.1617873651771955</v>
      </c>
      <c r="O347" s="22">
        <f t="shared" si="312"/>
        <v>20.832049306625578</v>
      </c>
      <c r="P347" s="23">
        <f t="shared" si="355"/>
        <v>2840.3361344537816</v>
      </c>
      <c r="Q347" s="100">
        <f t="shared" si="346"/>
        <v>1.2651072124756335</v>
      </c>
      <c r="R347" s="17">
        <f t="shared" si="347"/>
        <v>25</v>
      </c>
      <c r="S347" s="24">
        <f t="shared" si="348"/>
        <v>119</v>
      </c>
      <c r="T347" s="25">
        <f t="shared" si="349"/>
        <v>12825</v>
      </c>
      <c r="U347" s="24">
        <f t="shared" si="350"/>
        <v>28</v>
      </c>
      <c r="V347" s="25">
        <f t="shared" si="351"/>
        <v>2901</v>
      </c>
      <c r="W347" s="25">
        <f t="shared" si="352"/>
        <v>61650</v>
      </c>
      <c r="X347" s="72">
        <f t="shared" si="333"/>
        <v>58240</v>
      </c>
      <c r="Y347" s="20" t="s">
        <v>8</v>
      </c>
      <c r="Z347" s="21">
        <f t="shared" si="321"/>
        <v>4.4208893485005172</v>
      </c>
      <c r="AA347" s="22">
        <f t="shared" si="322"/>
        <v>21.251292657704241</v>
      </c>
      <c r="AB347" s="103">
        <f t="shared" si="323"/>
        <v>12951.680672268909</v>
      </c>
      <c r="AC347" s="106">
        <f t="shared" si="353"/>
        <v>5.6549707602339181</v>
      </c>
      <c r="AF347" s="132">
        <f t="shared" si="325"/>
        <v>-2840.3361344537816</v>
      </c>
      <c r="AG347" s="431">
        <f t="shared" si="326"/>
        <v>0</v>
      </c>
      <c r="AH347" s="431">
        <f t="shared" si="327"/>
        <v>0</v>
      </c>
    </row>
    <row r="348" spans="1:34" x14ac:dyDescent="0.25">
      <c r="A348" s="90" t="s">
        <v>56</v>
      </c>
      <c r="B348" s="560"/>
      <c r="C348" s="27">
        <v>0.86</v>
      </c>
      <c r="D348" s="28">
        <v>111</v>
      </c>
      <c r="E348" s="16">
        <f t="shared" si="354"/>
        <v>129.06976744186048</v>
      </c>
      <c r="F348" s="17">
        <f t="shared" si="345"/>
        <v>4</v>
      </c>
      <c r="G348" s="18">
        <v>3.44</v>
      </c>
      <c r="H348" s="19">
        <v>444</v>
      </c>
      <c r="I348" s="18">
        <v>4</v>
      </c>
      <c r="J348" s="19">
        <v>94</v>
      </c>
      <c r="K348" s="19">
        <v>2120</v>
      </c>
      <c r="L348" s="136">
        <v>2030</v>
      </c>
      <c r="M348" s="20" t="s">
        <v>8</v>
      </c>
      <c r="N348" s="21">
        <f t="shared" si="311"/>
        <v>4.7234042553191493</v>
      </c>
      <c r="O348" s="22">
        <f t="shared" si="312"/>
        <v>22.553191489361701</v>
      </c>
      <c r="P348" s="23">
        <f t="shared" si="355"/>
        <v>2465.1162790697676</v>
      </c>
      <c r="Q348" s="100">
        <f t="shared" si="346"/>
        <v>0.84684684684684686</v>
      </c>
      <c r="R348" s="17">
        <f t="shared" si="347"/>
        <v>26</v>
      </c>
      <c r="S348" s="24">
        <f t="shared" si="348"/>
        <v>22.36</v>
      </c>
      <c r="T348" s="25">
        <f t="shared" si="349"/>
        <v>2886</v>
      </c>
      <c r="U348" s="24">
        <f t="shared" si="350"/>
        <v>26</v>
      </c>
      <c r="V348" s="25">
        <f t="shared" si="351"/>
        <v>646</v>
      </c>
      <c r="W348" s="25">
        <f t="shared" si="352"/>
        <v>14590</v>
      </c>
      <c r="X348" s="72">
        <f t="shared" si="333"/>
        <v>13770</v>
      </c>
      <c r="Y348" s="20" t="s">
        <v>8</v>
      </c>
      <c r="Z348" s="21">
        <f t="shared" si="321"/>
        <v>4.4674922600619196</v>
      </c>
      <c r="AA348" s="22">
        <f t="shared" si="322"/>
        <v>22.585139318885449</v>
      </c>
      <c r="AB348" s="103">
        <f t="shared" si="323"/>
        <v>16965.116279069767</v>
      </c>
      <c r="AC348" s="106">
        <f t="shared" si="353"/>
        <v>5.8198198198198199</v>
      </c>
      <c r="AE348">
        <v>184</v>
      </c>
      <c r="AF348" s="132">
        <f t="shared" si="325"/>
        <v>-2465.1162790697676</v>
      </c>
      <c r="AG348" s="431">
        <f t="shared" si="326"/>
        <v>155.81981981981983</v>
      </c>
      <c r="AH348" s="431">
        <f t="shared" si="327"/>
        <v>3514.2342342342345</v>
      </c>
    </row>
    <row r="349" spans="1:34" x14ac:dyDescent="0.25">
      <c r="A349" s="90" t="s">
        <v>20</v>
      </c>
      <c r="B349" s="560"/>
      <c r="C349" s="27">
        <v>10.08</v>
      </c>
      <c r="D349" s="28">
        <v>1160</v>
      </c>
      <c r="E349" s="16">
        <f t="shared" si="354"/>
        <v>115.07936507936508</v>
      </c>
      <c r="F349" s="17">
        <f t="shared" si="345"/>
        <v>4</v>
      </c>
      <c r="G349" s="18">
        <v>40.32</v>
      </c>
      <c r="H349" s="19">
        <v>4640</v>
      </c>
      <c r="I349" s="18">
        <v>11</v>
      </c>
      <c r="J349" s="19">
        <v>1297</v>
      </c>
      <c r="K349" s="19">
        <v>26500</v>
      </c>
      <c r="L349" s="136">
        <v>25410</v>
      </c>
      <c r="M349" s="20" t="s">
        <v>8</v>
      </c>
      <c r="N349" s="21">
        <f t="shared" si="311"/>
        <v>3.5774865073245952</v>
      </c>
      <c r="O349" s="22">
        <f t="shared" si="312"/>
        <v>20.431765612952969</v>
      </c>
      <c r="P349" s="23">
        <f t="shared" si="355"/>
        <v>2628.968253968254</v>
      </c>
      <c r="Q349" s="100">
        <f t="shared" si="346"/>
        <v>1.1181034482758621</v>
      </c>
      <c r="R349" s="17">
        <f t="shared" si="347"/>
        <v>24.999999999999996</v>
      </c>
      <c r="S349" s="24">
        <f t="shared" si="348"/>
        <v>251.99999999999997</v>
      </c>
      <c r="T349" s="25">
        <f t="shared" si="349"/>
        <v>29000</v>
      </c>
      <c r="U349" s="24">
        <f t="shared" si="350"/>
        <v>65</v>
      </c>
      <c r="V349" s="25">
        <f t="shared" si="351"/>
        <v>7101</v>
      </c>
      <c r="W349" s="25">
        <f t="shared" si="352"/>
        <v>146000</v>
      </c>
      <c r="X349" s="72">
        <f t="shared" si="333"/>
        <v>137810</v>
      </c>
      <c r="Y349" s="20" t="s">
        <v>8</v>
      </c>
      <c r="Z349" s="21">
        <f t="shared" si="321"/>
        <v>4.0839318405858327</v>
      </c>
      <c r="AA349" s="22">
        <f t="shared" si="322"/>
        <v>20.560484438811436</v>
      </c>
      <c r="AB349" s="103">
        <f t="shared" si="323"/>
        <v>14484.126984126984</v>
      </c>
      <c r="AC349" s="106">
        <f t="shared" si="353"/>
        <v>6.1215517241379311</v>
      </c>
      <c r="AE349">
        <v>106</v>
      </c>
      <c r="AF349" s="132">
        <f t="shared" si="325"/>
        <v>-2628.968253968254</v>
      </c>
      <c r="AG349" s="431">
        <f t="shared" si="326"/>
        <v>118.51896551724138</v>
      </c>
      <c r="AH349" s="431">
        <f t="shared" si="327"/>
        <v>2421.5517241379312</v>
      </c>
    </row>
    <row r="350" spans="1:34" x14ac:dyDescent="0.25">
      <c r="A350" s="90" t="s">
        <v>19</v>
      </c>
      <c r="B350" s="560"/>
      <c r="C350" s="27">
        <v>10.83</v>
      </c>
      <c r="D350" s="28">
        <v>1290</v>
      </c>
      <c r="E350" s="16">
        <f t="shared" si="354"/>
        <v>119.11357340720221</v>
      </c>
      <c r="F350" s="17">
        <f t="shared" si="345"/>
        <v>4</v>
      </c>
      <c r="G350" s="18">
        <v>43.32</v>
      </c>
      <c r="H350" s="19">
        <v>5160</v>
      </c>
      <c r="I350" s="18">
        <v>8</v>
      </c>
      <c r="J350" s="19">
        <v>1010</v>
      </c>
      <c r="K350" s="19">
        <v>20280</v>
      </c>
      <c r="L350" s="136">
        <v>19440</v>
      </c>
      <c r="M350" s="20" t="s">
        <v>8</v>
      </c>
      <c r="N350" s="21">
        <f t="shared" si="311"/>
        <v>5.108910891089109</v>
      </c>
      <c r="O350" s="22">
        <f t="shared" si="312"/>
        <v>20.079207920792079</v>
      </c>
      <c r="P350" s="23">
        <f t="shared" si="355"/>
        <v>1872.5761772853186</v>
      </c>
      <c r="Q350" s="100">
        <f t="shared" si="346"/>
        <v>0.78294573643410847</v>
      </c>
      <c r="R350" s="17">
        <f t="shared" si="347"/>
        <v>25</v>
      </c>
      <c r="S350" s="24">
        <f t="shared" si="348"/>
        <v>270.75</v>
      </c>
      <c r="T350" s="25">
        <f t="shared" si="349"/>
        <v>32250</v>
      </c>
      <c r="U350" s="24">
        <f t="shared" si="350"/>
        <v>59</v>
      </c>
      <c r="V350" s="25">
        <f t="shared" si="351"/>
        <v>6378</v>
      </c>
      <c r="W350" s="25">
        <f t="shared" si="352"/>
        <v>129000</v>
      </c>
      <c r="X350" s="72">
        <f t="shared" si="333"/>
        <v>121690</v>
      </c>
      <c r="Y350" s="20" t="s">
        <v>8</v>
      </c>
      <c r="Z350" s="21">
        <f t="shared" si="321"/>
        <v>5.0564440263405457</v>
      </c>
      <c r="AA350" s="22">
        <f t="shared" si="322"/>
        <v>20.225776105362183</v>
      </c>
      <c r="AB350" s="103">
        <f t="shared" si="323"/>
        <v>11911.357340720222</v>
      </c>
      <c r="AC350" s="106">
        <f t="shared" si="353"/>
        <v>4.9441860465116276</v>
      </c>
      <c r="AF350" s="132">
        <f t="shared" si="325"/>
        <v>-1872.5761772853186</v>
      </c>
      <c r="AG350" s="431">
        <f t="shared" si="326"/>
        <v>0</v>
      </c>
      <c r="AH350" s="431">
        <f t="shared" si="327"/>
        <v>0</v>
      </c>
    </row>
    <row r="351" spans="1:34" x14ac:dyDescent="0.25">
      <c r="A351" s="94" t="s">
        <v>21</v>
      </c>
      <c r="B351" s="566"/>
      <c r="C351" s="29">
        <v>0.83</v>
      </c>
      <c r="D351" s="30">
        <v>98</v>
      </c>
      <c r="E351" s="32">
        <f t="shared" si="354"/>
        <v>118.07228915662651</v>
      </c>
      <c r="F351" s="7">
        <f t="shared" si="345"/>
        <v>4</v>
      </c>
      <c r="G351" s="6">
        <v>3.32</v>
      </c>
      <c r="H351" s="5">
        <v>392</v>
      </c>
      <c r="I351" s="6">
        <v>4</v>
      </c>
      <c r="J351" s="5">
        <v>84</v>
      </c>
      <c r="K351" s="5">
        <v>1730</v>
      </c>
      <c r="L351" s="137">
        <v>1660</v>
      </c>
      <c r="M351" s="43" t="s">
        <v>8</v>
      </c>
      <c r="N351" s="37">
        <f t="shared" si="311"/>
        <v>4.666666666666667</v>
      </c>
      <c r="O351" s="38">
        <f t="shared" si="312"/>
        <v>20.595238095238095</v>
      </c>
      <c r="P351" s="39">
        <f t="shared" si="355"/>
        <v>2084.3373493975905</v>
      </c>
      <c r="Q351" s="100">
        <f t="shared" si="346"/>
        <v>0.8571428571428571</v>
      </c>
      <c r="R351" s="7">
        <f t="shared" si="347"/>
        <v>25.759036144578314</v>
      </c>
      <c r="S351" s="47">
        <f t="shared" si="348"/>
        <v>21.38</v>
      </c>
      <c r="T351" s="48">
        <f t="shared" si="349"/>
        <v>2523</v>
      </c>
      <c r="U351" s="47">
        <f t="shared" si="350"/>
        <v>28</v>
      </c>
      <c r="V351" s="48">
        <f t="shared" si="351"/>
        <v>539</v>
      </c>
      <c r="W351" s="48">
        <f t="shared" si="352"/>
        <v>11240</v>
      </c>
      <c r="X351" s="72">
        <f t="shared" si="333"/>
        <v>10600</v>
      </c>
      <c r="Y351" s="49" t="s">
        <v>8</v>
      </c>
      <c r="Z351" s="21">
        <f t="shared" si="321"/>
        <v>4.6808905380333954</v>
      </c>
      <c r="AA351" s="22">
        <f t="shared" si="322"/>
        <v>20.853432282003709</v>
      </c>
      <c r="AB351" s="103">
        <f t="shared" si="323"/>
        <v>13542.168674698796</v>
      </c>
      <c r="AC351" s="106">
        <f t="shared" si="353"/>
        <v>5.5</v>
      </c>
      <c r="AE351">
        <v>13</v>
      </c>
      <c r="AF351" s="132">
        <f t="shared" si="325"/>
        <v>-2084.3373493975905</v>
      </c>
      <c r="AG351" s="431">
        <f t="shared" si="326"/>
        <v>11.142857142857142</v>
      </c>
      <c r="AH351" s="431">
        <f t="shared" si="327"/>
        <v>229.48979591836732</v>
      </c>
    </row>
    <row r="352" spans="1:34" ht="15.75" thickBot="1" x14ac:dyDescent="0.3">
      <c r="A352" s="122" t="s">
        <v>24</v>
      </c>
      <c r="B352" s="123"/>
      <c r="C352" s="98">
        <f t="shared" ref="C352" si="356">SUM(C343:C351)</f>
        <v>57.309999999999995</v>
      </c>
      <c r="D352" s="99">
        <f t="shared" ref="D352" si="357">SUM(D343:D351)</f>
        <v>6505</v>
      </c>
      <c r="E352" s="50">
        <f t="shared" si="354"/>
        <v>113.50549642296285</v>
      </c>
      <c r="F352" s="51"/>
      <c r="G352" s="98">
        <f t="shared" ref="G352:K352" si="358">SUM(G343:G351)</f>
        <v>229.23999999999998</v>
      </c>
      <c r="H352" s="99">
        <f t="shared" si="358"/>
        <v>26020</v>
      </c>
      <c r="I352" s="98">
        <f t="shared" si="358"/>
        <v>64</v>
      </c>
      <c r="J352" s="99">
        <f t="shared" si="358"/>
        <v>6130</v>
      </c>
      <c r="K352" s="99">
        <f t="shared" si="358"/>
        <v>127110</v>
      </c>
      <c r="L352" s="99">
        <f t="shared" ref="L352" si="359">SUM(L343:L351)</f>
        <v>121870</v>
      </c>
      <c r="M352" s="42" t="s">
        <v>8</v>
      </c>
      <c r="N352" s="126">
        <f t="shared" si="311"/>
        <v>4.2446982055464924</v>
      </c>
      <c r="O352" s="127">
        <f t="shared" si="312"/>
        <v>20.735725938009789</v>
      </c>
      <c r="P352" s="110">
        <f t="shared" si="355"/>
        <v>2217.9375327168036</v>
      </c>
      <c r="Q352" s="113">
        <f t="shared" si="346"/>
        <v>0.94235203689469638</v>
      </c>
      <c r="R352" s="51"/>
      <c r="S352" s="98">
        <f t="shared" ref="S352:W352" si="360">SUM(S343:S351)</f>
        <v>1434.24</v>
      </c>
      <c r="T352" s="99">
        <f t="shared" si="360"/>
        <v>162809</v>
      </c>
      <c r="U352" s="98">
        <f t="shared" si="360"/>
        <v>400</v>
      </c>
      <c r="V352" s="99">
        <f t="shared" si="360"/>
        <v>35291</v>
      </c>
      <c r="W352" s="99">
        <f t="shared" si="360"/>
        <v>740840</v>
      </c>
      <c r="X352" s="72">
        <f t="shared" si="333"/>
        <v>699080</v>
      </c>
      <c r="Y352" s="42" t="s">
        <v>8</v>
      </c>
      <c r="Z352" s="126">
        <f t="shared" si="321"/>
        <v>4.6133291774106713</v>
      </c>
      <c r="AA352" s="127">
        <f t="shared" si="322"/>
        <v>20.992320988353971</v>
      </c>
      <c r="AB352" s="128">
        <f t="shared" si="323"/>
        <v>12926.888850113419</v>
      </c>
      <c r="AC352" s="108">
        <f t="shared" si="353"/>
        <v>5.4252113758647198</v>
      </c>
      <c r="AG352" s="431">
        <f t="shared" si="326"/>
        <v>0</v>
      </c>
      <c r="AH352" s="431">
        <f t="shared" si="327"/>
        <v>0</v>
      </c>
    </row>
    <row r="353" spans="1:34" ht="15.75" thickBot="1" x14ac:dyDescent="0.3">
      <c r="A353" s="93" t="s">
        <v>25</v>
      </c>
      <c r="B353" s="52"/>
      <c r="C353" s="40">
        <f t="shared" ref="C353:D353" si="361">C330+C342+C352</f>
        <v>507.90000000000003</v>
      </c>
      <c r="D353" s="41">
        <f t="shared" si="361"/>
        <v>63451</v>
      </c>
      <c r="E353" s="10">
        <f t="shared" si="354"/>
        <v>124.92813545973615</v>
      </c>
      <c r="F353" s="4"/>
      <c r="G353" s="40">
        <f t="shared" ref="G353:L353" si="362">G330+G342+G352</f>
        <v>2153.9800000000005</v>
      </c>
      <c r="H353" s="41">
        <f t="shared" si="362"/>
        <v>269114</v>
      </c>
      <c r="I353" s="40">
        <f t="shared" si="362"/>
        <v>647</v>
      </c>
      <c r="J353" s="41">
        <f t="shared" si="362"/>
        <v>52218</v>
      </c>
      <c r="K353" s="41">
        <f t="shared" si="362"/>
        <v>1238850</v>
      </c>
      <c r="L353" s="41">
        <f t="shared" si="362"/>
        <v>1187860</v>
      </c>
      <c r="M353" s="83" t="s">
        <v>8</v>
      </c>
      <c r="N353" s="12">
        <f t="shared" si="311"/>
        <v>5.1536634876862388</v>
      </c>
      <c r="O353" s="13">
        <f t="shared" si="312"/>
        <v>23.724577731816616</v>
      </c>
      <c r="P353" s="26">
        <f t="shared" si="355"/>
        <v>2439.1612522150026</v>
      </c>
      <c r="Q353" s="114">
        <f t="shared" si="346"/>
        <v>0.82296575310081799</v>
      </c>
      <c r="R353" s="4"/>
      <c r="S353" s="40">
        <f t="shared" ref="S353:W353" si="363">S330+S342+S352</f>
        <v>13193.170000000002</v>
      </c>
      <c r="T353" s="41">
        <f t="shared" si="363"/>
        <v>1648866</v>
      </c>
      <c r="U353" s="40">
        <f t="shared" si="363"/>
        <v>3928</v>
      </c>
      <c r="V353" s="41">
        <f t="shared" si="363"/>
        <v>322656</v>
      </c>
      <c r="W353" s="41">
        <f t="shared" si="363"/>
        <v>7774300</v>
      </c>
      <c r="X353" s="72">
        <f t="shared" si="333"/>
        <v>7339560</v>
      </c>
      <c r="Y353" s="83" t="s">
        <v>8</v>
      </c>
      <c r="Z353" s="12">
        <f t="shared" si="321"/>
        <v>5.1102908360606962</v>
      </c>
      <c r="AA353" s="13">
        <f t="shared" si="322"/>
        <v>24.094701477734802</v>
      </c>
      <c r="AB353" s="104">
        <f t="shared" si="323"/>
        <v>15306.753297893285</v>
      </c>
      <c r="AC353" s="109">
        <f t="shared" si="353"/>
        <v>5.0851208018786149</v>
      </c>
      <c r="AG353" s="431">
        <f t="shared" si="326"/>
        <v>0</v>
      </c>
      <c r="AH353" s="431">
        <f t="shared" si="327"/>
        <v>0</v>
      </c>
    </row>
    <row r="355" spans="1:34" x14ac:dyDescent="0.25">
      <c r="K355" s="132"/>
      <c r="L355" s="132"/>
    </row>
    <row r="358" spans="1:34" ht="18.75" x14ac:dyDescent="0.3">
      <c r="A358" s="567" t="s">
        <v>58</v>
      </c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</row>
    <row r="359" spans="1:34" ht="15.75" x14ac:dyDescent="0.25">
      <c r="A359" s="568" t="s">
        <v>62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68"/>
      <c r="AB359" s="568"/>
      <c r="AC359" s="568"/>
    </row>
    <row r="360" spans="1:34" ht="15.75" x14ac:dyDescent="0.25">
      <c r="A360" s="568" t="s">
        <v>73</v>
      </c>
      <c r="B360" s="568"/>
      <c r="C360" s="568"/>
      <c r="D360" s="568"/>
      <c r="E360" s="568"/>
      <c r="F360" s="568"/>
      <c r="G360" s="568"/>
      <c r="H360" s="568"/>
      <c r="I360" s="568"/>
      <c r="J360" s="568"/>
      <c r="K360" s="568"/>
      <c r="L360" s="568"/>
      <c r="M360" s="568"/>
      <c r="N360" s="568"/>
      <c r="O360" s="568"/>
      <c r="P360" s="568"/>
      <c r="Q360" s="568"/>
      <c r="R360" s="568"/>
      <c r="S360" s="568"/>
      <c r="T360" s="568"/>
      <c r="U360" s="568"/>
      <c r="V360" s="568"/>
      <c r="W360" s="568"/>
      <c r="X360" s="568"/>
      <c r="Y360" s="568"/>
      <c r="Z360" s="568"/>
      <c r="AA360" s="568"/>
      <c r="AB360" s="568"/>
      <c r="AC360" s="568"/>
    </row>
    <row r="361" spans="1:34" ht="19.5" thickBot="1" x14ac:dyDescent="0.35"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11">
        <v>4</v>
      </c>
      <c r="AC361" s="4"/>
    </row>
    <row r="362" spans="1:34" ht="15" customHeight="1" x14ac:dyDescent="0.25">
      <c r="A362" s="569" t="s">
        <v>3</v>
      </c>
      <c r="B362" s="571" t="s">
        <v>2</v>
      </c>
      <c r="C362" s="573" t="s">
        <v>59</v>
      </c>
      <c r="D362" s="573" t="s">
        <v>60</v>
      </c>
      <c r="E362" s="573" t="s">
        <v>23</v>
      </c>
      <c r="F362" s="576" t="s">
        <v>9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8"/>
      <c r="R362" s="576" t="s">
        <v>10</v>
      </c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9"/>
    </row>
    <row r="363" spans="1:34" ht="51.75" thickBot="1" x14ac:dyDescent="0.3">
      <c r="A363" s="570"/>
      <c r="B363" s="572"/>
      <c r="C363" s="574"/>
      <c r="D363" s="575"/>
      <c r="E363" s="575"/>
      <c r="F363" s="8" t="s">
        <v>14</v>
      </c>
      <c r="G363" s="95" t="s">
        <v>13</v>
      </c>
      <c r="H363" s="95" t="s">
        <v>57</v>
      </c>
      <c r="I363" s="1" t="s">
        <v>4</v>
      </c>
      <c r="J363" s="1" t="s">
        <v>5</v>
      </c>
      <c r="K363" s="1" t="s">
        <v>6</v>
      </c>
      <c r="L363" s="95" t="s">
        <v>64</v>
      </c>
      <c r="M363" s="557" t="s">
        <v>7</v>
      </c>
      <c r="N363" s="558"/>
      <c r="O363" s="1" t="s">
        <v>0</v>
      </c>
      <c r="P363" s="1" t="s">
        <v>1</v>
      </c>
      <c r="Q363" s="95" t="s">
        <v>61</v>
      </c>
      <c r="R363" s="8" t="s">
        <v>14</v>
      </c>
      <c r="S363" s="95" t="s">
        <v>12</v>
      </c>
      <c r="T363" s="95" t="s">
        <v>11</v>
      </c>
      <c r="U363" s="1" t="s">
        <v>4</v>
      </c>
      <c r="V363" s="1" t="s">
        <v>5</v>
      </c>
      <c r="W363" s="1" t="s">
        <v>6</v>
      </c>
      <c r="X363" s="95" t="s">
        <v>65</v>
      </c>
      <c r="Y363" s="557" t="s">
        <v>7</v>
      </c>
      <c r="Z363" s="558"/>
      <c r="AA363" s="1" t="s">
        <v>0</v>
      </c>
      <c r="AB363" s="102" t="s">
        <v>1</v>
      </c>
      <c r="AC363" s="105" t="s">
        <v>15</v>
      </c>
    </row>
    <row r="364" spans="1:34" x14ac:dyDescent="0.25">
      <c r="A364" s="89" t="s">
        <v>26</v>
      </c>
      <c r="B364" s="559">
        <v>1997</v>
      </c>
      <c r="C364" s="78">
        <v>18.91</v>
      </c>
      <c r="D364" s="79">
        <v>2447</v>
      </c>
      <c r="E364" s="31">
        <f t="shared" ref="E364:E393" si="364">D364/C364</f>
        <v>129.40243257535695</v>
      </c>
      <c r="F364" s="64">
        <f t="shared" ref="F364:F380" si="365">G364/C364</f>
        <v>4</v>
      </c>
      <c r="G364" s="65">
        <v>75.64</v>
      </c>
      <c r="H364" s="66">
        <v>9788</v>
      </c>
      <c r="I364" s="65">
        <v>24</v>
      </c>
      <c r="J364" s="66">
        <v>2170</v>
      </c>
      <c r="K364" s="66">
        <v>52410</v>
      </c>
      <c r="L364" s="135">
        <v>50120</v>
      </c>
      <c r="M364" s="67" t="s">
        <v>8</v>
      </c>
      <c r="N364" s="68">
        <f t="shared" ref="N364:N404" si="366">H364/J364</f>
        <v>4.5105990783410137</v>
      </c>
      <c r="O364" s="69">
        <f t="shared" ref="O364:O404" si="367">K364/J364</f>
        <v>24.152073732718893</v>
      </c>
      <c r="P364" s="70">
        <f t="shared" ref="P364:P393" si="368">K364/C364</f>
        <v>2771.5494447382339</v>
      </c>
      <c r="Q364" s="100">
        <f t="shared" ref="Q364:Q380" si="369">J364/D364</f>
        <v>0.88680016346546797</v>
      </c>
      <c r="R364" s="64">
        <f t="shared" ref="R364:R380" si="370">S364/C364</f>
        <v>29.158646218931782</v>
      </c>
      <c r="S364" s="71">
        <f t="shared" ref="S364:S380" si="371">G364+S313</f>
        <v>551.39</v>
      </c>
      <c r="T364" s="72">
        <f t="shared" ref="T364:T380" si="372">H364+T313</f>
        <v>71340</v>
      </c>
      <c r="U364" s="71">
        <f t="shared" ref="U364:U380" si="373">I364+U313</f>
        <v>158</v>
      </c>
      <c r="V364" s="72">
        <f t="shared" ref="V364:V380" si="374">J364+V313</f>
        <v>14424</v>
      </c>
      <c r="W364" s="72">
        <f t="shared" ref="W364:X380" si="375">K364+W313</f>
        <v>338550</v>
      </c>
      <c r="X364" s="72">
        <f t="shared" si="375"/>
        <v>319860</v>
      </c>
      <c r="Y364" s="67" t="s">
        <v>8</v>
      </c>
      <c r="Z364" s="21">
        <f t="shared" ref="Z364:Z404" si="376">T364/V364</f>
        <v>4.9459234608985021</v>
      </c>
      <c r="AA364" s="22">
        <f t="shared" ref="AA364:AA404" si="377">W364/V364</f>
        <v>23.471297836938437</v>
      </c>
      <c r="AB364" s="103">
        <f t="shared" ref="AB364:AB404" si="378">W364/C364</f>
        <v>17903.225806451614</v>
      </c>
      <c r="AC364" s="106">
        <f t="shared" ref="AC364:AC380" si="379">V364/D364</f>
        <v>5.8945647731916635</v>
      </c>
      <c r="AF364" s="132">
        <f>AD364-P364</f>
        <v>-2771.5494447382339</v>
      </c>
      <c r="AG364" s="431">
        <f>(J364/D364)*AE364</f>
        <v>0</v>
      </c>
      <c r="AH364" s="431">
        <f>AG364*O364</f>
        <v>0</v>
      </c>
    </row>
    <row r="365" spans="1:34" x14ac:dyDescent="0.25">
      <c r="A365" s="90" t="s">
        <v>27</v>
      </c>
      <c r="B365" s="560"/>
      <c r="C365" s="27">
        <v>16.41</v>
      </c>
      <c r="D365" s="28">
        <v>2029</v>
      </c>
      <c r="E365" s="16">
        <f t="shared" si="364"/>
        <v>123.64411943936624</v>
      </c>
      <c r="F365" s="17">
        <f t="shared" si="365"/>
        <v>4</v>
      </c>
      <c r="G365" s="18">
        <v>65.64</v>
      </c>
      <c r="H365" s="19">
        <v>8116</v>
      </c>
      <c r="I365" s="18">
        <v>22</v>
      </c>
      <c r="J365" s="19">
        <v>1538</v>
      </c>
      <c r="K365" s="19">
        <v>38900</v>
      </c>
      <c r="L365" s="136">
        <v>37200</v>
      </c>
      <c r="M365" s="20" t="s">
        <v>8</v>
      </c>
      <c r="N365" s="21">
        <f t="shared" si="366"/>
        <v>5.2769830949284788</v>
      </c>
      <c r="O365" s="22">
        <f t="shared" si="367"/>
        <v>25.292587776332901</v>
      </c>
      <c r="P365" s="23">
        <f t="shared" si="368"/>
        <v>2370.5057891529555</v>
      </c>
      <c r="Q365" s="100">
        <f t="shared" si="369"/>
        <v>0.75800887136520456</v>
      </c>
      <c r="R365" s="17">
        <f t="shared" si="370"/>
        <v>30</v>
      </c>
      <c r="S365" s="24">
        <f t="shared" si="371"/>
        <v>492.3</v>
      </c>
      <c r="T365" s="25">
        <f t="shared" si="372"/>
        <v>60870</v>
      </c>
      <c r="U365" s="24">
        <f t="shared" si="373"/>
        <v>150</v>
      </c>
      <c r="V365" s="25">
        <f t="shared" si="374"/>
        <v>11422</v>
      </c>
      <c r="W365" s="25">
        <f t="shared" si="375"/>
        <v>286920</v>
      </c>
      <c r="X365" s="72">
        <f t="shared" si="375"/>
        <v>271610</v>
      </c>
      <c r="Y365" s="20" t="s">
        <v>8</v>
      </c>
      <c r="Z365" s="21">
        <f t="shared" si="376"/>
        <v>5.3291892838382067</v>
      </c>
      <c r="AA365" s="22">
        <f t="shared" si="377"/>
        <v>25.119943967781474</v>
      </c>
      <c r="AB365" s="103">
        <f t="shared" si="378"/>
        <v>17484.460694698355</v>
      </c>
      <c r="AC365" s="106">
        <f t="shared" si="379"/>
        <v>5.6293740758994577</v>
      </c>
      <c r="AF365" s="132">
        <f t="shared" ref="AF365:AF402" si="380">AD365-P365</f>
        <v>-2370.5057891529555</v>
      </c>
      <c r="AG365" s="431">
        <f t="shared" ref="AG365:AG404" si="381">(J365/D365)*AE365</f>
        <v>0</v>
      </c>
      <c r="AH365" s="431">
        <f t="shared" ref="AH365:AH404" si="382">AG365*O365</f>
        <v>0</v>
      </c>
    </row>
    <row r="366" spans="1:34" x14ac:dyDescent="0.25">
      <c r="A366" s="90" t="s">
        <v>28</v>
      </c>
      <c r="B366" s="560"/>
      <c r="C366" s="27">
        <v>18.7</v>
      </c>
      <c r="D366" s="28">
        <v>2289</v>
      </c>
      <c r="E366" s="16">
        <f t="shared" si="364"/>
        <v>122.40641711229947</v>
      </c>
      <c r="F366" s="17">
        <f t="shared" si="365"/>
        <v>4</v>
      </c>
      <c r="G366" s="18">
        <v>74.8</v>
      </c>
      <c r="H366" s="19">
        <v>9156</v>
      </c>
      <c r="I366" s="18">
        <v>22</v>
      </c>
      <c r="J366" s="19">
        <v>1730</v>
      </c>
      <c r="K366" s="19">
        <v>42910</v>
      </c>
      <c r="L366" s="136">
        <v>41030</v>
      </c>
      <c r="M366" s="20" t="s">
        <v>8</v>
      </c>
      <c r="N366" s="21">
        <f t="shared" si="366"/>
        <v>5.2924855491329481</v>
      </c>
      <c r="O366" s="22">
        <f t="shared" si="367"/>
        <v>24.803468208092486</v>
      </c>
      <c r="P366" s="23">
        <f t="shared" si="368"/>
        <v>2294.6524064171122</v>
      </c>
      <c r="Q366" s="100">
        <f t="shared" si="369"/>
        <v>0.7557885539536916</v>
      </c>
      <c r="R366" s="17">
        <f t="shared" si="370"/>
        <v>31.000000000000004</v>
      </c>
      <c r="S366" s="24">
        <f t="shared" si="371"/>
        <v>579.70000000000005</v>
      </c>
      <c r="T366" s="25">
        <f t="shared" si="372"/>
        <v>70959</v>
      </c>
      <c r="U366" s="24">
        <f t="shared" si="373"/>
        <v>157</v>
      </c>
      <c r="V366" s="25">
        <f t="shared" si="374"/>
        <v>13420</v>
      </c>
      <c r="W366" s="25">
        <f t="shared" si="375"/>
        <v>332390</v>
      </c>
      <c r="X366" s="72">
        <f t="shared" si="375"/>
        <v>314610</v>
      </c>
      <c r="Y366" s="20" t="s">
        <v>8</v>
      </c>
      <c r="Z366" s="21">
        <f t="shared" si="376"/>
        <v>5.2875558867362145</v>
      </c>
      <c r="AA366" s="22">
        <f t="shared" si="377"/>
        <v>24.768256333830106</v>
      </c>
      <c r="AB366" s="103">
        <f t="shared" si="378"/>
        <v>17774.866310160429</v>
      </c>
      <c r="AC366" s="106">
        <f t="shared" si="379"/>
        <v>5.862822193097422</v>
      </c>
      <c r="AF366" s="132">
        <f t="shared" si="380"/>
        <v>-2294.6524064171122</v>
      </c>
      <c r="AG366" s="431">
        <f t="shared" si="381"/>
        <v>0</v>
      </c>
      <c r="AH366" s="431">
        <f t="shared" si="382"/>
        <v>0</v>
      </c>
    </row>
    <row r="367" spans="1:34" x14ac:dyDescent="0.25">
      <c r="A367" s="90" t="s">
        <v>29</v>
      </c>
      <c r="B367" s="560"/>
      <c r="C367" s="27">
        <v>17.149999999999999</v>
      </c>
      <c r="D367" s="28">
        <v>2151</v>
      </c>
      <c r="E367" s="16">
        <f t="shared" si="364"/>
        <v>125.42274052478135</v>
      </c>
      <c r="F367" s="17">
        <f t="shared" si="365"/>
        <v>4</v>
      </c>
      <c r="G367" s="18">
        <v>68.599999999999994</v>
      </c>
      <c r="H367" s="19">
        <v>8604</v>
      </c>
      <c r="I367" s="18">
        <v>19</v>
      </c>
      <c r="J367" s="19">
        <v>1551</v>
      </c>
      <c r="K367" s="19">
        <v>38700</v>
      </c>
      <c r="L367" s="136">
        <v>37010</v>
      </c>
      <c r="M367" s="20" t="s">
        <v>8</v>
      </c>
      <c r="N367" s="21">
        <f t="shared" si="366"/>
        <v>5.5473887814313345</v>
      </c>
      <c r="O367" s="22">
        <f t="shared" si="367"/>
        <v>24.951644100580271</v>
      </c>
      <c r="P367" s="23">
        <f t="shared" si="368"/>
        <v>2256.5597667638485</v>
      </c>
      <c r="Q367" s="100">
        <f t="shared" si="369"/>
        <v>0.72105997210599726</v>
      </c>
      <c r="R367" s="17">
        <f t="shared" si="370"/>
        <v>31</v>
      </c>
      <c r="S367" s="24">
        <f t="shared" si="371"/>
        <v>531.65</v>
      </c>
      <c r="T367" s="25">
        <f t="shared" si="372"/>
        <v>66681</v>
      </c>
      <c r="U367" s="24">
        <f t="shared" si="373"/>
        <v>151</v>
      </c>
      <c r="V367" s="25">
        <f t="shared" si="374"/>
        <v>13133</v>
      </c>
      <c r="W367" s="25">
        <f t="shared" si="375"/>
        <v>325290</v>
      </c>
      <c r="X367" s="72">
        <f t="shared" si="375"/>
        <v>307470</v>
      </c>
      <c r="Y367" s="20" t="s">
        <v>8</v>
      </c>
      <c r="Z367" s="21">
        <f t="shared" si="376"/>
        <v>5.0773623696032892</v>
      </c>
      <c r="AA367" s="22">
        <f t="shared" si="377"/>
        <v>24.768902764029544</v>
      </c>
      <c r="AB367" s="103">
        <f t="shared" si="378"/>
        <v>18967.34693877551</v>
      </c>
      <c r="AC367" s="106">
        <f t="shared" si="379"/>
        <v>6.1055323105532313</v>
      </c>
      <c r="AF367" s="132">
        <f t="shared" si="380"/>
        <v>-2256.5597667638485</v>
      </c>
      <c r="AG367" s="431">
        <f t="shared" si="381"/>
        <v>0</v>
      </c>
      <c r="AH367" s="431">
        <f t="shared" si="382"/>
        <v>0</v>
      </c>
    </row>
    <row r="368" spans="1:34" x14ac:dyDescent="0.25">
      <c r="A368" s="90" t="s">
        <v>30</v>
      </c>
      <c r="B368" s="560"/>
      <c r="C368" s="27">
        <v>16.600000000000001</v>
      </c>
      <c r="D368" s="28">
        <v>2134</v>
      </c>
      <c r="E368" s="16">
        <f t="shared" si="364"/>
        <v>128.55421686746988</v>
      </c>
      <c r="F368" s="17">
        <f t="shared" si="365"/>
        <v>4</v>
      </c>
      <c r="G368" s="18">
        <v>66.400000000000006</v>
      </c>
      <c r="H368" s="19">
        <v>8536</v>
      </c>
      <c r="I368" s="18">
        <v>19</v>
      </c>
      <c r="J368" s="19">
        <v>1712</v>
      </c>
      <c r="K368" s="19">
        <v>42210</v>
      </c>
      <c r="L368" s="136">
        <v>40370</v>
      </c>
      <c r="M368" s="20" t="s">
        <v>8</v>
      </c>
      <c r="N368" s="21">
        <f t="shared" si="366"/>
        <v>4.9859813084112146</v>
      </c>
      <c r="O368" s="22">
        <f t="shared" si="367"/>
        <v>24.655373831775702</v>
      </c>
      <c r="P368" s="23">
        <f t="shared" si="368"/>
        <v>2542.7710843373493</v>
      </c>
      <c r="Q368" s="100">
        <f t="shared" si="369"/>
        <v>0.80224929709465786</v>
      </c>
      <c r="R368" s="17">
        <f t="shared" si="370"/>
        <v>31</v>
      </c>
      <c r="S368" s="24">
        <f t="shared" si="371"/>
        <v>514.6</v>
      </c>
      <c r="T368" s="25">
        <f t="shared" si="372"/>
        <v>66154</v>
      </c>
      <c r="U368" s="24">
        <f t="shared" si="373"/>
        <v>140</v>
      </c>
      <c r="V368" s="25">
        <f t="shared" si="374"/>
        <v>12424</v>
      </c>
      <c r="W368" s="25">
        <f t="shared" si="375"/>
        <v>308890</v>
      </c>
      <c r="X368" s="72">
        <f t="shared" si="375"/>
        <v>292350</v>
      </c>
      <c r="Y368" s="20" t="s">
        <v>8</v>
      </c>
      <c r="Z368" s="21">
        <f t="shared" si="376"/>
        <v>5.3246941403734711</v>
      </c>
      <c r="AA368" s="22">
        <f t="shared" si="377"/>
        <v>24.862363168061815</v>
      </c>
      <c r="AB368" s="103">
        <f t="shared" si="378"/>
        <v>18607.831325301202</v>
      </c>
      <c r="AC368" s="106">
        <f t="shared" si="379"/>
        <v>5.8219306466729144</v>
      </c>
      <c r="AF368" s="132">
        <f t="shared" si="380"/>
        <v>-2542.7710843373493</v>
      </c>
      <c r="AG368" s="431">
        <f t="shared" si="381"/>
        <v>0</v>
      </c>
      <c r="AH368" s="431">
        <f t="shared" si="382"/>
        <v>0</v>
      </c>
    </row>
    <row r="369" spans="1:34" x14ac:dyDescent="0.25">
      <c r="A369" s="90" t="s">
        <v>31</v>
      </c>
      <c r="B369" s="560"/>
      <c r="C369" s="27">
        <v>14.28</v>
      </c>
      <c r="D369" s="28">
        <v>1762</v>
      </c>
      <c r="E369" s="16">
        <f t="shared" si="364"/>
        <v>123.38935574229693</v>
      </c>
      <c r="F369" s="17">
        <f t="shared" si="365"/>
        <v>4</v>
      </c>
      <c r="G369" s="18">
        <v>57.12</v>
      </c>
      <c r="H369" s="19">
        <v>7048</v>
      </c>
      <c r="I369" s="18">
        <v>18</v>
      </c>
      <c r="J369" s="19">
        <v>1349</v>
      </c>
      <c r="K369" s="19">
        <v>32480</v>
      </c>
      <c r="L369" s="136">
        <v>31060</v>
      </c>
      <c r="M369" s="20" t="s">
        <v>8</v>
      </c>
      <c r="N369" s="21">
        <f t="shared" si="366"/>
        <v>5.2246108228317274</v>
      </c>
      <c r="O369" s="22">
        <f t="shared" si="367"/>
        <v>24.077094143810228</v>
      </c>
      <c r="P369" s="23">
        <f t="shared" si="368"/>
        <v>2274.5098039215686</v>
      </c>
      <c r="Q369" s="100">
        <f t="shared" si="369"/>
        <v>0.76560726447219074</v>
      </c>
      <c r="R369" s="17">
        <f t="shared" si="370"/>
        <v>29.439775910364144</v>
      </c>
      <c r="S369" s="24">
        <f t="shared" si="371"/>
        <v>420.4</v>
      </c>
      <c r="T369" s="25">
        <f t="shared" si="372"/>
        <v>51860</v>
      </c>
      <c r="U369" s="24">
        <f t="shared" si="373"/>
        <v>120</v>
      </c>
      <c r="V369" s="25">
        <f t="shared" si="374"/>
        <v>9714</v>
      </c>
      <c r="W369" s="25">
        <f t="shared" si="375"/>
        <v>231750</v>
      </c>
      <c r="X369" s="72">
        <f t="shared" si="375"/>
        <v>218910</v>
      </c>
      <c r="Y369" s="20" t="s">
        <v>8</v>
      </c>
      <c r="Z369" s="21">
        <f t="shared" si="376"/>
        <v>5.3386864319538807</v>
      </c>
      <c r="AA369" s="22">
        <f t="shared" si="377"/>
        <v>23.857319332921556</v>
      </c>
      <c r="AB369" s="103">
        <f t="shared" si="378"/>
        <v>16228.991596638656</v>
      </c>
      <c r="AC369" s="106">
        <f t="shared" si="379"/>
        <v>5.5130533484676505</v>
      </c>
      <c r="AF369" s="132">
        <f t="shared" si="380"/>
        <v>-2274.5098039215686</v>
      </c>
      <c r="AG369" s="431">
        <f t="shared" si="381"/>
        <v>0</v>
      </c>
      <c r="AH369" s="431">
        <f t="shared" si="382"/>
        <v>0</v>
      </c>
    </row>
    <row r="370" spans="1:34" x14ac:dyDescent="0.25">
      <c r="A370" s="90" t="s">
        <v>32</v>
      </c>
      <c r="B370" s="560"/>
      <c r="C370" s="27">
        <v>19.53</v>
      </c>
      <c r="D370" s="28">
        <v>2423</v>
      </c>
      <c r="E370" s="16">
        <f t="shared" si="364"/>
        <v>124.06554019457245</v>
      </c>
      <c r="F370" s="17">
        <f t="shared" si="365"/>
        <v>4</v>
      </c>
      <c r="G370" s="18">
        <v>78.12</v>
      </c>
      <c r="H370" s="19">
        <v>9692</v>
      </c>
      <c r="I370" s="18">
        <v>24</v>
      </c>
      <c r="J370" s="19">
        <v>1657</v>
      </c>
      <c r="K370" s="19">
        <v>42020</v>
      </c>
      <c r="L370" s="136">
        <v>40180</v>
      </c>
      <c r="M370" s="20" t="s">
        <v>8</v>
      </c>
      <c r="N370" s="21">
        <f t="shared" si="366"/>
        <v>5.8491249245624619</v>
      </c>
      <c r="O370" s="22">
        <f t="shared" si="367"/>
        <v>25.359082679541341</v>
      </c>
      <c r="P370" s="23">
        <f t="shared" si="368"/>
        <v>2151.5616999487966</v>
      </c>
      <c r="Q370" s="100">
        <f t="shared" si="369"/>
        <v>0.68386297977713573</v>
      </c>
      <c r="R370" s="17">
        <f t="shared" si="370"/>
        <v>30.000000000000004</v>
      </c>
      <c r="S370" s="24">
        <f t="shared" si="371"/>
        <v>585.90000000000009</v>
      </c>
      <c r="T370" s="25">
        <f t="shared" si="372"/>
        <v>72690</v>
      </c>
      <c r="U370" s="24">
        <f t="shared" si="373"/>
        <v>371</v>
      </c>
      <c r="V370" s="25">
        <f t="shared" si="374"/>
        <v>14715</v>
      </c>
      <c r="W370" s="25">
        <f t="shared" si="375"/>
        <v>371710</v>
      </c>
      <c r="X370" s="72">
        <f t="shared" si="375"/>
        <v>351110</v>
      </c>
      <c r="Y370" s="20" t="s">
        <v>8</v>
      </c>
      <c r="Z370" s="21">
        <f t="shared" si="376"/>
        <v>4.939857288481142</v>
      </c>
      <c r="AA370" s="22">
        <f t="shared" si="377"/>
        <v>25.260618416581718</v>
      </c>
      <c r="AB370" s="103">
        <f t="shared" si="378"/>
        <v>19032.770097286226</v>
      </c>
      <c r="AC370" s="106">
        <f t="shared" si="379"/>
        <v>6.0730499380932725</v>
      </c>
      <c r="AF370" s="132">
        <f t="shared" si="380"/>
        <v>-2151.5616999487966</v>
      </c>
      <c r="AG370" s="431">
        <f t="shared" si="381"/>
        <v>0</v>
      </c>
      <c r="AH370" s="431">
        <f t="shared" si="382"/>
        <v>0</v>
      </c>
    </row>
    <row r="371" spans="1:34" x14ac:dyDescent="0.25">
      <c r="A371" s="90" t="s">
        <v>33</v>
      </c>
      <c r="B371" s="560"/>
      <c r="C371" s="27">
        <v>19.88</v>
      </c>
      <c r="D371" s="28">
        <v>2473</v>
      </c>
      <c r="E371" s="16">
        <f t="shared" si="364"/>
        <v>124.39637826961771</v>
      </c>
      <c r="F371" s="17">
        <f t="shared" si="365"/>
        <v>4</v>
      </c>
      <c r="G371" s="18">
        <v>79.52</v>
      </c>
      <c r="H371" s="19">
        <v>9892</v>
      </c>
      <c r="I371" s="18">
        <v>24</v>
      </c>
      <c r="J371" s="19">
        <v>1848</v>
      </c>
      <c r="K371" s="19">
        <v>46100</v>
      </c>
      <c r="L371" s="136">
        <v>44090</v>
      </c>
      <c r="M371" s="20" t="s">
        <v>8</v>
      </c>
      <c r="N371" s="21">
        <f t="shared" si="366"/>
        <v>5.3528138528138527</v>
      </c>
      <c r="O371" s="22">
        <f t="shared" si="367"/>
        <v>24.945887445887447</v>
      </c>
      <c r="P371" s="23">
        <f t="shared" si="368"/>
        <v>2318.9134808853119</v>
      </c>
      <c r="Q371" s="100">
        <f t="shared" si="369"/>
        <v>0.74727052163364338</v>
      </c>
      <c r="R371" s="17">
        <f t="shared" si="370"/>
        <v>30.597585513078471</v>
      </c>
      <c r="S371" s="24">
        <f t="shared" si="371"/>
        <v>608.28</v>
      </c>
      <c r="T371" s="25">
        <f t="shared" si="372"/>
        <v>75667</v>
      </c>
      <c r="U371" s="24">
        <f t="shared" si="373"/>
        <v>168</v>
      </c>
      <c r="V371" s="25">
        <f t="shared" si="374"/>
        <v>14356</v>
      </c>
      <c r="W371" s="25">
        <f t="shared" si="375"/>
        <v>354480</v>
      </c>
      <c r="X371" s="72">
        <f t="shared" si="375"/>
        <v>335380</v>
      </c>
      <c r="Y371" s="20" t="s">
        <v>8</v>
      </c>
      <c r="Z371" s="21">
        <f t="shared" si="376"/>
        <v>5.2707578712733349</v>
      </c>
      <c r="AA371" s="22">
        <f t="shared" si="377"/>
        <v>24.69211479520758</v>
      </c>
      <c r="AB371" s="103">
        <f t="shared" si="378"/>
        <v>17830.985915492958</v>
      </c>
      <c r="AC371" s="106">
        <f t="shared" si="379"/>
        <v>5.8050950262838654</v>
      </c>
      <c r="AF371" s="132">
        <f t="shared" si="380"/>
        <v>-2318.9134808853119</v>
      </c>
      <c r="AG371" s="431">
        <f t="shared" si="381"/>
        <v>0</v>
      </c>
      <c r="AH371" s="431">
        <f t="shared" si="382"/>
        <v>0</v>
      </c>
    </row>
    <row r="372" spans="1:34" x14ac:dyDescent="0.25">
      <c r="A372" s="90" t="s">
        <v>34</v>
      </c>
      <c r="B372" s="560"/>
      <c r="C372" s="27">
        <v>19.899999999999999</v>
      </c>
      <c r="D372" s="28">
        <v>2485</v>
      </c>
      <c r="E372" s="16">
        <f t="shared" si="364"/>
        <v>124.87437185929649</v>
      </c>
      <c r="F372" s="17">
        <f t="shared" si="365"/>
        <v>4</v>
      </c>
      <c r="G372" s="18">
        <v>79.599999999999994</v>
      </c>
      <c r="H372" s="19">
        <v>9940</v>
      </c>
      <c r="I372" s="18">
        <v>24</v>
      </c>
      <c r="J372" s="19">
        <v>1934</v>
      </c>
      <c r="K372" s="19">
        <v>48110</v>
      </c>
      <c r="L372" s="136">
        <v>46010</v>
      </c>
      <c r="M372" s="20" t="s">
        <v>8</v>
      </c>
      <c r="N372" s="21">
        <f t="shared" si="366"/>
        <v>5.1396070320579108</v>
      </c>
      <c r="O372" s="22">
        <f t="shared" si="367"/>
        <v>24.875904860392968</v>
      </c>
      <c r="P372" s="23">
        <f t="shared" si="368"/>
        <v>2417.5879396984928</v>
      </c>
      <c r="Q372" s="100">
        <f t="shared" si="369"/>
        <v>0.77826961770623737</v>
      </c>
      <c r="R372" s="17">
        <f t="shared" si="370"/>
        <v>31</v>
      </c>
      <c r="S372" s="24">
        <f t="shared" si="371"/>
        <v>616.9</v>
      </c>
      <c r="T372" s="25">
        <f t="shared" si="372"/>
        <v>77035</v>
      </c>
      <c r="U372" s="24">
        <f t="shared" si="373"/>
        <v>179</v>
      </c>
      <c r="V372" s="25">
        <f t="shared" si="374"/>
        <v>16007</v>
      </c>
      <c r="W372" s="25">
        <f t="shared" si="375"/>
        <v>396800</v>
      </c>
      <c r="X372" s="72">
        <f t="shared" si="375"/>
        <v>375400</v>
      </c>
      <c r="Y372" s="20" t="s">
        <v>8</v>
      </c>
      <c r="Z372" s="21">
        <f t="shared" si="376"/>
        <v>4.8125819953770224</v>
      </c>
      <c r="AA372" s="22">
        <f t="shared" si="377"/>
        <v>24.789154744799152</v>
      </c>
      <c r="AB372" s="103">
        <f t="shared" si="378"/>
        <v>19939.698492462314</v>
      </c>
      <c r="AC372" s="106">
        <f t="shared" si="379"/>
        <v>6.4414486921529175</v>
      </c>
      <c r="AF372" s="132">
        <f t="shared" si="380"/>
        <v>-2417.5879396984928</v>
      </c>
      <c r="AG372" s="431">
        <f t="shared" si="381"/>
        <v>0</v>
      </c>
      <c r="AH372" s="431">
        <f t="shared" si="382"/>
        <v>0</v>
      </c>
    </row>
    <row r="373" spans="1:34" x14ac:dyDescent="0.25">
      <c r="A373" s="90" t="s">
        <v>35</v>
      </c>
      <c r="B373" s="560"/>
      <c r="C373" s="27">
        <v>16.489999999999998</v>
      </c>
      <c r="D373" s="28">
        <v>2171</v>
      </c>
      <c r="E373" s="16">
        <f t="shared" si="364"/>
        <v>131.65554881746513</v>
      </c>
      <c r="F373" s="17">
        <f t="shared" si="365"/>
        <v>4</v>
      </c>
      <c r="G373" s="18">
        <v>65.959999999999994</v>
      </c>
      <c r="H373" s="19">
        <v>8684</v>
      </c>
      <c r="I373" s="18">
        <v>24</v>
      </c>
      <c r="J373" s="19">
        <v>1500</v>
      </c>
      <c r="K373" s="19">
        <v>38650</v>
      </c>
      <c r="L373" s="136">
        <v>36960</v>
      </c>
      <c r="M373" s="20" t="s">
        <v>8</v>
      </c>
      <c r="N373" s="21">
        <f t="shared" si="366"/>
        <v>5.7893333333333334</v>
      </c>
      <c r="O373" s="22">
        <f t="shared" si="367"/>
        <v>25.766666666666666</v>
      </c>
      <c r="P373" s="23">
        <f t="shared" si="368"/>
        <v>2343.844754396604</v>
      </c>
      <c r="Q373" s="100">
        <f t="shared" si="369"/>
        <v>0.69092584062643947</v>
      </c>
      <c r="R373" s="17">
        <f t="shared" si="370"/>
        <v>30.000000000000004</v>
      </c>
      <c r="S373" s="24">
        <f t="shared" si="371"/>
        <v>494.7</v>
      </c>
      <c r="T373" s="25">
        <f t="shared" si="372"/>
        <v>65130</v>
      </c>
      <c r="U373" s="24">
        <f t="shared" si="373"/>
        <v>155</v>
      </c>
      <c r="V373" s="25">
        <f t="shared" si="374"/>
        <v>11691</v>
      </c>
      <c r="W373" s="25">
        <f t="shared" si="375"/>
        <v>297740</v>
      </c>
      <c r="X373" s="72">
        <f t="shared" si="375"/>
        <v>281650</v>
      </c>
      <c r="Y373" s="20" t="s">
        <v>8</v>
      </c>
      <c r="Z373" s="21">
        <f t="shared" si="376"/>
        <v>5.570952014370028</v>
      </c>
      <c r="AA373" s="22">
        <f t="shared" si="377"/>
        <v>25.467453596783852</v>
      </c>
      <c r="AB373" s="103">
        <f t="shared" si="378"/>
        <v>18055.791388720438</v>
      </c>
      <c r="AC373" s="106">
        <f t="shared" si="379"/>
        <v>5.385076001842469</v>
      </c>
      <c r="AF373" s="132">
        <f t="shared" si="380"/>
        <v>-2343.844754396604</v>
      </c>
      <c r="AG373" s="431">
        <f t="shared" si="381"/>
        <v>0</v>
      </c>
      <c r="AH373" s="431">
        <f t="shared" si="382"/>
        <v>0</v>
      </c>
    </row>
    <row r="374" spans="1:34" x14ac:dyDescent="0.25">
      <c r="A374" s="90" t="s">
        <v>36</v>
      </c>
      <c r="B374" s="560"/>
      <c r="C374" s="27">
        <v>19.05</v>
      </c>
      <c r="D374" s="28">
        <v>2492</v>
      </c>
      <c r="E374" s="16">
        <f t="shared" si="364"/>
        <v>130.81364829396324</v>
      </c>
      <c r="F374" s="17">
        <f t="shared" si="365"/>
        <v>4</v>
      </c>
      <c r="G374" s="18">
        <v>76.2</v>
      </c>
      <c r="H374" s="19">
        <v>9968</v>
      </c>
      <c r="I374" s="18">
        <v>25</v>
      </c>
      <c r="J374" s="19">
        <v>1755</v>
      </c>
      <c r="K374" s="19">
        <v>43960</v>
      </c>
      <c r="L374" s="136">
        <v>42040</v>
      </c>
      <c r="M374" s="20" t="s">
        <v>8</v>
      </c>
      <c r="N374" s="21">
        <f t="shared" si="366"/>
        <v>5.6797720797720794</v>
      </c>
      <c r="O374" s="22">
        <f t="shared" si="367"/>
        <v>25.048433048433047</v>
      </c>
      <c r="P374" s="23">
        <f t="shared" si="368"/>
        <v>2307.6115485564305</v>
      </c>
      <c r="Q374" s="100">
        <f t="shared" si="369"/>
        <v>0.7042536115569823</v>
      </c>
      <c r="R374" s="17">
        <f t="shared" si="370"/>
        <v>30</v>
      </c>
      <c r="S374" s="24">
        <f t="shared" si="371"/>
        <v>571.5</v>
      </c>
      <c r="T374" s="25">
        <f t="shared" si="372"/>
        <v>74760</v>
      </c>
      <c r="U374" s="24">
        <f t="shared" si="373"/>
        <v>166</v>
      </c>
      <c r="V374" s="25">
        <f t="shared" si="374"/>
        <v>13987</v>
      </c>
      <c r="W374" s="25">
        <f t="shared" si="375"/>
        <v>346860</v>
      </c>
      <c r="X374" s="72">
        <f t="shared" si="375"/>
        <v>328110</v>
      </c>
      <c r="Y374" s="20" t="s">
        <v>8</v>
      </c>
      <c r="Z374" s="21">
        <f t="shared" si="376"/>
        <v>5.3449631800958031</v>
      </c>
      <c r="AA374" s="22">
        <f t="shared" si="377"/>
        <v>24.798741688710948</v>
      </c>
      <c r="AB374" s="103">
        <f t="shared" si="378"/>
        <v>18207.874015748032</v>
      </c>
      <c r="AC374" s="106">
        <f t="shared" si="379"/>
        <v>5.6127608346709472</v>
      </c>
      <c r="AF374" s="257">
        <f t="shared" si="380"/>
        <v>-2307.6115485564305</v>
      </c>
      <c r="AG374" s="431">
        <f t="shared" si="381"/>
        <v>0</v>
      </c>
      <c r="AH374" s="431">
        <f t="shared" si="382"/>
        <v>0</v>
      </c>
    </row>
    <row r="375" spans="1:34" x14ac:dyDescent="0.25">
      <c r="A375" s="90" t="s">
        <v>37</v>
      </c>
      <c r="B375" s="560"/>
      <c r="C375" s="27">
        <v>20.239999999999998</v>
      </c>
      <c r="D375" s="28">
        <v>2520</v>
      </c>
      <c r="E375" s="16">
        <f t="shared" si="364"/>
        <v>124.50592885375495</v>
      </c>
      <c r="F375" s="17">
        <f t="shared" si="365"/>
        <v>4</v>
      </c>
      <c r="G375" s="18">
        <v>80.959999999999994</v>
      </c>
      <c r="H375" s="19">
        <v>10080</v>
      </c>
      <c r="I375" s="18">
        <v>25</v>
      </c>
      <c r="J375" s="19">
        <v>1559</v>
      </c>
      <c r="K375" s="19">
        <v>38850</v>
      </c>
      <c r="L375" s="136">
        <v>37150</v>
      </c>
      <c r="M375" s="20" t="s">
        <v>8</v>
      </c>
      <c r="N375" s="21">
        <f t="shared" si="366"/>
        <v>6.4656831302116737</v>
      </c>
      <c r="O375" s="22">
        <f t="shared" si="367"/>
        <v>24.919820397690827</v>
      </c>
      <c r="P375" s="23">
        <f t="shared" si="368"/>
        <v>1919.4664031620555</v>
      </c>
      <c r="Q375" s="100">
        <f t="shared" si="369"/>
        <v>0.61865079365079367</v>
      </c>
      <c r="R375" s="17">
        <f t="shared" si="370"/>
        <v>30</v>
      </c>
      <c r="S375" s="24">
        <f t="shared" si="371"/>
        <v>607.19999999999993</v>
      </c>
      <c r="T375" s="25">
        <f t="shared" si="372"/>
        <v>75600</v>
      </c>
      <c r="U375" s="24">
        <f t="shared" si="373"/>
        <v>169</v>
      </c>
      <c r="V375" s="25">
        <f t="shared" si="374"/>
        <v>13703</v>
      </c>
      <c r="W375" s="25">
        <f t="shared" si="375"/>
        <v>339150</v>
      </c>
      <c r="X375" s="72">
        <f t="shared" si="375"/>
        <v>320780</v>
      </c>
      <c r="Y375" s="20" t="s">
        <v>8</v>
      </c>
      <c r="Z375" s="21">
        <f t="shared" si="376"/>
        <v>5.5170400642195139</v>
      </c>
      <c r="AA375" s="22">
        <f t="shared" si="377"/>
        <v>24.75005473254032</v>
      </c>
      <c r="AB375" s="103">
        <f t="shared" si="378"/>
        <v>16756.422924901188</v>
      </c>
      <c r="AC375" s="106">
        <f t="shared" si="379"/>
        <v>5.4376984126984125</v>
      </c>
      <c r="AF375" s="132">
        <f t="shared" si="380"/>
        <v>-1919.4664031620555</v>
      </c>
      <c r="AG375" s="431">
        <f t="shared" si="381"/>
        <v>0</v>
      </c>
      <c r="AH375" s="431">
        <f t="shared" si="382"/>
        <v>0</v>
      </c>
    </row>
    <row r="376" spans="1:34" x14ac:dyDescent="0.25">
      <c r="A376" s="90" t="s">
        <v>18</v>
      </c>
      <c r="B376" s="560"/>
      <c r="C376" s="27">
        <v>15.47</v>
      </c>
      <c r="D376" s="28">
        <v>1640</v>
      </c>
      <c r="E376" s="16">
        <f t="shared" si="364"/>
        <v>106.01163542340012</v>
      </c>
      <c r="F376" s="17">
        <f t="shared" si="365"/>
        <v>4</v>
      </c>
      <c r="G376" s="18">
        <v>61.88</v>
      </c>
      <c r="H376" s="19">
        <v>6560</v>
      </c>
      <c r="I376" s="18">
        <v>18</v>
      </c>
      <c r="J376" s="19">
        <v>1382</v>
      </c>
      <c r="K376" s="19">
        <v>33850</v>
      </c>
      <c r="L376" s="136">
        <v>32370</v>
      </c>
      <c r="M376" s="20" t="s">
        <v>8</v>
      </c>
      <c r="N376" s="21">
        <f t="shared" si="366"/>
        <v>4.7467438494934875</v>
      </c>
      <c r="O376" s="22">
        <f t="shared" si="367"/>
        <v>24.493487698986975</v>
      </c>
      <c r="P376" s="23">
        <f t="shared" si="368"/>
        <v>2188.1060116354233</v>
      </c>
      <c r="Q376" s="100">
        <f t="shared" si="369"/>
        <v>0.84268292682926826</v>
      </c>
      <c r="R376" s="17">
        <f t="shared" si="370"/>
        <v>30.422107304460244</v>
      </c>
      <c r="S376" s="24">
        <f t="shared" si="371"/>
        <v>470.63</v>
      </c>
      <c r="T376" s="25">
        <f t="shared" si="372"/>
        <v>50157</v>
      </c>
      <c r="U376" s="24">
        <f t="shared" si="373"/>
        <v>137</v>
      </c>
      <c r="V376" s="25">
        <f t="shared" si="374"/>
        <v>10453</v>
      </c>
      <c r="W376" s="25">
        <f t="shared" si="375"/>
        <v>254560</v>
      </c>
      <c r="X376" s="72">
        <f t="shared" si="375"/>
        <v>240310</v>
      </c>
      <c r="Y376" s="20" t="s">
        <v>8</v>
      </c>
      <c r="Z376" s="21">
        <f t="shared" si="376"/>
        <v>4.7983354061035106</v>
      </c>
      <c r="AA376" s="22">
        <f t="shared" si="377"/>
        <v>24.352817373002967</v>
      </c>
      <c r="AB376" s="103">
        <f t="shared" si="378"/>
        <v>16455.074337427279</v>
      </c>
      <c r="AC376" s="106">
        <f t="shared" si="379"/>
        <v>6.3737804878048783</v>
      </c>
      <c r="AE376">
        <v>230</v>
      </c>
      <c r="AF376" s="132">
        <f t="shared" si="380"/>
        <v>-2188.1060116354233</v>
      </c>
      <c r="AG376" s="431">
        <f t="shared" si="381"/>
        <v>193.8170731707317</v>
      </c>
      <c r="AH376" s="431">
        <f t="shared" si="382"/>
        <v>4747.2560975609758</v>
      </c>
    </row>
    <row r="377" spans="1:34" x14ac:dyDescent="0.25">
      <c r="A377" s="90" t="s">
        <v>38</v>
      </c>
      <c r="B377" s="560"/>
      <c r="C377" s="27">
        <v>20.6</v>
      </c>
      <c r="D377" s="28">
        <v>2628</v>
      </c>
      <c r="E377" s="16">
        <f t="shared" si="364"/>
        <v>127.57281553398057</v>
      </c>
      <c r="F377" s="17">
        <f t="shared" si="365"/>
        <v>4</v>
      </c>
      <c r="G377" s="18">
        <v>82.4</v>
      </c>
      <c r="H377" s="19">
        <v>10512</v>
      </c>
      <c r="I377" s="18">
        <v>24</v>
      </c>
      <c r="J377" s="19">
        <v>2232</v>
      </c>
      <c r="K377" s="19">
        <v>55540</v>
      </c>
      <c r="L377" s="136">
        <v>53110</v>
      </c>
      <c r="M377" s="20" t="s">
        <v>8</v>
      </c>
      <c r="N377" s="21">
        <f t="shared" si="366"/>
        <v>4.709677419354839</v>
      </c>
      <c r="O377" s="22">
        <f t="shared" si="367"/>
        <v>24.883512544802869</v>
      </c>
      <c r="P377" s="23">
        <f t="shared" si="368"/>
        <v>2696.1165048543689</v>
      </c>
      <c r="Q377" s="100">
        <f t="shared" si="369"/>
        <v>0.84931506849315064</v>
      </c>
      <c r="R377" s="17">
        <f t="shared" si="370"/>
        <v>29.999999999999996</v>
      </c>
      <c r="S377" s="24">
        <f t="shared" si="371"/>
        <v>618</v>
      </c>
      <c r="T377" s="25">
        <f t="shared" si="372"/>
        <v>78840</v>
      </c>
      <c r="U377" s="24">
        <f t="shared" si="373"/>
        <v>167</v>
      </c>
      <c r="V377" s="25">
        <f t="shared" si="374"/>
        <v>16360</v>
      </c>
      <c r="W377" s="25">
        <f t="shared" si="375"/>
        <v>404860</v>
      </c>
      <c r="X377" s="72">
        <f t="shared" si="375"/>
        <v>382960</v>
      </c>
      <c r="Y377" s="20" t="s">
        <v>8</v>
      </c>
      <c r="Z377" s="21">
        <f t="shared" si="376"/>
        <v>4.8190709046454767</v>
      </c>
      <c r="AA377" s="22">
        <f t="shared" si="377"/>
        <v>24.746943765281173</v>
      </c>
      <c r="AB377" s="103">
        <f t="shared" si="378"/>
        <v>19653.398058252427</v>
      </c>
      <c r="AC377" s="106">
        <f t="shared" si="379"/>
        <v>6.2252663622526638</v>
      </c>
      <c r="AF377" s="132">
        <f t="shared" si="380"/>
        <v>-2696.1165048543689</v>
      </c>
      <c r="AG377" s="431">
        <f t="shared" si="381"/>
        <v>0</v>
      </c>
      <c r="AH377" s="431">
        <f t="shared" si="382"/>
        <v>0</v>
      </c>
    </row>
    <row r="378" spans="1:34" x14ac:dyDescent="0.25">
      <c r="A378" s="90" t="s">
        <v>39</v>
      </c>
      <c r="B378" s="560"/>
      <c r="C378" s="27">
        <v>17.48</v>
      </c>
      <c r="D378" s="28">
        <v>2303</v>
      </c>
      <c r="E378" s="16">
        <f t="shared" si="364"/>
        <v>131.75057208237985</v>
      </c>
      <c r="F378" s="17">
        <f t="shared" si="365"/>
        <v>4</v>
      </c>
      <c r="G378" s="18">
        <v>69.92</v>
      </c>
      <c r="H378" s="19">
        <v>9212</v>
      </c>
      <c r="I378" s="18">
        <v>22</v>
      </c>
      <c r="J378" s="19">
        <v>1919</v>
      </c>
      <c r="K378" s="19">
        <v>47720</v>
      </c>
      <c r="L378" s="136">
        <v>45630</v>
      </c>
      <c r="M378" s="20" t="s">
        <v>8</v>
      </c>
      <c r="N378" s="21">
        <f t="shared" si="366"/>
        <v>4.800416883793643</v>
      </c>
      <c r="O378" s="22">
        <f t="shared" si="367"/>
        <v>24.867118290776446</v>
      </c>
      <c r="P378" s="23">
        <f t="shared" si="368"/>
        <v>2729.9771167048052</v>
      </c>
      <c r="Q378" s="100">
        <f t="shared" si="369"/>
        <v>0.83326096396005211</v>
      </c>
      <c r="R378" s="17">
        <f t="shared" si="370"/>
        <v>30.000000000000004</v>
      </c>
      <c r="S378" s="24">
        <f t="shared" si="371"/>
        <v>524.40000000000009</v>
      </c>
      <c r="T378" s="25">
        <f t="shared" si="372"/>
        <v>69090</v>
      </c>
      <c r="U378" s="24">
        <f t="shared" si="373"/>
        <v>158</v>
      </c>
      <c r="V378" s="25">
        <f t="shared" si="374"/>
        <v>13757</v>
      </c>
      <c r="W378" s="25">
        <f t="shared" si="375"/>
        <v>339860</v>
      </c>
      <c r="X378" s="72">
        <f t="shared" si="375"/>
        <v>321420</v>
      </c>
      <c r="Y378" s="20" t="s">
        <v>8</v>
      </c>
      <c r="Z378" s="21">
        <f t="shared" si="376"/>
        <v>5.02217053136585</v>
      </c>
      <c r="AA378" s="22">
        <f t="shared" si="377"/>
        <v>24.70451406556662</v>
      </c>
      <c r="AB378" s="103">
        <f t="shared" si="378"/>
        <v>19442.79176201373</v>
      </c>
      <c r="AC378" s="106">
        <f t="shared" si="379"/>
        <v>5.9735128093790708</v>
      </c>
      <c r="AF378" s="132">
        <f t="shared" si="380"/>
        <v>-2729.9771167048052</v>
      </c>
      <c r="AG378" s="431">
        <f t="shared" si="381"/>
        <v>0</v>
      </c>
      <c r="AH378" s="431">
        <f t="shared" si="382"/>
        <v>0</v>
      </c>
    </row>
    <row r="379" spans="1:34" x14ac:dyDescent="0.25">
      <c r="A379" s="90" t="s">
        <v>40</v>
      </c>
      <c r="B379" s="560"/>
      <c r="C379" s="27">
        <v>12.81</v>
      </c>
      <c r="D379" s="28">
        <v>1641</v>
      </c>
      <c r="E379" s="16">
        <f t="shared" si="364"/>
        <v>128.10304449648712</v>
      </c>
      <c r="F379" s="17">
        <f t="shared" si="365"/>
        <v>3.6877439500390321</v>
      </c>
      <c r="G379" s="18">
        <v>47.24</v>
      </c>
      <c r="H379" s="19">
        <v>6052</v>
      </c>
      <c r="I379" s="18">
        <v>12</v>
      </c>
      <c r="J379" s="19">
        <v>1224</v>
      </c>
      <c r="K379" s="19">
        <v>28340</v>
      </c>
      <c r="L379" s="136">
        <v>27100</v>
      </c>
      <c r="M379" s="20" t="s">
        <v>8</v>
      </c>
      <c r="N379" s="21">
        <f t="shared" si="366"/>
        <v>4.9444444444444446</v>
      </c>
      <c r="O379" s="22">
        <f t="shared" si="367"/>
        <v>23.153594771241831</v>
      </c>
      <c r="P379" s="23">
        <f t="shared" si="368"/>
        <v>2212.334113973458</v>
      </c>
      <c r="Q379" s="100">
        <f t="shared" si="369"/>
        <v>0.74588665447897629</v>
      </c>
      <c r="R379" s="17">
        <f t="shared" si="370"/>
        <v>29.219359875097581</v>
      </c>
      <c r="S379" s="24">
        <f t="shared" si="371"/>
        <v>374.3</v>
      </c>
      <c r="T379" s="25">
        <f t="shared" si="372"/>
        <v>47946</v>
      </c>
      <c r="U379" s="24">
        <f t="shared" si="373"/>
        <v>98</v>
      </c>
      <c r="V379" s="25">
        <f t="shared" si="374"/>
        <v>9141</v>
      </c>
      <c r="W379" s="25">
        <f t="shared" si="375"/>
        <v>209010</v>
      </c>
      <c r="X379" s="72">
        <f t="shared" si="375"/>
        <v>197690</v>
      </c>
      <c r="Y379" s="20" t="s">
        <v>8</v>
      </c>
      <c r="Z379" s="21">
        <f t="shared" si="376"/>
        <v>5.2451591729570071</v>
      </c>
      <c r="AA379" s="22">
        <f t="shared" si="377"/>
        <v>22.865113226124056</v>
      </c>
      <c r="AB379" s="103">
        <f t="shared" si="378"/>
        <v>16316.159250585479</v>
      </c>
      <c r="AC379" s="106">
        <f t="shared" si="379"/>
        <v>5.5703839122486292</v>
      </c>
      <c r="AF379" s="132">
        <f t="shared" si="380"/>
        <v>-2212.334113973458</v>
      </c>
      <c r="AG379" s="431">
        <f t="shared" si="381"/>
        <v>0</v>
      </c>
      <c r="AH379" s="431">
        <f t="shared" si="382"/>
        <v>0</v>
      </c>
    </row>
    <row r="380" spans="1:34" x14ac:dyDescent="0.25">
      <c r="A380" s="91" t="s">
        <v>41</v>
      </c>
      <c r="B380" s="561"/>
      <c r="C380" s="54">
        <v>2.2200000000000002</v>
      </c>
      <c r="D380" s="55">
        <v>278</v>
      </c>
      <c r="E380" s="11">
        <f t="shared" si="364"/>
        <v>125.22522522522522</v>
      </c>
      <c r="F380" s="7">
        <f t="shared" si="365"/>
        <v>4</v>
      </c>
      <c r="G380" s="6">
        <v>8.8800000000000008</v>
      </c>
      <c r="H380" s="5">
        <v>1112</v>
      </c>
      <c r="I380" s="6">
        <v>4</v>
      </c>
      <c r="J380" s="5">
        <v>239</v>
      </c>
      <c r="K380" s="5">
        <v>5730</v>
      </c>
      <c r="L380" s="137">
        <v>5480</v>
      </c>
      <c r="M380" s="131" t="s">
        <v>8</v>
      </c>
      <c r="N380" s="60">
        <f t="shared" si="366"/>
        <v>4.6527196652719667</v>
      </c>
      <c r="O380" s="61">
        <f t="shared" si="367"/>
        <v>23.97489539748954</v>
      </c>
      <c r="P380" s="62">
        <f t="shared" si="368"/>
        <v>2581.0810810810808</v>
      </c>
      <c r="Q380" s="120">
        <f t="shared" si="369"/>
        <v>0.85971223021582732</v>
      </c>
      <c r="R380" s="17">
        <f t="shared" si="370"/>
        <v>30</v>
      </c>
      <c r="S380" s="24">
        <f t="shared" si="371"/>
        <v>66.600000000000009</v>
      </c>
      <c r="T380" s="25">
        <f t="shared" si="372"/>
        <v>8340</v>
      </c>
      <c r="U380" s="24">
        <f t="shared" si="373"/>
        <v>30</v>
      </c>
      <c r="V380" s="25">
        <f t="shared" si="374"/>
        <v>2030</v>
      </c>
      <c r="W380" s="25">
        <f t="shared" si="375"/>
        <v>48970</v>
      </c>
      <c r="X380" s="72">
        <f t="shared" si="375"/>
        <v>46360</v>
      </c>
      <c r="Y380" s="131" t="s">
        <v>8</v>
      </c>
      <c r="Z380" s="21">
        <f t="shared" si="376"/>
        <v>4.1083743842364528</v>
      </c>
      <c r="AA380" s="22">
        <f t="shared" si="377"/>
        <v>24.123152709359605</v>
      </c>
      <c r="AB380" s="103">
        <f t="shared" si="378"/>
        <v>22058.558558558558</v>
      </c>
      <c r="AC380" s="106">
        <f t="shared" si="379"/>
        <v>7.3021582733812949</v>
      </c>
      <c r="AF380" s="132">
        <f t="shared" si="380"/>
        <v>-2581.0810810810808</v>
      </c>
      <c r="AG380" s="431">
        <f t="shared" si="381"/>
        <v>0</v>
      </c>
      <c r="AH380" s="431">
        <f t="shared" si="382"/>
        <v>0</v>
      </c>
    </row>
    <row r="381" spans="1:34" x14ac:dyDescent="0.25">
      <c r="A381" s="92" t="s">
        <v>24</v>
      </c>
      <c r="B381" s="44"/>
      <c r="C381" s="45">
        <f t="shared" ref="C381" si="383">SUM(C364:C380)</f>
        <v>285.72000000000003</v>
      </c>
      <c r="D381" s="46">
        <f t="shared" ref="D381" si="384">SUM(D364:D380)</f>
        <v>35866</v>
      </c>
      <c r="E381" s="130">
        <f t="shared" si="364"/>
        <v>125.52848943021138</v>
      </c>
      <c r="F381" s="73"/>
      <c r="G381" s="45">
        <f t="shared" ref="G381:L381" si="385">SUM(G364:G380)</f>
        <v>1138.8800000000001</v>
      </c>
      <c r="H381" s="46">
        <f t="shared" si="385"/>
        <v>142952</v>
      </c>
      <c r="I381" s="45">
        <f t="shared" si="385"/>
        <v>350</v>
      </c>
      <c r="J381" s="46">
        <f t="shared" si="385"/>
        <v>27299</v>
      </c>
      <c r="K381" s="46">
        <f t="shared" si="385"/>
        <v>676480</v>
      </c>
      <c r="L381" s="46">
        <f t="shared" si="385"/>
        <v>646910</v>
      </c>
      <c r="M381" s="74" t="s">
        <v>8</v>
      </c>
      <c r="N381" s="75">
        <f t="shared" si="366"/>
        <v>5.2365288105791423</v>
      </c>
      <c r="O381" s="76">
        <f t="shared" si="367"/>
        <v>24.780394886259568</v>
      </c>
      <c r="P381" s="77">
        <f t="shared" si="368"/>
        <v>2367.6326473470526</v>
      </c>
      <c r="Q381" s="101">
        <f>J381/D381</f>
        <v>0.76113868287514641</v>
      </c>
      <c r="R381" s="73"/>
      <c r="S381" s="45">
        <f t="shared" ref="S381:W381" si="386">SUM(S364:S380)</f>
        <v>8628.4499999999989</v>
      </c>
      <c r="T381" s="46">
        <f t="shared" si="386"/>
        <v>1083119</v>
      </c>
      <c r="U381" s="45">
        <f t="shared" si="386"/>
        <v>2674</v>
      </c>
      <c r="V381" s="46">
        <f t="shared" si="386"/>
        <v>210737</v>
      </c>
      <c r="W381" s="46">
        <f t="shared" si="386"/>
        <v>5187790</v>
      </c>
      <c r="X381" s="72">
        <f t="shared" ref="X381:X404" si="387">L381+X330</f>
        <v>4905980</v>
      </c>
      <c r="Y381" s="129" t="s">
        <v>8</v>
      </c>
      <c r="Z381" s="75">
        <f t="shared" si="376"/>
        <v>5.1396717235226843</v>
      </c>
      <c r="AA381" s="76">
        <f t="shared" si="377"/>
        <v>24.617366670304694</v>
      </c>
      <c r="AB381" s="112">
        <f t="shared" si="378"/>
        <v>18156.90186196276</v>
      </c>
      <c r="AC381" s="107">
        <f>V381/D381</f>
        <v>5.8756761278090668</v>
      </c>
      <c r="AF381" s="132"/>
      <c r="AG381" s="431">
        <f t="shared" si="381"/>
        <v>0</v>
      </c>
      <c r="AH381" s="431">
        <f t="shared" si="382"/>
        <v>0</v>
      </c>
    </row>
    <row r="382" spans="1:34" x14ac:dyDescent="0.25">
      <c r="A382" s="90" t="s">
        <v>42</v>
      </c>
      <c r="B382" s="562">
        <v>1998</v>
      </c>
      <c r="C382" s="27">
        <v>19.739999999999998</v>
      </c>
      <c r="D382" s="28">
        <v>2491</v>
      </c>
      <c r="E382" s="16">
        <f t="shared" si="364"/>
        <v>126.1904761904762</v>
      </c>
      <c r="F382" s="17">
        <f t="shared" ref="F382:F392" si="388">G382/C382</f>
        <v>4</v>
      </c>
      <c r="G382" s="18">
        <v>78.959999999999994</v>
      </c>
      <c r="H382" s="19">
        <v>9964</v>
      </c>
      <c r="I382" s="18">
        <v>22</v>
      </c>
      <c r="J382" s="19">
        <v>1994</v>
      </c>
      <c r="K382" s="19">
        <v>49180</v>
      </c>
      <c r="L382" s="136">
        <v>47030</v>
      </c>
      <c r="M382" s="20" t="s">
        <v>8</v>
      </c>
      <c r="N382" s="21">
        <f t="shared" si="366"/>
        <v>4.9969909729187565</v>
      </c>
      <c r="O382" s="22">
        <f t="shared" si="367"/>
        <v>24.663991975927782</v>
      </c>
      <c r="P382" s="23">
        <f t="shared" si="368"/>
        <v>2491.3880445795339</v>
      </c>
      <c r="Q382" s="100">
        <f t="shared" ref="Q382:Q392" si="389">J382/D382</f>
        <v>0.80048173424327584</v>
      </c>
      <c r="R382" s="17">
        <f t="shared" ref="R382:R392" si="390">S382/C382</f>
        <v>31.000000000000004</v>
      </c>
      <c r="S382" s="24">
        <f t="shared" ref="S382:S392" si="391">G382+S331</f>
        <v>611.94000000000005</v>
      </c>
      <c r="T382" s="25">
        <f t="shared" ref="T382:T392" si="392">H382+T331</f>
        <v>77221</v>
      </c>
      <c r="U382" s="24">
        <f t="shared" ref="U382:U392" si="393">I382+U331</f>
        <v>160</v>
      </c>
      <c r="V382" s="25">
        <f t="shared" ref="V382:V392" si="394">J382+V331</f>
        <v>14955</v>
      </c>
      <c r="W382" s="25">
        <f t="shared" ref="W382:W392" si="395">K382+W331</f>
        <v>371870</v>
      </c>
      <c r="X382" s="72">
        <f t="shared" si="387"/>
        <v>351600</v>
      </c>
      <c r="Y382" s="131" t="s">
        <v>8</v>
      </c>
      <c r="Z382" s="21">
        <f t="shared" si="376"/>
        <v>5.1635573386827147</v>
      </c>
      <c r="AA382" s="22">
        <f t="shared" si="377"/>
        <v>24.865931126713473</v>
      </c>
      <c r="AB382" s="103">
        <f t="shared" si="378"/>
        <v>18838.39918946302</v>
      </c>
      <c r="AC382" s="106">
        <f t="shared" ref="AC382:AC392" si="396">V382/D382</f>
        <v>6.0036130068245681</v>
      </c>
      <c r="AF382" s="132">
        <f t="shared" si="380"/>
        <v>-2491.3880445795339</v>
      </c>
      <c r="AG382" s="431">
        <f t="shared" si="381"/>
        <v>0</v>
      </c>
      <c r="AH382" s="431">
        <f t="shared" si="382"/>
        <v>0</v>
      </c>
    </row>
    <row r="383" spans="1:34" x14ac:dyDescent="0.25">
      <c r="A383" s="89" t="s">
        <v>43</v>
      </c>
      <c r="B383" s="563"/>
      <c r="C383" s="78">
        <v>22.16</v>
      </c>
      <c r="D383" s="79">
        <v>2705</v>
      </c>
      <c r="E383" s="63">
        <f t="shared" si="364"/>
        <v>122.0667870036101</v>
      </c>
      <c r="F383" s="64">
        <f t="shared" si="388"/>
        <v>4.5487364620938626</v>
      </c>
      <c r="G383" s="65">
        <v>100.8</v>
      </c>
      <c r="H383" s="66">
        <v>12304</v>
      </c>
      <c r="I383" s="65">
        <v>28</v>
      </c>
      <c r="J383" s="66">
        <v>2536</v>
      </c>
      <c r="K383" s="66">
        <v>61060</v>
      </c>
      <c r="L383" s="135">
        <v>58390</v>
      </c>
      <c r="M383" s="67" t="s">
        <v>8</v>
      </c>
      <c r="N383" s="68">
        <f t="shared" si="366"/>
        <v>4.8517350157728707</v>
      </c>
      <c r="O383" s="69">
        <f t="shared" si="367"/>
        <v>24.077287066246058</v>
      </c>
      <c r="P383" s="70">
        <f t="shared" si="368"/>
        <v>2755.4151624548736</v>
      </c>
      <c r="Q383" s="100">
        <f t="shared" si="389"/>
        <v>0.93752310536044359</v>
      </c>
      <c r="R383" s="64">
        <f t="shared" si="390"/>
        <v>30.368231046931403</v>
      </c>
      <c r="S383" s="71">
        <f t="shared" si="391"/>
        <v>672.95999999999992</v>
      </c>
      <c r="T383" s="72">
        <f t="shared" si="392"/>
        <v>82128</v>
      </c>
      <c r="U383" s="71">
        <f t="shared" si="393"/>
        <v>191</v>
      </c>
      <c r="V383" s="72">
        <f t="shared" si="394"/>
        <v>17420</v>
      </c>
      <c r="W383" s="72">
        <f t="shared" si="395"/>
        <v>412720</v>
      </c>
      <c r="X383" s="72">
        <f t="shared" si="387"/>
        <v>390300</v>
      </c>
      <c r="Y383" s="67" t="s">
        <v>8</v>
      </c>
      <c r="Z383" s="21">
        <f t="shared" si="376"/>
        <v>4.7145809414466129</v>
      </c>
      <c r="AA383" s="22">
        <f t="shared" si="377"/>
        <v>23.692307692307693</v>
      </c>
      <c r="AB383" s="103">
        <f t="shared" si="378"/>
        <v>18624.548736462093</v>
      </c>
      <c r="AC383" s="106">
        <f t="shared" si="396"/>
        <v>6.4399260628465802</v>
      </c>
      <c r="AF383" s="132">
        <f t="shared" si="380"/>
        <v>-2755.4151624548736</v>
      </c>
      <c r="AG383" s="431">
        <f t="shared" si="381"/>
        <v>0</v>
      </c>
      <c r="AH383" s="431">
        <f t="shared" si="382"/>
        <v>0</v>
      </c>
    </row>
    <row r="384" spans="1:34" x14ac:dyDescent="0.25">
      <c r="A384" s="90" t="s">
        <v>44</v>
      </c>
      <c r="B384" s="563"/>
      <c r="C384" s="27">
        <v>13.09</v>
      </c>
      <c r="D384" s="28">
        <v>1520</v>
      </c>
      <c r="E384" s="16">
        <f t="shared" si="364"/>
        <v>116.11917494270436</v>
      </c>
      <c r="F384" s="17">
        <f t="shared" si="388"/>
        <v>5</v>
      </c>
      <c r="G384" s="18">
        <v>65.45</v>
      </c>
      <c r="H384" s="19">
        <v>7600</v>
      </c>
      <c r="I384" s="18">
        <v>18</v>
      </c>
      <c r="J384" s="19">
        <v>1869</v>
      </c>
      <c r="K384" s="19">
        <v>43790</v>
      </c>
      <c r="L384" s="136">
        <v>41880</v>
      </c>
      <c r="M384" s="20" t="s">
        <v>8</v>
      </c>
      <c r="N384" s="21">
        <f t="shared" si="366"/>
        <v>4.0663456393793469</v>
      </c>
      <c r="O384" s="22">
        <f t="shared" si="367"/>
        <v>23.429641519529159</v>
      </c>
      <c r="P384" s="23">
        <f t="shared" si="368"/>
        <v>3345.3017570664629</v>
      </c>
      <c r="Q384" s="100">
        <f t="shared" si="389"/>
        <v>1.2296052631578946</v>
      </c>
      <c r="R384" s="17">
        <f t="shared" si="390"/>
        <v>30.618029029793739</v>
      </c>
      <c r="S384" s="24">
        <f t="shared" si="391"/>
        <v>400.79</v>
      </c>
      <c r="T384" s="25">
        <f t="shared" si="392"/>
        <v>46536</v>
      </c>
      <c r="U384" s="24">
        <f t="shared" si="393"/>
        <v>118</v>
      </c>
      <c r="V384" s="25">
        <f t="shared" si="394"/>
        <v>11144</v>
      </c>
      <c r="W384" s="25">
        <f t="shared" si="395"/>
        <v>259550</v>
      </c>
      <c r="X384" s="72">
        <f t="shared" si="387"/>
        <v>245650</v>
      </c>
      <c r="Y384" s="20" t="s">
        <v>8</v>
      </c>
      <c r="Z384" s="21">
        <f t="shared" si="376"/>
        <v>4.1758793969849251</v>
      </c>
      <c r="AA384" s="22">
        <f t="shared" si="377"/>
        <v>23.290559942569992</v>
      </c>
      <c r="AB384" s="103">
        <f t="shared" si="378"/>
        <v>19828.113063407181</v>
      </c>
      <c r="AC384" s="106">
        <f t="shared" si="396"/>
        <v>7.3315789473684214</v>
      </c>
      <c r="AF384" s="132">
        <f t="shared" si="380"/>
        <v>-3345.3017570664629</v>
      </c>
      <c r="AG384" s="431">
        <f t="shared" si="381"/>
        <v>0</v>
      </c>
      <c r="AH384" s="431">
        <f t="shared" si="382"/>
        <v>0</v>
      </c>
    </row>
    <row r="385" spans="1:34" x14ac:dyDescent="0.25">
      <c r="A385" s="90" t="s">
        <v>45</v>
      </c>
      <c r="B385" s="563"/>
      <c r="C385" s="27">
        <v>16.28</v>
      </c>
      <c r="D385" s="28">
        <v>1979</v>
      </c>
      <c r="E385" s="16">
        <f t="shared" si="364"/>
        <v>121.56019656019654</v>
      </c>
      <c r="F385" s="17">
        <f t="shared" si="388"/>
        <v>4</v>
      </c>
      <c r="G385" s="18">
        <v>65.12</v>
      </c>
      <c r="H385" s="19">
        <v>7916</v>
      </c>
      <c r="I385" s="18">
        <v>21</v>
      </c>
      <c r="J385" s="19">
        <v>1491</v>
      </c>
      <c r="K385" s="19">
        <v>36960</v>
      </c>
      <c r="L385" s="136">
        <v>35340</v>
      </c>
      <c r="M385" s="20" t="s">
        <v>8</v>
      </c>
      <c r="N385" s="21">
        <f t="shared" si="366"/>
        <v>5.3091884641180416</v>
      </c>
      <c r="O385" s="22">
        <f t="shared" si="367"/>
        <v>24.788732394366196</v>
      </c>
      <c r="P385" s="23">
        <f t="shared" si="368"/>
        <v>2270.27027027027</v>
      </c>
      <c r="Q385" s="100">
        <f t="shared" si="389"/>
        <v>0.75341081354219308</v>
      </c>
      <c r="R385" s="17">
        <f t="shared" si="390"/>
        <v>28.955773955773957</v>
      </c>
      <c r="S385" s="24">
        <f t="shared" si="391"/>
        <v>471.40000000000003</v>
      </c>
      <c r="T385" s="25">
        <f t="shared" si="392"/>
        <v>57303</v>
      </c>
      <c r="U385" s="24">
        <f t="shared" si="393"/>
        <v>136</v>
      </c>
      <c r="V385" s="25">
        <f t="shared" si="394"/>
        <v>10823</v>
      </c>
      <c r="W385" s="25">
        <f t="shared" si="395"/>
        <v>264730</v>
      </c>
      <c r="X385" s="72">
        <f t="shared" si="387"/>
        <v>250450</v>
      </c>
      <c r="Y385" s="20" t="s">
        <v>8</v>
      </c>
      <c r="Z385" s="21">
        <f t="shared" si="376"/>
        <v>5.2945578859835534</v>
      </c>
      <c r="AA385" s="22">
        <f t="shared" si="377"/>
        <v>24.459946410422248</v>
      </c>
      <c r="AB385" s="103">
        <f t="shared" si="378"/>
        <v>16261.056511056509</v>
      </c>
      <c r="AC385" s="106">
        <f t="shared" si="396"/>
        <v>5.4689236988377967</v>
      </c>
      <c r="AF385" s="132">
        <f t="shared" si="380"/>
        <v>-2270.27027027027</v>
      </c>
      <c r="AG385" s="431">
        <f t="shared" si="381"/>
        <v>0</v>
      </c>
      <c r="AH385" s="431">
        <f t="shared" si="382"/>
        <v>0</v>
      </c>
    </row>
    <row r="386" spans="1:34" x14ac:dyDescent="0.25">
      <c r="A386" s="90" t="s">
        <v>46</v>
      </c>
      <c r="B386" s="563"/>
      <c r="C386" s="27">
        <v>18.239999999999998</v>
      </c>
      <c r="D386" s="28">
        <v>2463</v>
      </c>
      <c r="E386" s="16">
        <f t="shared" si="364"/>
        <v>135.03289473684211</v>
      </c>
      <c r="F386" s="17">
        <f t="shared" si="388"/>
        <v>4</v>
      </c>
      <c r="G386" s="18">
        <v>72.959999999999994</v>
      </c>
      <c r="H386" s="19">
        <v>9852</v>
      </c>
      <c r="I386" s="18">
        <v>22</v>
      </c>
      <c r="J386" s="19">
        <v>1370</v>
      </c>
      <c r="K386" s="19">
        <v>34870</v>
      </c>
      <c r="L386" s="136">
        <v>33340</v>
      </c>
      <c r="M386" s="20" t="s">
        <v>8</v>
      </c>
      <c r="N386" s="21">
        <f t="shared" si="366"/>
        <v>7.1912408759124089</v>
      </c>
      <c r="O386" s="22">
        <f t="shared" si="367"/>
        <v>25.452554744525546</v>
      </c>
      <c r="P386" s="23">
        <f t="shared" si="368"/>
        <v>1911.7324561403511</v>
      </c>
      <c r="Q386" s="100">
        <f t="shared" si="389"/>
        <v>0.55623223710921643</v>
      </c>
      <c r="R386" s="17">
        <f t="shared" si="390"/>
        <v>30.000000000000004</v>
      </c>
      <c r="S386" s="24">
        <f t="shared" si="391"/>
        <v>547.20000000000005</v>
      </c>
      <c r="T386" s="25">
        <f t="shared" si="392"/>
        <v>73890</v>
      </c>
      <c r="U386" s="24">
        <f t="shared" si="393"/>
        <v>161</v>
      </c>
      <c r="V386" s="25">
        <f t="shared" si="394"/>
        <v>12569</v>
      </c>
      <c r="W386" s="25">
        <f t="shared" si="395"/>
        <v>323400</v>
      </c>
      <c r="X386" s="72">
        <f t="shared" si="387"/>
        <v>305940</v>
      </c>
      <c r="Y386" s="20" t="s">
        <v>8</v>
      </c>
      <c r="Z386" s="21">
        <f t="shared" si="376"/>
        <v>5.8787493038427874</v>
      </c>
      <c r="AA386" s="22">
        <f t="shared" si="377"/>
        <v>25.729970562495026</v>
      </c>
      <c r="AB386" s="103">
        <f t="shared" si="378"/>
        <v>17730.263157894737</v>
      </c>
      <c r="AC386" s="106">
        <f t="shared" si="396"/>
        <v>5.1031262687779133</v>
      </c>
      <c r="AF386" s="132">
        <f t="shared" si="380"/>
        <v>-1911.7324561403511</v>
      </c>
      <c r="AG386" s="431">
        <f t="shared" si="381"/>
        <v>0</v>
      </c>
      <c r="AH386" s="431">
        <f t="shared" si="382"/>
        <v>0</v>
      </c>
    </row>
    <row r="387" spans="1:34" x14ac:dyDescent="0.25">
      <c r="A387" s="90" t="s">
        <v>47</v>
      </c>
      <c r="B387" s="563"/>
      <c r="C387" s="27">
        <v>16.23</v>
      </c>
      <c r="D387" s="28">
        <v>2248</v>
      </c>
      <c r="E387" s="16">
        <f t="shared" si="364"/>
        <v>138.50893407270488</v>
      </c>
      <c r="F387" s="17">
        <f t="shared" si="388"/>
        <v>4</v>
      </c>
      <c r="G387" s="18">
        <v>64.92</v>
      </c>
      <c r="H387" s="19">
        <v>8992</v>
      </c>
      <c r="I387" s="18">
        <v>22</v>
      </c>
      <c r="J387" s="19">
        <v>1617</v>
      </c>
      <c r="K387" s="19">
        <v>38960</v>
      </c>
      <c r="L387" s="136">
        <v>37260</v>
      </c>
      <c r="M387" s="20" t="s">
        <v>8</v>
      </c>
      <c r="N387" s="21">
        <f t="shared" si="366"/>
        <v>5.5609152752009896</v>
      </c>
      <c r="O387" s="22">
        <f t="shared" si="367"/>
        <v>24.094001236858379</v>
      </c>
      <c r="P387" s="23">
        <f t="shared" si="368"/>
        <v>2400.4929143561308</v>
      </c>
      <c r="Q387" s="100">
        <f t="shared" si="389"/>
        <v>0.71930604982206403</v>
      </c>
      <c r="R387" s="17">
        <f t="shared" si="390"/>
        <v>29.876771410967347</v>
      </c>
      <c r="S387" s="24">
        <f t="shared" si="391"/>
        <v>484.90000000000003</v>
      </c>
      <c r="T387" s="25">
        <f t="shared" si="392"/>
        <v>67153</v>
      </c>
      <c r="U387" s="24">
        <f t="shared" si="393"/>
        <v>142</v>
      </c>
      <c r="V387" s="25">
        <f t="shared" si="394"/>
        <v>12077</v>
      </c>
      <c r="W387" s="25">
        <f t="shared" si="395"/>
        <v>292730</v>
      </c>
      <c r="X387" s="72">
        <f t="shared" si="387"/>
        <v>276840</v>
      </c>
      <c r="Y387" s="20" t="s">
        <v>8</v>
      </c>
      <c r="Z387" s="21">
        <f t="shared" si="376"/>
        <v>5.5604040738594023</v>
      </c>
      <c r="AA387" s="22">
        <f t="shared" si="377"/>
        <v>24.238635422704313</v>
      </c>
      <c r="AB387" s="103">
        <f t="shared" si="378"/>
        <v>18036.352433764634</v>
      </c>
      <c r="AC387" s="106">
        <f t="shared" si="396"/>
        <v>5.3723309608540921</v>
      </c>
      <c r="AF387" s="132">
        <f t="shared" si="380"/>
        <v>-2400.4929143561308</v>
      </c>
      <c r="AG387" s="431">
        <f t="shared" si="381"/>
        <v>0</v>
      </c>
      <c r="AH387" s="431">
        <f t="shared" si="382"/>
        <v>0</v>
      </c>
    </row>
    <row r="388" spans="1:34" x14ac:dyDescent="0.25">
      <c r="A388" s="90" t="s">
        <v>48</v>
      </c>
      <c r="B388" s="563"/>
      <c r="C388" s="27">
        <v>3.23</v>
      </c>
      <c r="D388" s="28">
        <v>403</v>
      </c>
      <c r="E388" s="16">
        <f t="shared" si="364"/>
        <v>124.76780185758514</v>
      </c>
      <c r="F388" s="17">
        <f t="shared" si="388"/>
        <v>4</v>
      </c>
      <c r="G388" s="18">
        <v>12.92</v>
      </c>
      <c r="H388" s="19">
        <v>1612</v>
      </c>
      <c r="I388" s="18">
        <v>4</v>
      </c>
      <c r="J388" s="19">
        <v>257</v>
      </c>
      <c r="K388" s="19">
        <v>6230</v>
      </c>
      <c r="L388" s="136">
        <v>5960</v>
      </c>
      <c r="M388" s="20" t="s">
        <v>8</v>
      </c>
      <c r="N388" s="21">
        <f t="shared" si="366"/>
        <v>6.272373540856031</v>
      </c>
      <c r="O388" s="22">
        <f t="shared" si="367"/>
        <v>24.24124513618677</v>
      </c>
      <c r="P388" s="23">
        <f t="shared" si="368"/>
        <v>1928.7925696594427</v>
      </c>
      <c r="Q388" s="100">
        <f t="shared" si="389"/>
        <v>0.63771712158808935</v>
      </c>
      <c r="R388" s="17">
        <f t="shared" si="390"/>
        <v>29.999999999999996</v>
      </c>
      <c r="S388" s="24">
        <f t="shared" si="391"/>
        <v>96.899999999999991</v>
      </c>
      <c r="T388" s="25">
        <f t="shared" si="392"/>
        <v>12090</v>
      </c>
      <c r="U388" s="24">
        <f t="shared" si="393"/>
        <v>30</v>
      </c>
      <c r="V388" s="25">
        <f t="shared" si="394"/>
        <v>2272</v>
      </c>
      <c r="W388" s="25">
        <f t="shared" si="395"/>
        <v>54640</v>
      </c>
      <c r="X388" s="72">
        <f t="shared" si="387"/>
        <v>51680</v>
      </c>
      <c r="Y388" s="20" t="s">
        <v>8</v>
      </c>
      <c r="Z388" s="21">
        <f t="shared" si="376"/>
        <v>5.3213028169014081</v>
      </c>
      <c r="AA388" s="22">
        <f t="shared" si="377"/>
        <v>24.049295774647888</v>
      </c>
      <c r="AB388" s="103">
        <f t="shared" si="378"/>
        <v>16916.408668730652</v>
      </c>
      <c r="AC388" s="106">
        <f t="shared" si="396"/>
        <v>5.6377171215880892</v>
      </c>
      <c r="AF388" s="132">
        <f t="shared" si="380"/>
        <v>-1928.7925696594427</v>
      </c>
      <c r="AG388" s="431">
        <f t="shared" si="381"/>
        <v>0</v>
      </c>
      <c r="AH388" s="431">
        <f t="shared" si="382"/>
        <v>0</v>
      </c>
    </row>
    <row r="389" spans="1:34" x14ac:dyDescent="0.25">
      <c r="A389" s="90" t="s">
        <v>49</v>
      </c>
      <c r="B389" s="563"/>
      <c r="C389" s="27">
        <v>8.82</v>
      </c>
      <c r="D389" s="28">
        <v>1153</v>
      </c>
      <c r="E389" s="16">
        <f t="shared" si="364"/>
        <v>130.72562358276645</v>
      </c>
      <c r="F389" s="17">
        <f t="shared" si="388"/>
        <v>4</v>
      </c>
      <c r="G389" s="18">
        <v>35.28</v>
      </c>
      <c r="H389" s="19">
        <v>4612</v>
      </c>
      <c r="I389" s="18">
        <v>10</v>
      </c>
      <c r="J389" s="19">
        <v>750</v>
      </c>
      <c r="K389" s="19">
        <v>18450</v>
      </c>
      <c r="L389" s="136">
        <v>17640</v>
      </c>
      <c r="M389" s="20" t="s">
        <v>8</v>
      </c>
      <c r="N389" s="21">
        <f t="shared" si="366"/>
        <v>6.1493333333333338</v>
      </c>
      <c r="O389" s="22">
        <f t="shared" si="367"/>
        <v>24.6</v>
      </c>
      <c r="P389" s="23">
        <f t="shared" si="368"/>
        <v>2091.8367346938776</v>
      </c>
      <c r="Q389" s="100">
        <f t="shared" si="389"/>
        <v>0.65047701647875111</v>
      </c>
      <c r="R389" s="17">
        <f t="shared" si="390"/>
        <v>30</v>
      </c>
      <c r="S389" s="24">
        <f t="shared" si="391"/>
        <v>264.60000000000002</v>
      </c>
      <c r="T389" s="25">
        <f t="shared" si="392"/>
        <v>34590</v>
      </c>
      <c r="U389" s="24">
        <f t="shared" si="393"/>
        <v>73</v>
      </c>
      <c r="V389" s="25">
        <f t="shared" si="394"/>
        <v>5930</v>
      </c>
      <c r="W389" s="25">
        <f t="shared" si="395"/>
        <v>144750</v>
      </c>
      <c r="X389" s="72">
        <f t="shared" si="387"/>
        <v>136980</v>
      </c>
      <c r="Y389" s="20" t="s">
        <v>8</v>
      </c>
      <c r="Z389" s="21">
        <f t="shared" si="376"/>
        <v>5.8330522765598651</v>
      </c>
      <c r="AA389" s="22">
        <f t="shared" si="377"/>
        <v>24.409780775716694</v>
      </c>
      <c r="AB389" s="103">
        <f t="shared" si="378"/>
        <v>16411.56462585034</v>
      </c>
      <c r="AC389" s="106">
        <f t="shared" si="396"/>
        <v>5.1431049436253256</v>
      </c>
      <c r="AF389" s="132">
        <f t="shared" si="380"/>
        <v>-2091.8367346938776</v>
      </c>
      <c r="AG389" s="431">
        <f t="shared" si="381"/>
        <v>0</v>
      </c>
      <c r="AH389" s="431">
        <f t="shared" si="382"/>
        <v>0</v>
      </c>
    </row>
    <row r="390" spans="1:34" x14ac:dyDescent="0.25">
      <c r="A390" s="90" t="s">
        <v>50</v>
      </c>
      <c r="B390" s="563"/>
      <c r="C390" s="27">
        <v>11.54</v>
      </c>
      <c r="D390" s="28">
        <v>1448</v>
      </c>
      <c r="E390" s="16">
        <f t="shared" si="364"/>
        <v>125.47660311958407</v>
      </c>
      <c r="F390" s="17">
        <f t="shared" si="388"/>
        <v>4</v>
      </c>
      <c r="G390" s="18">
        <v>46.16</v>
      </c>
      <c r="H390" s="19">
        <v>5792</v>
      </c>
      <c r="I390" s="18">
        <v>14</v>
      </c>
      <c r="J390" s="19">
        <v>1118</v>
      </c>
      <c r="K390" s="19">
        <v>28310</v>
      </c>
      <c r="L390" s="136">
        <v>27070</v>
      </c>
      <c r="M390" s="20" t="s">
        <v>8</v>
      </c>
      <c r="N390" s="21">
        <f t="shared" si="366"/>
        <v>5.1806797853309483</v>
      </c>
      <c r="O390" s="22">
        <f t="shared" si="367"/>
        <v>25.322003577817533</v>
      </c>
      <c r="P390" s="23">
        <f t="shared" si="368"/>
        <v>2453.2062391681111</v>
      </c>
      <c r="Q390" s="100">
        <f t="shared" si="389"/>
        <v>0.77209944751381221</v>
      </c>
      <c r="R390" s="17">
        <f t="shared" si="390"/>
        <v>29.999999999999996</v>
      </c>
      <c r="S390" s="24">
        <f t="shared" si="391"/>
        <v>346.19999999999993</v>
      </c>
      <c r="T390" s="25">
        <f t="shared" si="392"/>
        <v>43440</v>
      </c>
      <c r="U390" s="24">
        <f t="shared" si="393"/>
        <v>100</v>
      </c>
      <c r="V390" s="25">
        <f t="shared" si="394"/>
        <v>8624</v>
      </c>
      <c r="W390" s="25">
        <f t="shared" si="395"/>
        <v>213440</v>
      </c>
      <c r="X390" s="72">
        <f t="shared" si="387"/>
        <v>201790</v>
      </c>
      <c r="Y390" s="20" t="s">
        <v>8</v>
      </c>
      <c r="Z390" s="21">
        <f t="shared" si="376"/>
        <v>5.0371057513914659</v>
      </c>
      <c r="AA390" s="22">
        <f t="shared" si="377"/>
        <v>24.749536178107608</v>
      </c>
      <c r="AB390" s="103">
        <f t="shared" si="378"/>
        <v>18495.667244367418</v>
      </c>
      <c r="AC390" s="106">
        <f t="shared" si="396"/>
        <v>5.9558011049723758</v>
      </c>
      <c r="AF390" s="132">
        <f t="shared" si="380"/>
        <v>-2453.2062391681111</v>
      </c>
      <c r="AG390" s="431">
        <f t="shared" si="381"/>
        <v>0</v>
      </c>
      <c r="AH390" s="431">
        <f t="shared" si="382"/>
        <v>0</v>
      </c>
    </row>
    <row r="391" spans="1:34" x14ac:dyDescent="0.25">
      <c r="A391" s="90" t="s">
        <v>51</v>
      </c>
      <c r="B391" s="563"/>
      <c r="C391" s="27">
        <v>19.36</v>
      </c>
      <c r="D391" s="28">
        <v>2442</v>
      </c>
      <c r="E391" s="16">
        <f t="shared" si="364"/>
        <v>126.13636363636364</v>
      </c>
      <c r="F391" s="17">
        <f t="shared" si="388"/>
        <v>4</v>
      </c>
      <c r="G391" s="18">
        <v>77.44</v>
      </c>
      <c r="H391" s="19">
        <v>9768</v>
      </c>
      <c r="I391" s="18">
        <v>24</v>
      </c>
      <c r="J391" s="19">
        <v>1761</v>
      </c>
      <c r="K391" s="19">
        <v>43880</v>
      </c>
      <c r="L391" s="136">
        <v>41960</v>
      </c>
      <c r="M391" s="20" t="s">
        <v>8</v>
      </c>
      <c r="N391" s="21">
        <f t="shared" si="366"/>
        <v>5.5468483816013627</v>
      </c>
      <c r="O391" s="22">
        <f t="shared" si="367"/>
        <v>24.917660420215785</v>
      </c>
      <c r="P391" s="23">
        <f t="shared" si="368"/>
        <v>2266.5289256198348</v>
      </c>
      <c r="Q391" s="100">
        <f t="shared" si="389"/>
        <v>0.72113022113022118</v>
      </c>
      <c r="R391" s="17">
        <f t="shared" si="390"/>
        <v>29.000000000000004</v>
      </c>
      <c r="S391" s="24">
        <f t="shared" si="391"/>
        <v>561.44000000000005</v>
      </c>
      <c r="T391" s="25">
        <f t="shared" si="392"/>
        <v>70818</v>
      </c>
      <c r="U391" s="24">
        <f t="shared" si="393"/>
        <v>157</v>
      </c>
      <c r="V391" s="25">
        <f t="shared" si="394"/>
        <v>12756</v>
      </c>
      <c r="W391" s="25">
        <f t="shared" si="395"/>
        <v>314230</v>
      </c>
      <c r="X391" s="72">
        <f t="shared" si="387"/>
        <v>297470</v>
      </c>
      <c r="Y391" s="20" t="s">
        <v>8</v>
      </c>
      <c r="Z391" s="21">
        <f t="shared" si="376"/>
        <v>5.5517403574788338</v>
      </c>
      <c r="AA391" s="22">
        <f t="shared" si="377"/>
        <v>24.63389777359674</v>
      </c>
      <c r="AB391" s="103">
        <f t="shared" si="378"/>
        <v>16230.888429752067</v>
      </c>
      <c r="AC391" s="106">
        <f t="shared" si="396"/>
        <v>5.2235872235872236</v>
      </c>
      <c r="AF391" s="257">
        <f t="shared" si="380"/>
        <v>-2266.5289256198348</v>
      </c>
      <c r="AG391" s="431">
        <f t="shared" si="381"/>
        <v>0</v>
      </c>
      <c r="AH391" s="431">
        <f t="shared" si="382"/>
        <v>0</v>
      </c>
    </row>
    <row r="392" spans="1:34" x14ac:dyDescent="0.25">
      <c r="A392" s="94" t="s">
        <v>52</v>
      </c>
      <c r="B392" s="564"/>
      <c r="C392" s="29">
        <v>16.18</v>
      </c>
      <c r="D392" s="30">
        <v>2228</v>
      </c>
      <c r="E392" s="32">
        <f t="shared" si="364"/>
        <v>137.7008652657602</v>
      </c>
      <c r="F392" s="57">
        <f t="shared" si="388"/>
        <v>4</v>
      </c>
      <c r="G392" s="58">
        <v>64.72</v>
      </c>
      <c r="H392" s="59">
        <v>8912</v>
      </c>
      <c r="I392" s="58">
        <v>20</v>
      </c>
      <c r="J392" s="59">
        <v>1728</v>
      </c>
      <c r="K392" s="59">
        <v>40030</v>
      </c>
      <c r="L392" s="139">
        <v>38280</v>
      </c>
      <c r="M392" s="49" t="s">
        <v>8</v>
      </c>
      <c r="N392" s="37">
        <f t="shared" si="366"/>
        <v>5.1574074074074074</v>
      </c>
      <c r="O392" s="38">
        <f t="shared" si="367"/>
        <v>23.16550925925926</v>
      </c>
      <c r="P392" s="39">
        <f t="shared" si="368"/>
        <v>2474.0420271940666</v>
      </c>
      <c r="Q392" s="100">
        <f t="shared" si="389"/>
        <v>0.77558348294434465</v>
      </c>
      <c r="R392" s="57">
        <f t="shared" si="390"/>
        <v>30.640296662546362</v>
      </c>
      <c r="S392" s="47">
        <f t="shared" si="391"/>
        <v>495.7600000000001</v>
      </c>
      <c r="T392" s="48">
        <f t="shared" si="392"/>
        <v>68045</v>
      </c>
      <c r="U392" s="47">
        <f t="shared" si="393"/>
        <v>141</v>
      </c>
      <c r="V392" s="48">
        <f t="shared" si="394"/>
        <v>11848</v>
      </c>
      <c r="W392" s="48">
        <f t="shared" si="395"/>
        <v>271810</v>
      </c>
      <c r="X392" s="72">
        <f t="shared" si="387"/>
        <v>256860</v>
      </c>
      <c r="Y392" s="49" t="s">
        <v>8</v>
      </c>
      <c r="Z392" s="21">
        <f t="shared" si="376"/>
        <v>5.743163403106009</v>
      </c>
      <c r="AA392" s="22">
        <f t="shared" si="377"/>
        <v>22.941424713031736</v>
      </c>
      <c r="AB392" s="103">
        <f t="shared" si="378"/>
        <v>16799.134734239804</v>
      </c>
      <c r="AC392" s="106">
        <f t="shared" si="396"/>
        <v>5.3177737881508076</v>
      </c>
      <c r="AF392" s="132">
        <f t="shared" si="380"/>
        <v>-2474.0420271940666</v>
      </c>
      <c r="AG392" s="431">
        <f t="shared" si="381"/>
        <v>0</v>
      </c>
      <c r="AH392" s="431">
        <f t="shared" si="382"/>
        <v>0</v>
      </c>
    </row>
    <row r="393" spans="1:34" x14ac:dyDescent="0.25">
      <c r="A393" s="92" t="s">
        <v>24</v>
      </c>
      <c r="B393" s="44"/>
      <c r="C393" s="45">
        <f>SUM(C382:C392)</f>
        <v>164.87</v>
      </c>
      <c r="D393" s="46">
        <f>SUM(D382:D392)</f>
        <v>21080</v>
      </c>
      <c r="E393" s="80">
        <f t="shared" si="364"/>
        <v>127.8583126099351</v>
      </c>
      <c r="F393" s="73"/>
      <c r="G393" s="45">
        <f>SUM(G382:G392)</f>
        <v>684.73</v>
      </c>
      <c r="H393" s="46">
        <f>SUM(H382:H392)</f>
        <v>87324</v>
      </c>
      <c r="I393" s="45">
        <f>SUM(I382:I392)</f>
        <v>205</v>
      </c>
      <c r="J393" s="46">
        <f>SUM(J382:J392)</f>
        <v>16491</v>
      </c>
      <c r="K393" s="46">
        <f>SUM(K382:K392)</f>
        <v>401720</v>
      </c>
      <c r="L393" s="46">
        <f t="shared" ref="L393" si="397">SUM(L382:L392)</f>
        <v>384150</v>
      </c>
      <c r="M393" s="74" t="s">
        <v>8</v>
      </c>
      <c r="N393" s="75">
        <f t="shared" si="366"/>
        <v>5.2952519556121525</v>
      </c>
      <c r="O393" s="76">
        <f t="shared" si="367"/>
        <v>24.359953914256263</v>
      </c>
      <c r="P393" s="77">
        <f t="shared" si="368"/>
        <v>2436.5864014071694</v>
      </c>
      <c r="Q393" s="101">
        <f>J393/D393</f>
        <v>0.78230550284629985</v>
      </c>
      <c r="R393" s="73"/>
      <c r="S393" s="45">
        <f>SUM(S382:S392)</f>
        <v>4954.09</v>
      </c>
      <c r="T393" s="46">
        <f>SUM(T382:T392)</f>
        <v>633214</v>
      </c>
      <c r="U393" s="45">
        <f>SUM(U382:U392)</f>
        <v>1409</v>
      </c>
      <c r="V393" s="46">
        <f t="shared" ref="V393:W393" si="398">SUM(V382:V392)</f>
        <v>120418</v>
      </c>
      <c r="W393" s="46">
        <f t="shared" si="398"/>
        <v>2923870</v>
      </c>
      <c r="X393" s="72">
        <f t="shared" si="387"/>
        <v>2765560</v>
      </c>
      <c r="Y393" s="74" t="s">
        <v>8</v>
      </c>
      <c r="Z393" s="75">
        <f t="shared" si="376"/>
        <v>5.258466342241193</v>
      </c>
      <c r="AA393" s="76">
        <f t="shared" si="377"/>
        <v>24.281004500988224</v>
      </c>
      <c r="AB393" s="112">
        <f t="shared" si="378"/>
        <v>17734.396797476798</v>
      </c>
      <c r="AC393" s="107">
        <f>V393/D393</f>
        <v>5.7124288425047443</v>
      </c>
      <c r="AF393" s="132"/>
      <c r="AG393" s="431">
        <f t="shared" si="381"/>
        <v>0</v>
      </c>
      <c r="AH393" s="431">
        <f t="shared" si="382"/>
        <v>0</v>
      </c>
    </row>
    <row r="394" spans="1:34" x14ac:dyDescent="0.25">
      <c r="A394" s="117" t="s">
        <v>16</v>
      </c>
      <c r="B394" s="565">
        <v>2005</v>
      </c>
      <c r="C394" s="115">
        <v>5.16</v>
      </c>
      <c r="D394" s="116">
        <v>525</v>
      </c>
      <c r="E394" s="63">
        <f>D394/C394</f>
        <v>101.74418604651163</v>
      </c>
      <c r="F394" s="7">
        <f t="shared" ref="F394:F402" si="399">G394/C394</f>
        <v>4</v>
      </c>
      <c r="G394" s="6">
        <v>20.64</v>
      </c>
      <c r="H394" s="5">
        <v>2100</v>
      </c>
      <c r="I394" s="6">
        <v>4</v>
      </c>
      <c r="J394" s="5">
        <v>573</v>
      </c>
      <c r="K394" s="5">
        <v>12280</v>
      </c>
      <c r="L394" s="137">
        <v>11750</v>
      </c>
      <c r="M394" s="15" t="s">
        <v>8</v>
      </c>
      <c r="N394" s="86">
        <f t="shared" si="366"/>
        <v>3.6649214659685865</v>
      </c>
      <c r="O394" s="87">
        <f t="shared" si="367"/>
        <v>21.431064572425829</v>
      </c>
      <c r="P394" s="70">
        <f>K394/C394</f>
        <v>2379.8449612403101</v>
      </c>
      <c r="Q394" s="100">
        <f t="shared" ref="Q394:Q404" si="400">J394/D394</f>
        <v>1.0914285714285714</v>
      </c>
      <c r="R394" s="14">
        <f t="shared" ref="R394:R402" si="401">S394/C394</f>
        <v>28.999999999999996</v>
      </c>
      <c r="S394" s="71">
        <f t="shared" ref="S394:S402" si="402">G394+S343</f>
        <v>149.63999999999999</v>
      </c>
      <c r="T394" s="72">
        <f t="shared" ref="T394:T402" si="403">H394+T343</f>
        <v>15225</v>
      </c>
      <c r="U394" s="71">
        <f t="shared" ref="U394:U402" si="404">I394+U343</f>
        <v>29</v>
      </c>
      <c r="V394" s="72">
        <f t="shared" ref="V394:V402" si="405">J394+V343</f>
        <v>3582</v>
      </c>
      <c r="W394" s="72">
        <f t="shared" ref="W394:W402" si="406">K394+W343</f>
        <v>75870</v>
      </c>
      <c r="X394" s="72">
        <f t="shared" si="387"/>
        <v>71760</v>
      </c>
      <c r="Y394" s="15" t="s">
        <v>8</v>
      </c>
      <c r="Z394" s="21">
        <f t="shared" si="376"/>
        <v>4.250418760469012</v>
      </c>
      <c r="AA394" s="22">
        <f t="shared" si="377"/>
        <v>21.180904522613066</v>
      </c>
      <c r="AB394" s="103">
        <f t="shared" si="378"/>
        <v>14703.488372093023</v>
      </c>
      <c r="AC394" s="106">
        <f t="shared" ref="AC394:AC404" si="407">V394/D394</f>
        <v>6.822857142857143</v>
      </c>
      <c r="AE394">
        <v>199</v>
      </c>
      <c r="AF394" s="132">
        <f t="shared" si="380"/>
        <v>-2379.8449612403101</v>
      </c>
      <c r="AG394" s="431">
        <f t="shared" si="381"/>
        <v>217.19428571428571</v>
      </c>
      <c r="AH394" s="431">
        <f t="shared" si="382"/>
        <v>4654.7047619047617</v>
      </c>
    </row>
    <row r="395" spans="1:34" x14ac:dyDescent="0.25">
      <c r="A395" s="90" t="s">
        <v>53</v>
      </c>
      <c r="B395" s="560"/>
      <c r="C395" s="27">
        <v>11.02</v>
      </c>
      <c r="D395" s="28">
        <v>1430</v>
      </c>
      <c r="E395" s="16">
        <f t="shared" ref="E395:E404" si="408">D395/C395</f>
        <v>129.76406533575317</v>
      </c>
      <c r="F395" s="17">
        <f t="shared" si="399"/>
        <v>4</v>
      </c>
      <c r="G395" s="18">
        <v>44.08</v>
      </c>
      <c r="H395" s="19">
        <v>5720</v>
      </c>
      <c r="I395" s="18">
        <v>16</v>
      </c>
      <c r="J395" s="19">
        <v>1283</v>
      </c>
      <c r="K395" s="19">
        <v>27860</v>
      </c>
      <c r="L395" s="136">
        <v>26640</v>
      </c>
      <c r="M395" s="20" t="s">
        <v>8</v>
      </c>
      <c r="N395" s="21">
        <f t="shared" si="366"/>
        <v>4.4583008573655496</v>
      </c>
      <c r="O395" s="22">
        <f t="shared" si="367"/>
        <v>21.71473109898675</v>
      </c>
      <c r="P395" s="23">
        <f t="shared" ref="P395:P404" si="409">K395/C395</f>
        <v>2528.130671506352</v>
      </c>
      <c r="Q395" s="100">
        <f t="shared" si="400"/>
        <v>0.89720279720279716</v>
      </c>
      <c r="R395" s="17">
        <f t="shared" si="401"/>
        <v>28.999999999999993</v>
      </c>
      <c r="S395" s="24">
        <f t="shared" si="402"/>
        <v>319.57999999999993</v>
      </c>
      <c r="T395" s="25">
        <f t="shared" si="403"/>
        <v>41470</v>
      </c>
      <c r="U395" s="24">
        <f t="shared" si="404"/>
        <v>95</v>
      </c>
      <c r="V395" s="25">
        <f t="shared" si="405"/>
        <v>8520</v>
      </c>
      <c r="W395" s="25">
        <f t="shared" si="406"/>
        <v>182990</v>
      </c>
      <c r="X395" s="72">
        <f t="shared" si="387"/>
        <v>172990</v>
      </c>
      <c r="Y395" s="20" t="s">
        <v>8</v>
      </c>
      <c r="Z395" s="21">
        <f t="shared" si="376"/>
        <v>4.867370892018779</v>
      </c>
      <c r="AA395" s="22">
        <f t="shared" si="377"/>
        <v>21.477699530516432</v>
      </c>
      <c r="AB395" s="103">
        <f t="shared" si="378"/>
        <v>16605.263157894737</v>
      </c>
      <c r="AC395" s="106">
        <f t="shared" si="407"/>
        <v>5.9580419580419584</v>
      </c>
      <c r="AE395">
        <v>54</v>
      </c>
      <c r="AF395" s="132">
        <f t="shared" si="380"/>
        <v>-2528.130671506352</v>
      </c>
      <c r="AG395" s="431">
        <f t="shared" si="381"/>
        <v>48.448951048951045</v>
      </c>
      <c r="AH395" s="431">
        <f t="shared" si="382"/>
        <v>1052.0559440559439</v>
      </c>
    </row>
    <row r="396" spans="1:34" x14ac:dyDescent="0.25">
      <c r="A396" s="90" t="s">
        <v>54</v>
      </c>
      <c r="B396" s="560"/>
      <c r="C396" s="27">
        <v>4.38</v>
      </c>
      <c r="D396" s="28">
        <v>465</v>
      </c>
      <c r="E396" s="16">
        <f t="shared" si="408"/>
        <v>106.16438356164385</v>
      </c>
      <c r="F396" s="17">
        <f t="shared" si="399"/>
        <v>5</v>
      </c>
      <c r="G396" s="18">
        <v>21.9</v>
      </c>
      <c r="H396" s="19">
        <v>2325</v>
      </c>
      <c r="I396" s="18">
        <v>5</v>
      </c>
      <c r="J396" s="19">
        <v>635</v>
      </c>
      <c r="K396" s="19">
        <v>13300</v>
      </c>
      <c r="L396" s="136">
        <v>12720</v>
      </c>
      <c r="M396" s="20" t="s">
        <v>8</v>
      </c>
      <c r="N396" s="21">
        <f t="shared" si="366"/>
        <v>3.6614173228346458</v>
      </c>
      <c r="O396" s="22">
        <f t="shared" si="367"/>
        <v>20.944881889763778</v>
      </c>
      <c r="P396" s="23">
        <f t="shared" si="409"/>
        <v>3036.5296803652968</v>
      </c>
      <c r="Q396" s="100">
        <f t="shared" si="400"/>
        <v>1.3655913978494623</v>
      </c>
      <c r="R396" s="17">
        <f t="shared" si="401"/>
        <v>29.999999999999996</v>
      </c>
      <c r="S396" s="24">
        <f t="shared" si="402"/>
        <v>131.39999999999998</v>
      </c>
      <c r="T396" s="25">
        <f t="shared" si="403"/>
        <v>13950</v>
      </c>
      <c r="U396" s="24">
        <f t="shared" si="404"/>
        <v>30</v>
      </c>
      <c r="V396" s="25">
        <f t="shared" si="405"/>
        <v>3276</v>
      </c>
      <c r="W396" s="25">
        <f t="shared" si="406"/>
        <v>69350</v>
      </c>
      <c r="X396" s="72">
        <f t="shared" si="387"/>
        <v>65660</v>
      </c>
      <c r="Y396" s="20" t="s">
        <v>8</v>
      </c>
      <c r="Z396" s="21">
        <f t="shared" si="376"/>
        <v>4.2582417582417582</v>
      </c>
      <c r="AA396" s="22">
        <f t="shared" si="377"/>
        <v>21.16910866910867</v>
      </c>
      <c r="AB396" s="103">
        <f t="shared" si="378"/>
        <v>15833.333333333334</v>
      </c>
      <c r="AC396" s="106">
        <f t="shared" si="407"/>
        <v>7.0451612903225804</v>
      </c>
      <c r="AE396">
        <v>39</v>
      </c>
      <c r="AF396" s="132">
        <f t="shared" si="380"/>
        <v>-3036.5296803652968</v>
      </c>
      <c r="AG396" s="431">
        <f t="shared" si="381"/>
        <v>53.258064516129025</v>
      </c>
      <c r="AH396" s="431">
        <f t="shared" si="382"/>
        <v>1115.4838709677417</v>
      </c>
    </row>
    <row r="397" spans="1:34" x14ac:dyDescent="0.25">
      <c r="A397" s="90" t="s">
        <v>17</v>
      </c>
      <c r="B397" s="560"/>
      <c r="C397" s="27">
        <v>9.39</v>
      </c>
      <c r="D397" s="28">
        <v>913</v>
      </c>
      <c r="E397" s="16">
        <f t="shared" si="408"/>
        <v>97.231096911608091</v>
      </c>
      <c r="F397" s="17">
        <f t="shared" si="399"/>
        <v>4</v>
      </c>
      <c r="G397" s="18">
        <v>37.56</v>
      </c>
      <c r="H397" s="19">
        <v>3652</v>
      </c>
      <c r="I397" s="18">
        <v>12</v>
      </c>
      <c r="J397" s="19">
        <v>749</v>
      </c>
      <c r="K397" s="19">
        <v>16170</v>
      </c>
      <c r="L397" s="136">
        <v>15460</v>
      </c>
      <c r="M397" s="20" t="s">
        <v>8</v>
      </c>
      <c r="N397" s="21">
        <f t="shared" si="366"/>
        <v>4.8758344459279037</v>
      </c>
      <c r="O397" s="22">
        <f t="shared" si="367"/>
        <v>21.588785046728972</v>
      </c>
      <c r="P397" s="23">
        <f t="shared" si="409"/>
        <v>1722.0447284345046</v>
      </c>
      <c r="Q397" s="100">
        <f t="shared" si="400"/>
        <v>0.8203723986856517</v>
      </c>
      <c r="R397" s="17">
        <f t="shared" si="401"/>
        <v>29</v>
      </c>
      <c r="S397" s="24">
        <f t="shared" si="402"/>
        <v>272.31</v>
      </c>
      <c r="T397" s="25">
        <f t="shared" si="403"/>
        <v>26477</v>
      </c>
      <c r="U397" s="24">
        <f t="shared" si="404"/>
        <v>77</v>
      </c>
      <c r="V397" s="25">
        <f t="shared" si="405"/>
        <v>5588</v>
      </c>
      <c r="W397" s="25">
        <f t="shared" si="406"/>
        <v>119760</v>
      </c>
      <c r="X397" s="72">
        <f t="shared" si="387"/>
        <v>113130</v>
      </c>
      <c r="Y397" s="20" t="s">
        <v>8</v>
      </c>
      <c r="Z397" s="21">
        <f t="shared" si="376"/>
        <v>4.7381889763779528</v>
      </c>
      <c r="AA397" s="22">
        <f t="shared" si="377"/>
        <v>21.431639226914818</v>
      </c>
      <c r="AB397" s="103">
        <f t="shared" si="378"/>
        <v>12753.993610223641</v>
      </c>
      <c r="AC397" s="106">
        <f t="shared" si="407"/>
        <v>6.1204819277108431</v>
      </c>
      <c r="AE397">
        <v>106</v>
      </c>
      <c r="AF397" s="132">
        <f t="shared" si="380"/>
        <v>-1722.0447284345046</v>
      </c>
      <c r="AG397" s="431">
        <f t="shared" si="381"/>
        <v>86.959474260679087</v>
      </c>
      <c r="AH397" s="431">
        <f t="shared" si="382"/>
        <v>1877.3493975903616</v>
      </c>
    </row>
    <row r="398" spans="1:34" x14ac:dyDescent="0.25">
      <c r="A398" s="90" t="s">
        <v>55</v>
      </c>
      <c r="B398" s="560"/>
      <c r="C398" s="27">
        <v>4.76</v>
      </c>
      <c r="D398" s="28">
        <v>513</v>
      </c>
      <c r="E398" s="16">
        <f t="shared" si="408"/>
        <v>107.77310924369749</v>
      </c>
      <c r="F398" s="17">
        <f t="shared" si="399"/>
        <v>5</v>
      </c>
      <c r="G398" s="18">
        <v>23.8</v>
      </c>
      <c r="H398" s="19">
        <v>2565</v>
      </c>
      <c r="I398" s="18">
        <v>5</v>
      </c>
      <c r="J398" s="19">
        <v>607</v>
      </c>
      <c r="K398" s="19">
        <v>12720</v>
      </c>
      <c r="L398" s="136">
        <v>12170</v>
      </c>
      <c r="M398" s="20" t="s">
        <v>8</v>
      </c>
      <c r="N398" s="21">
        <f t="shared" si="366"/>
        <v>4.2257001647446462</v>
      </c>
      <c r="O398" s="22">
        <f t="shared" si="367"/>
        <v>20.955518945634267</v>
      </c>
      <c r="P398" s="23">
        <f t="shared" si="409"/>
        <v>2672.2689075630256</v>
      </c>
      <c r="Q398" s="100">
        <f t="shared" si="400"/>
        <v>1.1832358674463939</v>
      </c>
      <c r="R398" s="17">
        <f t="shared" si="401"/>
        <v>30.000000000000004</v>
      </c>
      <c r="S398" s="24">
        <f t="shared" si="402"/>
        <v>142.80000000000001</v>
      </c>
      <c r="T398" s="25">
        <f t="shared" si="403"/>
        <v>15390</v>
      </c>
      <c r="U398" s="24">
        <f t="shared" si="404"/>
        <v>33</v>
      </c>
      <c r="V398" s="25">
        <f t="shared" si="405"/>
        <v>3508</v>
      </c>
      <c r="W398" s="25">
        <f t="shared" si="406"/>
        <v>74370</v>
      </c>
      <c r="X398" s="72">
        <f t="shared" si="387"/>
        <v>70410</v>
      </c>
      <c r="Y398" s="20" t="s">
        <v>8</v>
      </c>
      <c r="Z398" s="21">
        <f t="shared" si="376"/>
        <v>4.3871151653363736</v>
      </c>
      <c r="AA398" s="22">
        <f t="shared" si="377"/>
        <v>21.200114025085519</v>
      </c>
      <c r="AB398" s="103">
        <f t="shared" si="378"/>
        <v>15623.949579831933</v>
      </c>
      <c r="AC398" s="106">
        <f t="shared" si="407"/>
        <v>6.8382066276803117</v>
      </c>
      <c r="AF398" s="132">
        <f t="shared" si="380"/>
        <v>-2672.2689075630256</v>
      </c>
      <c r="AG398" s="431">
        <f t="shared" si="381"/>
        <v>0</v>
      </c>
      <c r="AH398" s="431">
        <f t="shared" si="382"/>
        <v>0</v>
      </c>
    </row>
    <row r="399" spans="1:34" x14ac:dyDescent="0.25">
      <c r="A399" s="90" t="s">
        <v>56</v>
      </c>
      <c r="B399" s="560"/>
      <c r="C399" s="27">
        <v>0.86</v>
      </c>
      <c r="D399" s="28">
        <v>111</v>
      </c>
      <c r="E399" s="16">
        <f t="shared" si="408"/>
        <v>129.06976744186048</v>
      </c>
      <c r="F399" s="17">
        <f t="shared" si="399"/>
        <v>4</v>
      </c>
      <c r="G399" s="18">
        <v>3.44</v>
      </c>
      <c r="H399" s="19">
        <v>444</v>
      </c>
      <c r="I399" s="18">
        <v>4</v>
      </c>
      <c r="J399" s="19">
        <v>105</v>
      </c>
      <c r="K399" s="19">
        <v>2390</v>
      </c>
      <c r="L399" s="136">
        <v>2290</v>
      </c>
      <c r="M399" s="20" t="s">
        <v>8</v>
      </c>
      <c r="N399" s="21">
        <f t="shared" si="366"/>
        <v>4.2285714285714286</v>
      </c>
      <c r="O399" s="22">
        <f t="shared" si="367"/>
        <v>22.761904761904763</v>
      </c>
      <c r="P399" s="23">
        <f t="shared" si="409"/>
        <v>2779.0697674418607</v>
      </c>
      <c r="Q399" s="100">
        <f t="shared" si="400"/>
        <v>0.94594594594594594</v>
      </c>
      <c r="R399" s="17">
        <f t="shared" si="401"/>
        <v>30</v>
      </c>
      <c r="S399" s="24">
        <f t="shared" si="402"/>
        <v>25.8</v>
      </c>
      <c r="T399" s="25">
        <f t="shared" si="403"/>
        <v>3330</v>
      </c>
      <c r="U399" s="24">
        <f t="shared" si="404"/>
        <v>30</v>
      </c>
      <c r="V399" s="25">
        <f t="shared" si="405"/>
        <v>751</v>
      </c>
      <c r="W399" s="25">
        <f t="shared" si="406"/>
        <v>16980</v>
      </c>
      <c r="X399" s="72">
        <f t="shared" si="387"/>
        <v>16060</v>
      </c>
      <c r="Y399" s="20" t="s">
        <v>8</v>
      </c>
      <c r="Z399" s="21">
        <f t="shared" si="376"/>
        <v>4.4340878828229027</v>
      </c>
      <c r="AA399" s="22">
        <f t="shared" si="377"/>
        <v>22.609853528628495</v>
      </c>
      <c r="AB399" s="103">
        <f t="shared" si="378"/>
        <v>19744.18604651163</v>
      </c>
      <c r="AC399" s="106">
        <f t="shared" si="407"/>
        <v>6.7657657657657655</v>
      </c>
      <c r="AE399">
        <v>184</v>
      </c>
      <c r="AF399" s="132">
        <f t="shared" si="380"/>
        <v>-2779.0697674418607</v>
      </c>
      <c r="AG399" s="431">
        <f t="shared" si="381"/>
        <v>174.05405405405406</v>
      </c>
      <c r="AH399" s="431">
        <f t="shared" si="382"/>
        <v>3961.801801801802</v>
      </c>
    </row>
    <row r="400" spans="1:34" x14ac:dyDescent="0.25">
      <c r="A400" s="90" t="s">
        <v>20</v>
      </c>
      <c r="B400" s="560"/>
      <c r="C400" s="27">
        <v>10.08</v>
      </c>
      <c r="D400" s="28">
        <v>1160</v>
      </c>
      <c r="E400" s="16">
        <f t="shared" si="408"/>
        <v>115.07936507936508</v>
      </c>
      <c r="F400" s="17">
        <f t="shared" si="399"/>
        <v>4.3968253968253972</v>
      </c>
      <c r="G400" s="18">
        <v>44.32</v>
      </c>
      <c r="H400" s="19">
        <v>5152</v>
      </c>
      <c r="I400" s="18">
        <v>14</v>
      </c>
      <c r="J400" s="19">
        <v>1528</v>
      </c>
      <c r="K400" s="19">
        <v>32150</v>
      </c>
      <c r="L400" s="136">
        <v>30740</v>
      </c>
      <c r="M400" s="20" t="s">
        <v>8</v>
      </c>
      <c r="N400" s="21">
        <f t="shared" si="366"/>
        <v>3.3717277486910993</v>
      </c>
      <c r="O400" s="22">
        <f t="shared" si="367"/>
        <v>21.040575916230367</v>
      </c>
      <c r="P400" s="23">
        <f t="shared" si="409"/>
        <v>3189.4841269841268</v>
      </c>
      <c r="Q400" s="100">
        <f t="shared" si="400"/>
        <v>1.3172413793103448</v>
      </c>
      <c r="R400" s="17">
        <f t="shared" si="401"/>
        <v>29.396825396825395</v>
      </c>
      <c r="S400" s="24">
        <f t="shared" si="402"/>
        <v>296.32</v>
      </c>
      <c r="T400" s="25">
        <f t="shared" si="403"/>
        <v>34152</v>
      </c>
      <c r="U400" s="24">
        <f t="shared" si="404"/>
        <v>79</v>
      </c>
      <c r="V400" s="25">
        <f t="shared" si="405"/>
        <v>8629</v>
      </c>
      <c r="W400" s="25">
        <f t="shared" si="406"/>
        <v>178150</v>
      </c>
      <c r="X400" s="72">
        <f t="shared" si="387"/>
        <v>168550</v>
      </c>
      <c r="Y400" s="20" t="s">
        <v>8</v>
      </c>
      <c r="Z400" s="21">
        <f t="shared" si="376"/>
        <v>3.9578166647351951</v>
      </c>
      <c r="AA400" s="22">
        <f t="shared" si="377"/>
        <v>20.645497740178467</v>
      </c>
      <c r="AB400" s="103">
        <f t="shared" si="378"/>
        <v>17673.611111111109</v>
      </c>
      <c r="AC400" s="106">
        <f t="shared" si="407"/>
        <v>7.4387931034482762</v>
      </c>
      <c r="AE400">
        <v>106</v>
      </c>
      <c r="AF400" s="132">
        <f t="shared" si="380"/>
        <v>-3189.4841269841268</v>
      </c>
      <c r="AG400" s="431">
        <f t="shared" si="381"/>
        <v>139.62758620689655</v>
      </c>
      <c r="AH400" s="431">
        <f t="shared" si="382"/>
        <v>2937.844827586207</v>
      </c>
    </row>
    <row r="401" spans="1:34" x14ac:dyDescent="0.25">
      <c r="A401" s="90" t="s">
        <v>19</v>
      </c>
      <c r="B401" s="560"/>
      <c r="C401" s="27">
        <v>10.83</v>
      </c>
      <c r="D401" s="28">
        <v>1290</v>
      </c>
      <c r="E401" s="16">
        <f t="shared" si="408"/>
        <v>119.11357340720221</v>
      </c>
      <c r="F401" s="17">
        <f t="shared" si="399"/>
        <v>4</v>
      </c>
      <c r="G401" s="18">
        <v>43.32</v>
      </c>
      <c r="H401" s="19">
        <v>5160</v>
      </c>
      <c r="I401" s="18">
        <v>9</v>
      </c>
      <c r="J401" s="19">
        <v>1047</v>
      </c>
      <c r="K401" s="19">
        <v>21160</v>
      </c>
      <c r="L401" s="136">
        <v>20240</v>
      </c>
      <c r="M401" s="20" t="s">
        <v>8</v>
      </c>
      <c r="N401" s="21">
        <f t="shared" si="366"/>
        <v>4.9283667621776504</v>
      </c>
      <c r="O401" s="22">
        <f t="shared" si="367"/>
        <v>20.210124164278891</v>
      </c>
      <c r="P401" s="23">
        <f t="shared" si="409"/>
        <v>1953.8319482917821</v>
      </c>
      <c r="Q401" s="100">
        <f t="shared" si="400"/>
        <v>0.81162790697674414</v>
      </c>
      <c r="R401" s="17">
        <f t="shared" si="401"/>
        <v>29</v>
      </c>
      <c r="S401" s="24">
        <f t="shared" si="402"/>
        <v>314.07</v>
      </c>
      <c r="T401" s="25">
        <f t="shared" si="403"/>
        <v>37410</v>
      </c>
      <c r="U401" s="24">
        <f t="shared" si="404"/>
        <v>68</v>
      </c>
      <c r="V401" s="25">
        <f t="shared" si="405"/>
        <v>7425</v>
      </c>
      <c r="W401" s="25">
        <f t="shared" si="406"/>
        <v>150160</v>
      </c>
      <c r="X401" s="72">
        <f t="shared" si="387"/>
        <v>141930</v>
      </c>
      <c r="Y401" s="20" t="s">
        <v>8</v>
      </c>
      <c r="Z401" s="21">
        <f t="shared" si="376"/>
        <v>5.0383838383838384</v>
      </c>
      <c r="AA401" s="22">
        <f t="shared" si="377"/>
        <v>20.223569023569024</v>
      </c>
      <c r="AB401" s="103">
        <f t="shared" si="378"/>
        <v>13865.189289012003</v>
      </c>
      <c r="AC401" s="106">
        <f t="shared" si="407"/>
        <v>5.7558139534883717</v>
      </c>
      <c r="AF401" s="132">
        <f t="shared" si="380"/>
        <v>-1953.8319482917821</v>
      </c>
      <c r="AG401" s="431">
        <f t="shared" si="381"/>
        <v>0</v>
      </c>
      <c r="AH401" s="431">
        <f t="shared" si="382"/>
        <v>0</v>
      </c>
    </row>
    <row r="402" spans="1:34" x14ac:dyDescent="0.25">
      <c r="A402" s="94" t="s">
        <v>21</v>
      </c>
      <c r="B402" s="566"/>
      <c r="C402" s="29">
        <v>0.83</v>
      </c>
      <c r="D402" s="30">
        <v>98</v>
      </c>
      <c r="E402" s="32">
        <f t="shared" si="408"/>
        <v>118.07228915662651</v>
      </c>
      <c r="F402" s="7">
        <f t="shared" si="399"/>
        <v>4</v>
      </c>
      <c r="G402" s="6">
        <v>3.32</v>
      </c>
      <c r="H402" s="5">
        <v>392</v>
      </c>
      <c r="I402" s="6">
        <v>4</v>
      </c>
      <c r="J402" s="5">
        <v>82</v>
      </c>
      <c r="K402" s="5">
        <v>1670</v>
      </c>
      <c r="L402" s="137">
        <v>1600</v>
      </c>
      <c r="M402" s="43" t="s">
        <v>8</v>
      </c>
      <c r="N402" s="37">
        <f t="shared" si="366"/>
        <v>4.7804878048780486</v>
      </c>
      <c r="O402" s="38">
        <f t="shared" si="367"/>
        <v>20.365853658536587</v>
      </c>
      <c r="P402" s="39">
        <f t="shared" si="409"/>
        <v>2012.0481927710844</v>
      </c>
      <c r="Q402" s="100">
        <f t="shared" si="400"/>
        <v>0.83673469387755106</v>
      </c>
      <c r="R402" s="7">
        <f t="shared" si="401"/>
        <v>29.759036144578314</v>
      </c>
      <c r="S402" s="47">
        <f t="shared" si="402"/>
        <v>24.7</v>
      </c>
      <c r="T402" s="48">
        <f t="shared" si="403"/>
        <v>2915</v>
      </c>
      <c r="U402" s="47">
        <f t="shared" si="404"/>
        <v>32</v>
      </c>
      <c r="V402" s="48">
        <f t="shared" si="405"/>
        <v>621</v>
      </c>
      <c r="W402" s="48">
        <f t="shared" si="406"/>
        <v>12910</v>
      </c>
      <c r="X402" s="72">
        <f t="shared" si="387"/>
        <v>12200</v>
      </c>
      <c r="Y402" s="49" t="s">
        <v>8</v>
      </c>
      <c r="Z402" s="21">
        <f t="shared" si="376"/>
        <v>4.6940418679549119</v>
      </c>
      <c r="AA402" s="22">
        <f t="shared" si="377"/>
        <v>20.789049919484704</v>
      </c>
      <c r="AB402" s="103">
        <f t="shared" si="378"/>
        <v>15554.216867469881</v>
      </c>
      <c r="AC402" s="106">
        <f t="shared" si="407"/>
        <v>6.3367346938775508</v>
      </c>
      <c r="AE402">
        <v>13</v>
      </c>
      <c r="AF402" s="132">
        <f t="shared" si="380"/>
        <v>-2012.0481927710844</v>
      </c>
      <c r="AG402" s="431">
        <f t="shared" si="381"/>
        <v>10.877551020408164</v>
      </c>
      <c r="AH402" s="431">
        <f t="shared" si="382"/>
        <v>221.53061224489801</v>
      </c>
    </row>
    <row r="403" spans="1:34" ht="15.75" thickBot="1" x14ac:dyDescent="0.3">
      <c r="A403" s="122" t="s">
        <v>24</v>
      </c>
      <c r="B403" s="123"/>
      <c r="C403" s="98">
        <f t="shared" ref="C403" si="410">SUM(C394:C402)</f>
        <v>57.309999999999995</v>
      </c>
      <c r="D403" s="99">
        <f t="shared" ref="D403" si="411">SUM(D394:D402)</f>
        <v>6505</v>
      </c>
      <c r="E403" s="50">
        <f t="shared" si="408"/>
        <v>113.50549642296285</v>
      </c>
      <c r="F403" s="51"/>
      <c r="G403" s="98">
        <f t="shared" ref="G403:L403" si="412">SUM(G394:G402)</f>
        <v>242.38</v>
      </c>
      <c r="H403" s="99">
        <f t="shared" si="412"/>
        <v>27510</v>
      </c>
      <c r="I403" s="98">
        <f t="shared" si="412"/>
        <v>73</v>
      </c>
      <c r="J403" s="99">
        <f t="shared" si="412"/>
        <v>6609</v>
      </c>
      <c r="K403" s="99">
        <f t="shared" si="412"/>
        <v>139700</v>
      </c>
      <c r="L403" s="99">
        <f t="shared" si="412"/>
        <v>133610</v>
      </c>
      <c r="M403" s="42" t="s">
        <v>8</v>
      </c>
      <c r="N403" s="126">
        <f t="shared" si="366"/>
        <v>4.1625056740807986</v>
      </c>
      <c r="O403" s="127">
        <f t="shared" si="367"/>
        <v>21.137842336208202</v>
      </c>
      <c r="P403" s="110">
        <f t="shared" si="409"/>
        <v>2437.6199616122844</v>
      </c>
      <c r="Q403" s="113">
        <f t="shared" si="400"/>
        <v>1.0159877017678709</v>
      </c>
      <c r="R403" s="51"/>
      <c r="S403" s="98">
        <f t="shared" ref="S403:W403" si="413">SUM(S394:S402)</f>
        <v>1676.6199999999997</v>
      </c>
      <c r="T403" s="99">
        <f t="shared" si="413"/>
        <v>190319</v>
      </c>
      <c r="U403" s="98">
        <f t="shared" si="413"/>
        <v>473</v>
      </c>
      <c r="V403" s="99">
        <f t="shared" si="413"/>
        <v>41900</v>
      </c>
      <c r="W403" s="99">
        <f t="shared" si="413"/>
        <v>880540</v>
      </c>
      <c r="X403" s="72">
        <f t="shared" si="387"/>
        <v>832690</v>
      </c>
      <c r="Y403" s="42" t="s">
        <v>8</v>
      </c>
      <c r="Z403" s="126">
        <f t="shared" si="376"/>
        <v>4.5422195704057282</v>
      </c>
      <c r="AA403" s="127">
        <f t="shared" si="377"/>
        <v>21.01527446300716</v>
      </c>
      <c r="AB403" s="128">
        <f t="shared" si="378"/>
        <v>15364.508811725704</v>
      </c>
      <c r="AC403" s="108">
        <f t="shared" si="407"/>
        <v>6.4411990776325903</v>
      </c>
      <c r="AG403" s="431">
        <f t="shared" si="381"/>
        <v>0</v>
      </c>
      <c r="AH403" s="431">
        <f t="shared" si="382"/>
        <v>0</v>
      </c>
    </row>
    <row r="404" spans="1:34" ht="15.75" thickBot="1" x14ac:dyDescent="0.3">
      <c r="A404" s="93" t="s">
        <v>25</v>
      </c>
      <c r="B404" s="52"/>
      <c r="C404" s="40">
        <f t="shared" ref="C404:D404" si="414">C381+C393+C403</f>
        <v>507.90000000000003</v>
      </c>
      <c r="D404" s="41">
        <f t="shared" si="414"/>
        <v>63451</v>
      </c>
      <c r="E404" s="10">
        <f t="shared" si="408"/>
        <v>124.92813545973615</v>
      </c>
      <c r="F404" s="4"/>
      <c r="G404" s="40">
        <f t="shared" ref="G404:L404" si="415">G381+G393+G403</f>
        <v>2065.9900000000002</v>
      </c>
      <c r="H404" s="41">
        <f t="shared" si="415"/>
        <v>257786</v>
      </c>
      <c r="I404" s="40">
        <f t="shared" si="415"/>
        <v>628</v>
      </c>
      <c r="J404" s="41">
        <f t="shared" si="415"/>
        <v>50399</v>
      </c>
      <c r="K404" s="41">
        <f t="shared" si="415"/>
        <v>1217900</v>
      </c>
      <c r="L404" s="41">
        <f t="shared" si="415"/>
        <v>1164670</v>
      </c>
      <c r="M404" s="83" t="s">
        <v>8</v>
      </c>
      <c r="N404" s="12">
        <f t="shared" si="366"/>
        <v>5.1149030734736805</v>
      </c>
      <c r="O404" s="13">
        <f t="shared" si="367"/>
        <v>24.165162007182683</v>
      </c>
      <c r="P404" s="26">
        <f t="shared" si="409"/>
        <v>2397.9129749950775</v>
      </c>
      <c r="Q404" s="114">
        <f t="shared" si="400"/>
        <v>0.7942979622070574</v>
      </c>
      <c r="R404" s="4"/>
      <c r="S404" s="40">
        <f t="shared" ref="S404:W404" si="416">S381+S393+S403</f>
        <v>15259.159999999998</v>
      </c>
      <c r="T404" s="41">
        <f t="shared" si="416"/>
        <v>1906652</v>
      </c>
      <c r="U404" s="40">
        <f t="shared" si="416"/>
        <v>4556</v>
      </c>
      <c r="V404" s="41">
        <f t="shared" si="416"/>
        <v>373055</v>
      </c>
      <c r="W404" s="41">
        <f t="shared" si="416"/>
        <v>8992200</v>
      </c>
      <c r="X404" s="72">
        <f t="shared" si="387"/>
        <v>8504230</v>
      </c>
      <c r="Y404" s="83" t="s">
        <v>8</v>
      </c>
      <c r="Z404" s="12">
        <f t="shared" si="376"/>
        <v>5.1109139403037087</v>
      </c>
      <c r="AA404" s="13">
        <f t="shared" si="377"/>
        <v>24.104220557290478</v>
      </c>
      <c r="AB404" s="104">
        <f t="shared" si="378"/>
        <v>17704.666272888364</v>
      </c>
      <c r="AC404" s="109">
        <f t="shared" si="407"/>
        <v>5.8794187640856723</v>
      </c>
      <c r="AG404" s="431">
        <f t="shared" si="381"/>
        <v>0</v>
      </c>
      <c r="AH404" s="431">
        <f t="shared" si="382"/>
        <v>0</v>
      </c>
    </row>
    <row r="409" spans="1:34" ht="18.75" x14ac:dyDescent="0.3">
      <c r="A409" s="567" t="s">
        <v>58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</row>
    <row r="410" spans="1:34" ht="15.75" x14ac:dyDescent="0.25">
      <c r="A410" s="568" t="s">
        <v>62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68"/>
      <c r="AB410" s="568"/>
      <c r="AC410" s="568"/>
    </row>
    <row r="411" spans="1:34" ht="15.75" x14ac:dyDescent="0.25">
      <c r="A411" s="568" t="s">
        <v>74</v>
      </c>
      <c r="B411" s="568"/>
      <c r="C411" s="568"/>
      <c r="D411" s="568"/>
      <c r="E411" s="568"/>
      <c r="F411" s="568"/>
      <c r="G411" s="568"/>
      <c r="H411" s="568"/>
      <c r="I411" s="568"/>
      <c r="J411" s="568"/>
      <c r="K411" s="568"/>
      <c r="L411" s="568"/>
      <c r="M411" s="568"/>
      <c r="N411" s="568"/>
      <c r="O411" s="568"/>
      <c r="P411" s="568"/>
      <c r="Q411" s="568"/>
      <c r="R411" s="568"/>
      <c r="S411" s="568"/>
      <c r="T411" s="568"/>
      <c r="U411" s="568"/>
      <c r="V411" s="568"/>
      <c r="W411" s="568"/>
      <c r="X411" s="568"/>
      <c r="Y411" s="568"/>
      <c r="Z411" s="568"/>
      <c r="AA411" s="568"/>
      <c r="AB411" s="568"/>
      <c r="AC411" s="568"/>
    </row>
    <row r="412" spans="1:34" ht="19.5" thickBot="1" x14ac:dyDescent="0.35"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11">
        <v>4</v>
      </c>
      <c r="AC412" s="4"/>
    </row>
    <row r="413" spans="1:34" ht="15" customHeight="1" x14ac:dyDescent="0.25">
      <c r="A413" s="569" t="s">
        <v>3</v>
      </c>
      <c r="B413" s="571" t="s">
        <v>2</v>
      </c>
      <c r="C413" s="573" t="s">
        <v>59</v>
      </c>
      <c r="D413" s="573" t="s">
        <v>60</v>
      </c>
      <c r="E413" s="573" t="s">
        <v>23</v>
      </c>
      <c r="F413" s="576" t="s">
        <v>9</v>
      </c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8"/>
      <c r="R413" s="576" t="s">
        <v>10</v>
      </c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9"/>
    </row>
    <row r="414" spans="1:34" ht="51.75" thickBot="1" x14ac:dyDescent="0.3">
      <c r="A414" s="570"/>
      <c r="B414" s="572"/>
      <c r="C414" s="574"/>
      <c r="D414" s="575"/>
      <c r="E414" s="575"/>
      <c r="F414" s="8" t="s">
        <v>14</v>
      </c>
      <c r="G414" s="95" t="s">
        <v>13</v>
      </c>
      <c r="H414" s="95" t="s">
        <v>57</v>
      </c>
      <c r="I414" s="1" t="s">
        <v>4</v>
      </c>
      <c r="J414" s="1" t="s">
        <v>5</v>
      </c>
      <c r="K414" s="1" t="s">
        <v>6</v>
      </c>
      <c r="L414" s="95" t="s">
        <v>64</v>
      </c>
      <c r="M414" s="557" t="s">
        <v>7</v>
      </c>
      <c r="N414" s="558"/>
      <c r="O414" s="1" t="s">
        <v>0</v>
      </c>
      <c r="P414" s="1" t="s">
        <v>1</v>
      </c>
      <c r="Q414" s="95" t="s">
        <v>61</v>
      </c>
      <c r="R414" s="8" t="s">
        <v>14</v>
      </c>
      <c r="S414" s="95" t="s">
        <v>12</v>
      </c>
      <c r="T414" s="95" t="s">
        <v>11</v>
      </c>
      <c r="U414" s="1" t="s">
        <v>4</v>
      </c>
      <c r="V414" s="1" t="s">
        <v>5</v>
      </c>
      <c r="W414" s="1" t="s">
        <v>6</v>
      </c>
      <c r="X414" s="95" t="s">
        <v>65</v>
      </c>
      <c r="Y414" s="557" t="s">
        <v>7</v>
      </c>
      <c r="Z414" s="558"/>
      <c r="AA414" s="1" t="s">
        <v>0</v>
      </c>
      <c r="AB414" s="102" t="s">
        <v>1</v>
      </c>
      <c r="AC414" s="105" t="s">
        <v>15</v>
      </c>
    </row>
    <row r="415" spans="1:34" x14ac:dyDescent="0.25">
      <c r="A415" s="89" t="s">
        <v>26</v>
      </c>
      <c r="B415" s="559">
        <v>1997</v>
      </c>
      <c r="C415" s="78">
        <v>18.91</v>
      </c>
      <c r="D415" s="79">
        <v>2447</v>
      </c>
      <c r="E415" s="31">
        <f t="shared" ref="E415:E444" si="417">D415/C415</f>
        <v>129.40243257535695</v>
      </c>
      <c r="F415" s="64">
        <f t="shared" ref="F415:F431" si="418">G415/C415</f>
        <v>4</v>
      </c>
      <c r="G415" s="65">
        <v>75.64</v>
      </c>
      <c r="H415" s="66">
        <v>9788</v>
      </c>
      <c r="I415" s="65">
        <v>20</v>
      </c>
      <c r="J415" s="66">
        <v>1876</v>
      </c>
      <c r="K415" s="66">
        <v>46840</v>
      </c>
      <c r="L415" s="135">
        <v>44820</v>
      </c>
      <c r="M415" s="67" t="s">
        <v>8</v>
      </c>
      <c r="N415" s="68">
        <f t="shared" ref="N415:N455" si="419">H415/J415</f>
        <v>5.2174840085287846</v>
      </c>
      <c r="O415" s="69">
        <f t="shared" ref="O415:O455" si="420">K415/J415</f>
        <v>24.968017057569295</v>
      </c>
      <c r="P415" s="70">
        <f t="shared" ref="P415:P444" si="421">K415/C415</f>
        <v>2476.9962982548914</v>
      </c>
      <c r="Q415" s="100">
        <f t="shared" ref="Q415:Q431" si="422">J415/D415</f>
        <v>0.76665304454434002</v>
      </c>
      <c r="R415" s="64">
        <f t="shared" ref="R415:R431" si="423">S415/C415</f>
        <v>33.158646218931779</v>
      </c>
      <c r="S415" s="71">
        <f t="shared" ref="S415:S431" si="424">G415+S364</f>
        <v>627.03</v>
      </c>
      <c r="T415" s="72">
        <f t="shared" ref="T415:T431" si="425">H415+T364</f>
        <v>81128</v>
      </c>
      <c r="U415" s="71">
        <f t="shared" ref="U415:U431" si="426">I415+U364</f>
        <v>178</v>
      </c>
      <c r="V415" s="72">
        <f t="shared" ref="V415:V431" si="427">J415+V364</f>
        <v>16300</v>
      </c>
      <c r="W415" s="72">
        <f t="shared" ref="W415:X431" si="428">K415+W364</f>
        <v>385390</v>
      </c>
      <c r="X415" s="72">
        <f t="shared" si="428"/>
        <v>364680</v>
      </c>
      <c r="Y415" s="67" t="s">
        <v>8</v>
      </c>
      <c r="Z415" s="21">
        <f t="shared" ref="Z415:Z455" si="429">T415/V415</f>
        <v>4.9771779141104293</v>
      </c>
      <c r="AA415" s="22">
        <f t="shared" ref="AA415:AA455" si="430">W415/V415</f>
        <v>23.643558282208588</v>
      </c>
      <c r="AB415" s="103">
        <f t="shared" ref="AB415:AB455" si="431">W415/C415</f>
        <v>20380.222104706503</v>
      </c>
      <c r="AC415" s="106">
        <f t="shared" ref="AC415:AC431" si="432">V415/D415</f>
        <v>6.6612178177360031</v>
      </c>
      <c r="AF415" s="132">
        <f>AD415-P415</f>
        <v>-2476.9962982548914</v>
      </c>
      <c r="AG415" s="431">
        <f>(J415/D415)*AE415</f>
        <v>0</v>
      </c>
      <c r="AH415" s="431">
        <f>AG415*O415</f>
        <v>0</v>
      </c>
    </row>
    <row r="416" spans="1:34" x14ac:dyDescent="0.25">
      <c r="A416" s="90" t="s">
        <v>27</v>
      </c>
      <c r="B416" s="560"/>
      <c r="C416" s="27">
        <v>16.41</v>
      </c>
      <c r="D416" s="28">
        <v>2029</v>
      </c>
      <c r="E416" s="16">
        <f t="shared" si="417"/>
        <v>123.64411943936624</v>
      </c>
      <c r="F416" s="17">
        <f t="shared" si="418"/>
        <v>4</v>
      </c>
      <c r="G416" s="18">
        <v>65.64</v>
      </c>
      <c r="H416" s="19">
        <v>8116</v>
      </c>
      <c r="I416" s="18">
        <v>19</v>
      </c>
      <c r="J416" s="19">
        <v>1419</v>
      </c>
      <c r="K416" s="19">
        <v>37310</v>
      </c>
      <c r="L416" s="136">
        <v>35700</v>
      </c>
      <c r="M416" s="20" t="s">
        <v>8</v>
      </c>
      <c r="N416" s="21">
        <f t="shared" si="419"/>
        <v>5.7195207892882314</v>
      </c>
      <c r="O416" s="22">
        <f t="shared" si="420"/>
        <v>26.293164200140943</v>
      </c>
      <c r="P416" s="23">
        <f t="shared" si="421"/>
        <v>2273.6136502132845</v>
      </c>
      <c r="Q416" s="100">
        <f t="shared" si="422"/>
        <v>0.69935929029078359</v>
      </c>
      <c r="R416" s="17">
        <f t="shared" si="423"/>
        <v>34</v>
      </c>
      <c r="S416" s="24">
        <f t="shared" si="424"/>
        <v>557.94000000000005</v>
      </c>
      <c r="T416" s="25">
        <f t="shared" si="425"/>
        <v>68986</v>
      </c>
      <c r="U416" s="24">
        <f t="shared" si="426"/>
        <v>169</v>
      </c>
      <c r="V416" s="25">
        <f t="shared" si="427"/>
        <v>12841</v>
      </c>
      <c r="W416" s="25">
        <f t="shared" si="428"/>
        <v>324230</v>
      </c>
      <c r="X416" s="72">
        <f t="shared" si="428"/>
        <v>307310</v>
      </c>
      <c r="Y416" s="20" t="s">
        <v>8</v>
      </c>
      <c r="Z416" s="21">
        <f t="shared" si="429"/>
        <v>5.3723230278015732</v>
      </c>
      <c r="AA416" s="22">
        <f t="shared" si="430"/>
        <v>25.249591153336969</v>
      </c>
      <c r="AB416" s="103">
        <f t="shared" si="431"/>
        <v>19758.074344911638</v>
      </c>
      <c r="AC416" s="106">
        <f t="shared" si="432"/>
        <v>6.3287333661902414</v>
      </c>
      <c r="AF416" s="132">
        <f t="shared" ref="AF416:AF453" si="433">AD416-P416</f>
        <v>-2273.6136502132845</v>
      </c>
      <c r="AG416" s="431">
        <f t="shared" ref="AG416:AG455" si="434">(J416/D416)*AE416</f>
        <v>0</v>
      </c>
      <c r="AH416" s="431">
        <f t="shared" ref="AH416:AH455" si="435">AG416*O416</f>
        <v>0</v>
      </c>
    </row>
    <row r="417" spans="1:34" x14ac:dyDescent="0.25">
      <c r="A417" s="90" t="s">
        <v>28</v>
      </c>
      <c r="B417" s="560"/>
      <c r="C417" s="27">
        <v>18.7</v>
      </c>
      <c r="D417" s="28">
        <v>2289</v>
      </c>
      <c r="E417" s="16">
        <f t="shared" si="417"/>
        <v>122.40641711229947</v>
      </c>
      <c r="F417" s="17">
        <f t="shared" si="418"/>
        <v>4</v>
      </c>
      <c r="G417" s="18">
        <v>74.8</v>
      </c>
      <c r="H417" s="19">
        <v>9156</v>
      </c>
      <c r="I417" s="18">
        <v>20</v>
      </c>
      <c r="J417" s="19">
        <v>1758</v>
      </c>
      <c r="K417" s="19">
        <v>45080</v>
      </c>
      <c r="L417" s="136">
        <v>43130</v>
      </c>
      <c r="M417" s="20" t="s">
        <v>8</v>
      </c>
      <c r="N417" s="21">
        <f t="shared" si="419"/>
        <v>5.2081911262798632</v>
      </c>
      <c r="O417" s="22">
        <f t="shared" si="420"/>
        <v>25.642775881683733</v>
      </c>
      <c r="P417" s="23">
        <f t="shared" si="421"/>
        <v>2410.6951871657757</v>
      </c>
      <c r="Q417" s="100">
        <f t="shared" si="422"/>
        <v>0.76802096985583224</v>
      </c>
      <c r="R417" s="17">
        <f t="shared" si="423"/>
        <v>35</v>
      </c>
      <c r="S417" s="24">
        <f t="shared" si="424"/>
        <v>654.5</v>
      </c>
      <c r="T417" s="25">
        <f t="shared" si="425"/>
        <v>80115</v>
      </c>
      <c r="U417" s="24">
        <f t="shared" si="426"/>
        <v>177</v>
      </c>
      <c r="V417" s="25">
        <f t="shared" si="427"/>
        <v>15178</v>
      </c>
      <c r="W417" s="25">
        <f t="shared" si="428"/>
        <v>377470</v>
      </c>
      <c r="X417" s="72">
        <f t="shared" si="428"/>
        <v>357740</v>
      </c>
      <c r="Y417" s="20" t="s">
        <v>8</v>
      </c>
      <c r="Z417" s="21">
        <f t="shared" si="429"/>
        <v>5.2783634207405452</v>
      </c>
      <c r="AA417" s="22">
        <f t="shared" si="430"/>
        <v>24.869548030043482</v>
      </c>
      <c r="AB417" s="103">
        <f t="shared" si="431"/>
        <v>20185.561497326205</v>
      </c>
      <c r="AC417" s="106">
        <f t="shared" si="432"/>
        <v>6.6308431629532549</v>
      </c>
      <c r="AF417" s="132">
        <f t="shared" si="433"/>
        <v>-2410.6951871657757</v>
      </c>
      <c r="AG417" s="431">
        <f t="shared" si="434"/>
        <v>0</v>
      </c>
      <c r="AH417" s="431">
        <f t="shared" si="435"/>
        <v>0</v>
      </c>
    </row>
    <row r="418" spans="1:34" x14ac:dyDescent="0.25">
      <c r="A418" s="90" t="s">
        <v>29</v>
      </c>
      <c r="B418" s="560"/>
      <c r="C418" s="27">
        <v>17.149999999999999</v>
      </c>
      <c r="D418" s="28">
        <v>2151</v>
      </c>
      <c r="E418" s="16">
        <f t="shared" si="417"/>
        <v>125.42274052478135</v>
      </c>
      <c r="F418" s="17">
        <f t="shared" si="418"/>
        <v>4</v>
      </c>
      <c r="G418" s="18">
        <v>68.599999999999994</v>
      </c>
      <c r="H418" s="19">
        <v>8604</v>
      </c>
      <c r="I418" s="18">
        <v>18</v>
      </c>
      <c r="J418" s="19">
        <v>1328</v>
      </c>
      <c r="K418" s="19">
        <v>33830</v>
      </c>
      <c r="L418" s="136">
        <v>32370</v>
      </c>
      <c r="M418" s="20" t="s">
        <v>8</v>
      </c>
      <c r="N418" s="21">
        <f t="shared" si="419"/>
        <v>6.4789156626506026</v>
      </c>
      <c r="O418" s="22">
        <f t="shared" si="420"/>
        <v>25.474397590361445</v>
      </c>
      <c r="P418" s="23">
        <f t="shared" si="421"/>
        <v>1972.5947521865892</v>
      </c>
      <c r="Q418" s="100">
        <f t="shared" si="422"/>
        <v>0.61738726173872616</v>
      </c>
      <c r="R418" s="17">
        <f t="shared" si="423"/>
        <v>35</v>
      </c>
      <c r="S418" s="24">
        <f t="shared" si="424"/>
        <v>600.25</v>
      </c>
      <c r="T418" s="25">
        <f t="shared" si="425"/>
        <v>75285</v>
      </c>
      <c r="U418" s="24">
        <f t="shared" si="426"/>
        <v>169</v>
      </c>
      <c r="V418" s="25">
        <f t="shared" si="427"/>
        <v>14461</v>
      </c>
      <c r="W418" s="25">
        <f t="shared" si="428"/>
        <v>359120</v>
      </c>
      <c r="X418" s="72">
        <f t="shared" si="428"/>
        <v>339840</v>
      </c>
      <c r="Y418" s="20" t="s">
        <v>8</v>
      </c>
      <c r="Z418" s="21">
        <f t="shared" si="429"/>
        <v>5.2060715026623328</v>
      </c>
      <c r="AA418" s="22">
        <f t="shared" si="430"/>
        <v>24.833690616139961</v>
      </c>
      <c r="AB418" s="103">
        <f t="shared" si="431"/>
        <v>20939.9416909621</v>
      </c>
      <c r="AC418" s="106">
        <f t="shared" si="432"/>
        <v>6.722919572291957</v>
      </c>
      <c r="AF418" s="132">
        <f t="shared" si="433"/>
        <v>-1972.5947521865892</v>
      </c>
      <c r="AG418" s="431">
        <f t="shared" si="434"/>
        <v>0</v>
      </c>
      <c r="AH418" s="431">
        <f t="shared" si="435"/>
        <v>0</v>
      </c>
    </row>
    <row r="419" spans="1:34" x14ac:dyDescent="0.25">
      <c r="A419" s="90" t="s">
        <v>30</v>
      </c>
      <c r="B419" s="560"/>
      <c r="C419" s="27">
        <v>16.600000000000001</v>
      </c>
      <c r="D419" s="28">
        <v>2134</v>
      </c>
      <c r="E419" s="16">
        <f t="shared" si="417"/>
        <v>128.55421686746988</v>
      </c>
      <c r="F419" s="17">
        <f t="shared" si="418"/>
        <v>4</v>
      </c>
      <c r="G419" s="18">
        <v>66.400000000000006</v>
      </c>
      <c r="H419" s="19">
        <v>8536</v>
      </c>
      <c r="I419" s="18">
        <v>19</v>
      </c>
      <c r="J419" s="19">
        <v>1847</v>
      </c>
      <c r="K419" s="19">
        <v>46530</v>
      </c>
      <c r="L419" s="136">
        <v>44520</v>
      </c>
      <c r="M419" s="20" t="s">
        <v>8</v>
      </c>
      <c r="N419" s="21">
        <f t="shared" si="419"/>
        <v>4.6215484569572283</v>
      </c>
      <c r="O419" s="22">
        <f t="shared" si="420"/>
        <v>25.19220357336221</v>
      </c>
      <c r="P419" s="23">
        <f t="shared" si="421"/>
        <v>2803.0120481927706</v>
      </c>
      <c r="Q419" s="100">
        <f t="shared" si="422"/>
        <v>0.86551077788191189</v>
      </c>
      <c r="R419" s="17">
        <f t="shared" si="423"/>
        <v>35</v>
      </c>
      <c r="S419" s="24">
        <f t="shared" si="424"/>
        <v>581</v>
      </c>
      <c r="T419" s="25">
        <f t="shared" si="425"/>
        <v>74690</v>
      </c>
      <c r="U419" s="24">
        <f t="shared" si="426"/>
        <v>159</v>
      </c>
      <c r="V419" s="25">
        <f t="shared" si="427"/>
        <v>14271</v>
      </c>
      <c r="W419" s="25">
        <f t="shared" si="428"/>
        <v>355420</v>
      </c>
      <c r="X419" s="72">
        <f t="shared" si="428"/>
        <v>336870</v>
      </c>
      <c r="Y419" s="20" t="s">
        <v>8</v>
      </c>
      <c r="Z419" s="21">
        <f t="shared" si="429"/>
        <v>5.2336907014224652</v>
      </c>
      <c r="AA419" s="22">
        <f t="shared" si="430"/>
        <v>24.905052203769884</v>
      </c>
      <c r="AB419" s="103">
        <f t="shared" si="431"/>
        <v>21410.843373493975</v>
      </c>
      <c r="AC419" s="106">
        <f t="shared" si="432"/>
        <v>6.6874414245548266</v>
      </c>
      <c r="AF419" s="132">
        <f t="shared" si="433"/>
        <v>-2803.0120481927706</v>
      </c>
      <c r="AG419" s="431">
        <f t="shared" si="434"/>
        <v>0</v>
      </c>
      <c r="AH419" s="431">
        <f t="shared" si="435"/>
        <v>0</v>
      </c>
    </row>
    <row r="420" spans="1:34" x14ac:dyDescent="0.25">
      <c r="A420" s="90" t="s">
        <v>31</v>
      </c>
      <c r="B420" s="560"/>
      <c r="C420" s="27">
        <v>14.28</v>
      </c>
      <c r="D420" s="28">
        <v>1762</v>
      </c>
      <c r="E420" s="16">
        <f t="shared" si="417"/>
        <v>123.38935574229693</v>
      </c>
      <c r="F420" s="17">
        <f t="shared" si="418"/>
        <v>4</v>
      </c>
      <c r="G420" s="18">
        <v>57.12</v>
      </c>
      <c r="H420" s="19">
        <v>7048</v>
      </c>
      <c r="I420" s="18">
        <v>16</v>
      </c>
      <c r="J420" s="19">
        <v>1301</v>
      </c>
      <c r="K420" s="19">
        <v>32720</v>
      </c>
      <c r="L420" s="136">
        <v>31310</v>
      </c>
      <c r="M420" s="20" t="s">
        <v>8</v>
      </c>
      <c r="N420" s="21">
        <f t="shared" si="419"/>
        <v>5.4173712528823978</v>
      </c>
      <c r="O420" s="22">
        <f t="shared" si="420"/>
        <v>25.149884704073788</v>
      </c>
      <c r="P420" s="23">
        <f t="shared" si="421"/>
        <v>2291.3165266106444</v>
      </c>
      <c r="Q420" s="100">
        <f t="shared" si="422"/>
        <v>0.73836549375709426</v>
      </c>
      <c r="R420" s="17">
        <f t="shared" si="423"/>
        <v>33.439775910364148</v>
      </c>
      <c r="S420" s="24">
        <f t="shared" si="424"/>
        <v>477.52</v>
      </c>
      <c r="T420" s="25">
        <f t="shared" si="425"/>
        <v>58908</v>
      </c>
      <c r="U420" s="24">
        <f t="shared" si="426"/>
        <v>136</v>
      </c>
      <c r="V420" s="25">
        <f t="shared" si="427"/>
        <v>11015</v>
      </c>
      <c r="W420" s="25">
        <f t="shared" si="428"/>
        <v>264470</v>
      </c>
      <c r="X420" s="72">
        <f t="shared" si="428"/>
        <v>250220</v>
      </c>
      <c r="Y420" s="20" t="s">
        <v>8</v>
      </c>
      <c r="Z420" s="21">
        <f t="shared" si="429"/>
        <v>5.3479800272355877</v>
      </c>
      <c r="AA420" s="22">
        <f t="shared" si="430"/>
        <v>24.009986382206083</v>
      </c>
      <c r="AB420" s="103">
        <f t="shared" si="431"/>
        <v>18520.308123249302</v>
      </c>
      <c r="AC420" s="106">
        <f t="shared" si="432"/>
        <v>6.2514188422247443</v>
      </c>
      <c r="AF420" s="132">
        <f t="shared" si="433"/>
        <v>-2291.3165266106444</v>
      </c>
      <c r="AG420" s="431">
        <f t="shared" si="434"/>
        <v>0</v>
      </c>
      <c r="AH420" s="431">
        <f t="shared" si="435"/>
        <v>0</v>
      </c>
    </row>
    <row r="421" spans="1:34" x14ac:dyDescent="0.25">
      <c r="A421" s="90" t="s">
        <v>32</v>
      </c>
      <c r="B421" s="560"/>
      <c r="C421" s="27">
        <v>19.53</v>
      </c>
      <c r="D421" s="28">
        <v>2423</v>
      </c>
      <c r="E421" s="16">
        <f t="shared" si="417"/>
        <v>124.06554019457245</v>
      </c>
      <c r="F421" s="17">
        <f t="shared" si="418"/>
        <v>4</v>
      </c>
      <c r="G421" s="18">
        <v>78.12</v>
      </c>
      <c r="H421" s="19">
        <v>9692</v>
      </c>
      <c r="I421" s="18">
        <v>26</v>
      </c>
      <c r="J421" s="19">
        <v>1947</v>
      </c>
      <c r="K421" s="19">
        <v>51340</v>
      </c>
      <c r="L421" s="136">
        <v>49120</v>
      </c>
      <c r="M421" s="20" t="s">
        <v>8</v>
      </c>
      <c r="N421" s="21">
        <f t="shared" si="419"/>
        <v>4.9779147406266047</v>
      </c>
      <c r="O421" s="22">
        <f t="shared" si="420"/>
        <v>26.368772470467384</v>
      </c>
      <c r="P421" s="23">
        <f t="shared" si="421"/>
        <v>2628.7762416794671</v>
      </c>
      <c r="Q421" s="100">
        <f t="shared" si="422"/>
        <v>0.8035493190260008</v>
      </c>
      <c r="R421" s="17">
        <f t="shared" si="423"/>
        <v>34</v>
      </c>
      <c r="S421" s="24">
        <f t="shared" si="424"/>
        <v>664.0200000000001</v>
      </c>
      <c r="T421" s="25">
        <f t="shared" si="425"/>
        <v>82382</v>
      </c>
      <c r="U421" s="24">
        <f t="shared" si="426"/>
        <v>397</v>
      </c>
      <c r="V421" s="25">
        <f t="shared" si="427"/>
        <v>16662</v>
      </c>
      <c r="W421" s="25">
        <f t="shared" si="428"/>
        <v>423050</v>
      </c>
      <c r="X421" s="72">
        <f t="shared" si="428"/>
        <v>400230</v>
      </c>
      <c r="Y421" s="20" t="s">
        <v>8</v>
      </c>
      <c r="Z421" s="21">
        <f t="shared" si="429"/>
        <v>4.9443044052334653</v>
      </c>
      <c r="AA421" s="22">
        <f t="shared" si="430"/>
        <v>25.390109230584564</v>
      </c>
      <c r="AB421" s="103">
        <f t="shared" si="431"/>
        <v>21661.546338965694</v>
      </c>
      <c r="AC421" s="106">
        <f t="shared" si="432"/>
        <v>6.876599257119274</v>
      </c>
      <c r="AF421" s="132">
        <f t="shared" si="433"/>
        <v>-2628.7762416794671</v>
      </c>
      <c r="AG421" s="431">
        <f t="shared" si="434"/>
        <v>0</v>
      </c>
      <c r="AH421" s="431">
        <f t="shared" si="435"/>
        <v>0</v>
      </c>
    </row>
    <row r="422" spans="1:34" x14ac:dyDescent="0.25">
      <c r="A422" s="90" t="s">
        <v>33</v>
      </c>
      <c r="B422" s="560"/>
      <c r="C422" s="27">
        <v>19.88</v>
      </c>
      <c r="D422" s="28">
        <v>2473</v>
      </c>
      <c r="E422" s="16">
        <f t="shared" si="417"/>
        <v>124.39637826961771</v>
      </c>
      <c r="F422" s="17">
        <f t="shared" si="418"/>
        <v>4</v>
      </c>
      <c r="G422" s="18">
        <v>79.52</v>
      </c>
      <c r="H422" s="19">
        <v>9892</v>
      </c>
      <c r="I422" s="18">
        <v>23</v>
      </c>
      <c r="J422" s="19">
        <v>1774</v>
      </c>
      <c r="K422" s="19">
        <v>45440</v>
      </c>
      <c r="L422" s="136">
        <v>43480</v>
      </c>
      <c r="M422" s="20" t="s">
        <v>8</v>
      </c>
      <c r="N422" s="21">
        <f t="shared" si="419"/>
        <v>5.5760992108229992</v>
      </c>
      <c r="O422" s="22">
        <f t="shared" si="420"/>
        <v>25.614430665163471</v>
      </c>
      <c r="P422" s="23">
        <f t="shared" si="421"/>
        <v>2285.7142857142858</v>
      </c>
      <c r="Q422" s="100">
        <f t="shared" si="422"/>
        <v>0.71734735139506667</v>
      </c>
      <c r="R422" s="17">
        <f t="shared" si="423"/>
        <v>34.597585513078471</v>
      </c>
      <c r="S422" s="24">
        <f t="shared" si="424"/>
        <v>687.8</v>
      </c>
      <c r="T422" s="25">
        <f t="shared" si="425"/>
        <v>85559</v>
      </c>
      <c r="U422" s="24">
        <f t="shared" si="426"/>
        <v>191</v>
      </c>
      <c r="V422" s="25">
        <f t="shared" si="427"/>
        <v>16130</v>
      </c>
      <c r="W422" s="25">
        <f t="shared" si="428"/>
        <v>399920</v>
      </c>
      <c r="X422" s="72">
        <f t="shared" si="428"/>
        <v>378860</v>
      </c>
      <c r="Y422" s="20" t="s">
        <v>8</v>
      </c>
      <c r="Z422" s="21">
        <f t="shared" si="429"/>
        <v>5.3043397396156227</v>
      </c>
      <c r="AA422" s="22">
        <f t="shared" si="430"/>
        <v>24.793552386856788</v>
      </c>
      <c r="AB422" s="103">
        <f t="shared" si="431"/>
        <v>20116.700201207244</v>
      </c>
      <c r="AC422" s="106">
        <f t="shared" si="432"/>
        <v>6.5224423776789324</v>
      </c>
      <c r="AF422" s="132">
        <f t="shared" si="433"/>
        <v>-2285.7142857142858</v>
      </c>
      <c r="AG422" s="431">
        <f t="shared" si="434"/>
        <v>0</v>
      </c>
      <c r="AH422" s="431">
        <f t="shared" si="435"/>
        <v>0</v>
      </c>
    </row>
    <row r="423" spans="1:34" x14ac:dyDescent="0.25">
      <c r="A423" s="90" t="s">
        <v>34</v>
      </c>
      <c r="B423" s="560"/>
      <c r="C423" s="27">
        <v>19.899999999999999</v>
      </c>
      <c r="D423" s="28">
        <v>2485</v>
      </c>
      <c r="E423" s="16">
        <f t="shared" si="417"/>
        <v>124.87437185929649</v>
      </c>
      <c r="F423" s="17">
        <f t="shared" si="418"/>
        <v>4</v>
      </c>
      <c r="G423" s="18">
        <v>79.599999999999994</v>
      </c>
      <c r="H423" s="19">
        <v>9940</v>
      </c>
      <c r="I423" s="18">
        <v>22</v>
      </c>
      <c r="J423" s="19">
        <v>2154</v>
      </c>
      <c r="K423" s="19">
        <v>54910</v>
      </c>
      <c r="L423" s="136">
        <v>52540</v>
      </c>
      <c r="M423" s="20" t="s">
        <v>8</v>
      </c>
      <c r="N423" s="21">
        <f t="shared" si="419"/>
        <v>4.6146703806870937</v>
      </c>
      <c r="O423" s="22">
        <f t="shared" si="420"/>
        <v>25.492107706592385</v>
      </c>
      <c r="P423" s="23">
        <f t="shared" si="421"/>
        <v>2759.2964824120604</v>
      </c>
      <c r="Q423" s="100">
        <f t="shared" si="422"/>
        <v>0.86680080482897381</v>
      </c>
      <c r="R423" s="17">
        <f t="shared" si="423"/>
        <v>35</v>
      </c>
      <c r="S423" s="24">
        <f t="shared" si="424"/>
        <v>696.5</v>
      </c>
      <c r="T423" s="25">
        <f t="shared" si="425"/>
        <v>86975</v>
      </c>
      <c r="U423" s="24">
        <f t="shared" si="426"/>
        <v>201</v>
      </c>
      <c r="V423" s="25">
        <f t="shared" si="427"/>
        <v>18161</v>
      </c>
      <c r="W423" s="25">
        <f t="shared" si="428"/>
        <v>451710</v>
      </c>
      <c r="X423" s="72">
        <f t="shared" si="428"/>
        <v>427940</v>
      </c>
      <c r="Y423" s="20" t="s">
        <v>8</v>
      </c>
      <c r="Z423" s="21">
        <f t="shared" si="429"/>
        <v>4.7891085292660094</v>
      </c>
      <c r="AA423" s="22">
        <f t="shared" si="430"/>
        <v>24.872529045757393</v>
      </c>
      <c r="AB423" s="103">
        <f t="shared" si="431"/>
        <v>22698.994974874375</v>
      </c>
      <c r="AC423" s="106">
        <f t="shared" si="432"/>
        <v>7.3082494969818912</v>
      </c>
      <c r="AF423" s="132">
        <f t="shared" si="433"/>
        <v>-2759.2964824120604</v>
      </c>
      <c r="AG423" s="431">
        <f t="shared" si="434"/>
        <v>0</v>
      </c>
      <c r="AH423" s="431">
        <f t="shared" si="435"/>
        <v>0</v>
      </c>
    </row>
    <row r="424" spans="1:34" x14ac:dyDescent="0.25">
      <c r="A424" s="90" t="s">
        <v>35</v>
      </c>
      <c r="B424" s="560"/>
      <c r="C424" s="27">
        <v>16.489999999999998</v>
      </c>
      <c r="D424" s="28">
        <v>2171</v>
      </c>
      <c r="E424" s="16">
        <f t="shared" si="417"/>
        <v>131.65554881746513</v>
      </c>
      <c r="F424" s="17">
        <f t="shared" si="418"/>
        <v>5.0000000000000009</v>
      </c>
      <c r="G424" s="18">
        <v>82.45</v>
      </c>
      <c r="H424" s="19">
        <v>10855</v>
      </c>
      <c r="I424" s="18">
        <v>25</v>
      </c>
      <c r="J424" s="19">
        <v>1932</v>
      </c>
      <c r="K424" s="19">
        <v>49280</v>
      </c>
      <c r="L424" s="136">
        <v>47150</v>
      </c>
      <c r="M424" s="20" t="s">
        <v>8</v>
      </c>
      <c r="N424" s="21">
        <f t="shared" si="419"/>
        <v>5.6185300207039335</v>
      </c>
      <c r="O424" s="22">
        <f t="shared" si="420"/>
        <v>25.507246376811594</v>
      </c>
      <c r="P424" s="23">
        <f t="shared" si="421"/>
        <v>2988.4778653729536</v>
      </c>
      <c r="Q424" s="100">
        <f t="shared" si="422"/>
        <v>0.88991248272685397</v>
      </c>
      <c r="R424" s="17">
        <f t="shared" si="423"/>
        <v>35</v>
      </c>
      <c r="S424" s="24">
        <f t="shared" si="424"/>
        <v>577.15</v>
      </c>
      <c r="T424" s="25">
        <f t="shared" si="425"/>
        <v>75985</v>
      </c>
      <c r="U424" s="24">
        <f t="shared" si="426"/>
        <v>180</v>
      </c>
      <c r="V424" s="25">
        <f t="shared" si="427"/>
        <v>13623</v>
      </c>
      <c r="W424" s="25">
        <f t="shared" si="428"/>
        <v>347020</v>
      </c>
      <c r="X424" s="72">
        <f t="shared" si="428"/>
        <v>328800</v>
      </c>
      <c r="Y424" s="20" t="s">
        <v>8</v>
      </c>
      <c r="Z424" s="21">
        <f t="shared" si="429"/>
        <v>5.5776994788225798</v>
      </c>
      <c r="AA424" s="22">
        <f t="shared" si="430"/>
        <v>25.473096968362327</v>
      </c>
      <c r="AB424" s="103">
        <f t="shared" si="431"/>
        <v>21044.269254093393</v>
      </c>
      <c r="AC424" s="106">
        <f t="shared" si="432"/>
        <v>6.2749884845693229</v>
      </c>
      <c r="AF424" s="132">
        <f t="shared" si="433"/>
        <v>-2988.4778653729536</v>
      </c>
      <c r="AG424" s="431">
        <f t="shared" si="434"/>
        <v>0</v>
      </c>
      <c r="AH424" s="431">
        <f t="shared" si="435"/>
        <v>0</v>
      </c>
    </row>
    <row r="425" spans="1:34" x14ac:dyDescent="0.25">
      <c r="A425" s="90" t="s">
        <v>36</v>
      </c>
      <c r="B425" s="560"/>
      <c r="C425" s="27">
        <v>19.05</v>
      </c>
      <c r="D425" s="28">
        <v>2492</v>
      </c>
      <c r="E425" s="16">
        <f t="shared" si="417"/>
        <v>130.81364829396324</v>
      </c>
      <c r="F425" s="17">
        <f t="shared" si="418"/>
        <v>4</v>
      </c>
      <c r="G425" s="18">
        <v>76.2</v>
      </c>
      <c r="H425" s="19">
        <v>9968</v>
      </c>
      <c r="I425" s="18">
        <v>20</v>
      </c>
      <c r="J425" s="19">
        <v>1739</v>
      </c>
      <c r="K425" s="19">
        <v>45140</v>
      </c>
      <c r="L425" s="136">
        <v>43190</v>
      </c>
      <c r="M425" s="20" t="s">
        <v>8</v>
      </c>
      <c r="N425" s="21">
        <f t="shared" si="419"/>
        <v>5.732029902242668</v>
      </c>
      <c r="O425" s="22">
        <f t="shared" si="420"/>
        <v>25.957446808510639</v>
      </c>
      <c r="P425" s="23">
        <f t="shared" si="421"/>
        <v>2369.5538057742783</v>
      </c>
      <c r="Q425" s="100">
        <f t="shared" si="422"/>
        <v>0.6978330658105939</v>
      </c>
      <c r="R425" s="17">
        <f t="shared" si="423"/>
        <v>34</v>
      </c>
      <c r="S425" s="24">
        <f t="shared" si="424"/>
        <v>647.70000000000005</v>
      </c>
      <c r="T425" s="25">
        <f t="shared" si="425"/>
        <v>84728</v>
      </c>
      <c r="U425" s="24">
        <f t="shared" si="426"/>
        <v>186</v>
      </c>
      <c r="V425" s="25">
        <f t="shared" si="427"/>
        <v>15726</v>
      </c>
      <c r="W425" s="25">
        <f t="shared" si="428"/>
        <v>392000</v>
      </c>
      <c r="X425" s="72">
        <f t="shared" si="428"/>
        <v>371300</v>
      </c>
      <c r="Y425" s="20" t="s">
        <v>8</v>
      </c>
      <c r="Z425" s="21">
        <f t="shared" si="429"/>
        <v>5.3877654839119931</v>
      </c>
      <c r="AA425" s="22">
        <f t="shared" si="430"/>
        <v>24.926872694900165</v>
      </c>
      <c r="AB425" s="103">
        <f t="shared" si="431"/>
        <v>20577.427821522309</v>
      </c>
      <c r="AC425" s="106">
        <f t="shared" si="432"/>
        <v>6.3105939004815408</v>
      </c>
      <c r="AF425" s="257">
        <f t="shared" si="433"/>
        <v>-2369.5538057742783</v>
      </c>
      <c r="AG425" s="431">
        <f t="shared" si="434"/>
        <v>0</v>
      </c>
      <c r="AH425" s="431">
        <f t="shared" si="435"/>
        <v>0</v>
      </c>
    </row>
    <row r="426" spans="1:34" x14ac:dyDescent="0.25">
      <c r="A426" s="90" t="s">
        <v>37</v>
      </c>
      <c r="B426" s="560"/>
      <c r="C426" s="27">
        <v>20.239999999999998</v>
      </c>
      <c r="D426" s="28">
        <v>2520</v>
      </c>
      <c r="E426" s="16">
        <f t="shared" si="417"/>
        <v>124.50592885375495</v>
      </c>
      <c r="F426" s="17">
        <f t="shared" si="418"/>
        <v>4</v>
      </c>
      <c r="G426" s="18">
        <v>80.959999999999994</v>
      </c>
      <c r="H426" s="19">
        <v>10080</v>
      </c>
      <c r="I426" s="18">
        <v>25</v>
      </c>
      <c r="J426" s="19">
        <v>1686</v>
      </c>
      <c r="K426" s="19">
        <v>43390</v>
      </c>
      <c r="L426" s="136">
        <v>41510</v>
      </c>
      <c r="M426" s="20" t="s">
        <v>8</v>
      </c>
      <c r="N426" s="21">
        <f t="shared" si="419"/>
        <v>5.9786476868327405</v>
      </c>
      <c r="O426" s="22">
        <f t="shared" si="420"/>
        <v>25.735468564650059</v>
      </c>
      <c r="P426" s="23">
        <f t="shared" si="421"/>
        <v>2143.7747035573125</v>
      </c>
      <c r="Q426" s="100">
        <f t="shared" si="422"/>
        <v>0.669047619047619</v>
      </c>
      <c r="R426" s="17">
        <f t="shared" si="423"/>
        <v>34</v>
      </c>
      <c r="S426" s="24">
        <f t="shared" si="424"/>
        <v>688.16</v>
      </c>
      <c r="T426" s="25">
        <f t="shared" si="425"/>
        <v>85680</v>
      </c>
      <c r="U426" s="24">
        <f t="shared" si="426"/>
        <v>194</v>
      </c>
      <c r="V426" s="25">
        <f t="shared" si="427"/>
        <v>15389</v>
      </c>
      <c r="W426" s="25">
        <f t="shared" si="428"/>
        <v>382540</v>
      </c>
      <c r="X426" s="72">
        <f t="shared" si="428"/>
        <v>362290</v>
      </c>
      <c r="Y426" s="20" t="s">
        <v>8</v>
      </c>
      <c r="Z426" s="21">
        <f t="shared" si="429"/>
        <v>5.5676132302293846</v>
      </c>
      <c r="AA426" s="22">
        <f t="shared" si="430"/>
        <v>24.858015465592306</v>
      </c>
      <c r="AB426" s="103">
        <f t="shared" si="431"/>
        <v>18900.1976284585</v>
      </c>
      <c r="AC426" s="106">
        <f t="shared" si="432"/>
        <v>6.1067460317460318</v>
      </c>
      <c r="AF426" s="132">
        <f t="shared" si="433"/>
        <v>-2143.7747035573125</v>
      </c>
      <c r="AG426" s="431">
        <f t="shared" si="434"/>
        <v>0</v>
      </c>
      <c r="AH426" s="431">
        <f t="shared" si="435"/>
        <v>0</v>
      </c>
    </row>
    <row r="427" spans="1:34" x14ac:dyDescent="0.25">
      <c r="A427" s="90" t="s">
        <v>18</v>
      </c>
      <c r="B427" s="560"/>
      <c r="C427" s="27">
        <v>15.47</v>
      </c>
      <c r="D427" s="28">
        <v>1640</v>
      </c>
      <c r="E427" s="16">
        <f t="shared" si="417"/>
        <v>106.01163542340012</v>
      </c>
      <c r="F427" s="17">
        <f t="shared" si="418"/>
        <v>4</v>
      </c>
      <c r="G427" s="18">
        <v>61.88</v>
      </c>
      <c r="H427" s="19">
        <v>6560</v>
      </c>
      <c r="I427" s="18">
        <v>18</v>
      </c>
      <c r="J427" s="19">
        <v>1505</v>
      </c>
      <c r="K427" s="19">
        <v>38300</v>
      </c>
      <c r="L427" s="136">
        <v>36640</v>
      </c>
      <c r="M427" s="20" t="s">
        <v>8</v>
      </c>
      <c r="N427" s="21">
        <f t="shared" si="419"/>
        <v>4.3588039867109636</v>
      </c>
      <c r="O427" s="22">
        <f t="shared" si="420"/>
        <v>25.448504983388705</v>
      </c>
      <c r="P427" s="23">
        <f t="shared" si="421"/>
        <v>2475.7595345830637</v>
      </c>
      <c r="Q427" s="100">
        <f t="shared" si="422"/>
        <v>0.91768292682926833</v>
      </c>
      <c r="R427" s="17">
        <f t="shared" si="423"/>
        <v>34.422107304460241</v>
      </c>
      <c r="S427" s="24">
        <f t="shared" si="424"/>
        <v>532.51</v>
      </c>
      <c r="T427" s="25">
        <f t="shared" si="425"/>
        <v>56717</v>
      </c>
      <c r="U427" s="24">
        <f t="shared" si="426"/>
        <v>155</v>
      </c>
      <c r="V427" s="25">
        <f t="shared" si="427"/>
        <v>11958</v>
      </c>
      <c r="W427" s="25">
        <f t="shared" si="428"/>
        <v>292860</v>
      </c>
      <c r="X427" s="72">
        <f t="shared" si="428"/>
        <v>276950</v>
      </c>
      <c r="Y427" s="20" t="s">
        <v>8</v>
      </c>
      <c r="Z427" s="21">
        <f t="shared" si="429"/>
        <v>4.7430172269610305</v>
      </c>
      <c r="AA427" s="22">
        <f t="shared" si="430"/>
        <v>24.490717511289514</v>
      </c>
      <c r="AB427" s="103">
        <f t="shared" si="431"/>
        <v>18930.833872010342</v>
      </c>
      <c r="AC427" s="106">
        <f t="shared" si="432"/>
        <v>7.2914634146341459</v>
      </c>
      <c r="AE427">
        <v>230</v>
      </c>
      <c r="AF427" s="132">
        <f t="shared" si="433"/>
        <v>-2475.7595345830637</v>
      </c>
      <c r="AG427" s="431">
        <f t="shared" si="434"/>
        <v>211.0670731707317</v>
      </c>
      <c r="AH427" s="431">
        <f t="shared" si="435"/>
        <v>5371.3414634146338</v>
      </c>
    </row>
    <row r="428" spans="1:34" x14ac:dyDescent="0.25">
      <c r="A428" s="90" t="s">
        <v>38</v>
      </c>
      <c r="B428" s="560"/>
      <c r="C428" s="27">
        <v>20.6</v>
      </c>
      <c r="D428" s="28">
        <v>2628</v>
      </c>
      <c r="E428" s="16">
        <f t="shared" si="417"/>
        <v>127.57281553398057</v>
      </c>
      <c r="F428" s="17">
        <f t="shared" si="418"/>
        <v>4</v>
      </c>
      <c r="G428" s="18">
        <v>82.4</v>
      </c>
      <c r="H428" s="19">
        <v>10512</v>
      </c>
      <c r="I428" s="18">
        <v>23</v>
      </c>
      <c r="J428" s="19">
        <v>2166</v>
      </c>
      <c r="K428" s="19">
        <v>56210</v>
      </c>
      <c r="L428" s="136">
        <v>53780</v>
      </c>
      <c r="M428" s="20" t="s">
        <v>8</v>
      </c>
      <c r="N428" s="21">
        <f t="shared" si="419"/>
        <v>4.8531855955678669</v>
      </c>
      <c r="O428" s="22">
        <f t="shared" si="420"/>
        <v>25.951061865189288</v>
      </c>
      <c r="P428" s="23">
        <f t="shared" si="421"/>
        <v>2728.6407766990287</v>
      </c>
      <c r="Q428" s="100">
        <f t="shared" si="422"/>
        <v>0.82420091324200917</v>
      </c>
      <c r="R428" s="17">
        <f t="shared" si="423"/>
        <v>34</v>
      </c>
      <c r="S428" s="24">
        <f t="shared" si="424"/>
        <v>700.4</v>
      </c>
      <c r="T428" s="25">
        <f t="shared" si="425"/>
        <v>89352</v>
      </c>
      <c r="U428" s="24">
        <f t="shared" si="426"/>
        <v>190</v>
      </c>
      <c r="V428" s="25">
        <f t="shared" si="427"/>
        <v>18526</v>
      </c>
      <c r="W428" s="25">
        <f t="shared" si="428"/>
        <v>461070</v>
      </c>
      <c r="X428" s="72">
        <f t="shared" si="428"/>
        <v>436740</v>
      </c>
      <c r="Y428" s="20" t="s">
        <v>8</v>
      </c>
      <c r="Z428" s="21">
        <f t="shared" si="429"/>
        <v>4.8230594839684766</v>
      </c>
      <c r="AA428" s="22">
        <f t="shared" si="430"/>
        <v>24.887725358954981</v>
      </c>
      <c r="AB428" s="103">
        <f t="shared" si="431"/>
        <v>22382.038834951454</v>
      </c>
      <c r="AC428" s="106">
        <f t="shared" si="432"/>
        <v>7.0494672754946723</v>
      </c>
      <c r="AF428" s="132">
        <f t="shared" si="433"/>
        <v>-2728.6407766990287</v>
      </c>
      <c r="AG428" s="431">
        <f t="shared" si="434"/>
        <v>0</v>
      </c>
      <c r="AH428" s="431">
        <f t="shared" si="435"/>
        <v>0</v>
      </c>
    </row>
    <row r="429" spans="1:34" s="220" customFormat="1" x14ac:dyDescent="0.25">
      <c r="A429" s="208" t="s">
        <v>39</v>
      </c>
      <c r="B429" s="560"/>
      <c r="C429" s="212">
        <v>17.48</v>
      </c>
      <c r="D429" s="213">
        <v>2303</v>
      </c>
      <c r="E429" s="214">
        <f t="shared" si="417"/>
        <v>131.75057208237985</v>
      </c>
      <c r="F429" s="215">
        <f t="shared" si="418"/>
        <v>4.6864988558352403</v>
      </c>
      <c r="G429" s="216">
        <v>81.92</v>
      </c>
      <c r="H429" s="209">
        <v>10794</v>
      </c>
      <c r="I429" s="216">
        <v>26</v>
      </c>
      <c r="J429" s="209">
        <v>2386</v>
      </c>
      <c r="K429" s="209">
        <v>61530</v>
      </c>
      <c r="L429" s="217">
        <v>58870</v>
      </c>
      <c r="M429" s="199" t="s">
        <v>8</v>
      </c>
      <c r="N429" s="200">
        <f t="shared" si="419"/>
        <v>4.5238893545683148</v>
      </c>
      <c r="O429" s="201">
        <f t="shared" si="420"/>
        <v>25.787929589270746</v>
      </c>
      <c r="P429" s="218">
        <f t="shared" si="421"/>
        <v>3520.0228832951943</v>
      </c>
      <c r="Q429" s="219">
        <f t="shared" si="422"/>
        <v>1.0360399478940512</v>
      </c>
      <c r="R429" s="215">
        <f t="shared" si="423"/>
        <v>34.686498855835239</v>
      </c>
      <c r="S429" s="196">
        <f t="shared" si="424"/>
        <v>606.32000000000005</v>
      </c>
      <c r="T429" s="197">
        <f t="shared" si="425"/>
        <v>79884</v>
      </c>
      <c r="U429" s="196">
        <f t="shared" si="426"/>
        <v>184</v>
      </c>
      <c r="V429" s="197">
        <f t="shared" si="427"/>
        <v>16143</v>
      </c>
      <c r="W429" s="197">
        <f t="shared" si="428"/>
        <v>401390</v>
      </c>
      <c r="X429" s="198">
        <f t="shared" si="428"/>
        <v>380290</v>
      </c>
      <c r="Y429" s="199" t="s">
        <v>8</v>
      </c>
      <c r="Z429" s="200">
        <f t="shared" si="429"/>
        <v>4.9485225794462</v>
      </c>
      <c r="AA429" s="201">
        <f t="shared" si="430"/>
        <v>24.864647215511368</v>
      </c>
      <c r="AB429" s="202">
        <f t="shared" si="431"/>
        <v>22962.814645308925</v>
      </c>
      <c r="AC429" s="203">
        <f t="shared" si="432"/>
        <v>7.0095527572731218</v>
      </c>
      <c r="AE429"/>
      <c r="AF429" s="132">
        <f t="shared" si="433"/>
        <v>-3520.0228832951943</v>
      </c>
      <c r="AG429" s="431">
        <f t="shared" si="434"/>
        <v>0</v>
      </c>
      <c r="AH429" s="431">
        <f t="shared" si="435"/>
        <v>0</v>
      </c>
    </row>
    <row r="430" spans="1:34" x14ac:dyDescent="0.25">
      <c r="A430" s="90" t="s">
        <v>40</v>
      </c>
      <c r="B430" s="560"/>
      <c r="C430" s="27">
        <v>12.81</v>
      </c>
      <c r="D430" s="28">
        <v>1641</v>
      </c>
      <c r="E430" s="16">
        <f t="shared" si="417"/>
        <v>128.10304449648712</v>
      </c>
      <c r="F430" s="17">
        <f t="shared" si="418"/>
        <v>4</v>
      </c>
      <c r="G430" s="18">
        <v>51.24</v>
      </c>
      <c r="H430" s="19">
        <v>6564</v>
      </c>
      <c r="I430" s="18">
        <v>13</v>
      </c>
      <c r="J430" s="19">
        <v>1271</v>
      </c>
      <c r="K430" s="19">
        <v>30550</v>
      </c>
      <c r="L430" s="136">
        <v>29230</v>
      </c>
      <c r="M430" s="20" t="s">
        <v>8</v>
      </c>
      <c r="N430" s="21">
        <f t="shared" si="419"/>
        <v>5.1644374508261208</v>
      </c>
      <c r="O430" s="22">
        <f t="shared" si="420"/>
        <v>24.036191974822973</v>
      </c>
      <c r="P430" s="23">
        <f t="shared" si="421"/>
        <v>2384.8555815768927</v>
      </c>
      <c r="Q430" s="100">
        <f t="shared" si="422"/>
        <v>0.77452772699573436</v>
      </c>
      <c r="R430" s="17">
        <f t="shared" si="423"/>
        <v>33.219359875097581</v>
      </c>
      <c r="S430" s="24">
        <f t="shared" si="424"/>
        <v>425.54</v>
      </c>
      <c r="T430" s="25">
        <f t="shared" si="425"/>
        <v>54510</v>
      </c>
      <c r="U430" s="24">
        <f t="shared" si="426"/>
        <v>111</v>
      </c>
      <c r="V430" s="25">
        <f t="shared" si="427"/>
        <v>10412</v>
      </c>
      <c r="W430" s="25">
        <f t="shared" si="428"/>
        <v>239560</v>
      </c>
      <c r="X430" s="72">
        <f t="shared" si="428"/>
        <v>226920</v>
      </c>
      <c r="Y430" s="20" t="s">
        <v>8</v>
      </c>
      <c r="Z430" s="21">
        <f t="shared" si="429"/>
        <v>5.2353054168267388</v>
      </c>
      <c r="AA430" s="22">
        <f t="shared" si="430"/>
        <v>23.008067614291203</v>
      </c>
      <c r="AB430" s="103">
        <f t="shared" si="431"/>
        <v>18701.014832162371</v>
      </c>
      <c r="AC430" s="106">
        <f t="shared" si="432"/>
        <v>6.344911639244363</v>
      </c>
      <c r="AF430" s="132">
        <f t="shared" si="433"/>
        <v>-2384.8555815768927</v>
      </c>
      <c r="AG430" s="431">
        <f t="shared" si="434"/>
        <v>0</v>
      </c>
      <c r="AH430" s="431">
        <f t="shared" si="435"/>
        <v>0</v>
      </c>
    </row>
    <row r="431" spans="1:34" x14ac:dyDescent="0.25">
      <c r="A431" s="91" t="s">
        <v>41</v>
      </c>
      <c r="B431" s="561"/>
      <c r="C431" s="54">
        <v>2.2200000000000002</v>
      </c>
      <c r="D431" s="55">
        <v>278</v>
      </c>
      <c r="E431" s="11">
        <f t="shared" si="417"/>
        <v>125.22522522522522</v>
      </c>
      <c r="F431" s="7">
        <f t="shared" si="418"/>
        <v>4</v>
      </c>
      <c r="G431" s="6">
        <v>8.8800000000000008</v>
      </c>
      <c r="H431" s="5">
        <v>1112</v>
      </c>
      <c r="I431" s="6">
        <v>4</v>
      </c>
      <c r="J431" s="5">
        <v>253</v>
      </c>
      <c r="K431" s="5">
        <v>6340</v>
      </c>
      <c r="L431" s="137">
        <v>6070</v>
      </c>
      <c r="M431" s="131" t="s">
        <v>8</v>
      </c>
      <c r="N431" s="60">
        <f t="shared" si="419"/>
        <v>4.3952569169960478</v>
      </c>
      <c r="O431" s="61">
        <f t="shared" si="420"/>
        <v>25.059288537549406</v>
      </c>
      <c r="P431" s="62">
        <f t="shared" si="421"/>
        <v>2855.8558558558557</v>
      </c>
      <c r="Q431" s="120">
        <f t="shared" si="422"/>
        <v>0.91007194244604317</v>
      </c>
      <c r="R431" s="17">
        <f t="shared" si="423"/>
        <v>34</v>
      </c>
      <c r="S431" s="24">
        <f t="shared" si="424"/>
        <v>75.48</v>
      </c>
      <c r="T431" s="25">
        <f t="shared" si="425"/>
        <v>9452</v>
      </c>
      <c r="U431" s="24">
        <f t="shared" si="426"/>
        <v>34</v>
      </c>
      <c r="V431" s="25">
        <f t="shared" si="427"/>
        <v>2283</v>
      </c>
      <c r="W431" s="25">
        <f t="shared" si="428"/>
        <v>55310</v>
      </c>
      <c r="X431" s="72">
        <f t="shared" si="428"/>
        <v>52430</v>
      </c>
      <c r="Y431" s="131" t="s">
        <v>8</v>
      </c>
      <c r="Z431" s="21">
        <f t="shared" si="429"/>
        <v>4.1401664476565925</v>
      </c>
      <c r="AA431" s="22">
        <f t="shared" si="430"/>
        <v>24.226894437144107</v>
      </c>
      <c r="AB431" s="103">
        <f t="shared" si="431"/>
        <v>24914.414414414412</v>
      </c>
      <c r="AC431" s="106">
        <f t="shared" si="432"/>
        <v>8.2122302158273381</v>
      </c>
      <c r="AF431" s="132">
        <f t="shared" si="433"/>
        <v>-2855.8558558558557</v>
      </c>
      <c r="AG431" s="431">
        <f t="shared" si="434"/>
        <v>0</v>
      </c>
      <c r="AH431" s="431">
        <f t="shared" si="435"/>
        <v>0</v>
      </c>
    </row>
    <row r="432" spans="1:34" x14ac:dyDescent="0.25">
      <c r="A432" s="92" t="s">
        <v>24</v>
      </c>
      <c r="B432" s="44"/>
      <c r="C432" s="45">
        <f t="shared" ref="C432" si="436">SUM(C415:C431)</f>
        <v>285.72000000000003</v>
      </c>
      <c r="D432" s="46">
        <f t="shared" ref="D432" si="437">SUM(D415:D431)</f>
        <v>35866</v>
      </c>
      <c r="E432" s="130">
        <f t="shared" si="417"/>
        <v>125.52848943021138</v>
      </c>
      <c r="F432" s="73"/>
      <c r="G432" s="45">
        <f t="shared" ref="G432:L432" si="438">SUM(G415:G431)</f>
        <v>1171.3700000000003</v>
      </c>
      <c r="H432" s="46">
        <f t="shared" si="438"/>
        <v>147217</v>
      </c>
      <c r="I432" s="45">
        <f t="shared" si="438"/>
        <v>337</v>
      </c>
      <c r="J432" s="46">
        <f t="shared" si="438"/>
        <v>28342</v>
      </c>
      <c r="K432" s="46">
        <f t="shared" si="438"/>
        <v>724740</v>
      </c>
      <c r="L432" s="46">
        <f t="shared" si="438"/>
        <v>693430</v>
      </c>
      <c r="M432" s="74" t="s">
        <v>8</v>
      </c>
      <c r="N432" s="75">
        <f t="shared" si="419"/>
        <v>5.1943052713287701</v>
      </c>
      <c r="O432" s="76">
        <f t="shared" si="420"/>
        <v>25.571237033378026</v>
      </c>
      <c r="P432" s="77">
        <f t="shared" si="421"/>
        <v>2536.5392692146156</v>
      </c>
      <c r="Q432" s="101">
        <f>J432/D432</f>
        <v>0.79021914905481516</v>
      </c>
      <c r="R432" s="73"/>
      <c r="S432" s="45">
        <f t="shared" ref="S432:W432" si="439">SUM(S415:S431)</f>
        <v>9799.82</v>
      </c>
      <c r="T432" s="46">
        <f t="shared" si="439"/>
        <v>1230336</v>
      </c>
      <c r="U432" s="45">
        <f t="shared" si="439"/>
        <v>3011</v>
      </c>
      <c r="V432" s="46">
        <f t="shared" si="439"/>
        <v>239079</v>
      </c>
      <c r="W432" s="46">
        <f t="shared" si="439"/>
        <v>5912530</v>
      </c>
      <c r="X432" s="72">
        <f t="shared" ref="X432:X455" si="440">L432+X381</f>
        <v>5599410</v>
      </c>
      <c r="Y432" s="129" t="s">
        <v>8</v>
      </c>
      <c r="Z432" s="75">
        <f t="shared" si="429"/>
        <v>5.1461483442711407</v>
      </c>
      <c r="AA432" s="76">
        <f t="shared" si="430"/>
        <v>24.730444748388607</v>
      </c>
      <c r="AB432" s="112">
        <f t="shared" si="431"/>
        <v>20693.441131177373</v>
      </c>
      <c r="AC432" s="107">
        <f>V432/D432</f>
        <v>6.6658952768638819</v>
      </c>
      <c r="AF432" s="132"/>
      <c r="AG432" s="431">
        <f t="shared" si="434"/>
        <v>0</v>
      </c>
      <c r="AH432" s="431">
        <f t="shared" si="435"/>
        <v>0</v>
      </c>
    </row>
    <row r="433" spans="1:34" x14ac:dyDescent="0.25">
      <c r="A433" s="90" t="s">
        <v>42</v>
      </c>
      <c r="B433" s="562">
        <v>1998</v>
      </c>
      <c r="C433" s="27">
        <v>19.739999999999998</v>
      </c>
      <c r="D433" s="28">
        <v>2491</v>
      </c>
      <c r="E433" s="16">
        <f t="shared" si="417"/>
        <v>126.1904761904762</v>
      </c>
      <c r="F433" s="17">
        <f t="shared" ref="F433:F443" si="441">G433/C433</f>
        <v>4</v>
      </c>
      <c r="G433" s="18">
        <v>78.959999999999994</v>
      </c>
      <c r="H433" s="19">
        <v>9964</v>
      </c>
      <c r="I433" s="18">
        <v>20</v>
      </c>
      <c r="J433" s="19">
        <v>1612</v>
      </c>
      <c r="K433" s="19">
        <v>41100</v>
      </c>
      <c r="L433" s="136">
        <v>39320</v>
      </c>
      <c r="M433" s="20" t="s">
        <v>8</v>
      </c>
      <c r="N433" s="21">
        <f t="shared" si="419"/>
        <v>6.1811414392059554</v>
      </c>
      <c r="O433" s="22">
        <f t="shared" si="420"/>
        <v>25.496277915632753</v>
      </c>
      <c r="P433" s="23">
        <f t="shared" si="421"/>
        <v>2082.066869300912</v>
      </c>
      <c r="Q433" s="100">
        <f t="shared" ref="Q433:Q443" si="442">J433/D433</f>
        <v>0.64712966680048178</v>
      </c>
      <c r="R433" s="17">
        <f t="shared" ref="R433:R443" si="443">S433/C433</f>
        <v>35.000000000000007</v>
      </c>
      <c r="S433" s="24">
        <f t="shared" ref="S433:S443" si="444">G433+S382</f>
        <v>690.90000000000009</v>
      </c>
      <c r="T433" s="25">
        <f t="shared" ref="T433:T443" si="445">H433+T382</f>
        <v>87185</v>
      </c>
      <c r="U433" s="24">
        <f t="shared" ref="U433:U443" si="446">I433+U382</f>
        <v>180</v>
      </c>
      <c r="V433" s="25">
        <f t="shared" ref="V433:V443" si="447">J433+V382</f>
        <v>16567</v>
      </c>
      <c r="W433" s="25">
        <f t="shared" ref="W433:W443" si="448">K433+W382</f>
        <v>412970</v>
      </c>
      <c r="X433" s="72">
        <f t="shared" si="440"/>
        <v>390920</v>
      </c>
      <c r="Y433" s="131" t="s">
        <v>8</v>
      </c>
      <c r="Z433" s="21">
        <f t="shared" si="429"/>
        <v>5.2625701696142935</v>
      </c>
      <c r="AA433" s="22">
        <f t="shared" si="430"/>
        <v>24.927265044968912</v>
      </c>
      <c r="AB433" s="103">
        <f t="shared" si="431"/>
        <v>20920.466058763934</v>
      </c>
      <c r="AC433" s="106">
        <f t="shared" ref="AC433:AC443" si="449">V433/D433</f>
        <v>6.6507426736250501</v>
      </c>
      <c r="AF433" s="132">
        <f t="shared" si="433"/>
        <v>-2082.066869300912</v>
      </c>
      <c r="AG433" s="431">
        <f t="shared" si="434"/>
        <v>0</v>
      </c>
      <c r="AH433" s="431">
        <f t="shared" si="435"/>
        <v>0</v>
      </c>
    </row>
    <row r="434" spans="1:34" x14ac:dyDescent="0.25">
      <c r="A434" s="89" t="s">
        <v>43</v>
      </c>
      <c r="B434" s="563"/>
      <c r="C434" s="78">
        <v>22.16</v>
      </c>
      <c r="D434" s="79">
        <v>2705</v>
      </c>
      <c r="E434" s="63">
        <f t="shared" si="417"/>
        <v>122.0667870036101</v>
      </c>
      <c r="F434" s="64">
        <f t="shared" si="441"/>
        <v>4.4512635379061374</v>
      </c>
      <c r="G434" s="65">
        <v>98.64</v>
      </c>
      <c r="H434" s="66">
        <v>12041</v>
      </c>
      <c r="I434" s="65">
        <v>33</v>
      </c>
      <c r="J434" s="66">
        <v>2796</v>
      </c>
      <c r="K434" s="66">
        <v>68450</v>
      </c>
      <c r="L434" s="135">
        <v>65490</v>
      </c>
      <c r="M434" s="67" t="s">
        <v>8</v>
      </c>
      <c r="N434" s="68">
        <f t="shared" si="419"/>
        <v>4.3065092989985692</v>
      </c>
      <c r="O434" s="69">
        <f t="shared" si="420"/>
        <v>24.48140200286123</v>
      </c>
      <c r="P434" s="70">
        <f t="shared" si="421"/>
        <v>3088.8989169675092</v>
      </c>
      <c r="Q434" s="100">
        <f t="shared" si="442"/>
        <v>1.033641404805915</v>
      </c>
      <c r="R434" s="64">
        <f t="shared" si="443"/>
        <v>34.819494584837543</v>
      </c>
      <c r="S434" s="71">
        <f t="shared" si="444"/>
        <v>771.59999999999991</v>
      </c>
      <c r="T434" s="72">
        <f t="shared" si="445"/>
        <v>94169</v>
      </c>
      <c r="U434" s="71">
        <f t="shared" si="446"/>
        <v>224</v>
      </c>
      <c r="V434" s="72">
        <f t="shared" si="447"/>
        <v>20216</v>
      </c>
      <c r="W434" s="72">
        <f t="shared" si="448"/>
        <v>481170</v>
      </c>
      <c r="X434" s="72">
        <f t="shared" si="440"/>
        <v>455790</v>
      </c>
      <c r="Y434" s="67" t="s">
        <v>8</v>
      </c>
      <c r="Z434" s="21">
        <f t="shared" si="429"/>
        <v>4.6581420656905426</v>
      </c>
      <c r="AA434" s="22">
        <f t="shared" si="430"/>
        <v>23.801444400474871</v>
      </c>
      <c r="AB434" s="103">
        <f t="shared" si="431"/>
        <v>21713.447653429605</v>
      </c>
      <c r="AC434" s="106">
        <f t="shared" si="449"/>
        <v>7.4735674676524955</v>
      </c>
      <c r="AF434" s="132">
        <f t="shared" si="433"/>
        <v>-3088.8989169675092</v>
      </c>
      <c r="AG434" s="431">
        <f t="shared" si="434"/>
        <v>0</v>
      </c>
      <c r="AH434" s="431">
        <f t="shared" si="435"/>
        <v>0</v>
      </c>
    </row>
    <row r="435" spans="1:34" x14ac:dyDescent="0.25">
      <c r="A435" s="90" t="s">
        <v>44</v>
      </c>
      <c r="B435" s="563"/>
      <c r="C435" s="27">
        <v>13.09</v>
      </c>
      <c r="D435" s="28">
        <v>1520</v>
      </c>
      <c r="E435" s="16">
        <f t="shared" si="417"/>
        <v>116.11917494270436</v>
      </c>
      <c r="F435" s="17">
        <f t="shared" si="441"/>
        <v>4</v>
      </c>
      <c r="G435" s="18">
        <v>52.36</v>
      </c>
      <c r="H435" s="19">
        <v>6080</v>
      </c>
      <c r="I435" s="18">
        <v>19</v>
      </c>
      <c r="J435" s="19">
        <v>1529</v>
      </c>
      <c r="K435" s="19">
        <v>37300</v>
      </c>
      <c r="L435" s="136">
        <v>35690</v>
      </c>
      <c r="M435" s="20" t="s">
        <v>8</v>
      </c>
      <c r="N435" s="21">
        <f t="shared" si="419"/>
        <v>3.9764551994767823</v>
      </c>
      <c r="O435" s="22">
        <f t="shared" si="420"/>
        <v>24.395029431000655</v>
      </c>
      <c r="P435" s="23">
        <f t="shared" si="421"/>
        <v>2849.5034377387319</v>
      </c>
      <c r="Q435" s="100">
        <f t="shared" si="442"/>
        <v>1.0059210526315789</v>
      </c>
      <c r="R435" s="17">
        <f t="shared" si="443"/>
        <v>34.618029029793739</v>
      </c>
      <c r="S435" s="24">
        <f t="shared" si="444"/>
        <v>453.15000000000003</v>
      </c>
      <c r="T435" s="25">
        <f t="shared" si="445"/>
        <v>52616</v>
      </c>
      <c r="U435" s="24">
        <f t="shared" si="446"/>
        <v>137</v>
      </c>
      <c r="V435" s="25">
        <f t="shared" si="447"/>
        <v>12673</v>
      </c>
      <c r="W435" s="25">
        <f t="shared" si="448"/>
        <v>296850</v>
      </c>
      <c r="X435" s="72">
        <f t="shared" si="440"/>
        <v>281340</v>
      </c>
      <c r="Y435" s="20" t="s">
        <v>8</v>
      </c>
      <c r="Z435" s="21">
        <f t="shared" si="429"/>
        <v>4.1518188274283911</v>
      </c>
      <c r="AA435" s="22">
        <f t="shared" si="430"/>
        <v>23.42381440858518</v>
      </c>
      <c r="AB435" s="103">
        <f t="shared" si="431"/>
        <v>22677.616501145912</v>
      </c>
      <c r="AC435" s="106">
        <f t="shared" si="449"/>
        <v>8.3375000000000004</v>
      </c>
      <c r="AF435" s="132">
        <f t="shared" si="433"/>
        <v>-2849.5034377387319</v>
      </c>
      <c r="AG435" s="431">
        <f t="shared" si="434"/>
        <v>0</v>
      </c>
      <c r="AH435" s="431">
        <f t="shared" si="435"/>
        <v>0</v>
      </c>
    </row>
    <row r="436" spans="1:34" x14ac:dyDescent="0.25">
      <c r="A436" s="90" t="s">
        <v>45</v>
      </c>
      <c r="B436" s="563"/>
      <c r="C436" s="27">
        <v>16.28</v>
      </c>
      <c r="D436" s="28">
        <v>1979</v>
      </c>
      <c r="E436" s="16">
        <f t="shared" si="417"/>
        <v>121.56019656019654</v>
      </c>
      <c r="F436" s="17">
        <f t="shared" si="441"/>
        <v>4</v>
      </c>
      <c r="G436" s="18">
        <v>65.12</v>
      </c>
      <c r="H436" s="19">
        <v>7916</v>
      </c>
      <c r="I436" s="18">
        <v>21</v>
      </c>
      <c r="J436" s="19">
        <v>1305</v>
      </c>
      <c r="K436" s="19">
        <v>33250</v>
      </c>
      <c r="L436" s="136">
        <v>31810</v>
      </c>
      <c r="M436" s="20" t="s">
        <v>8</v>
      </c>
      <c r="N436" s="21">
        <f t="shared" si="419"/>
        <v>6.0659003831417628</v>
      </c>
      <c r="O436" s="22">
        <f t="shared" si="420"/>
        <v>25.478927203065133</v>
      </c>
      <c r="P436" s="23">
        <f t="shared" si="421"/>
        <v>2042.3832923832922</v>
      </c>
      <c r="Q436" s="100">
        <f t="shared" si="442"/>
        <v>0.65942395149065181</v>
      </c>
      <c r="R436" s="17">
        <f t="shared" si="443"/>
        <v>32.95577395577395</v>
      </c>
      <c r="S436" s="24">
        <f t="shared" si="444"/>
        <v>536.52</v>
      </c>
      <c r="T436" s="25">
        <f t="shared" si="445"/>
        <v>65219</v>
      </c>
      <c r="U436" s="24">
        <f t="shared" si="446"/>
        <v>157</v>
      </c>
      <c r="V436" s="25">
        <f t="shared" si="447"/>
        <v>12128</v>
      </c>
      <c r="W436" s="25">
        <f t="shared" si="448"/>
        <v>297980</v>
      </c>
      <c r="X436" s="72">
        <f t="shared" si="440"/>
        <v>282260</v>
      </c>
      <c r="Y436" s="20" t="s">
        <v>8</v>
      </c>
      <c r="Z436" s="21">
        <f t="shared" si="429"/>
        <v>5.3775560686015833</v>
      </c>
      <c r="AA436" s="22">
        <f t="shared" si="430"/>
        <v>24.569591029023748</v>
      </c>
      <c r="AB436" s="103">
        <f t="shared" si="431"/>
        <v>18303.439803439804</v>
      </c>
      <c r="AC436" s="106">
        <f t="shared" si="449"/>
        <v>6.1283476503284486</v>
      </c>
      <c r="AF436" s="132">
        <f t="shared" si="433"/>
        <v>-2042.3832923832922</v>
      </c>
      <c r="AG436" s="431">
        <f t="shared" si="434"/>
        <v>0</v>
      </c>
      <c r="AH436" s="431">
        <f t="shared" si="435"/>
        <v>0</v>
      </c>
    </row>
    <row r="437" spans="1:34" x14ac:dyDescent="0.25">
      <c r="A437" s="90" t="s">
        <v>46</v>
      </c>
      <c r="B437" s="563"/>
      <c r="C437" s="27">
        <v>18.239999999999998</v>
      </c>
      <c r="D437" s="28">
        <v>2463</v>
      </c>
      <c r="E437" s="16">
        <f t="shared" si="417"/>
        <v>135.03289473684211</v>
      </c>
      <c r="F437" s="17">
        <f t="shared" si="441"/>
        <v>5.0000000000000009</v>
      </c>
      <c r="G437" s="18">
        <v>91.2</v>
      </c>
      <c r="H437" s="19">
        <v>12315</v>
      </c>
      <c r="I437" s="18">
        <v>32</v>
      </c>
      <c r="J437" s="19">
        <v>2145</v>
      </c>
      <c r="K437" s="19">
        <v>55250</v>
      </c>
      <c r="L437" s="136">
        <v>52860</v>
      </c>
      <c r="M437" s="20" t="s">
        <v>8</v>
      </c>
      <c r="N437" s="21">
        <f t="shared" si="419"/>
        <v>5.7412587412587417</v>
      </c>
      <c r="O437" s="22">
        <f t="shared" si="420"/>
        <v>25.757575757575758</v>
      </c>
      <c r="P437" s="23">
        <f t="shared" si="421"/>
        <v>3029.0570175438597</v>
      </c>
      <c r="Q437" s="100">
        <f t="shared" si="442"/>
        <v>0.87088915956151036</v>
      </c>
      <c r="R437" s="17">
        <f t="shared" si="443"/>
        <v>35.000000000000007</v>
      </c>
      <c r="S437" s="24">
        <f t="shared" si="444"/>
        <v>638.40000000000009</v>
      </c>
      <c r="T437" s="25">
        <f t="shared" si="445"/>
        <v>86205</v>
      </c>
      <c r="U437" s="24">
        <f t="shared" si="446"/>
        <v>193</v>
      </c>
      <c r="V437" s="25">
        <f t="shared" si="447"/>
        <v>14714</v>
      </c>
      <c r="W437" s="25">
        <f t="shared" si="448"/>
        <v>378650</v>
      </c>
      <c r="X437" s="72">
        <f t="shared" si="440"/>
        <v>358800</v>
      </c>
      <c r="Y437" s="20" t="s">
        <v>8</v>
      </c>
      <c r="Z437" s="21">
        <f t="shared" si="429"/>
        <v>5.8587059942911512</v>
      </c>
      <c r="AA437" s="22">
        <f t="shared" si="430"/>
        <v>25.733994834851163</v>
      </c>
      <c r="AB437" s="103">
        <f t="shared" si="431"/>
        <v>20759.320175438599</v>
      </c>
      <c r="AC437" s="106">
        <f t="shared" si="449"/>
        <v>5.9740154283394231</v>
      </c>
      <c r="AF437" s="132">
        <f t="shared" si="433"/>
        <v>-3029.0570175438597</v>
      </c>
      <c r="AG437" s="431">
        <f t="shared" si="434"/>
        <v>0</v>
      </c>
      <c r="AH437" s="431">
        <f t="shared" si="435"/>
        <v>0</v>
      </c>
    </row>
    <row r="438" spans="1:34" x14ac:dyDescent="0.25">
      <c r="A438" s="90" t="s">
        <v>47</v>
      </c>
      <c r="B438" s="563"/>
      <c r="C438" s="27">
        <v>16.23</v>
      </c>
      <c r="D438" s="28">
        <v>2248</v>
      </c>
      <c r="E438" s="16">
        <f t="shared" si="417"/>
        <v>138.50893407270488</v>
      </c>
      <c r="F438" s="17">
        <f t="shared" si="441"/>
        <v>5</v>
      </c>
      <c r="G438" s="18">
        <v>81.150000000000006</v>
      </c>
      <c r="H438" s="19">
        <v>11240</v>
      </c>
      <c r="I438" s="18">
        <v>25</v>
      </c>
      <c r="J438" s="19">
        <v>2309</v>
      </c>
      <c r="K438" s="19">
        <v>56380</v>
      </c>
      <c r="L438" s="136">
        <v>53940</v>
      </c>
      <c r="M438" s="20" t="s">
        <v>8</v>
      </c>
      <c r="N438" s="21">
        <f t="shared" si="419"/>
        <v>4.8679081853616282</v>
      </c>
      <c r="O438" s="22">
        <f t="shared" si="420"/>
        <v>24.417496751840623</v>
      </c>
      <c r="P438" s="23">
        <f t="shared" si="421"/>
        <v>3473.8139248305606</v>
      </c>
      <c r="Q438" s="100">
        <f t="shared" si="442"/>
        <v>1.0271352313167259</v>
      </c>
      <c r="R438" s="17">
        <f t="shared" si="443"/>
        <v>34.876771410967351</v>
      </c>
      <c r="S438" s="24">
        <f t="shared" si="444"/>
        <v>566.05000000000007</v>
      </c>
      <c r="T438" s="25">
        <f t="shared" si="445"/>
        <v>78393</v>
      </c>
      <c r="U438" s="24">
        <f t="shared" si="446"/>
        <v>167</v>
      </c>
      <c r="V438" s="25">
        <f t="shared" si="447"/>
        <v>14386</v>
      </c>
      <c r="W438" s="25">
        <f t="shared" si="448"/>
        <v>349110</v>
      </c>
      <c r="X438" s="72">
        <f t="shared" si="440"/>
        <v>330780</v>
      </c>
      <c r="Y438" s="20" t="s">
        <v>8</v>
      </c>
      <c r="Z438" s="21">
        <f t="shared" si="429"/>
        <v>5.4492562213262898</v>
      </c>
      <c r="AA438" s="22">
        <f t="shared" si="430"/>
        <v>24.267343250382318</v>
      </c>
      <c r="AB438" s="103">
        <f t="shared" si="431"/>
        <v>21510.166358595194</v>
      </c>
      <c r="AC438" s="106">
        <f t="shared" si="449"/>
        <v>6.3994661921708182</v>
      </c>
      <c r="AF438" s="132">
        <f t="shared" si="433"/>
        <v>-3473.8139248305606</v>
      </c>
      <c r="AG438" s="431">
        <f t="shared" si="434"/>
        <v>0</v>
      </c>
      <c r="AH438" s="431">
        <f t="shared" si="435"/>
        <v>0</v>
      </c>
    </row>
    <row r="439" spans="1:34" x14ac:dyDescent="0.25">
      <c r="A439" s="90" t="s">
        <v>48</v>
      </c>
      <c r="B439" s="563"/>
      <c r="C439" s="27">
        <v>3.23</v>
      </c>
      <c r="D439" s="28">
        <v>403</v>
      </c>
      <c r="E439" s="16">
        <f t="shared" si="417"/>
        <v>124.76780185758514</v>
      </c>
      <c r="F439" s="17">
        <f t="shared" si="441"/>
        <v>5</v>
      </c>
      <c r="G439" s="18">
        <v>16.149999999999999</v>
      </c>
      <c r="H439" s="19">
        <v>2015</v>
      </c>
      <c r="I439" s="18">
        <v>5</v>
      </c>
      <c r="J439" s="19">
        <v>401</v>
      </c>
      <c r="K439" s="19">
        <v>9730</v>
      </c>
      <c r="L439" s="136">
        <v>9310</v>
      </c>
      <c r="M439" s="20" t="s">
        <v>8</v>
      </c>
      <c r="N439" s="21">
        <f t="shared" si="419"/>
        <v>5.0249376558603487</v>
      </c>
      <c r="O439" s="22">
        <f t="shared" si="420"/>
        <v>24.2643391521197</v>
      </c>
      <c r="P439" s="23">
        <f t="shared" si="421"/>
        <v>3012.3839009287926</v>
      </c>
      <c r="Q439" s="100">
        <f t="shared" si="442"/>
        <v>0.99503722084367241</v>
      </c>
      <c r="R439" s="17">
        <f t="shared" si="443"/>
        <v>34.999999999999993</v>
      </c>
      <c r="S439" s="24">
        <f t="shared" si="444"/>
        <v>113.04999999999998</v>
      </c>
      <c r="T439" s="25">
        <f t="shared" si="445"/>
        <v>14105</v>
      </c>
      <c r="U439" s="24">
        <f t="shared" si="446"/>
        <v>35</v>
      </c>
      <c r="V439" s="25">
        <f t="shared" si="447"/>
        <v>2673</v>
      </c>
      <c r="W439" s="25">
        <f t="shared" si="448"/>
        <v>64370</v>
      </c>
      <c r="X439" s="72">
        <f t="shared" si="440"/>
        <v>60990</v>
      </c>
      <c r="Y439" s="20" t="s">
        <v>8</v>
      </c>
      <c r="Z439" s="21">
        <f t="shared" si="429"/>
        <v>5.2768424990647214</v>
      </c>
      <c r="AA439" s="22">
        <f t="shared" si="430"/>
        <v>24.081556303778527</v>
      </c>
      <c r="AB439" s="103">
        <f t="shared" si="431"/>
        <v>19928.792569659443</v>
      </c>
      <c r="AC439" s="106">
        <f t="shared" si="449"/>
        <v>6.6327543424317614</v>
      </c>
      <c r="AF439" s="132">
        <f t="shared" si="433"/>
        <v>-3012.3839009287926</v>
      </c>
      <c r="AG439" s="431">
        <f t="shared" si="434"/>
        <v>0</v>
      </c>
      <c r="AH439" s="431">
        <f t="shared" si="435"/>
        <v>0</v>
      </c>
    </row>
    <row r="440" spans="1:34" x14ac:dyDescent="0.25">
      <c r="A440" s="90" t="s">
        <v>49</v>
      </c>
      <c r="B440" s="563"/>
      <c r="C440" s="27">
        <v>8.82</v>
      </c>
      <c r="D440" s="28">
        <v>1153</v>
      </c>
      <c r="E440" s="16">
        <f t="shared" si="417"/>
        <v>130.72562358276645</v>
      </c>
      <c r="F440" s="17">
        <f t="shared" si="441"/>
        <v>5</v>
      </c>
      <c r="G440" s="18">
        <v>44.1</v>
      </c>
      <c r="H440" s="19">
        <v>5765</v>
      </c>
      <c r="I440" s="18">
        <v>14</v>
      </c>
      <c r="J440" s="19">
        <v>1180</v>
      </c>
      <c r="K440" s="19">
        <v>29470</v>
      </c>
      <c r="L440" s="136">
        <v>28200</v>
      </c>
      <c r="M440" s="20" t="s">
        <v>8</v>
      </c>
      <c r="N440" s="21">
        <f t="shared" si="419"/>
        <v>4.8855932203389827</v>
      </c>
      <c r="O440" s="22">
        <f t="shared" si="420"/>
        <v>24.974576271186439</v>
      </c>
      <c r="P440" s="23">
        <f t="shared" si="421"/>
        <v>3341.269841269841</v>
      </c>
      <c r="Q440" s="100">
        <f t="shared" si="442"/>
        <v>1.0234171725932351</v>
      </c>
      <c r="R440" s="17">
        <f t="shared" si="443"/>
        <v>35.000000000000007</v>
      </c>
      <c r="S440" s="24">
        <f t="shared" si="444"/>
        <v>308.70000000000005</v>
      </c>
      <c r="T440" s="25">
        <f t="shared" si="445"/>
        <v>40355</v>
      </c>
      <c r="U440" s="24">
        <f t="shared" si="446"/>
        <v>87</v>
      </c>
      <c r="V440" s="25">
        <f t="shared" si="447"/>
        <v>7110</v>
      </c>
      <c r="W440" s="25">
        <f t="shared" si="448"/>
        <v>174220</v>
      </c>
      <c r="X440" s="72">
        <f t="shared" si="440"/>
        <v>165180</v>
      </c>
      <c r="Y440" s="20" t="s">
        <v>8</v>
      </c>
      <c r="Z440" s="21">
        <f t="shared" si="429"/>
        <v>5.675808720112518</v>
      </c>
      <c r="AA440" s="22">
        <f t="shared" si="430"/>
        <v>24.50351617440225</v>
      </c>
      <c r="AB440" s="103">
        <f t="shared" si="431"/>
        <v>19752.834467120181</v>
      </c>
      <c r="AC440" s="106">
        <f t="shared" si="449"/>
        <v>6.1665221162185606</v>
      </c>
      <c r="AF440" s="132">
        <f t="shared" si="433"/>
        <v>-3341.269841269841</v>
      </c>
      <c r="AG440" s="431">
        <f t="shared" si="434"/>
        <v>0</v>
      </c>
      <c r="AH440" s="431">
        <f t="shared" si="435"/>
        <v>0</v>
      </c>
    </row>
    <row r="441" spans="1:34" x14ac:dyDescent="0.25">
      <c r="A441" s="90" t="s">
        <v>50</v>
      </c>
      <c r="B441" s="563"/>
      <c r="C441" s="27">
        <v>11.54</v>
      </c>
      <c r="D441" s="28">
        <v>1448</v>
      </c>
      <c r="E441" s="16">
        <f t="shared" si="417"/>
        <v>125.47660311958407</v>
      </c>
      <c r="F441" s="17">
        <f t="shared" si="441"/>
        <v>5.0000000000000009</v>
      </c>
      <c r="G441" s="18">
        <v>57.7</v>
      </c>
      <c r="H441" s="19">
        <v>7240</v>
      </c>
      <c r="I441" s="18">
        <v>15</v>
      </c>
      <c r="J441" s="19">
        <v>1464</v>
      </c>
      <c r="K441" s="19">
        <v>37350</v>
      </c>
      <c r="L441" s="136">
        <v>35740</v>
      </c>
      <c r="M441" s="20" t="s">
        <v>8</v>
      </c>
      <c r="N441" s="21">
        <f t="shared" si="419"/>
        <v>4.945355191256831</v>
      </c>
      <c r="O441" s="22">
        <f t="shared" si="420"/>
        <v>25.512295081967213</v>
      </c>
      <c r="P441" s="23">
        <f t="shared" si="421"/>
        <v>3236.5684575389951</v>
      </c>
      <c r="Q441" s="100">
        <f t="shared" si="442"/>
        <v>1.011049723756906</v>
      </c>
      <c r="R441" s="17">
        <f t="shared" si="443"/>
        <v>34.999999999999993</v>
      </c>
      <c r="S441" s="24">
        <f t="shared" si="444"/>
        <v>403.89999999999992</v>
      </c>
      <c r="T441" s="25">
        <f t="shared" si="445"/>
        <v>50680</v>
      </c>
      <c r="U441" s="24">
        <f t="shared" si="446"/>
        <v>115</v>
      </c>
      <c r="V441" s="25">
        <f t="shared" si="447"/>
        <v>10088</v>
      </c>
      <c r="W441" s="25">
        <f t="shared" si="448"/>
        <v>250790</v>
      </c>
      <c r="X441" s="72">
        <f t="shared" si="440"/>
        <v>237530</v>
      </c>
      <c r="Y441" s="20" t="s">
        <v>8</v>
      </c>
      <c r="Z441" s="21">
        <f t="shared" si="429"/>
        <v>5.0237906423473433</v>
      </c>
      <c r="AA441" s="22">
        <f t="shared" si="430"/>
        <v>24.860229976209357</v>
      </c>
      <c r="AB441" s="103">
        <f t="shared" si="431"/>
        <v>21732.235701906415</v>
      </c>
      <c r="AC441" s="106">
        <f t="shared" si="449"/>
        <v>6.9668508287292816</v>
      </c>
      <c r="AF441" s="132">
        <f t="shared" si="433"/>
        <v>-3236.5684575389951</v>
      </c>
      <c r="AG441" s="431">
        <f t="shared" si="434"/>
        <v>0</v>
      </c>
      <c r="AH441" s="431">
        <f t="shared" si="435"/>
        <v>0</v>
      </c>
    </row>
    <row r="442" spans="1:34" x14ac:dyDescent="0.25">
      <c r="A442" s="90" t="s">
        <v>51</v>
      </c>
      <c r="B442" s="563"/>
      <c r="C442" s="27">
        <v>19.36</v>
      </c>
      <c r="D442" s="28">
        <v>2442</v>
      </c>
      <c r="E442" s="16">
        <f t="shared" si="417"/>
        <v>126.13636363636364</v>
      </c>
      <c r="F442" s="17">
        <f t="shared" si="441"/>
        <v>4</v>
      </c>
      <c r="G442" s="18">
        <v>77.44</v>
      </c>
      <c r="H442" s="19">
        <v>9768</v>
      </c>
      <c r="I442" s="18">
        <v>22</v>
      </c>
      <c r="J442" s="19">
        <v>1671</v>
      </c>
      <c r="K442" s="19">
        <v>42430</v>
      </c>
      <c r="L442" s="136">
        <v>40600</v>
      </c>
      <c r="M442" s="20" t="s">
        <v>8</v>
      </c>
      <c r="N442" s="21">
        <f t="shared" si="419"/>
        <v>5.8456014362657092</v>
      </c>
      <c r="O442" s="22">
        <f t="shared" si="420"/>
        <v>25.391980849790546</v>
      </c>
      <c r="P442" s="23">
        <f t="shared" si="421"/>
        <v>2191.6322314049589</v>
      </c>
      <c r="Q442" s="100">
        <f t="shared" si="442"/>
        <v>0.6842751842751843</v>
      </c>
      <c r="R442" s="17">
        <f t="shared" si="443"/>
        <v>33.000000000000007</v>
      </c>
      <c r="S442" s="24">
        <f t="shared" si="444"/>
        <v>638.88000000000011</v>
      </c>
      <c r="T442" s="25">
        <f t="shared" si="445"/>
        <v>80586</v>
      </c>
      <c r="U442" s="24">
        <f t="shared" si="446"/>
        <v>179</v>
      </c>
      <c r="V442" s="25">
        <f t="shared" si="447"/>
        <v>14427</v>
      </c>
      <c r="W442" s="25">
        <f t="shared" si="448"/>
        <v>356660</v>
      </c>
      <c r="X442" s="72">
        <f t="shared" si="440"/>
        <v>338070</v>
      </c>
      <c r="Y442" s="20" t="s">
        <v>8</v>
      </c>
      <c r="Z442" s="21">
        <f t="shared" si="429"/>
        <v>5.5857766687461012</v>
      </c>
      <c r="AA442" s="22">
        <f t="shared" si="430"/>
        <v>24.721702363623763</v>
      </c>
      <c r="AB442" s="103">
        <f t="shared" si="431"/>
        <v>18422.520661157025</v>
      </c>
      <c r="AC442" s="106">
        <f t="shared" si="449"/>
        <v>5.9078624078624076</v>
      </c>
      <c r="AF442" s="257">
        <f t="shared" si="433"/>
        <v>-2191.6322314049589</v>
      </c>
      <c r="AG442" s="431">
        <f t="shared" si="434"/>
        <v>0</v>
      </c>
      <c r="AH442" s="431">
        <f t="shared" si="435"/>
        <v>0</v>
      </c>
    </row>
    <row r="443" spans="1:34" x14ac:dyDescent="0.25">
      <c r="A443" s="94" t="s">
        <v>52</v>
      </c>
      <c r="B443" s="564"/>
      <c r="C443" s="29">
        <v>16.18</v>
      </c>
      <c r="D443" s="30">
        <v>2228</v>
      </c>
      <c r="E443" s="32">
        <f t="shared" si="417"/>
        <v>137.7008652657602</v>
      </c>
      <c r="F443" s="57">
        <f t="shared" si="441"/>
        <v>4</v>
      </c>
      <c r="G443" s="58">
        <v>64.72</v>
      </c>
      <c r="H443" s="59">
        <v>8912</v>
      </c>
      <c r="I443" s="58">
        <v>21</v>
      </c>
      <c r="J443" s="59">
        <v>1815</v>
      </c>
      <c r="K443" s="59">
        <v>44250</v>
      </c>
      <c r="L443" s="139">
        <v>42340</v>
      </c>
      <c r="M443" s="49" t="s">
        <v>8</v>
      </c>
      <c r="N443" s="37">
        <f t="shared" si="419"/>
        <v>4.9101928374655648</v>
      </c>
      <c r="O443" s="38">
        <f t="shared" si="420"/>
        <v>24.380165289256198</v>
      </c>
      <c r="P443" s="39">
        <f t="shared" si="421"/>
        <v>2734.8578491965391</v>
      </c>
      <c r="Q443" s="100">
        <f t="shared" si="442"/>
        <v>0.81463195691202872</v>
      </c>
      <c r="R443" s="57">
        <f t="shared" si="443"/>
        <v>34.640296662546362</v>
      </c>
      <c r="S443" s="47">
        <f t="shared" si="444"/>
        <v>560.48000000000013</v>
      </c>
      <c r="T443" s="48">
        <f t="shared" si="445"/>
        <v>76957</v>
      </c>
      <c r="U443" s="47">
        <f t="shared" si="446"/>
        <v>162</v>
      </c>
      <c r="V443" s="48">
        <f t="shared" si="447"/>
        <v>13663</v>
      </c>
      <c r="W443" s="48">
        <f t="shared" si="448"/>
        <v>316060</v>
      </c>
      <c r="X443" s="72">
        <f t="shared" si="440"/>
        <v>299200</v>
      </c>
      <c r="Y443" s="49" t="s">
        <v>8</v>
      </c>
      <c r="Z443" s="21">
        <f t="shared" si="429"/>
        <v>5.6325111615311423</v>
      </c>
      <c r="AA443" s="22">
        <f t="shared" si="430"/>
        <v>23.132547756715216</v>
      </c>
      <c r="AB443" s="103">
        <f t="shared" si="431"/>
        <v>19533.992583436342</v>
      </c>
      <c r="AC443" s="106">
        <f t="shared" si="449"/>
        <v>6.1324057450628366</v>
      </c>
      <c r="AF443" s="132">
        <f t="shared" si="433"/>
        <v>-2734.8578491965391</v>
      </c>
      <c r="AG443" s="431">
        <f t="shared" si="434"/>
        <v>0</v>
      </c>
      <c r="AH443" s="431">
        <f t="shared" si="435"/>
        <v>0</v>
      </c>
    </row>
    <row r="444" spans="1:34" x14ac:dyDescent="0.25">
      <c r="A444" s="92" t="s">
        <v>24</v>
      </c>
      <c r="B444" s="44"/>
      <c r="C444" s="45">
        <f>SUM(C433:C443)</f>
        <v>164.87</v>
      </c>
      <c r="D444" s="46">
        <f>SUM(D433:D443)</f>
        <v>21080</v>
      </c>
      <c r="E444" s="80">
        <f t="shared" si="417"/>
        <v>127.8583126099351</v>
      </c>
      <c r="F444" s="73"/>
      <c r="G444" s="45">
        <f>SUM(G433:G443)</f>
        <v>727.54</v>
      </c>
      <c r="H444" s="46">
        <f>SUM(H433:H443)</f>
        <v>93256</v>
      </c>
      <c r="I444" s="45">
        <f>SUM(I433:I443)</f>
        <v>227</v>
      </c>
      <c r="J444" s="46">
        <f>SUM(J433:J443)</f>
        <v>18227</v>
      </c>
      <c r="K444" s="46">
        <f>SUM(K433:K443)</f>
        <v>454960</v>
      </c>
      <c r="L444" s="46">
        <f t="shared" ref="L444" si="450">SUM(L433:L443)</f>
        <v>435300</v>
      </c>
      <c r="M444" s="74" t="s">
        <v>8</v>
      </c>
      <c r="N444" s="75">
        <f t="shared" si="419"/>
        <v>5.1163658309101878</v>
      </c>
      <c r="O444" s="76">
        <f t="shared" si="420"/>
        <v>24.96077248038624</v>
      </c>
      <c r="P444" s="77">
        <f t="shared" si="421"/>
        <v>2759.5074907502881</v>
      </c>
      <c r="Q444" s="101">
        <f>J444/D444</f>
        <v>0.86465844402277037</v>
      </c>
      <c r="R444" s="73"/>
      <c r="S444" s="45">
        <f>SUM(S433:S443)</f>
        <v>5681.630000000001</v>
      </c>
      <c r="T444" s="46">
        <f>SUM(T433:T443)</f>
        <v>726470</v>
      </c>
      <c r="U444" s="45">
        <f>SUM(U433:U443)</f>
        <v>1636</v>
      </c>
      <c r="V444" s="46">
        <f t="shared" ref="V444:W444" si="451">SUM(V433:V443)</f>
        <v>138645</v>
      </c>
      <c r="W444" s="46">
        <f t="shared" si="451"/>
        <v>3378830</v>
      </c>
      <c r="X444" s="72">
        <f t="shared" si="440"/>
        <v>3200860</v>
      </c>
      <c r="Y444" s="74" t="s">
        <v>8</v>
      </c>
      <c r="Z444" s="75">
        <f t="shared" si="429"/>
        <v>5.2397850625698723</v>
      </c>
      <c r="AA444" s="76">
        <f t="shared" si="430"/>
        <v>24.37037037037037</v>
      </c>
      <c r="AB444" s="112">
        <f t="shared" si="431"/>
        <v>20493.904288227088</v>
      </c>
      <c r="AC444" s="107">
        <f>V444/D444</f>
        <v>6.5770872865275143</v>
      </c>
      <c r="AF444" s="132"/>
      <c r="AG444" s="431">
        <f t="shared" si="434"/>
        <v>0</v>
      </c>
      <c r="AH444" s="431">
        <f t="shared" si="435"/>
        <v>0</v>
      </c>
    </row>
    <row r="445" spans="1:34" x14ac:dyDescent="0.25">
      <c r="A445" s="117" t="s">
        <v>16</v>
      </c>
      <c r="B445" s="565">
        <v>2005</v>
      </c>
      <c r="C445" s="115">
        <v>5.16</v>
      </c>
      <c r="D445" s="116">
        <v>525</v>
      </c>
      <c r="E445" s="63">
        <f>D445/C445</f>
        <v>101.74418604651163</v>
      </c>
      <c r="F445" s="7">
        <f t="shared" ref="F445:F453" si="452">G445/C445</f>
        <v>4</v>
      </c>
      <c r="G445" s="6">
        <v>20.64</v>
      </c>
      <c r="H445" s="5">
        <v>2100</v>
      </c>
      <c r="I445" s="6">
        <v>4</v>
      </c>
      <c r="J445" s="5">
        <v>450</v>
      </c>
      <c r="K445" s="5">
        <v>9890</v>
      </c>
      <c r="L445" s="137">
        <v>9450</v>
      </c>
      <c r="M445" s="15" t="s">
        <v>8</v>
      </c>
      <c r="N445" s="86">
        <f t="shared" si="419"/>
        <v>4.666666666666667</v>
      </c>
      <c r="O445" s="87">
        <f t="shared" si="420"/>
        <v>21.977777777777778</v>
      </c>
      <c r="P445" s="70">
        <f>K445/C445</f>
        <v>1916.6666666666665</v>
      </c>
      <c r="Q445" s="100">
        <f t="shared" ref="Q445:Q455" si="453">J445/D445</f>
        <v>0.8571428571428571</v>
      </c>
      <c r="R445" s="14">
        <f t="shared" ref="R445:R453" si="454">S445/C445</f>
        <v>32.999999999999993</v>
      </c>
      <c r="S445" s="71">
        <f t="shared" ref="S445:S453" si="455">G445+S394</f>
        <v>170.27999999999997</v>
      </c>
      <c r="T445" s="72">
        <f t="shared" ref="T445:T453" si="456">H445+T394</f>
        <v>17325</v>
      </c>
      <c r="U445" s="71">
        <f t="shared" ref="U445:U453" si="457">I445+U394</f>
        <v>33</v>
      </c>
      <c r="V445" s="72">
        <f t="shared" ref="V445:V453" si="458">J445+V394</f>
        <v>4032</v>
      </c>
      <c r="W445" s="72">
        <f t="shared" ref="W445:W453" si="459">K445+W394</f>
        <v>85760</v>
      </c>
      <c r="X445" s="72">
        <f t="shared" si="440"/>
        <v>81210</v>
      </c>
      <c r="Y445" s="15" t="s">
        <v>8</v>
      </c>
      <c r="Z445" s="21">
        <f t="shared" si="429"/>
        <v>4.296875</v>
      </c>
      <c r="AA445" s="22">
        <f t="shared" si="430"/>
        <v>21.269841269841269</v>
      </c>
      <c r="AB445" s="103">
        <f t="shared" si="431"/>
        <v>16620.155038759691</v>
      </c>
      <c r="AC445" s="106">
        <f t="shared" ref="AC445:AC455" si="460">V445/D445</f>
        <v>7.68</v>
      </c>
      <c r="AE445">
        <v>199</v>
      </c>
      <c r="AF445" s="132">
        <f t="shared" si="433"/>
        <v>-1916.6666666666665</v>
      </c>
      <c r="AG445" s="431">
        <f t="shared" si="434"/>
        <v>170.57142857142856</v>
      </c>
      <c r="AH445" s="431">
        <f t="shared" si="435"/>
        <v>3748.7809523809519</v>
      </c>
    </row>
    <row r="446" spans="1:34" x14ac:dyDescent="0.25">
      <c r="A446" s="90" t="s">
        <v>53</v>
      </c>
      <c r="B446" s="560"/>
      <c r="C446" s="27">
        <v>11.02</v>
      </c>
      <c r="D446" s="28">
        <v>1430</v>
      </c>
      <c r="E446" s="16">
        <f t="shared" ref="E446:E455" si="461">D446/C446</f>
        <v>129.76406533575317</v>
      </c>
      <c r="F446" s="17">
        <f t="shared" si="452"/>
        <v>4</v>
      </c>
      <c r="G446" s="18">
        <v>44.08</v>
      </c>
      <c r="H446" s="19">
        <v>5720</v>
      </c>
      <c r="I446" s="18">
        <v>13</v>
      </c>
      <c r="J446" s="19">
        <v>1081</v>
      </c>
      <c r="K446" s="19">
        <v>23960</v>
      </c>
      <c r="L446" s="136">
        <v>22910</v>
      </c>
      <c r="M446" s="20" t="s">
        <v>8</v>
      </c>
      <c r="N446" s="21">
        <f t="shared" si="419"/>
        <v>5.2913968547641073</v>
      </c>
      <c r="O446" s="22">
        <f t="shared" si="420"/>
        <v>22.164662349676227</v>
      </c>
      <c r="P446" s="23">
        <f t="shared" ref="P446:P455" si="462">K446/C446</f>
        <v>2174.2286751361162</v>
      </c>
      <c r="Q446" s="100">
        <f t="shared" si="453"/>
        <v>0.75594405594405589</v>
      </c>
      <c r="R446" s="17">
        <f t="shared" si="454"/>
        <v>32.999999999999993</v>
      </c>
      <c r="S446" s="24">
        <f t="shared" si="455"/>
        <v>363.65999999999991</v>
      </c>
      <c r="T446" s="25">
        <f t="shared" si="456"/>
        <v>47190</v>
      </c>
      <c r="U446" s="24">
        <f t="shared" si="457"/>
        <v>108</v>
      </c>
      <c r="V446" s="25">
        <f t="shared" si="458"/>
        <v>9601</v>
      </c>
      <c r="W446" s="25">
        <f t="shared" si="459"/>
        <v>206950</v>
      </c>
      <c r="X446" s="72">
        <f t="shared" si="440"/>
        <v>195900</v>
      </c>
      <c r="Y446" s="20" t="s">
        <v>8</v>
      </c>
      <c r="Z446" s="21">
        <f t="shared" si="429"/>
        <v>4.9151130090615558</v>
      </c>
      <c r="AA446" s="22">
        <f t="shared" si="430"/>
        <v>21.55504634933861</v>
      </c>
      <c r="AB446" s="103">
        <f t="shared" si="431"/>
        <v>18779.491833030854</v>
      </c>
      <c r="AC446" s="106">
        <f t="shared" si="460"/>
        <v>6.7139860139860144</v>
      </c>
      <c r="AE446">
        <v>54</v>
      </c>
      <c r="AF446" s="132">
        <f t="shared" si="433"/>
        <v>-2174.2286751361162</v>
      </c>
      <c r="AG446" s="431">
        <f t="shared" si="434"/>
        <v>40.820979020979017</v>
      </c>
      <c r="AH446" s="431">
        <f t="shared" si="435"/>
        <v>904.78321678321674</v>
      </c>
    </row>
    <row r="447" spans="1:34" x14ac:dyDescent="0.25">
      <c r="A447" s="90" t="s">
        <v>54</v>
      </c>
      <c r="B447" s="560"/>
      <c r="C447" s="27">
        <v>4.38</v>
      </c>
      <c r="D447" s="28">
        <v>465</v>
      </c>
      <c r="E447" s="16">
        <f t="shared" si="461"/>
        <v>106.16438356164385</v>
      </c>
      <c r="F447" s="17">
        <f t="shared" si="452"/>
        <v>4</v>
      </c>
      <c r="G447" s="18">
        <v>17.52</v>
      </c>
      <c r="H447" s="19">
        <v>1860</v>
      </c>
      <c r="I447" s="18">
        <v>4</v>
      </c>
      <c r="J447" s="19">
        <v>421</v>
      </c>
      <c r="K447" s="19">
        <v>8880</v>
      </c>
      <c r="L447" s="136">
        <v>8500</v>
      </c>
      <c r="M447" s="20" t="s">
        <v>8</v>
      </c>
      <c r="N447" s="21">
        <f t="shared" si="419"/>
        <v>4.4180522565320661</v>
      </c>
      <c r="O447" s="22">
        <f t="shared" si="420"/>
        <v>21.092636579572446</v>
      </c>
      <c r="P447" s="23">
        <f t="shared" si="462"/>
        <v>2027.3972602739727</v>
      </c>
      <c r="Q447" s="100">
        <f t="shared" si="453"/>
        <v>0.90537634408602152</v>
      </c>
      <c r="R447" s="17">
        <f t="shared" si="454"/>
        <v>34</v>
      </c>
      <c r="S447" s="24">
        <f t="shared" si="455"/>
        <v>148.91999999999999</v>
      </c>
      <c r="T447" s="25">
        <f t="shared" si="456"/>
        <v>15810</v>
      </c>
      <c r="U447" s="24">
        <f t="shared" si="457"/>
        <v>34</v>
      </c>
      <c r="V447" s="25">
        <f t="shared" si="458"/>
        <v>3697</v>
      </c>
      <c r="W447" s="25">
        <f t="shared" si="459"/>
        <v>78230</v>
      </c>
      <c r="X447" s="72">
        <f t="shared" si="440"/>
        <v>74160</v>
      </c>
      <c r="Y447" s="20" t="s">
        <v>8</v>
      </c>
      <c r="Z447" s="21">
        <f t="shared" si="429"/>
        <v>4.2764403570462539</v>
      </c>
      <c r="AA447" s="22">
        <f t="shared" si="430"/>
        <v>21.160400324587503</v>
      </c>
      <c r="AB447" s="103">
        <f t="shared" si="431"/>
        <v>17860.730593607306</v>
      </c>
      <c r="AC447" s="106">
        <f t="shared" si="460"/>
        <v>7.9505376344086018</v>
      </c>
      <c r="AE447">
        <v>39</v>
      </c>
      <c r="AF447" s="132">
        <f t="shared" si="433"/>
        <v>-2027.3972602739727</v>
      </c>
      <c r="AG447" s="431">
        <f t="shared" si="434"/>
        <v>35.309677419354841</v>
      </c>
      <c r="AH447" s="431">
        <f t="shared" si="435"/>
        <v>744.77419354838707</v>
      </c>
    </row>
    <row r="448" spans="1:34" x14ac:dyDescent="0.25">
      <c r="A448" s="90" t="s">
        <v>17</v>
      </c>
      <c r="B448" s="560"/>
      <c r="C448" s="27">
        <v>9.39</v>
      </c>
      <c r="D448" s="28">
        <v>913</v>
      </c>
      <c r="E448" s="16">
        <f t="shared" si="461"/>
        <v>97.231096911608091</v>
      </c>
      <c r="F448" s="17">
        <f t="shared" si="452"/>
        <v>4</v>
      </c>
      <c r="G448" s="18">
        <v>37.56</v>
      </c>
      <c r="H448" s="19">
        <v>3652</v>
      </c>
      <c r="I448" s="18">
        <v>11</v>
      </c>
      <c r="J448" s="19">
        <v>626</v>
      </c>
      <c r="K448" s="19">
        <v>14160</v>
      </c>
      <c r="L448" s="136">
        <v>13550</v>
      </c>
      <c r="M448" s="20" t="s">
        <v>8</v>
      </c>
      <c r="N448" s="21">
        <f t="shared" si="419"/>
        <v>5.8338658146964857</v>
      </c>
      <c r="O448" s="22">
        <f t="shared" si="420"/>
        <v>22.619808306709267</v>
      </c>
      <c r="P448" s="23">
        <f t="shared" si="462"/>
        <v>1507.9872204472842</v>
      </c>
      <c r="Q448" s="100">
        <f t="shared" si="453"/>
        <v>0.68565169769989043</v>
      </c>
      <c r="R448" s="17">
        <f t="shared" si="454"/>
        <v>33</v>
      </c>
      <c r="S448" s="196">
        <f t="shared" si="455"/>
        <v>309.87</v>
      </c>
      <c r="T448" s="197">
        <f t="shared" si="456"/>
        <v>30129</v>
      </c>
      <c r="U448" s="196">
        <f t="shared" si="457"/>
        <v>88</v>
      </c>
      <c r="V448" s="197">
        <f t="shared" si="458"/>
        <v>6214</v>
      </c>
      <c r="W448" s="197">
        <f t="shared" si="459"/>
        <v>133920</v>
      </c>
      <c r="X448" s="198">
        <f t="shared" si="440"/>
        <v>126680</v>
      </c>
      <c r="Y448" s="199" t="s">
        <v>8</v>
      </c>
      <c r="Z448" s="200">
        <f t="shared" si="429"/>
        <v>4.84856775024139</v>
      </c>
      <c r="AA448" s="201">
        <f t="shared" si="430"/>
        <v>21.551335693595107</v>
      </c>
      <c r="AB448" s="202">
        <f t="shared" si="431"/>
        <v>14261.980830670926</v>
      </c>
      <c r="AC448" s="203">
        <f t="shared" si="460"/>
        <v>6.8061336254107339</v>
      </c>
      <c r="AE448">
        <v>106</v>
      </c>
      <c r="AF448" s="132">
        <f t="shared" si="433"/>
        <v>-1507.9872204472842</v>
      </c>
      <c r="AG448" s="431">
        <f t="shared" si="434"/>
        <v>72.679079956188389</v>
      </c>
      <c r="AH448" s="431">
        <f t="shared" si="435"/>
        <v>1643.986856516977</v>
      </c>
    </row>
    <row r="449" spans="1:34" x14ac:dyDescent="0.25">
      <c r="A449" s="90" t="s">
        <v>55</v>
      </c>
      <c r="B449" s="560"/>
      <c r="C449" s="27">
        <v>4.76</v>
      </c>
      <c r="D449" s="28">
        <v>513</v>
      </c>
      <c r="E449" s="16">
        <f t="shared" si="461"/>
        <v>107.77310924369749</v>
      </c>
      <c r="F449" s="17">
        <f t="shared" si="452"/>
        <v>4</v>
      </c>
      <c r="G449" s="18">
        <v>19.04</v>
      </c>
      <c r="H449" s="19">
        <v>2052</v>
      </c>
      <c r="I449" s="18">
        <v>6</v>
      </c>
      <c r="J449" s="19">
        <v>502</v>
      </c>
      <c r="K449" s="19">
        <v>10550</v>
      </c>
      <c r="L449" s="136">
        <v>10090</v>
      </c>
      <c r="M449" s="20" t="s">
        <v>8</v>
      </c>
      <c r="N449" s="21">
        <f t="shared" si="419"/>
        <v>4.0876494023904382</v>
      </c>
      <c r="O449" s="22">
        <f t="shared" si="420"/>
        <v>21.01593625498008</v>
      </c>
      <c r="P449" s="23">
        <f t="shared" si="462"/>
        <v>2216.386554621849</v>
      </c>
      <c r="Q449" s="100">
        <f t="shared" si="453"/>
        <v>0.97855750487329429</v>
      </c>
      <c r="R449" s="17">
        <f t="shared" si="454"/>
        <v>34</v>
      </c>
      <c r="S449" s="24">
        <f t="shared" si="455"/>
        <v>161.84</v>
      </c>
      <c r="T449" s="25">
        <f t="shared" si="456"/>
        <v>17442</v>
      </c>
      <c r="U449" s="24">
        <f t="shared" si="457"/>
        <v>39</v>
      </c>
      <c r="V449" s="25">
        <f t="shared" si="458"/>
        <v>4010</v>
      </c>
      <c r="W449" s="25">
        <f t="shared" si="459"/>
        <v>84920</v>
      </c>
      <c r="X449" s="72">
        <f t="shared" si="440"/>
        <v>80500</v>
      </c>
      <c r="Y449" s="20" t="s">
        <v>8</v>
      </c>
      <c r="Z449" s="21">
        <f t="shared" si="429"/>
        <v>4.3496259351620949</v>
      </c>
      <c r="AA449" s="22">
        <f t="shared" si="430"/>
        <v>21.177057356608479</v>
      </c>
      <c r="AB449" s="103">
        <f t="shared" si="431"/>
        <v>17840.336134453781</v>
      </c>
      <c r="AC449" s="106">
        <f t="shared" si="460"/>
        <v>7.8167641325536064</v>
      </c>
      <c r="AF449" s="132">
        <f t="shared" si="433"/>
        <v>-2216.386554621849</v>
      </c>
      <c r="AG449" s="431">
        <f t="shared" si="434"/>
        <v>0</v>
      </c>
      <c r="AH449" s="431">
        <f t="shared" si="435"/>
        <v>0</v>
      </c>
    </row>
    <row r="450" spans="1:34" x14ac:dyDescent="0.25">
      <c r="A450" s="90" t="s">
        <v>56</v>
      </c>
      <c r="B450" s="560"/>
      <c r="C450" s="27">
        <v>0.86</v>
      </c>
      <c r="D450" s="28">
        <v>111</v>
      </c>
      <c r="E450" s="16">
        <f t="shared" si="461"/>
        <v>129.06976744186048</v>
      </c>
      <c r="F450" s="17">
        <f t="shared" si="452"/>
        <v>4</v>
      </c>
      <c r="G450" s="18">
        <v>3.44</v>
      </c>
      <c r="H450" s="19">
        <v>444</v>
      </c>
      <c r="I450" s="18">
        <v>4</v>
      </c>
      <c r="J450" s="19">
        <v>95</v>
      </c>
      <c r="K450" s="19">
        <v>2170</v>
      </c>
      <c r="L450" s="136">
        <v>2080</v>
      </c>
      <c r="M450" s="20" t="s">
        <v>8</v>
      </c>
      <c r="N450" s="21">
        <f t="shared" si="419"/>
        <v>4.6736842105263161</v>
      </c>
      <c r="O450" s="22">
        <f t="shared" si="420"/>
        <v>22.842105263157894</v>
      </c>
      <c r="P450" s="23">
        <f t="shared" si="462"/>
        <v>2523.2558139534885</v>
      </c>
      <c r="Q450" s="100">
        <f t="shared" si="453"/>
        <v>0.85585585585585588</v>
      </c>
      <c r="R450" s="17">
        <f t="shared" si="454"/>
        <v>34</v>
      </c>
      <c r="S450" s="24">
        <f t="shared" si="455"/>
        <v>29.240000000000002</v>
      </c>
      <c r="T450" s="25">
        <f t="shared" si="456"/>
        <v>3774</v>
      </c>
      <c r="U450" s="24">
        <f t="shared" si="457"/>
        <v>34</v>
      </c>
      <c r="V450" s="25">
        <f t="shared" si="458"/>
        <v>846</v>
      </c>
      <c r="W450" s="25">
        <f t="shared" si="459"/>
        <v>19150</v>
      </c>
      <c r="X450" s="72">
        <f t="shared" si="440"/>
        <v>18140</v>
      </c>
      <c r="Y450" s="20" t="s">
        <v>8</v>
      </c>
      <c r="Z450" s="21">
        <f t="shared" si="429"/>
        <v>4.4609929078014181</v>
      </c>
      <c r="AA450" s="22">
        <f t="shared" si="430"/>
        <v>22.635933806146571</v>
      </c>
      <c r="AB450" s="207">
        <f t="shared" si="431"/>
        <v>22267.441860465118</v>
      </c>
      <c r="AC450" s="106">
        <f t="shared" si="460"/>
        <v>7.6216216216216219</v>
      </c>
      <c r="AE450">
        <v>184</v>
      </c>
      <c r="AF450" s="132">
        <f t="shared" si="433"/>
        <v>-2523.2558139534885</v>
      </c>
      <c r="AG450" s="431">
        <f t="shared" si="434"/>
        <v>157.47747747747749</v>
      </c>
      <c r="AH450" s="431">
        <f t="shared" si="435"/>
        <v>3597.1171171171172</v>
      </c>
    </row>
    <row r="451" spans="1:34" x14ac:dyDescent="0.25">
      <c r="A451" s="90" t="s">
        <v>20</v>
      </c>
      <c r="B451" s="560"/>
      <c r="C451" s="27">
        <v>10.08</v>
      </c>
      <c r="D451" s="28">
        <v>1160</v>
      </c>
      <c r="E451" s="16">
        <f t="shared" si="461"/>
        <v>115.07936507936508</v>
      </c>
      <c r="F451" s="17">
        <f t="shared" si="452"/>
        <v>4</v>
      </c>
      <c r="G451" s="18">
        <v>40.32</v>
      </c>
      <c r="H451" s="19">
        <v>4640</v>
      </c>
      <c r="I451" s="18">
        <v>13</v>
      </c>
      <c r="J451" s="19">
        <v>1334</v>
      </c>
      <c r="K451" s="19">
        <v>29210</v>
      </c>
      <c r="L451" s="136">
        <v>27950</v>
      </c>
      <c r="M451" s="20" t="s">
        <v>8</v>
      </c>
      <c r="N451" s="21">
        <f t="shared" si="419"/>
        <v>3.4782608695652173</v>
      </c>
      <c r="O451" s="22">
        <f t="shared" si="420"/>
        <v>21.896551724137932</v>
      </c>
      <c r="P451" s="23">
        <f t="shared" si="462"/>
        <v>2897.8174603174602</v>
      </c>
      <c r="Q451" s="100">
        <f t="shared" si="453"/>
        <v>1.1499999999999999</v>
      </c>
      <c r="R451" s="17">
        <f t="shared" si="454"/>
        <v>33.396825396825392</v>
      </c>
      <c r="S451" s="24">
        <f t="shared" si="455"/>
        <v>336.64</v>
      </c>
      <c r="T451" s="25">
        <f t="shared" si="456"/>
        <v>38792</v>
      </c>
      <c r="U451" s="24">
        <f t="shared" si="457"/>
        <v>92</v>
      </c>
      <c r="V451" s="25">
        <f t="shared" si="458"/>
        <v>9963</v>
      </c>
      <c r="W451" s="25">
        <f t="shared" si="459"/>
        <v>207360</v>
      </c>
      <c r="X451" s="72">
        <f t="shared" si="440"/>
        <v>196500</v>
      </c>
      <c r="Y451" s="20" t="s">
        <v>8</v>
      </c>
      <c r="Z451" s="21">
        <f t="shared" si="429"/>
        <v>3.8936063434708421</v>
      </c>
      <c r="AA451" s="22">
        <f t="shared" si="430"/>
        <v>20.8130081300813</v>
      </c>
      <c r="AB451" s="207">
        <f t="shared" si="431"/>
        <v>20571.428571428572</v>
      </c>
      <c r="AC451" s="106">
        <f t="shared" si="460"/>
        <v>8.5887931034482765</v>
      </c>
      <c r="AE451">
        <v>106</v>
      </c>
      <c r="AF451" s="132">
        <f t="shared" si="433"/>
        <v>-2897.8174603174602</v>
      </c>
      <c r="AG451" s="431">
        <f t="shared" si="434"/>
        <v>121.89999999999999</v>
      </c>
      <c r="AH451" s="431">
        <f t="shared" si="435"/>
        <v>2669.1896551724139</v>
      </c>
    </row>
    <row r="452" spans="1:34" x14ac:dyDescent="0.25">
      <c r="A452" s="90" t="s">
        <v>19</v>
      </c>
      <c r="B452" s="560"/>
      <c r="C452" s="27">
        <v>10.83</v>
      </c>
      <c r="D452" s="28">
        <v>1290</v>
      </c>
      <c r="E452" s="16">
        <f t="shared" si="461"/>
        <v>119.11357340720221</v>
      </c>
      <c r="F452" s="17">
        <f t="shared" si="452"/>
        <v>4</v>
      </c>
      <c r="G452" s="18">
        <v>43.32</v>
      </c>
      <c r="H452" s="19">
        <v>5160</v>
      </c>
      <c r="I452" s="18">
        <v>11</v>
      </c>
      <c r="J452" s="19">
        <v>1022</v>
      </c>
      <c r="K452" s="19">
        <v>21200</v>
      </c>
      <c r="L452" s="136">
        <v>20280</v>
      </c>
      <c r="M452" s="20" t="s">
        <v>8</v>
      </c>
      <c r="N452" s="21">
        <f t="shared" si="419"/>
        <v>5.0489236790606657</v>
      </c>
      <c r="O452" s="22">
        <f t="shared" si="420"/>
        <v>20.743639921722114</v>
      </c>
      <c r="P452" s="23">
        <f t="shared" si="462"/>
        <v>1957.5253924284395</v>
      </c>
      <c r="Q452" s="100">
        <f t="shared" si="453"/>
        <v>0.79224806201550391</v>
      </c>
      <c r="R452" s="17">
        <f t="shared" si="454"/>
        <v>33</v>
      </c>
      <c r="S452" s="196">
        <f t="shared" si="455"/>
        <v>357.39</v>
      </c>
      <c r="T452" s="197">
        <f t="shared" si="456"/>
        <v>42570</v>
      </c>
      <c r="U452" s="196">
        <f t="shared" si="457"/>
        <v>79</v>
      </c>
      <c r="V452" s="197">
        <f t="shared" si="458"/>
        <v>8447</v>
      </c>
      <c r="W452" s="197">
        <f t="shared" si="459"/>
        <v>171360</v>
      </c>
      <c r="X452" s="198">
        <f t="shared" si="440"/>
        <v>162210</v>
      </c>
      <c r="Y452" s="199" t="s">
        <v>8</v>
      </c>
      <c r="Z452" s="200">
        <f t="shared" si="429"/>
        <v>5.0396590505504912</v>
      </c>
      <c r="AA452" s="201">
        <f t="shared" si="430"/>
        <v>20.286492245767729</v>
      </c>
      <c r="AB452" s="202">
        <f t="shared" si="431"/>
        <v>15822.714681440442</v>
      </c>
      <c r="AC452" s="203">
        <f t="shared" si="460"/>
        <v>6.5480620155038762</v>
      </c>
      <c r="AF452" s="132">
        <f t="shared" si="433"/>
        <v>-1957.5253924284395</v>
      </c>
      <c r="AG452" s="431">
        <f t="shared" si="434"/>
        <v>0</v>
      </c>
      <c r="AH452" s="431">
        <f t="shared" si="435"/>
        <v>0</v>
      </c>
    </row>
    <row r="453" spans="1:34" x14ac:dyDescent="0.25">
      <c r="A453" s="94" t="s">
        <v>21</v>
      </c>
      <c r="B453" s="566"/>
      <c r="C453" s="29">
        <v>0.83</v>
      </c>
      <c r="D453" s="30">
        <v>98</v>
      </c>
      <c r="E453" s="32">
        <f t="shared" si="461"/>
        <v>118.07228915662651</v>
      </c>
      <c r="F453" s="7">
        <f t="shared" si="452"/>
        <v>4</v>
      </c>
      <c r="G453" s="6">
        <v>3.32</v>
      </c>
      <c r="H453" s="5">
        <v>392</v>
      </c>
      <c r="I453" s="6">
        <v>4</v>
      </c>
      <c r="J453" s="5">
        <v>97</v>
      </c>
      <c r="K453" s="5">
        <v>2120</v>
      </c>
      <c r="L453" s="137">
        <v>2030</v>
      </c>
      <c r="M453" s="43" t="s">
        <v>8</v>
      </c>
      <c r="N453" s="37">
        <f t="shared" si="419"/>
        <v>4.0412371134020617</v>
      </c>
      <c r="O453" s="38">
        <f t="shared" si="420"/>
        <v>21.855670103092784</v>
      </c>
      <c r="P453" s="39">
        <f t="shared" si="462"/>
        <v>2554.2168674698796</v>
      </c>
      <c r="Q453" s="100">
        <f t="shared" si="453"/>
        <v>0.98979591836734693</v>
      </c>
      <c r="R453" s="7">
        <f t="shared" si="454"/>
        <v>33.759036144578317</v>
      </c>
      <c r="S453" s="47">
        <f t="shared" si="455"/>
        <v>28.02</v>
      </c>
      <c r="T453" s="48">
        <f t="shared" si="456"/>
        <v>3307</v>
      </c>
      <c r="U453" s="47">
        <f t="shared" si="457"/>
        <v>36</v>
      </c>
      <c r="V453" s="48">
        <f t="shared" si="458"/>
        <v>718</v>
      </c>
      <c r="W453" s="48">
        <f t="shared" si="459"/>
        <v>15030</v>
      </c>
      <c r="X453" s="72">
        <f t="shared" si="440"/>
        <v>14230</v>
      </c>
      <c r="Y453" s="49" t="s">
        <v>8</v>
      </c>
      <c r="Z453" s="21">
        <f t="shared" si="429"/>
        <v>4.6058495821727021</v>
      </c>
      <c r="AA453" s="22">
        <f t="shared" si="430"/>
        <v>20.933147632311979</v>
      </c>
      <c r="AB453" s="103">
        <f t="shared" si="431"/>
        <v>18108.433734939761</v>
      </c>
      <c r="AC453" s="106">
        <f t="shared" si="460"/>
        <v>7.3265306122448983</v>
      </c>
      <c r="AE453">
        <v>13</v>
      </c>
      <c r="AF453" s="132">
        <f t="shared" si="433"/>
        <v>-2554.2168674698796</v>
      </c>
      <c r="AG453" s="431">
        <f t="shared" si="434"/>
        <v>12.86734693877551</v>
      </c>
      <c r="AH453" s="431">
        <f t="shared" si="435"/>
        <v>281.22448979591837</v>
      </c>
    </row>
    <row r="454" spans="1:34" ht="15.75" thickBot="1" x14ac:dyDescent="0.3">
      <c r="A454" s="122" t="s">
        <v>24</v>
      </c>
      <c r="B454" s="123"/>
      <c r="C454" s="98">
        <f t="shared" ref="C454" si="463">SUM(C445:C453)</f>
        <v>57.309999999999995</v>
      </c>
      <c r="D454" s="99">
        <f t="shared" ref="D454" si="464">SUM(D445:D453)</f>
        <v>6505</v>
      </c>
      <c r="E454" s="50">
        <f t="shared" si="461"/>
        <v>113.50549642296285</v>
      </c>
      <c r="F454" s="51"/>
      <c r="G454" s="98">
        <f t="shared" ref="G454:L454" si="465">SUM(G445:G453)</f>
        <v>229.23999999999998</v>
      </c>
      <c r="H454" s="99">
        <f t="shared" si="465"/>
        <v>26020</v>
      </c>
      <c r="I454" s="98">
        <f t="shared" si="465"/>
        <v>70</v>
      </c>
      <c r="J454" s="99">
        <f t="shared" si="465"/>
        <v>5628</v>
      </c>
      <c r="K454" s="99">
        <f t="shared" si="465"/>
        <v>122140</v>
      </c>
      <c r="L454" s="99">
        <f t="shared" si="465"/>
        <v>116840</v>
      </c>
      <c r="M454" s="42" t="s">
        <v>8</v>
      </c>
      <c r="N454" s="126">
        <f t="shared" si="419"/>
        <v>4.6233120113717128</v>
      </c>
      <c r="O454" s="127">
        <f t="shared" si="420"/>
        <v>21.702203269367448</v>
      </c>
      <c r="P454" s="110">
        <f t="shared" si="462"/>
        <v>2131.2161926365384</v>
      </c>
      <c r="Q454" s="113">
        <f t="shared" si="453"/>
        <v>0.86518063028439662</v>
      </c>
      <c r="R454" s="51"/>
      <c r="S454" s="98">
        <f t="shared" ref="S454:W454" si="466">SUM(S445:S453)</f>
        <v>1905.8599999999997</v>
      </c>
      <c r="T454" s="99">
        <f t="shared" si="466"/>
        <v>216339</v>
      </c>
      <c r="U454" s="98">
        <f t="shared" si="466"/>
        <v>543</v>
      </c>
      <c r="V454" s="99">
        <f t="shared" si="466"/>
        <v>47528</v>
      </c>
      <c r="W454" s="99">
        <f t="shared" si="466"/>
        <v>1002680</v>
      </c>
      <c r="X454" s="72">
        <f t="shared" si="440"/>
        <v>949530</v>
      </c>
      <c r="Y454" s="42" t="s">
        <v>8</v>
      </c>
      <c r="Z454" s="126">
        <f t="shared" si="429"/>
        <v>4.5518220838242724</v>
      </c>
      <c r="AA454" s="127">
        <f t="shared" si="430"/>
        <v>21.096616731190036</v>
      </c>
      <c r="AB454" s="128">
        <f t="shared" si="431"/>
        <v>17495.725004362241</v>
      </c>
      <c r="AC454" s="108">
        <f t="shared" si="460"/>
        <v>7.306379707916987</v>
      </c>
      <c r="AG454" s="431">
        <f t="shared" si="434"/>
        <v>0</v>
      </c>
      <c r="AH454" s="431">
        <f t="shared" si="435"/>
        <v>0</v>
      </c>
    </row>
    <row r="455" spans="1:34" ht="15.75" thickBot="1" x14ac:dyDescent="0.3">
      <c r="A455" s="93" t="s">
        <v>25</v>
      </c>
      <c r="B455" s="52"/>
      <c r="C455" s="40">
        <f t="shared" ref="C455:D455" si="467">C432+C444+C454</f>
        <v>507.90000000000003</v>
      </c>
      <c r="D455" s="41">
        <f t="shared" si="467"/>
        <v>63451</v>
      </c>
      <c r="E455" s="10">
        <f t="shared" si="461"/>
        <v>124.92813545973615</v>
      </c>
      <c r="F455" s="4"/>
      <c r="G455" s="40">
        <f t="shared" ref="G455:L455" si="468">G432+G444+G454</f>
        <v>2128.15</v>
      </c>
      <c r="H455" s="41">
        <f t="shared" si="468"/>
        <v>266493</v>
      </c>
      <c r="I455" s="40">
        <f t="shared" si="468"/>
        <v>634</v>
      </c>
      <c r="J455" s="41">
        <f t="shared" si="468"/>
        <v>52197</v>
      </c>
      <c r="K455" s="41">
        <f t="shared" si="468"/>
        <v>1301840</v>
      </c>
      <c r="L455" s="41">
        <f t="shared" si="468"/>
        <v>1245570</v>
      </c>
      <c r="M455" s="83" t="s">
        <v>8</v>
      </c>
      <c r="N455" s="12">
        <f t="shared" si="419"/>
        <v>5.1055233059371226</v>
      </c>
      <c r="O455" s="13">
        <f t="shared" si="420"/>
        <v>24.940896986416845</v>
      </c>
      <c r="P455" s="26">
        <f t="shared" si="462"/>
        <v>2563.181728686749</v>
      </c>
      <c r="Q455" s="114">
        <f t="shared" si="453"/>
        <v>0.82263478904981802</v>
      </c>
      <c r="R455" s="4"/>
      <c r="S455" s="40">
        <f t="shared" ref="S455:W455" si="469">S432+S444+S454</f>
        <v>17387.310000000001</v>
      </c>
      <c r="T455" s="41">
        <f t="shared" si="469"/>
        <v>2173145</v>
      </c>
      <c r="U455" s="40">
        <f t="shared" si="469"/>
        <v>5190</v>
      </c>
      <c r="V455" s="41">
        <f t="shared" si="469"/>
        <v>425252</v>
      </c>
      <c r="W455" s="41">
        <f t="shared" si="469"/>
        <v>10294040</v>
      </c>
      <c r="X455" s="72">
        <f t="shared" si="440"/>
        <v>9749800</v>
      </c>
      <c r="Y455" s="83" t="s">
        <v>8</v>
      </c>
      <c r="Z455" s="12">
        <f t="shared" si="429"/>
        <v>5.1102522739458012</v>
      </c>
      <c r="AA455" s="13">
        <f t="shared" si="430"/>
        <v>24.206917310206652</v>
      </c>
      <c r="AB455" s="104">
        <f t="shared" si="431"/>
        <v>20267.848001575112</v>
      </c>
      <c r="AC455" s="109">
        <f t="shared" si="460"/>
        <v>6.7020535531354906</v>
      </c>
      <c r="AG455" s="431">
        <f t="shared" si="434"/>
        <v>0</v>
      </c>
      <c r="AH455" s="431">
        <f t="shared" si="435"/>
        <v>0</v>
      </c>
    </row>
    <row r="460" spans="1:34" ht="18.75" x14ac:dyDescent="0.3">
      <c r="A460" s="567" t="s">
        <v>58</v>
      </c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</row>
    <row r="461" spans="1:34" ht="15.75" x14ac:dyDescent="0.25">
      <c r="A461" s="568" t="s">
        <v>62</v>
      </c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68"/>
      <c r="P461" s="568"/>
      <c r="Q461" s="568"/>
      <c r="R461" s="568"/>
      <c r="S461" s="568"/>
      <c r="T461" s="568"/>
      <c r="U461" s="568"/>
      <c r="V461" s="568"/>
      <c r="W461" s="568"/>
      <c r="X461" s="568"/>
      <c r="Y461" s="568"/>
      <c r="Z461" s="568"/>
      <c r="AA461" s="568"/>
      <c r="AB461" s="568"/>
      <c r="AC461" s="568"/>
    </row>
    <row r="462" spans="1:34" ht="15.75" x14ac:dyDescent="0.25">
      <c r="A462" s="568" t="s">
        <v>75</v>
      </c>
      <c r="B462" s="568"/>
      <c r="C462" s="568"/>
      <c r="D462" s="568"/>
      <c r="E462" s="568"/>
      <c r="F462" s="568"/>
      <c r="G462" s="568"/>
      <c r="H462" s="568"/>
      <c r="I462" s="568"/>
      <c r="J462" s="568"/>
      <c r="K462" s="568"/>
      <c r="L462" s="568"/>
      <c r="M462" s="568"/>
      <c r="N462" s="568"/>
      <c r="O462" s="568"/>
      <c r="P462" s="568"/>
      <c r="Q462" s="568"/>
      <c r="R462" s="568"/>
      <c r="S462" s="568"/>
      <c r="T462" s="568"/>
      <c r="U462" s="568"/>
      <c r="V462" s="568"/>
      <c r="W462" s="568"/>
      <c r="X462" s="568"/>
      <c r="Y462" s="568"/>
      <c r="Z462" s="568"/>
      <c r="AA462" s="568"/>
      <c r="AB462" s="568"/>
      <c r="AC462" s="568"/>
    </row>
    <row r="463" spans="1:34" ht="19.5" thickBot="1" x14ac:dyDescent="0.35"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11">
        <v>4</v>
      </c>
      <c r="AC463" s="4"/>
    </row>
    <row r="464" spans="1:34" ht="15" customHeight="1" x14ac:dyDescent="0.25">
      <c r="A464" s="569" t="s">
        <v>3</v>
      </c>
      <c r="B464" s="571" t="s">
        <v>2</v>
      </c>
      <c r="C464" s="573" t="s">
        <v>59</v>
      </c>
      <c r="D464" s="573" t="s">
        <v>60</v>
      </c>
      <c r="E464" s="573" t="s">
        <v>23</v>
      </c>
      <c r="F464" s="576" t="s">
        <v>9</v>
      </c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8"/>
      <c r="R464" s="576" t="s">
        <v>10</v>
      </c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9"/>
    </row>
    <row r="465" spans="1:34" ht="51.75" thickBot="1" x14ac:dyDescent="0.3">
      <c r="A465" s="570"/>
      <c r="B465" s="572"/>
      <c r="C465" s="574"/>
      <c r="D465" s="575"/>
      <c r="E465" s="575"/>
      <c r="F465" s="8" t="s">
        <v>14</v>
      </c>
      <c r="G465" s="95" t="s">
        <v>13</v>
      </c>
      <c r="H465" s="95" t="s">
        <v>57</v>
      </c>
      <c r="I465" s="1" t="s">
        <v>4</v>
      </c>
      <c r="J465" s="1" t="s">
        <v>5</v>
      </c>
      <c r="K465" s="1" t="s">
        <v>6</v>
      </c>
      <c r="L465" s="95" t="s">
        <v>64</v>
      </c>
      <c r="M465" s="557" t="s">
        <v>7</v>
      </c>
      <c r="N465" s="558"/>
      <c r="O465" s="1" t="s">
        <v>0</v>
      </c>
      <c r="P465" s="1" t="s">
        <v>1</v>
      </c>
      <c r="Q465" s="95" t="s">
        <v>61</v>
      </c>
      <c r="R465" s="8" t="s">
        <v>14</v>
      </c>
      <c r="S465" s="95" t="s">
        <v>12</v>
      </c>
      <c r="T465" s="95" t="s">
        <v>11</v>
      </c>
      <c r="U465" s="1" t="s">
        <v>4</v>
      </c>
      <c r="V465" s="1" t="s">
        <v>5</v>
      </c>
      <c r="W465" s="1" t="s">
        <v>6</v>
      </c>
      <c r="X465" s="95" t="s">
        <v>65</v>
      </c>
      <c r="Y465" s="557" t="s">
        <v>7</v>
      </c>
      <c r="Z465" s="558"/>
      <c r="AA465" s="1" t="s">
        <v>0</v>
      </c>
      <c r="AB465" s="102" t="s">
        <v>1</v>
      </c>
      <c r="AC465" s="105" t="s">
        <v>15</v>
      </c>
      <c r="AF465" t="s">
        <v>88</v>
      </c>
    </row>
    <row r="466" spans="1:34" x14ac:dyDescent="0.25">
      <c r="A466" s="89" t="s">
        <v>26</v>
      </c>
      <c r="B466" s="559">
        <v>1997</v>
      </c>
      <c r="C466" s="78">
        <v>18.91</v>
      </c>
      <c r="D466" s="79">
        <v>2447</v>
      </c>
      <c r="E466" s="31">
        <f t="shared" ref="E466:E495" si="470">D466/C466</f>
        <v>129.40243257535695</v>
      </c>
      <c r="F466" s="64">
        <f t="shared" ref="F466:F482" si="471">G466/C466</f>
        <v>4</v>
      </c>
      <c r="G466" s="65">
        <v>75.64</v>
      </c>
      <c r="H466" s="66">
        <v>9788</v>
      </c>
      <c r="I466" s="65">
        <v>20</v>
      </c>
      <c r="J466" s="66">
        <v>2081</v>
      </c>
      <c r="K466" s="66">
        <v>49450</v>
      </c>
      <c r="L466" s="135">
        <v>47310</v>
      </c>
      <c r="M466" s="67" t="s">
        <v>8</v>
      </c>
      <c r="N466" s="68">
        <f t="shared" ref="N466:N506" si="472">H466/J466</f>
        <v>4.7035079288803461</v>
      </c>
      <c r="O466" s="69">
        <f t="shared" ref="O466:O506" si="473">K466/J466</f>
        <v>23.762614127823163</v>
      </c>
      <c r="P466" s="70">
        <f t="shared" ref="P466:P495" si="474">K466/C466</f>
        <v>2615.0185087255422</v>
      </c>
      <c r="Q466" s="100">
        <f t="shared" ref="Q466:Q482" si="475">J466/D466</f>
        <v>0.85042909685328971</v>
      </c>
      <c r="R466" s="64">
        <f t="shared" ref="R466:R482" si="476">S466/C466</f>
        <v>37.158646218931779</v>
      </c>
      <c r="S466" s="71">
        <f t="shared" ref="S466:S482" si="477">G466+S415</f>
        <v>702.67</v>
      </c>
      <c r="T466" s="72">
        <f t="shared" ref="T466:T482" si="478">H466+T415</f>
        <v>90916</v>
      </c>
      <c r="U466" s="71">
        <f t="shared" ref="U466:U482" si="479">I466+U415</f>
        <v>198</v>
      </c>
      <c r="V466" s="72">
        <f t="shared" ref="V466:V482" si="480">J466+V415</f>
        <v>18381</v>
      </c>
      <c r="W466" s="72">
        <f t="shared" ref="W466:X482" si="481">K466+W415</f>
        <v>434840</v>
      </c>
      <c r="X466" s="72">
        <f t="shared" si="481"/>
        <v>411990</v>
      </c>
      <c r="Y466" s="67" t="s">
        <v>8</v>
      </c>
      <c r="Z466" s="21">
        <f t="shared" ref="Z466:Z506" si="482">T466/V466</f>
        <v>4.9461944399107773</v>
      </c>
      <c r="AA466" s="22">
        <f t="shared" ref="AA466:AA506" si="483">W466/V466</f>
        <v>23.657037157934823</v>
      </c>
      <c r="AB466" s="103">
        <f t="shared" ref="AB466:AB506" si="484">W466/C466</f>
        <v>22995.240613432048</v>
      </c>
      <c r="AC466" s="106">
        <f t="shared" ref="AC466:AC482" si="485">V466/D466</f>
        <v>7.511646914589293</v>
      </c>
      <c r="AF466" s="132">
        <f>AD466-P466</f>
        <v>-2615.0185087255422</v>
      </c>
      <c r="AG466" s="431">
        <f>(J466/D466)*AE466</f>
        <v>0</v>
      </c>
      <c r="AH466" s="431">
        <f>AG466*O466</f>
        <v>0</v>
      </c>
    </row>
    <row r="467" spans="1:34" x14ac:dyDescent="0.25">
      <c r="A467" s="90" t="s">
        <v>27</v>
      </c>
      <c r="B467" s="560"/>
      <c r="C467" s="27">
        <v>16.41</v>
      </c>
      <c r="D467" s="28">
        <v>2029</v>
      </c>
      <c r="E467" s="16">
        <f t="shared" si="470"/>
        <v>123.64411943936624</v>
      </c>
      <c r="F467" s="17">
        <f t="shared" si="471"/>
        <v>4</v>
      </c>
      <c r="G467" s="18">
        <v>65.64</v>
      </c>
      <c r="H467" s="19">
        <v>8116</v>
      </c>
      <c r="I467" s="18">
        <v>22</v>
      </c>
      <c r="J467" s="19">
        <v>1905</v>
      </c>
      <c r="K467" s="19">
        <v>47230</v>
      </c>
      <c r="L467" s="136">
        <v>45180</v>
      </c>
      <c r="M467" s="20" t="s">
        <v>8</v>
      </c>
      <c r="N467" s="21">
        <f t="shared" si="472"/>
        <v>4.2603674540682412</v>
      </c>
      <c r="O467" s="22">
        <f t="shared" si="473"/>
        <v>24.792650918635172</v>
      </c>
      <c r="P467" s="23">
        <f t="shared" si="474"/>
        <v>2878.1230956733698</v>
      </c>
      <c r="Q467" s="100">
        <f t="shared" si="475"/>
        <v>0.93888615081320848</v>
      </c>
      <c r="R467" s="17">
        <f t="shared" si="476"/>
        <v>38</v>
      </c>
      <c r="S467" s="24">
        <f t="shared" si="477"/>
        <v>623.58000000000004</v>
      </c>
      <c r="T467" s="25">
        <f t="shared" si="478"/>
        <v>77102</v>
      </c>
      <c r="U467" s="24">
        <f t="shared" si="479"/>
        <v>191</v>
      </c>
      <c r="V467" s="25">
        <f t="shared" si="480"/>
        <v>14746</v>
      </c>
      <c r="W467" s="25">
        <f t="shared" si="481"/>
        <v>371460</v>
      </c>
      <c r="X467" s="72">
        <f t="shared" si="481"/>
        <v>352490</v>
      </c>
      <c r="Y467" s="20" t="s">
        <v>8</v>
      </c>
      <c r="Z467" s="21">
        <f t="shared" si="482"/>
        <v>5.2286721822867221</v>
      </c>
      <c r="AA467" s="22">
        <f t="shared" si="483"/>
        <v>25.190560151905601</v>
      </c>
      <c r="AB467" s="103">
        <f t="shared" si="484"/>
        <v>22636.197440585009</v>
      </c>
      <c r="AC467" s="106">
        <f t="shared" si="485"/>
        <v>7.2676195170034497</v>
      </c>
      <c r="AF467" s="132">
        <f t="shared" ref="AF467:AF504" si="486">AD467-P467</f>
        <v>-2878.1230956733698</v>
      </c>
      <c r="AG467" s="431">
        <f t="shared" ref="AG467:AG506" si="487">(J467/D467)*AE467</f>
        <v>0</v>
      </c>
      <c r="AH467" s="431">
        <f t="shared" ref="AH467:AH506" si="488">AG467*O467</f>
        <v>0</v>
      </c>
    </row>
    <row r="468" spans="1:34" x14ac:dyDescent="0.25">
      <c r="A468" s="90" t="s">
        <v>28</v>
      </c>
      <c r="B468" s="560"/>
      <c r="C468" s="27">
        <v>18.7</v>
      </c>
      <c r="D468" s="28">
        <v>2289</v>
      </c>
      <c r="E468" s="16">
        <f t="shared" si="470"/>
        <v>122.40641711229947</v>
      </c>
      <c r="F468" s="17">
        <f t="shared" si="471"/>
        <v>4</v>
      </c>
      <c r="G468" s="18">
        <v>74.8</v>
      </c>
      <c r="H468" s="19">
        <v>9156</v>
      </c>
      <c r="I468" s="18">
        <v>26</v>
      </c>
      <c r="J468" s="19">
        <v>2264</v>
      </c>
      <c r="K468" s="19">
        <v>55450</v>
      </c>
      <c r="L468" s="136">
        <v>53050</v>
      </c>
      <c r="M468" s="20" t="s">
        <v>8</v>
      </c>
      <c r="N468" s="21">
        <f t="shared" si="472"/>
        <v>4.0441696113074208</v>
      </c>
      <c r="O468" s="22">
        <f t="shared" si="473"/>
        <v>24.492049469964666</v>
      </c>
      <c r="P468" s="23">
        <f t="shared" si="474"/>
        <v>2965.2406417112302</v>
      </c>
      <c r="Q468" s="100">
        <f t="shared" si="475"/>
        <v>0.98907820008737435</v>
      </c>
      <c r="R468" s="17">
        <f t="shared" si="476"/>
        <v>39</v>
      </c>
      <c r="S468" s="24">
        <f t="shared" si="477"/>
        <v>729.3</v>
      </c>
      <c r="T468" s="25">
        <f t="shared" si="478"/>
        <v>89271</v>
      </c>
      <c r="U468" s="24">
        <f t="shared" si="479"/>
        <v>203</v>
      </c>
      <c r="V468" s="25">
        <f t="shared" si="480"/>
        <v>17442</v>
      </c>
      <c r="W468" s="25">
        <f t="shared" si="481"/>
        <v>432920</v>
      </c>
      <c r="X468" s="72">
        <f t="shared" si="481"/>
        <v>410790</v>
      </c>
      <c r="Y468" s="20" t="s">
        <v>8</v>
      </c>
      <c r="Z468" s="21">
        <f t="shared" si="482"/>
        <v>5.1181630546955628</v>
      </c>
      <c r="AA468" s="22">
        <f t="shared" si="483"/>
        <v>24.820548102281847</v>
      </c>
      <c r="AB468" s="103">
        <f t="shared" si="484"/>
        <v>23150.802139037434</v>
      </c>
      <c r="AC468" s="106">
        <f t="shared" si="485"/>
        <v>7.6199213630406293</v>
      </c>
      <c r="AF468" s="132">
        <f t="shared" si="486"/>
        <v>-2965.2406417112302</v>
      </c>
      <c r="AG468" s="431">
        <f t="shared" si="487"/>
        <v>0</v>
      </c>
      <c r="AH468" s="431">
        <f t="shared" si="488"/>
        <v>0</v>
      </c>
    </row>
    <row r="469" spans="1:34" x14ac:dyDescent="0.25">
      <c r="A469" s="90" t="s">
        <v>29</v>
      </c>
      <c r="B469" s="560"/>
      <c r="C469" s="27">
        <v>17.149999999999999</v>
      </c>
      <c r="D469" s="28">
        <v>2151</v>
      </c>
      <c r="E469" s="16">
        <f t="shared" si="470"/>
        <v>125.42274052478135</v>
      </c>
      <c r="F469" s="17">
        <f t="shared" si="471"/>
        <v>4</v>
      </c>
      <c r="G469" s="18">
        <v>68.599999999999994</v>
      </c>
      <c r="H469" s="19">
        <v>8604</v>
      </c>
      <c r="I469" s="18">
        <v>14</v>
      </c>
      <c r="J469" s="19">
        <v>1918</v>
      </c>
      <c r="K469" s="19">
        <v>47750</v>
      </c>
      <c r="L469" s="136">
        <v>45680</v>
      </c>
      <c r="M469" s="20" t="s">
        <v>8</v>
      </c>
      <c r="N469" s="21">
        <f t="shared" si="472"/>
        <v>4.4859228362877994</v>
      </c>
      <c r="O469" s="22">
        <f t="shared" si="473"/>
        <v>24.895724713242963</v>
      </c>
      <c r="P469" s="23">
        <f t="shared" si="474"/>
        <v>2784.256559766764</v>
      </c>
      <c r="Q469" s="100">
        <f t="shared" si="475"/>
        <v>0.89167828916782887</v>
      </c>
      <c r="R469" s="17">
        <f t="shared" si="476"/>
        <v>39.000000000000007</v>
      </c>
      <c r="S469" s="24">
        <f t="shared" si="477"/>
        <v>668.85</v>
      </c>
      <c r="T469" s="25">
        <f t="shared" si="478"/>
        <v>83889</v>
      </c>
      <c r="U469" s="24">
        <f t="shared" si="479"/>
        <v>183</v>
      </c>
      <c r="V469" s="25">
        <f t="shared" si="480"/>
        <v>16379</v>
      </c>
      <c r="W469" s="25">
        <f t="shared" si="481"/>
        <v>406870</v>
      </c>
      <c r="X469" s="72">
        <f t="shared" si="481"/>
        <v>385520</v>
      </c>
      <c r="Y469" s="20" t="s">
        <v>8</v>
      </c>
      <c r="Z469" s="21">
        <f t="shared" si="482"/>
        <v>5.1217412540448137</v>
      </c>
      <c r="AA469" s="22">
        <f t="shared" si="483"/>
        <v>24.840954881250383</v>
      </c>
      <c r="AB469" s="103">
        <f t="shared" si="484"/>
        <v>23724.198250728867</v>
      </c>
      <c r="AC469" s="106">
        <f t="shared" si="485"/>
        <v>7.614597861459786</v>
      </c>
      <c r="AF469" s="132">
        <f t="shared" si="486"/>
        <v>-2784.256559766764</v>
      </c>
      <c r="AG469" s="431">
        <f t="shared" si="487"/>
        <v>0</v>
      </c>
      <c r="AH469" s="431">
        <f t="shared" si="488"/>
        <v>0</v>
      </c>
    </row>
    <row r="470" spans="1:34" x14ac:dyDescent="0.25">
      <c r="A470" s="90" t="s">
        <v>30</v>
      </c>
      <c r="B470" s="560"/>
      <c r="C470" s="27">
        <v>16.600000000000001</v>
      </c>
      <c r="D470" s="28">
        <v>2134</v>
      </c>
      <c r="E470" s="16">
        <f t="shared" si="470"/>
        <v>128.55421686746988</v>
      </c>
      <c r="F470" s="17">
        <f t="shared" si="471"/>
        <v>4</v>
      </c>
      <c r="G470" s="18">
        <v>66.400000000000006</v>
      </c>
      <c r="H470" s="19">
        <v>8536</v>
      </c>
      <c r="I470" s="18">
        <v>22</v>
      </c>
      <c r="J470" s="19">
        <v>1968</v>
      </c>
      <c r="K470" s="19">
        <v>49250</v>
      </c>
      <c r="L470" s="136">
        <v>47120</v>
      </c>
      <c r="M470" s="20" t="s">
        <v>8</v>
      </c>
      <c r="N470" s="21">
        <f t="shared" si="472"/>
        <v>4.3373983739837394</v>
      </c>
      <c r="O470" s="22">
        <f t="shared" si="473"/>
        <v>25.025406504065042</v>
      </c>
      <c r="P470" s="23">
        <f t="shared" si="474"/>
        <v>2966.867469879518</v>
      </c>
      <c r="Q470" s="100">
        <f t="shared" si="475"/>
        <v>0.92221180880974696</v>
      </c>
      <c r="R470" s="17">
        <f t="shared" si="476"/>
        <v>38.999999999999993</v>
      </c>
      <c r="S470" s="24">
        <f t="shared" si="477"/>
        <v>647.4</v>
      </c>
      <c r="T470" s="25">
        <f t="shared" si="478"/>
        <v>83226</v>
      </c>
      <c r="U470" s="24">
        <f t="shared" si="479"/>
        <v>181</v>
      </c>
      <c r="V470" s="25">
        <f t="shared" si="480"/>
        <v>16239</v>
      </c>
      <c r="W470" s="25">
        <f t="shared" si="481"/>
        <v>404670</v>
      </c>
      <c r="X470" s="72">
        <f t="shared" si="481"/>
        <v>383990</v>
      </c>
      <c r="Y470" s="20" t="s">
        <v>8</v>
      </c>
      <c r="Z470" s="21">
        <f t="shared" si="482"/>
        <v>5.1250692776648812</v>
      </c>
      <c r="AA470" s="22">
        <f t="shared" si="483"/>
        <v>24.919637908738224</v>
      </c>
      <c r="AB470" s="103">
        <f t="shared" si="484"/>
        <v>24377.71084337349</v>
      </c>
      <c r="AC470" s="106">
        <f t="shared" si="485"/>
        <v>7.6096532333645737</v>
      </c>
      <c r="AF470" s="132">
        <f t="shared" si="486"/>
        <v>-2966.867469879518</v>
      </c>
      <c r="AG470" s="431">
        <f t="shared" si="487"/>
        <v>0</v>
      </c>
      <c r="AH470" s="431">
        <f t="shared" si="488"/>
        <v>0</v>
      </c>
    </row>
    <row r="471" spans="1:34" x14ac:dyDescent="0.25">
      <c r="A471" s="90" t="s">
        <v>31</v>
      </c>
      <c r="B471" s="560"/>
      <c r="C471" s="27">
        <v>14.28</v>
      </c>
      <c r="D471" s="28">
        <v>1762</v>
      </c>
      <c r="E471" s="16">
        <f t="shared" si="470"/>
        <v>123.38935574229693</v>
      </c>
      <c r="F471" s="17">
        <f t="shared" si="471"/>
        <v>4</v>
      </c>
      <c r="G471" s="18">
        <v>57.12</v>
      </c>
      <c r="H471" s="19">
        <v>7048</v>
      </c>
      <c r="I471" s="18">
        <v>18</v>
      </c>
      <c r="J471" s="19">
        <v>1548</v>
      </c>
      <c r="K471" s="19">
        <v>36780</v>
      </c>
      <c r="L471" s="136">
        <v>35190</v>
      </c>
      <c r="M471" s="20" t="s">
        <v>8</v>
      </c>
      <c r="N471" s="21">
        <f t="shared" si="472"/>
        <v>4.5529715762273906</v>
      </c>
      <c r="O471" s="22">
        <f t="shared" si="473"/>
        <v>23.759689922480622</v>
      </c>
      <c r="P471" s="23">
        <f t="shared" si="474"/>
        <v>2575.6302521008406</v>
      </c>
      <c r="Q471" s="100">
        <f t="shared" si="475"/>
        <v>0.87854710556186155</v>
      </c>
      <c r="R471" s="17">
        <f t="shared" si="476"/>
        <v>37.439775910364148</v>
      </c>
      <c r="S471" s="24">
        <f t="shared" si="477"/>
        <v>534.64</v>
      </c>
      <c r="T471" s="25">
        <f t="shared" si="478"/>
        <v>65956</v>
      </c>
      <c r="U471" s="24">
        <f t="shared" si="479"/>
        <v>154</v>
      </c>
      <c r="V471" s="25">
        <f t="shared" si="480"/>
        <v>12563</v>
      </c>
      <c r="W471" s="25">
        <f t="shared" si="481"/>
        <v>301250</v>
      </c>
      <c r="X471" s="72">
        <f t="shared" si="481"/>
        <v>285410</v>
      </c>
      <c r="Y471" s="20" t="s">
        <v>8</v>
      </c>
      <c r="Z471" s="21">
        <f t="shared" si="482"/>
        <v>5.2500198997054843</v>
      </c>
      <c r="AA471" s="22">
        <f t="shared" si="483"/>
        <v>23.979145108652393</v>
      </c>
      <c r="AB471" s="103">
        <f t="shared" si="484"/>
        <v>21095.938375350142</v>
      </c>
      <c r="AC471" s="106">
        <f t="shared" si="485"/>
        <v>7.129965947786606</v>
      </c>
      <c r="AF471" s="132">
        <f t="shared" si="486"/>
        <v>-2575.6302521008406</v>
      </c>
      <c r="AG471" s="431">
        <f t="shared" si="487"/>
        <v>0</v>
      </c>
      <c r="AH471" s="431">
        <f t="shared" si="488"/>
        <v>0</v>
      </c>
    </row>
    <row r="472" spans="1:34" x14ac:dyDescent="0.25">
      <c r="A472" s="90" t="s">
        <v>32</v>
      </c>
      <c r="B472" s="560"/>
      <c r="C472" s="27">
        <v>19.53</v>
      </c>
      <c r="D472" s="28">
        <v>2423</v>
      </c>
      <c r="E472" s="16">
        <f t="shared" si="470"/>
        <v>124.06554019457245</v>
      </c>
      <c r="F472" s="17">
        <f t="shared" si="471"/>
        <v>4</v>
      </c>
      <c r="G472" s="18">
        <v>78.12</v>
      </c>
      <c r="H472" s="19">
        <v>9692</v>
      </c>
      <c r="I472" s="18">
        <v>26</v>
      </c>
      <c r="J472" s="19">
        <v>2144</v>
      </c>
      <c r="K472" s="19">
        <v>53990</v>
      </c>
      <c r="L472" s="136">
        <v>51650</v>
      </c>
      <c r="M472" s="20" t="s">
        <v>8</v>
      </c>
      <c r="N472" s="21">
        <f t="shared" si="472"/>
        <v>4.5205223880597014</v>
      </c>
      <c r="O472" s="22">
        <f t="shared" si="473"/>
        <v>25.181902985074625</v>
      </c>
      <c r="P472" s="23">
        <f t="shared" si="474"/>
        <v>2764.4649257552483</v>
      </c>
      <c r="Q472" s="100">
        <f t="shared" si="475"/>
        <v>0.88485348741229886</v>
      </c>
      <c r="R472" s="17">
        <f t="shared" si="476"/>
        <v>38</v>
      </c>
      <c r="S472" s="24">
        <f t="shared" si="477"/>
        <v>742.1400000000001</v>
      </c>
      <c r="T472" s="25">
        <f t="shared" si="478"/>
        <v>92074</v>
      </c>
      <c r="U472" s="24">
        <f t="shared" si="479"/>
        <v>423</v>
      </c>
      <c r="V472" s="25">
        <f t="shared" si="480"/>
        <v>18806</v>
      </c>
      <c r="W472" s="25">
        <f t="shared" si="481"/>
        <v>477040</v>
      </c>
      <c r="X472" s="72">
        <f t="shared" si="481"/>
        <v>451880</v>
      </c>
      <c r="Y472" s="20" t="s">
        <v>8</v>
      </c>
      <c r="Z472" s="21">
        <f t="shared" si="482"/>
        <v>4.8959906412846967</v>
      </c>
      <c r="AA472" s="22">
        <f t="shared" si="483"/>
        <v>25.36637243432947</v>
      </c>
      <c r="AB472" s="103">
        <f t="shared" si="484"/>
        <v>24426.011264720939</v>
      </c>
      <c r="AC472" s="106">
        <f t="shared" si="485"/>
        <v>7.7614527445315726</v>
      </c>
      <c r="AF472" s="132">
        <f t="shared" si="486"/>
        <v>-2764.4649257552483</v>
      </c>
      <c r="AG472" s="431">
        <f t="shared" si="487"/>
        <v>0</v>
      </c>
      <c r="AH472" s="431">
        <f t="shared" si="488"/>
        <v>0</v>
      </c>
    </row>
    <row r="473" spans="1:34" x14ac:dyDescent="0.25">
      <c r="A473" s="90" t="s">
        <v>33</v>
      </c>
      <c r="B473" s="560"/>
      <c r="C473" s="27">
        <v>19.88</v>
      </c>
      <c r="D473" s="28">
        <v>2473</v>
      </c>
      <c r="E473" s="16">
        <f t="shared" si="470"/>
        <v>124.39637826961771</v>
      </c>
      <c r="F473" s="17">
        <f t="shared" si="471"/>
        <v>4</v>
      </c>
      <c r="G473" s="18">
        <v>79.52</v>
      </c>
      <c r="H473" s="19">
        <v>9892</v>
      </c>
      <c r="I473" s="18">
        <v>27</v>
      </c>
      <c r="J473" s="19">
        <v>2327</v>
      </c>
      <c r="K473" s="19">
        <v>57630</v>
      </c>
      <c r="L473" s="136">
        <v>55130</v>
      </c>
      <c r="M473" s="20" t="s">
        <v>8</v>
      </c>
      <c r="N473" s="21">
        <f t="shared" si="472"/>
        <v>4.2509669101847871</v>
      </c>
      <c r="O473" s="22">
        <f t="shared" si="473"/>
        <v>24.765792866351525</v>
      </c>
      <c r="P473" s="23">
        <f t="shared" si="474"/>
        <v>2898.893360160966</v>
      </c>
      <c r="Q473" s="100">
        <f t="shared" si="475"/>
        <v>0.94096239385361913</v>
      </c>
      <c r="R473" s="17">
        <f t="shared" si="476"/>
        <v>38.597585513078471</v>
      </c>
      <c r="S473" s="24">
        <f t="shared" si="477"/>
        <v>767.31999999999994</v>
      </c>
      <c r="T473" s="25">
        <f t="shared" si="478"/>
        <v>95451</v>
      </c>
      <c r="U473" s="24">
        <f t="shared" si="479"/>
        <v>218</v>
      </c>
      <c r="V473" s="25">
        <f t="shared" si="480"/>
        <v>18457</v>
      </c>
      <c r="W473" s="25">
        <f t="shared" si="481"/>
        <v>457550</v>
      </c>
      <c r="X473" s="72">
        <f t="shared" si="481"/>
        <v>433990</v>
      </c>
      <c r="Y473" s="20" t="s">
        <v>8</v>
      </c>
      <c r="Z473" s="21">
        <f t="shared" si="482"/>
        <v>5.1715338354012026</v>
      </c>
      <c r="AA473" s="22">
        <f t="shared" si="483"/>
        <v>24.790052554586335</v>
      </c>
      <c r="AB473" s="103">
        <f t="shared" si="484"/>
        <v>23015.593561368209</v>
      </c>
      <c r="AC473" s="106">
        <f t="shared" si="485"/>
        <v>7.4634047715325513</v>
      </c>
      <c r="AF473" s="132">
        <f t="shared" si="486"/>
        <v>-2898.893360160966</v>
      </c>
      <c r="AG473" s="431">
        <f t="shared" si="487"/>
        <v>0</v>
      </c>
      <c r="AH473" s="431">
        <f t="shared" si="488"/>
        <v>0</v>
      </c>
    </row>
    <row r="474" spans="1:34" x14ac:dyDescent="0.25">
      <c r="A474" s="90" t="s">
        <v>34</v>
      </c>
      <c r="B474" s="560"/>
      <c r="C474" s="27">
        <v>19.899999999999999</v>
      </c>
      <c r="D474" s="28">
        <v>2485</v>
      </c>
      <c r="E474" s="16">
        <f t="shared" si="470"/>
        <v>124.87437185929649</v>
      </c>
      <c r="F474" s="17">
        <f t="shared" si="471"/>
        <v>4</v>
      </c>
      <c r="G474" s="18">
        <v>79.599999999999994</v>
      </c>
      <c r="H474" s="19">
        <v>9940</v>
      </c>
      <c r="I474" s="18">
        <v>28</v>
      </c>
      <c r="J474" s="19">
        <v>2523</v>
      </c>
      <c r="K474" s="19">
        <v>61980</v>
      </c>
      <c r="L474" s="136">
        <v>59290</v>
      </c>
      <c r="M474" s="20" t="s">
        <v>8</v>
      </c>
      <c r="N474" s="21">
        <f t="shared" si="472"/>
        <v>3.9397542608006342</v>
      </c>
      <c r="O474" s="22">
        <f t="shared" si="473"/>
        <v>24.565992865636147</v>
      </c>
      <c r="P474" s="23">
        <f t="shared" si="474"/>
        <v>3114.5728643216084</v>
      </c>
      <c r="Q474" s="100">
        <f t="shared" si="475"/>
        <v>1.0152917505030181</v>
      </c>
      <c r="R474" s="17">
        <f t="shared" si="476"/>
        <v>39.000000000000007</v>
      </c>
      <c r="S474" s="24">
        <f t="shared" si="477"/>
        <v>776.1</v>
      </c>
      <c r="T474" s="25">
        <f t="shared" si="478"/>
        <v>96915</v>
      </c>
      <c r="U474" s="24">
        <f t="shared" si="479"/>
        <v>229</v>
      </c>
      <c r="V474" s="25">
        <f t="shared" si="480"/>
        <v>20684</v>
      </c>
      <c r="W474" s="25">
        <f t="shared" si="481"/>
        <v>513690</v>
      </c>
      <c r="X474" s="72">
        <f t="shared" si="481"/>
        <v>487230</v>
      </c>
      <c r="Y474" s="20" t="s">
        <v>8</v>
      </c>
      <c r="Z474" s="21">
        <f t="shared" si="482"/>
        <v>4.6855057048926705</v>
      </c>
      <c r="AA474" s="22">
        <f t="shared" si="483"/>
        <v>24.835138271127441</v>
      </c>
      <c r="AB474" s="103">
        <f t="shared" si="484"/>
        <v>25813.567839195981</v>
      </c>
      <c r="AC474" s="106">
        <f t="shared" si="485"/>
        <v>8.3235412474849095</v>
      </c>
      <c r="AF474" s="132">
        <f t="shared" si="486"/>
        <v>-3114.5728643216084</v>
      </c>
      <c r="AG474" s="431">
        <f t="shared" si="487"/>
        <v>0</v>
      </c>
      <c r="AH474" s="431">
        <f t="shared" si="488"/>
        <v>0</v>
      </c>
    </row>
    <row r="475" spans="1:34" x14ac:dyDescent="0.25">
      <c r="A475" s="90" t="s">
        <v>35</v>
      </c>
      <c r="B475" s="560"/>
      <c r="C475" s="27">
        <v>16.489999999999998</v>
      </c>
      <c r="D475" s="28">
        <v>2171</v>
      </c>
      <c r="E475" s="16">
        <f t="shared" si="470"/>
        <v>131.65554881746513</v>
      </c>
      <c r="F475" s="17">
        <f t="shared" si="471"/>
        <v>4</v>
      </c>
      <c r="G475" s="18">
        <v>65.959999999999994</v>
      </c>
      <c r="H475" s="19">
        <v>8684</v>
      </c>
      <c r="I475" s="18">
        <v>21</v>
      </c>
      <c r="J475" s="19">
        <v>1641</v>
      </c>
      <c r="K475" s="19">
        <v>41990</v>
      </c>
      <c r="L475" s="136">
        <v>40170</v>
      </c>
      <c r="M475" s="20" t="s">
        <v>8</v>
      </c>
      <c r="N475" s="21">
        <f t="shared" si="472"/>
        <v>5.2918951858622787</v>
      </c>
      <c r="O475" s="22">
        <f t="shared" si="473"/>
        <v>25.588056063375991</v>
      </c>
      <c r="P475" s="23">
        <f t="shared" si="474"/>
        <v>2546.3917525773199</v>
      </c>
      <c r="Q475" s="100">
        <f t="shared" si="475"/>
        <v>0.75587286964532474</v>
      </c>
      <c r="R475" s="17">
        <f t="shared" si="476"/>
        <v>39.000000000000007</v>
      </c>
      <c r="S475" s="24">
        <f t="shared" si="477"/>
        <v>643.11</v>
      </c>
      <c r="T475" s="25">
        <f t="shared" si="478"/>
        <v>84669</v>
      </c>
      <c r="U475" s="24">
        <f t="shared" si="479"/>
        <v>201</v>
      </c>
      <c r="V475" s="25">
        <f t="shared" si="480"/>
        <v>15264</v>
      </c>
      <c r="W475" s="25">
        <f t="shared" si="481"/>
        <v>389010</v>
      </c>
      <c r="X475" s="72">
        <f t="shared" si="481"/>
        <v>368970</v>
      </c>
      <c r="Y475" s="20" t="s">
        <v>8</v>
      </c>
      <c r="Z475" s="21">
        <f t="shared" si="482"/>
        <v>5.5469732704402519</v>
      </c>
      <c r="AA475" s="22">
        <f t="shared" si="483"/>
        <v>25.485455974842768</v>
      </c>
      <c r="AB475" s="103">
        <f t="shared" si="484"/>
        <v>23590.661006670711</v>
      </c>
      <c r="AC475" s="106">
        <f t="shared" si="485"/>
        <v>7.0308613542146476</v>
      </c>
      <c r="AF475" s="132">
        <f t="shared" si="486"/>
        <v>-2546.3917525773199</v>
      </c>
      <c r="AG475" s="431">
        <f t="shared" si="487"/>
        <v>0</v>
      </c>
      <c r="AH475" s="431">
        <f t="shared" si="488"/>
        <v>0</v>
      </c>
    </row>
    <row r="476" spans="1:34" x14ac:dyDescent="0.25">
      <c r="A476" s="90" t="s">
        <v>36</v>
      </c>
      <c r="B476" s="560"/>
      <c r="C476" s="27">
        <v>19.05</v>
      </c>
      <c r="D476" s="28">
        <v>2492</v>
      </c>
      <c r="E476" s="16">
        <f t="shared" si="470"/>
        <v>130.81364829396324</v>
      </c>
      <c r="F476" s="17">
        <f t="shared" si="471"/>
        <v>5</v>
      </c>
      <c r="G476" s="18">
        <v>95.25</v>
      </c>
      <c r="H476" s="19">
        <v>12460</v>
      </c>
      <c r="I476" s="18">
        <v>30</v>
      </c>
      <c r="J476" s="19">
        <v>2390</v>
      </c>
      <c r="K476" s="19">
        <v>61050</v>
      </c>
      <c r="L476" s="136">
        <v>58400</v>
      </c>
      <c r="M476" s="20" t="s">
        <v>8</v>
      </c>
      <c r="N476" s="21">
        <f t="shared" si="472"/>
        <v>5.2133891213389125</v>
      </c>
      <c r="O476" s="22">
        <f t="shared" si="473"/>
        <v>25.543933054393307</v>
      </c>
      <c r="P476" s="23">
        <f t="shared" si="474"/>
        <v>3204.7244094488187</v>
      </c>
      <c r="Q476" s="100">
        <f t="shared" si="475"/>
        <v>0.9590690208667737</v>
      </c>
      <c r="R476" s="17">
        <f t="shared" si="476"/>
        <v>39</v>
      </c>
      <c r="S476" s="24">
        <f t="shared" si="477"/>
        <v>742.95</v>
      </c>
      <c r="T476" s="25">
        <f t="shared" si="478"/>
        <v>97188</v>
      </c>
      <c r="U476" s="24">
        <f t="shared" si="479"/>
        <v>216</v>
      </c>
      <c r="V476" s="25">
        <f t="shared" si="480"/>
        <v>18116</v>
      </c>
      <c r="W476" s="25">
        <f t="shared" si="481"/>
        <v>453050</v>
      </c>
      <c r="X476" s="72">
        <f t="shared" si="481"/>
        <v>429700</v>
      </c>
      <c r="Y476" s="20" t="s">
        <v>8</v>
      </c>
      <c r="Z476" s="21">
        <f t="shared" si="482"/>
        <v>5.364760432766615</v>
      </c>
      <c r="AA476" s="22">
        <f t="shared" si="483"/>
        <v>25.008279973504084</v>
      </c>
      <c r="AB476" s="103">
        <f t="shared" si="484"/>
        <v>23782.152230971129</v>
      </c>
      <c r="AC476" s="106">
        <f t="shared" si="485"/>
        <v>7.2696629213483144</v>
      </c>
      <c r="AF476" s="257">
        <f t="shared" si="486"/>
        <v>-3204.7244094488187</v>
      </c>
      <c r="AG476" s="431">
        <f t="shared" si="487"/>
        <v>0</v>
      </c>
      <c r="AH476" s="431">
        <f t="shared" si="488"/>
        <v>0</v>
      </c>
    </row>
    <row r="477" spans="1:34" x14ac:dyDescent="0.25">
      <c r="A477" s="90" t="s">
        <v>37</v>
      </c>
      <c r="B477" s="560"/>
      <c r="C477" s="27">
        <v>20.239999999999998</v>
      </c>
      <c r="D477" s="28">
        <v>2520</v>
      </c>
      <c r="E477" s="16">
        <f t="shared" si="470"/>
        <v>124.50592885375495</v>
      </c>
      <c r="F477" s="17">
        <f t="shared" si="471"/>
        <v>5.0000000000000009</v>
      </c>
      <c r="G477" s="18">
        <v>101.2</v>
      </c>
      <c r="H477" s="19">
        <v>12600</v>
      </c>
      <c r="I477" s="18">
        <v>28</v>
      </c>
      <c r="J477" s="19">
        <v>2096</v>
      </c>
      <c r="K477" s="19">
        <v>53700</v>
      </c>
      <c r="L477" s="136">
        <v>51370</v>
      </c>
      <c r="M477" s="20" t="s">
        <v>8</v>
      </c>
      <c r="N477" s="21">
        <f t="shared" si="472"/>
        <v>6.0114503816793894</v>
      </c>
      <c r="O477" s="22">
        <f t="shared" si="473"/>
        <v>25.620229007633586</v>
      </c>
      <c r="P477" s="23">
        <f t="shared" si="474"/>
        <v>2653.1620553359685</v>
      </c>
      <c r="Q477" s="100">
        <f t="shared" si="475"/>
        <v>0.83174603174603179</v>
      </c>
      <c r="R477" s="17">
        <f t="shared" si="476"/>
        <v>39.000000000000007</v>
      </c>
      <c r="S477" s="24">
        <f t="shared" si="477"/>
        <v>789.36</v>
      </c>
      <c r="T477" s="25">
        <f t="shared" si="478"/>
        <v>98280</v>
      </c>
      <c r="U477" s="24">
        <f t="shared" si="479"/>
        <v>222</v>
      </c>
      <c r="V477" s="25">
        <f t="shared" si="480"/>
        <v>17485</v>
      </c>
      <c r="W477" s="25">
        <f t="shared" si="481"/>
        <v>436240</v>
      </c>
      <c r="X477" s="72">
        <f t="shared" si="481"/>
        <v>413660</v>
      </c>
      <c r="Y477" s="20" t="s">
        <v>8</v>
      </c>
      <c r="Z477" s="21">
        <f t="shared" si="482"/>
        <v>5.6208178438661713</v>
      </c>
      <c r="AA477" s="22">
        <f t="shared" si="483"/>
        <v>24.949385187303402</v>
      </c>
      <c r="AB477" s="103">
        <f t="shared" si="484"/>
        <v>21553.359683794468</v>
      </c>
      <c r="AC477" s="106">
        <f t="shared" si="485"/>
        <v>6.9384920634920633</v>
      </c>
      <c r="AF477" s="132">
        <f t="shared" si="486"/>
        <v>-2653.1620553359685</v>
      </c>
      <c r="AG477" s="431">
        <f t="shared" si="487"/>
        <v>0</v>
      </c>
      <c r="AH477" s="431">
        <f t="shared" si="488"/>
        <v>0</v>
      </c>
    </row>
    <row r="478" spans="1:34" x14ac:dyDescent="0.25">
      <c r="A478" s="90" t="s">
        <v>18</v>
      </c>
      <c r="B478" s="560"/>
      <c r="C478" s="27">
        <v>15.47</v>
      </c>
      <c r="D478" s="28">
        <v>1640</v>
      </c>
      <c r="E478" s="16">
        <f t="shared" si="470"/>
        <v>106.01163542340012</v>
      </c>
      <c r="F478" s="17">
        <f t="shared" si="471"/>
        <v>4</v>
      </c>
      <c r="G478" s="18">
        <v>61.88</v>
      </c>
      <c r="H478" s="19">
        <v>6560</v>
      </c>
      <c r="I478" s="18">
        <v>17</v>
      </c>
      <c r="J478" s="19">
        <v>1544</v>
      </c>
      <c r="K478" s="19">
        <v>37560</v>
      </c>
      <c r="L478" s="136">
        <v>35930</v>
      </c>
      <c r="M478" s="20" t="s">
        <v>8</v>
      </c>
      <c r="N478" s="21">
        <f t="shared" si="472"/>
        <v>4.2487046632124352</v>
      </c>
      <c r="O478" s="22">
        <f t="shared" si="473"/>
        <v>24.326424870466322</v>
      </c>
      <c r="P478" s="23">
        <f t="shared" si="474"/>
        <v>2427.92501616031</v>
      </c>
      <c r="Q478" s="100">
        <f t="shared" si="475"/>
        <v>0.94146341463414629</v>
      </c>
      <c r="R478" s="17">
        <f t="shared" si="476"/>
        <v>38.422107304460241</v>
      </c>
      <c r="S478" s="24">
        <f t="shared" si="477"/>
        <v>594.39</v>
      </c>
      <c r="T478" s="25">
        <f t="shared" si="478"/>
        <v>63277</v>
      </c>
      <c r="U478" s="24">
        <f t="shared" si="479"/>
        <v>172</v>
      </c>
      <c r="V478" s="25">
        <f t="shared" si="480"/>
        <v>13502</v>
      </c>
      <c r="W478" s="25">
        <f t="shared" si="481"/>
        <v>330420</v>
      </c>
      <c r="X478" s="72">
        <f t="shared" si="481"/>
        <v>312880</v>
      </c>
      <c r="Y478" s="20" t="s">
        <v>8</v>
      </c>
      <c r="Z478" s="21">
        <f t="shared" si="482"/>
        <v>4.686490890238483</v>
      </c>
      <c r="AA478" s="22">
        <f t="shared" si="483"/>
        <v>24.471930084431936</v>
      </c>
      <c r="AB478" s="103">
        <f t="shared" si="484"/>
        <v>21358.758888170651</v>
      </c>
      <c r="AC478" s="106">
        <f t="shared" si="485"/>
        <v>8.2329268292682922</v>
      </c>
      <c r="AE478">
        <v>230</v>
      </c>
      <c r="AF478" s="132">
        <f t="shared" si="486"/>
        <v>-2427.92501616031</v>
      </c>
      <c r="AG478" s="431">
        <f t="shared" si="487"/>
        <v>216.53658536585365</v>
      </c>
      <c r="AH478" s="431">
        <f t="shared" si="488"/>
        <v>5267.5609756097565</v>
      </c>
    </row>
    <row r="479" spans="1:34" x14ac:dyDescent="0.25">
      <c r="A479" s="90" t="s">
        <v>38</v>
      </c>
      <c r="B479" s="560"/>
      <c r="C479" s="27">
        <v>20.6</v>
      </c>
      <c r="D479" s="28">
        <v>2628</v>
      </c>
      <c r="E479" s="16">
        <f t="shared" si="470"/>
        <v>127.57281553398057</v>
      </c>
      <c r="F479" s="17">
        <f t="shared" si="471"/>
        <v>5</v>
      </c>
      <c r="G479" s="18">
        <v>103</v>
      </c>
      <c r="H479" s="19">
        <v>13140</v>
      </c>
      <c r="I479" s="18">
        <v>28</v>
      </c>
      <c r="J479" s="19">
        <v>2831</v>
      </c>
      <c r="K479" s="19">
        <v>71920</v>
      </c>
      <c r="L479" s="136">
        <v>68800</v>
      </c>
      <c r="M479" s="20" t="s">
        <v>8</v>
      </c>
      <c r="N479" s="21">
        <f t="shared" si="472"/>
        <v>4.6414694454256447</v>
      </c>
      <c r="O479" s="22">
        <f t="shared" si="473"/>
        <v>25.404450724125752</v>
      </c>
      <c r="P479" s="23">
        <f t="shared" si="474"/>
        <v>3491.2621359223299</v>
      </c>
      <c r="Q479" s="100">
        <f t="shared" si="475"/>
        <v>1.0772450532724505</v>
      </c>
      <c r="R479" s="17">
        <f t="shared" si="476"/>
        <v>38.999999999999993</v>
      </c>
      <c r="S479" s="24">
        <f t="shared" si="477"/>
        <v>803.4</v>
      </c>
      <c r="T479" s="25">
        <f t="shared" si="478"/>
        <v>102492</v>
      </c>
      <c r="U479" s="24">
        <f t="shared" si="479"/>
        <v>218</v>
      </c>
      <c r="V479" s="25">
        <f t="shared" si="480"/>
        <v>21357</v>
      </c>
      <c r="W479" s="25">
        <f t="shared" si="481"/>
        <v>532990</v>
      </c>
      <c r="X479" s="72">
        <f t="shared" si="481"/>
        <v>505540</v>
      </c>
      <c r="Y479" s="20" t="s">
        <v>8</v>
      </c>
      <c r="Z479" s="21">
        <f t="shared" si="482"/>
        <v>4.7989886219974718</v>
      </c>
      <c r="AA479" s="22">
        <f t="shared" si="483"/>
        <v>24.956220442946108</v>
      </c>
      <c r="AB479" s="103">
        <f t="shared" si="484"/>
        <v>25873.300970873785</v>
      </c>
      <c r="AC479" s="106">
        <f t="shared" si="485"/>
        <v>8.1267123287671232</v>
      </c>
      <c r="AF479" s="132">
        <f t="shared" si="486"/>
        <v>-3491.2621359223299</v>
      </c>
      <c r="AG479" s="431">
        <f t="shared" si="487"/>
        <v>0</v>
      </c>
      <c r="AH479" s="431">
        <f t="shared" si="488"/>
        <v>0</v>
      </c>
    </row>
    <row r="480" spans="1:34" x14ac:dyDescent="0.25">
      <c r="A480" s="90" t="s">
        <v>39</v>
      </c>
      <c r="B480" s="560"/>
      <c r="C480" s="27">
        <v>17.48</v>
      </c>
      <c r="D480" s="28">
        <v>2303</v>
      </c>
      <c r="E480" s="16">
        <f t="shared" si="470"/>
        <v>131.75057208237985</v>
      </c>
      <c r="F480" s="17">
        <f t="shared" si="471"/>
        <v>4.3135011441647597</v>
      </c>
      <c r="G480" s="18">
        <v>75.400000000000006</v>
      </c>
      <c r="H480" s="19">
        <v>9933</v>
      </c>
      <c r="I480" s="18">
        <v>24</v>
      </c>
      <c r="J480" s="19">
        <v>2231</v>
      </c>
      <c r="K480" s="19">
        <v>56180</v>
      </c>
      <c r="L480" s="136">
        <v>53750</v>
      </c>
      <c r="M480" s="20" t="s">
        <v>8</v>
      </c>
      <c r="N480" s="21">
        <f t="shared" si="472"/>
        <v>4.4522635589421782</v>
      </c>
      <c r="O480" s="22">
        <f t="shared" si="473"/>
        <v>25.181532944867772</v>
      </c>
      <c r="P480" s="23">
        <f t="shared" si="474"/>
        <v>3213.9588100686497</v>
      </c>
      <c r="Q480" s="100">
        <f t="shared" si="475"/>
        <v>0.96873643074250981</v>
      </c>
      <c r="R480" s="17">
        <f t="shared" si="476"/>
        <v>39</v>
      </c>
      <c r="S480" s="24">
        <f t="shared" si="477"/>
        <v>681.72</v>
      </c>
      <c r="T480" s="25">
        <f t="shared" si="478"/>
        <v>89817</v>
      </c>
      <c r="U480" s="24">
        <f t="shared" si="479"/>
        <v>208</v>
      </c>
      <c r="V480" s="25">
        <f t="shared" si="480"/>
        <v>18374</v>
      </c>
      <c r="W480" s="25">
        <f t="shared" si="481"/>
        <v>457570</v>
      </c>
      <c r="X480" s="72">
        <f t="shared" si="481"/>
        <v>434040</v>
      </c>
      <c r="Y480" s="20" t="s">
        <v>8</v>
      </c>
      <c r="Z480" s="21">
        <f t="shared" si="482"/>
        <v>4.8882660280831614</v>
      </c>
      <c r="AA480" s="22">
        <f t="shared" si="483"/>
        <v>24.9031239795363</v>
      </c>
      <c r="AB480" s="103">
        <f t="shared" si="484"/>
        <v>26176.773455377574</v>
      </c>
      <c r="AC480" s="106">
        <f t="shared" si="485"/>
        <v>7.9782891880156317</v>
      </c>
      <c r="AF480" s="132">
        <f t="shared" si="486"/>
        <v>-3213.9588100686497</v>
      </c>
      <c r="AG480" s="431">
        <f t="shared" si="487"/>
        <v>0</v>
      </c>
      <c r="AH480" s="431">
        <f t="shared" si="488"/>
        <v>0</v>
      </c>
    </row>
    <row r="481" spans="1:34" x14ac:dyDescent="0.25">
      <c r="A481" s="90" t="s">
        <v>40</v>
      </c>
      <c r="B481" s="560"/>
      <c r="C481" s="27">
        <v>12.81</v>
      </c>
      <c r="D481" s="28">
        <v>1641</v>
      </c>
      <c r="E481" s="16">
        <f t="shared" si="470"/>
        <v>128.10304449648712</v>
      </c>
      <c r="F481" s="17">
        <f t="shared" si="471"/>
        <v>4</v>
      </c>
      <c r="G481" s="18">
        <v>51.24</v>
      </c>
      <c r="H481" s="19">
        <v>6564</v>
      </c>
      <c r="I481" s="18">
        <v>14</v>
      </c>
      <c r="J481" s="19">
        <v>1310</v>
      </c>
      <c r="K481" s="19">
        <v>29810</v>
      </c>
      <c r="L481" s="136">
        <v>28520</v>
      </c>
      <c r="M481" s="20" t="s">
        <v>8</v>
      </c>
      <c r="N481" s="21">
        <f t="shared" si="472"/>
        <v>5.010687022900763</v>
      </c>
      <c r="O481" s="22">
        <f t="shared" si="473"/>
        <v>22.755725190839694</v>
      </c>
      <c r="P481" s="23">
        <f t="shared" si="474"/>
        <v>2327.0882123341139</v>
      </c>
      <c r="Q481" s="100">
        <f t="shared" si="475"/>
        <v>0.79829372333942716</v>
      </c>
      <c r="R481" s="17">
        <f t="shared" si="476"/>
        <v>37.219359875097581</v>
      </c>
      <c r="S481" s="24">
        <f t="shared" si="477"/>
        <v>476.78000000000003</v>
      </c>
      <c r="T481" s="25">
        <f t="shared" si="478"/>
        <v>61074</v>
      </c>
      <c r="U481" s="24">
        <f t="shared" si="479"/>
        <v>125</v>
      </c>
      <c r="V481" s="25">
        <f t="shared" si="480"/>
        <v>11722</v>
      </c>
      <c r="W481" s="25">
        <f t="shared" si="481"/>
        <v>269370</v>
      </c>
      <c r="X481" s="72">
        <f t="shared" si="481"/>
        <v>255440</v>
      </c>
      <c r="Y481" s="20" t="s">
        <v>8</v>
      </c>
      <c r="Z481" s="21">
        <f t="shared" si="482"/>
        <v>5.2102030370243986</v>
      </c>
      <c r="AA481" s="22">
        <f t="shared" si="483"/>
        <v>22.979866916908378</v>
      </c>
      <c r="AB481" s="103">
        <f t="shared" si="484"/>
        <v>21028.103044496485</v>
      </c>
      <c r="AC481" s="106">
        <f t="shared" si="485"/>
        <v>7.1432053625837906</v>
      </c>
      <c r="AF481" s="132">
        <f t="shared" si="486"/>
        <v>-2327.0882123341139</v>
      </c>
      <c r="AG481" s="431">
        <f t="shared" si="487"/>
        <v>0</v>
      </c>
      <c r="AH481" s="431">
        <f t="shared" si="488"/>
        <v>0</v>
      </c>
    </row>
    <row r="482" spans="1:34" x14ac:dyDescent="0.25">
      <c r="A482" s="91" t="s">
        <v>41</v>
      </c>
      <c r="B482" s="561"/>
      <c r="C482" s="54">
        <v>2.2200000000000002</v>
      </c>
      <c r="D482" s="55">
        <v>278</v>
      </c>
      <c r="E482" s="11">
        <f t="shared" si="470"/>
        <v>125.22522522522522</v>
      </c>
      <c r="F482" s="7">
        <f t="shared" si="471"/>
        <v>4</v>
      </c>
      <c r="G482" s="6">
        <v>8.8800000000000008</v>
      </c>
      <c r="H482" s="5">
        <v>1112</v>
      </c>
      <c r="I482" s="6">
        <v>4</v>
      </c>
      <c r="J482" s="5">
        <v>293</v>
      </c>
      <c r="K482" s="5">
        <v>7260</v>
      </c>
      <c r="L482" s="137">
        <v>6950</v>
      </c>
      <c r="M482" s="131" t="s">
        <v>8</v>
      </c>
      <c r="N482" s="60">
        <f t="shared" si="472"/>
        <v>3.795221843003413</v>
      </c>
      <c r="O482" s="61">
        <f t="shared" si="473"/>
        <v>24.778156996587029</v>
      </c>
      <c r="P482" s="62">
        <f t="shared" si="474"/>
        <v>3270.27027027027</v>
      </c>
      <c r="Q482" s="120">
        <f t="shared" si="475"/>
        <v>1.0539568345323742</v>
      </c>
      <c r="R482" s="17">
        <f t="shared" si="476"/>
        <v>37.999999999999993</v>
      </c>
      <c r="S482" s="24">
        <f t="shared" si="477"/>
        <v>84.36</v>
      </c>
      <c r="T482" s="25">
        <f t="shared" si="478"/>
        <v>10564</v>
      </c>
      <c r="U482" s="24">
        <f t="shared" si="479"/>
        <v>38</v>
      </c>
      <c r="V482" s="25">
        <f t="shared" si="480"/>
        <v>2576</v>
      </c>
      <c r="W482" s="25">
        <f t="shared" si="481"/>
        <v>62570</v>
      </c>
      <c r="X482" s="72">
        <f t="shared" si="481"/>
        <v>59380</v>
      </c>
      <c r="Y482" s="131" t="s">
        <v>8</v>
      </c>
      <c r="Z482" s="21">
        <f t="shared" si="482"/>
        <v>4.1009316770186333</v>
      </c>
      <c r="AA482" s="22">
        <f t="shared" si="483"/>
        <v>24.289596273291924</v>
      </c>
      <c r="AB482" s="103">
        <f t="shared" si="484"/>
        <v>28184.684684684682</v>
      </c>
      <c r="AC482" s="106">
        <f t="shared" si="485"/>
        <v>9.2661870503597115</v>
      </c>
      <c r="AF482" s="132">
        <f t="shared" si="486"/>
        <v>-3270.27027027027</v>
      </c>
      <c r="AG482" s="431">
        <f t="shared" si="487"/>
        <v>0</v>
      </c>
      <c r="AH482" s="431">
        <f t="shared" si="488"/>
        <v>0</v>
      </c>
    </row>
    <row r="483" spans="1:34" x14ac:dyDescent="0.25">
      <c r="A483" s="92" t="s">
        <v>24</v>
      </c>
      <c r="B483" s="44"/>
      <c r="C483" s="45">
        <f t="shared" ref="C483" si="489">SUM(C466:C482)</f>
        <v>285.72000000000003</v>
      </c>
      <c r="D483" s="46">
        <f t="shared" ref="D483" si="490">SUM(D466:D482)</f>
        <v>35866</v>
      </c>
      <c r="E483" s="130">
        <f t="shared" si="470"/>
        <v>125.52848943021138</v>
      </c>
      <c r="F483" s="73"/>
      <c r="G483" s="45">
        <f t="shared" ref="G483:L483" si="491">SUM(G466:G482)</f>
        <v>1208.2500000000002</v>
      </c>
      <c r="H483" s="46">
        <f t="shared" si="491"/>
        <v>151825</v>
      </c>
      <c r="I483" s="45">
        <f t="shared" si="491"/>
        <v>369</v>
      </c>
      <c r="J483" s="46">
        <f t="shared" si="491"/>
        <v>33014</v>
      </c>
      <c r="K483" s="46">
        <f t="shared" si="491"/>
        <v>818980</v>
      </c>
      <c r="L483" s="46">
        <f t="shared" si="491"/>
        <v>783490</v>
      </c>
      <c r="M483" s="74" t="s">
        <v>8</v>
      </c>
      <c r="N483" s="75">
        <f t="shared" si="472"/>
        <v>4.5988065669110076</v>
      </c>
      <c r="O483" s="76">
        <f t="shared" si="473"/>
        <v>24.807051553886229</v>
      </c>
      <c r="P483" s="77">
        <f t="shared" si="474"/>
        <v>2866.372672546549</v>
      </c>
      <c r="Q483" s="101">
        <f>J483/D483</f>
        <v>0.92048179334188363</v>
      </c>
      <c r="R483" s="73"/>
      <c r="S483" s="45">
        <f t="shared" ref="S483:W483" si="492">SUM(S466:S482)</f>
        <v>11008.07</v>
      </c>
      <c r="T483" s="46">
        <f t="shared" si="492"/>
        <v>1382161</v>
      </c>
      <c r="U483" s="45">
        <f t="shared" si="492"/>
        <v>3380</v>
      </c>
      <c r="V483" s="46">
        <f t="shared" si="492"/>
        <v>272093</v>
      </c>
      <c r="W483" s="46">
        <f t="shared" si="492"/>
        <v>6731510</v>
      </c>
      <c r="X483" s="72">
        <f t="shared" ref="X483:X506" si="493">L483+X432</f>
        <v>6382900</v>
      </c>
      <c r="Y483" s="129" t="s">
        <v>8</v>
      </c>
      <c r="Z483" s="75">
        <f t="shared" si="482"/>
        <v>5.0797374427126023</v>
      </c>
      <c r="AA483" s="76">
        <f t="shared" si="483"/>
        <v>24.739739721345277</v>
      </c>
      <c r="AB483" s="112">
        <f t="shared" si="484"/>
        <v>23559.813803723922</v>
      </c>
      <c r="AC483" s="107">
        <f>V483/D483</f>
        <v>7.5863770702057662</v>
      </c>
      <c r="AF483" s="132"/>
      <c r="AG483" s="431">
        <f t="shared" si="487"/>
        <v>0</v>
      </c>
      <c r="AH483" s="431">
        <f t="shared" si="488"/>
        <v>0</v>
      </c>
    </row>
    <row r="484" spans="1:34" x14ac:dyDescent="0.25">
      <c r="A484" s="90" t="s">
        <v>42</v>
      </c>
      <c r="B484" s="562">
        <v>1998</v>
      </c>
      <c r="C484" s="27">
        <v>19.739999999999998</v>
      </c>
      <c r="D484" s="28">
        <v>2491</v>
      </c>
      <c r="E484" s="16">
        <f t="shared" si="470"/>
        <v>126.1904761904762</v>
      </c>
      <c r="F484" s="17">
        <f t="shared" ref="F484:F494" si="494">G484/C484</f>
        <v>4</v>
      </c>
      <c r="G484" s="18">
        <v>78.959999999999994</v>
      </c>
      <c r="H484" s="19">
        <v>9964</v>
      </c>
      <c r="I484" s="18">
        <v>26</v>
      </c>
      <c r="J484" s="19">
        <v>2502</v>
      </c>
      <c r="K484" s="19">
        <v>61950</v>
      </c>
      <c r="L484" s="136">
        <v>59270</v>
      </c>
      <c r="M484" s="20" t="s">
        <v>8</v>
      </c>
      <c r="N484" s="21">
        <f t="shared" si="472"/>
        <v>3.9824140687450038</v>
      </c>
      <c r="O484" s="22">
        <f t="shared" si="473"/>
        <v>24.760191846522783</v>
      </c>
      <c r="P484" s="23">
        <f t="shared" si="474"/>
        <v>3138.2978723404258</v>
      </c>
      <c r="Q484" s="100">
        <f t="shared" ref="Q484:Q494" si="495">J484/D484</f>
        <v>1.0044158972300281</v>
      </c>
      <c r="R484" s="17">
        <f t="shared" ref="R484:R494" si="496">S484/C484</f>
        <v>39.000000000000007</v>
      </c>
      <c r="S484" s="24">
        <f t="shared" ref="S484:S494" si="497">G484+S433</f>
        <v>769.86000000000013</v>
      </c>
      <c r="T484" s="25">
        <f t="shared" ref="T484:T494" si="498">H484+T433</f>
        <v>97149</v>
      </c>
      <c r="U484" s="24">
        <f t="shared" ref="U484:U494" si="499">I484+U433</f>
        <v>206</v>
      </c>
      <c r="V484" s="25">
        <f t="shared" ref="V484:V494" si="500">J484+V433</f>
        <v>19069</v>
      </c>
      <c r="W484" s="25">
        <f t="shared" ref="W484:W494" si="501">K484+W433</f>
        <v>474920</v>
      </c>
      <c r="X484" s="72">
        <f t="shared" si="493"/>
        <v>450190</v>
      </c>
      <c r="Y484" s="131" t="s">
        <v>8</v>
      </c>
      <c r="Z484" s="21">
        <f t="shared" si="482"/>
        <v>5.0946038072263882</v>
      </c>
      <c r="AA484" s="22">
        <f t="shared" si="483"/>
        <v>24.905343751638785</v>
      </c>
      <c r="AB484" s="103">
        <f t="shared" si="484"/>
        <v>24058.763931104357</v>
      </c>
      <c r="AC484" s="106">
        <f t="shared" ref="AC484:AC494" si="502">V484/D484</f>
        <v>7.655158570855078</v>
      </c>
      <c r="AF484" s="132">
        <f t="shared" si="486"/>
        <v>-3138.2978723404258</v>
      </c>
      <c r="AG484" s="431">
        <f t="shared" si="487"/>
        <v>0</v>
      </c>
      <c r="AH484" s="431">
        <f t="shared" si="488"/>
        <v>0</v>
      </c>
    </row>
    <row r="485" spans="1:34" x14ac:dyDescent="0.25">
      <c r="A485" s="89" t="s">
        <v>43</v>
      </c>
      <c r="B485" s="563"/>
      <c r="C485" s="78">
        <v>22.16</v>
      </c>
      <c r="D485" s="79">
        <v>2705</v>
      </c>
      <c r="E485" s="63">
        <f t="shared" si="470"/>
        <v>122.0667870036101</v>
      </c>
      <c r="F485" s="64">
        <f t="shared" si="494"/>
        <v>4</v>
      </c>
      <c r="G485" s="65">
        <v>88.64</v>
      </c>
      <c r="H485" s="66">
        <v>10820</v>
      </c>
      <c r="I485" s="65">
        <v>28</v>
      </c>
      <c r="J485" s="66">
        <v>2675</v>
      </c>
      <c r="K485" s="66">
        <v>64520</v>
      </c>
      <c r="L485" s="135">
        <v>61720</v>
      </c>
      <c r="M485" s="67" t="s">
        <v>8</v>
      </c>
      <c r="N485" s="68">
        <f t="shared" si="472"/>
        <v>4.0448598130841118</v>
      </c>
      <c r="O485" s="69">
        <f t="shared" si="473"/>
        <v>24.1196261682243</v>
      </c>
      <c r="P485" s="70">
        <f t="shared" si="474"/>
        <v>2911.5523465703973</v>
      </c>
      <c r="Q485" s="100">
        <f t="shared" si="495"/>
        <v>0.98890942698706097</v>
      </c>
      <c r="R485" s="64">
        <f t="shared" si="496"/>
        <v>38.819494584837543</v>
      </c>
      <c r="S485" s="71">
        <f t="shared" si="497"/>
        <v>860.2399999999999</v>
      </c>
      <c r="T485" s="72">
        <f t="shared" si="498"/>
        <v>104989</v>
      </c>
      <c r="U485" s="71">
        <f t="shared" si="499"/>
        <v>252</v>
      </c>
      <c r="V485" s="72">
        <f t="shared" si="500"/>
        <v>22891</v>
      </c>
      <c r="W485" s="72">
        <f t="shared" si="501"/>
        <v>545690</v>
      </c>
      <c r="X485" s="72">
        <f t="shared" si="493"/>
        <v>517510</v>
      </c>
      <c r="Y485" s="67" t="s">
        <v>8</v>
      </c>
      <c r="Z485" s="21">
        <f t="shared" si="482"/>
        <v>4.5864750338561002</v>
      </c>
      <c r="AA485" s="22">
        <f t="shared" si="483"/>
        <v>23.838626534445851</v>
      </c>
      <c r="AB485" s="103">
        <f t="shared" si="484"/>
        <v>24625</v>
      </c>
      <c r="AC485" s="106">
        <f t="shared" si="502"/>
        <v>8.4624768946395559</v>
      </c>
      <c r="AF485" s="132">
        <f t="shared" si="486"/>
        <v>-2911.5523465703973</v>
      </c>
      <c r="AG485" s="431">
        <f t="shared" si="487"/>
        <v>0</v>
      </c>
      <c r="AH485" s="431">
        <f t="shared" si="488"/>
        <v>0</v>
      </c>
    </row>
    <row r="486" spans="1:34" x14ac:dyDescent="0.25">
      <c r="A486" s="90" t="s">
        <v>44</v>
      </c>
      <c r="B486" s="563"/>
      <c r="C486" s="27">
        <v>13.09</v>
      </c>
      <c r="D486" s="28">
        <v>1520</v>
      </c>
      <c r="E486" s="16">
        <f t="shared" si="470"/>
        <v>116.11917494270436</v>
      </c>
      <c r="F486" s="17">
        <f t="shared" si="494"/>
        <v>4</v>
      </c>
      <c r="G486" s="18">
        <v>52.36</v>
      </c>
      <c r="H486" s="19">
        <v>6080</v>
      </c>
      <c r="I486" s="18">
        <v>18</v>
      </c>
      <c r="J486" s="19">
        <v>1584</v>
      </c>
      <c r="K486" s="19">
        <v>37380</v>
      </c>
      <c r="L486" s="136">
        <v>35760</v>
      </c>
      <c r="M486" s="20" t="s">
        <v>8</v>
      </c>
      <c r="N486" s="21">
        <f t="shared" si="472"/>
        <v>3.8383838383838382</v>
      </c>
      <c r="O486" s="22">
        <f t="shared" si="473"/>
        <v>23.598484848484848</v>
      </c>
      <c r="P486" s="23">
        <f t="shared" si="474"/>
        <v>2855.614973262032</v>
      </c>
      <c r="Q486" s="100">
        <f t="shared" si="495"/>
        <v>1.0421052631578946</v>
      </c>
      <c r="R486" s="17">
        <f t="shared" si="496"/>
        <v>38.618029029793739</v>
      </c>
      <c r="S486" s="24">
        <f t="shared" si="497"/>
        <v>505.51000000000005</v>
      </c>
      <c r="T486" s="25">
        <f t="shared" si="498"/>
        <v>58696</v>
      </c>
      <c r="U486" s="24">
        <f t="shared" si="499"/>
        <v>155</v>
      </c>
      <c r="V486" s="25">
        <f t="shared" si="500"/>
        <v>14257</v>
      </c>
      <c r="W486" s="25">
        <f t="shared" si="501"/>
        <v>334230</v>
      </c>
      <c r="X486" s="72">
        <f t="shared" si="493"/>
        <v>317100</v>
      </c>
      <c r="Y486" s="20" t="s">
        <v>8</v>
      </c>
      <c r="Z486" s="21">
        <f t="shared" si="482"/>
        <v>4.1169951602721468</v>
      </c>
      <c r="AA486" s="22">
        <f t="shared" si="483"/>
        <v>23.443220873956651</v>
      </c>
      <c r="AB486" s="103">
        <f t="shared" si="484"/>
        <v>25533.231474407945</v>
      </c>
      <c r="AC486" s="106">
        <f t="shared" si="502"/>
        <v>9.3796052631578952</v>
      </c>
      <c r="AF486" s="132">
        <f t="shared" si="486"/>
        <v>-2855.614973262032</v>
      </c>
      <c r="AG486" s="431">
        <f t="shared" si="487"/>
        <v>0</v>
      </c>
      <c r="AH486" s="431">
        <f t="shared" si="488"/>
        <v>0</v>
      </c>
    </row>
    <row r="487" spans="1:34" x14ac:dyDescent="0.25">
      <c r="A487" s="90" t="s">
        <v>45</v>
      </c>
      <c r="B487" s="563"/>
      <c r="C487" s="27">
        <v>16.28</v>
      </c>
      <c r="D487" s="28">
        <v>1979</v>
      </c>
      <c r="E487" s="16">
        <f t="shared" si="470"/>
        <v>121.56019656019654</v>
      </c>
      <c r="F487" s="17">
        <f t="shared" si="494"/>
        <v>4</v>
      </c>
      <c r="G487" s="18">
        <v>65.12</v>
      </c>
      <c r="H487" s="19">
        <v>7916</v>
      </c>
      <c r="I487" s="18">
        <v>19</v>
      </c>
      <c r="J487" s="19">
        <v>1610</v>
      </c>
      <c r="K487" s="19">
        <v>40110</v>
      </c>
      <c r="L487" s="136">
        <v>38370</v>
      </c>
      <c r="M487" s="20" t="s">
        <v>8</v>
      </c>
      <c r="N487" s="21">
        <f t="shared" si="472"/>
        <v>4.9167701863354036</v>
      </c>
      <c r="O487" s="22">
        <f t="shared" si="473"/>
        <v>24.913043478260871</v>
      </c>
      <c r="P487" s="23">
        <f t="shared" si="474"/>
        <v>2463.7592137592137</v>
      </c>
      <c r="Q487" s="100">
        <f t="shared" si="495"/>
        <v>0.81354219302678121</v>
      </c>
      <c r="R487" s="17">
        <f t="shared" si="496"/>
        <v>36.95577395577395</v>
      </c>
      <c r="S487" s="24">
        <f t="shared" si="497"/>
        <v>601.64</v>
      </c>
      <c r="T487" s="25">
        <f t="shared" si="498"/>
        <v>73135</v>
      </c>
      <c r="U487" s="24">
        <f t="shared" si="499"/>
        <v>176</v>
      </c>
      <c r="V487" s="25">
        <f t="shared" si="500"/>
        <v>13738</v>
      </c>
      <c r="W487" s="25">
        <f t="shared" si="501"/>
        <v>338090</v>
      </c>
      <c r="X487" s="72">
        <f t="shared" si="493"/>
        <v>320630</v>
      </c>
      <c r="Y487" s="20" t="s">
        <v>8</v>
      </c>
      <c r="Z487" s="21">
        <f t="shared" si="482"/>
        <v>5.3235551026350265</v>
      </c>
      <c r="AA487" s="22">
        <f t="shared" si="483"/>
        <v>24.609841316057651</v>
      </c>
      <c r="AB487" s="103">
        <f t="shared" si="484"/>
        <v>20767.199017199015</v>
      </c>
      <c r="AC487" s="106">
        <f t="shared" si="502"/>
        <v>6.9418898433552298</v>
      </c>
      <c r="AF487" s="132">
        <f t="shared" si="486"/>
        <v>-2463.7592137592137</v>
      </c>
      <c r="AG487" s="431">
        <f t="shared" si="487"/>
        <v>0</v>
      </c>
      <c r="AH487" s="431">
        <f t="shared" si="488"/>
        <v>0</v>
      </c>
    </row>
    <row r="488" spans="1:34" x14ac:dyDescent="0.25">
      <c r="A488" s="90" t="s">
        <v>46</v>
      </c>
      <c r="B488" s="563"/>
      <c r="C488" s="27">
        <v>18.239999999999998</v>
      </c>
      <c r="D488" s="28">
        <v>2463</v>
      </c>
      <c r="E488" s="16">
        <f t="shared" si="470"/>
        <v>135.03289473684211</v>
      </c>
      <c r="F488" s="17">
        <f t="shared" si="494"/>
        <v>4</v>
      </c>
      <c r="G488" s="18">
        <v>72.959999999999994</v>
      </c>
      <c r="H488" s="19">
        <v>9852</v>
      </c>
      <c r="I488" s="18">
        <v>26</v>
      </c>
      <c r="J488" s="19">
        <v>2160</v>
      </c>
      <c r="K488" s="19">
        <v>54930</v>
      </c>
      <c r="L488" s="136">
        <v>52550</v>
      </c>
      <c r="M488" s="20" t="s">
        <v>8</v>
      </c>
      <c r="N488" s="21">
        <f t="shared" si="472"/>
        <v>4.5611111111111109</v>
      </c>
      <c r="O488" s="22">
        <f t="shared" si="473"/>
        <v>25.430555555555557</v>
      </c>
      <c r="P488" s="23">
        <f t="shared" si="474"/>
        <v>3011.5131578947371</v>
      </c>
      <c r="Q488" s="100">
        <f t="shared" si="495"/>
        <v>0.87697929354445803</v>
      </c>
      <c r="R488" s="17">
        <f t="shared" si="496"/>
        <v>39.000000000000007</v>
      </c>
      <c r="S488" s="24">
        <f t="shared" si="497"/>
        <v>711.36000000000013</v>
      </c>
      <c r="T488" s="25">
        <f t="shared" si="498"/>
        <v>96057</v>
      </c>
      <c r="U488" s="24">
        <f t="shared" si="499"/>
        <v>219</v>
      </c>
      <c r="V488" s="25">
        <f t="shared" si="500"/>
        <v>16874</v>
      </c>
      <c r="W488" s="25">
        <f t="shared" si="501"/>
        <v>433580</v>
      </c>
      <c r="X488" s="72">
        <f t="shared" si="493"/>
        <v>411350</v>
      </c>
      <c r="Y488" s="20" t="s">
        <v>8</v>
      </c>
      <c r="Z488" s="21">
        <f t="shared" si="482"/>
        <v>5.6926040061633278</v>
      </c>
      <c r="AA488" s="22">
        <f t="shared" si="483"/>
        <v>25.695152305321798</v>
      </c>
      <c r="AB488" s="103">
        <f t="shared" si="484"/>
        <v>23770.833333333336</v>
      </c>
      <c r="AC488" s="106">
        <f t="shared" si="502"/>
        <v>6.8509947218838816</v>
      </c>
      <c r="AF488" s="132">
        <f t="shared" si="486"/>
        <v>-3011.5131578947371</v>
      </c>
      <c r="AG488" s="431">
        <f t="shared" si="487"/>
        <v>0</v>
      </c>
      <c r="AH488" s="431">
        <f t="shared" si="488"/>
        <v>0</v>
      </c>
    </row>
    <row r="489" spans="1:34" x14ac:dyDescent="0.25">
      <c r="A489" s="90" t="s">
        <v>47</v>
      </c>
      <c r="B489" s="563"/>
      <c r="C489" s="27">
        <v>16.23</v>
      </c>
      <c r="D489" s="28">
        <v>2248</v>
      </c>
      <c r="E489" s="16">
        <f t="shared" si="470"/>
        <v>138.50893407270488</v>
      </c>
      <c r="F489" s="17">
        <f t="shared" si="494"/>
        <v>4</v>
      </c>
      <c r="G489" s="18">
        <v>64.92</v>
      </c>
      <c r="H489" s="19">
        <v>8992</v>
      </c>
      <c r="I489" s="18">
        <v>22</v>
      </c>
      <c r="J489" s="19">
        <v>2039</v>
      </c>
      <c r="K489" s="19">
        <v>48950</v>
      </c>
      <c r="L489" s="136">
        <v>46830</v>
      </c>
      <c r="M489" s="20" t="s">
        <v>8</v>
      </c>
      <c r="N489" s="21">
        <f t="shared" si="472"/>
        <v>4.410004904364885</v>
      </c>
      <c r="O489" s="22">
        <f t="shared" si="473"/>
        <v>24.006866110838647</v>
      </c>
      <c r="P489" s="23">
        <f t="shared" si="474"/>
        <v>3016.0197165742452</v>
      </c>
      <c r="Q489" s="100">
        <f t="shared" si="495"/>
        <v>0.90702846975088969</v>
      </c>
      <c r="R489" s="17">
        <f t="shared" si="496"/>
        <v>38.876771410967343</v>
      </c>
      <c r="S489" s="24">
        <f t="shared" si="497"/>
        <v>630.97</v>
      </c>
      <c r="T489" s="25">
        <f t="shared" si="498"/>
        <v>87385</v>
      </c>
      <c r="U489" s="24">
        <f t="shared" si="499"/>
        <v>189</v>
      </c>
      <c r="V489" s="25">
        <f t="shared" si="500"/>
        <v>16425</v>
      </c>
      <c r="W489" s="25">
        <f t="shared" si="501"/>
        <v>398060</v>
      </c>
      <c r="X489" s="72">
        <f t="shared" si="493"/>
        <v>377610</v>
      </c>
      <c r="Y489" s="20" t="s">
        <v>8</v>
      </c>
      <c r="Z489" s="21">
        <f t="shared" si="482"/>
        <v>5.3202435312024354</v>
      </c>
      <c r="AA489" s="22">
        <f t="shared" si="483"/>
        <v>24.235007610350078</v>
      </c>
      <c r="AB489" s="103">
        <f t="shared" si="484"/>
        <v>24526.18607516944</v>
      </c>
      <c r="AC489" s="106">
        <f t="shared" si="502"/>
        <v>7.3064946619217084</v>
      </c>
      <c r="AF489" s="132">
        <f t="shared" si="486"/>
        <v>-3016.0197165742452</v>
      </c>
      <c r="AG489" s="431">
        <f t="shared" si="487"/>
        <v>0</v>
      </c>
      <c r="AH489" s="431">
        <f t="shared" si="488"/>
        <v>0</v>
      </c>
    </row>
    <row r="490" spans="1:34" x14ac:dyDescent="0.25">
      <c r="A490" s="90" t="s">
        <v>48</v>
      </c>
      <c r="B490" s="563"/>
      <c r="C490" s="27">
        <v>3.23</v>
      </c>
      <c r="D490" s="28">
        <v>403</v>
      </c>
      <c r="E490" s="16">
        <f t="shared" si="470"/>
        <v>124.76780185758514</v>
      </c>
      <c r="F490" s="17">
        <f t="shared" si="494"/>
        <v>4</v>
      </c>
      <c r="G490" s="18">
        <v>12.92</v>
      </c>
      <c r="H490" s="19">
        <v>1612</v>
      </c>
      <c r="I490" s="18">
        <v>4</v>
      </c>
      <c r="J490" s="19">
        <v>294</v>
      </c>
      <c r="K490" s="19">
        <v>7320</v>
      </c>
      <c r="L490" s="136">
        <v>7000</v>
      </c>
      <c r="M490" s="20" t="s">
        <v>8</v>
      </c>
      <c r="N490" s="21">
        <f t="shared" si="472"/>
        <v>5.4829931972789119</v>
      </c>
      <c r="O490" s="22">
        <f t="shared" si="473"/>
        <v>24.897959183673468</v>
      </c>
      <c r="P490" s="23">
        <f t="shared" si="474"/>
        <v>2266.2538699690404</v>
      </c>
      <c r="Q490" s="100">
        <f t="shared" si="495"/>
        <v>0.72952853598014888</v>
      </c>
      <c r="R490" s="17">
        <f t="shared" si="496"/>
        <v>38.999999999999993</v>
      </c>
      <c r="S490" s="24">
        <f t="shared" si="497"/>
        <v>125.96999999999998</v>
      </c>
      <c r="T490" s="25">
        <f t="shared" si="498"/>
        <v>15717</v>
      </c>
      <c r="U490" s="24">
        <f t="shared" si="499"/>
        <v>39</v>
      </c>
      <c r="V490" s="25">
        <f t="shared" si="500"/>
        <v>2967</v>
      </c>
      <c r="W490" s="25">
        <f t="shared" si="501"/>
        <v>71690</v>
      </c>
      <c r="X490" s="72">
        <f t="shared" si="493"/>
        <v>67990</v>
      </c>
      <c r="Y490" s="20" t="s">
        <v>8</v>
      </c>
      <c r="Z490" s="21">
        <f t="shared" si="482"/>
        <v>5.2972699696663295</v>
      </c>
      <c r="AA490" s="22">
        <f t="shared" si="483"/>
        <v>24.162453656892485</v>
      </c>
      <c r="AB490" s="103">
        <f t="shared" si="484"/>
        <v>22195.046439628484</v>
      </c>
      <c r="AC490" s="106">
        <f t="shared" si="502"/>
        <v>7.3622828784119108</v>
      </c>
      <c r="AF490" s="132">
        <f t="shared" si="486"/>
        <v>-2266.2538699690404</v>
      </c>
      <c r="AG490" s="431">
        <f t="shared" si="487"/>
        <v>0</v>
      </c>
      <c r="AH490" s="431">
        <f t="shared" si="488"/>
        <v>0</v>
      </c>
    </row>
    <row r="491" spans="1:34" x14ac:dyDescent="0.25">
      <c r="A491" s="90" t="s">
        <v>49</v>
      </c>
      <c r="B491" s="563"/>
      <c r="C491" s="27">
        <v>8.82</v>
      </c>
      <c r="D491" s="28">
        <v>1153</v>
      </c>
      <c r="E491" s="16">
        <f t="shared" si="470"/>
        <v>130.72562358276645</v>
      </c>
      <c r="F491" s="17">
        <f t="shared" si="494"/>
        <v>4</v>
      </c>
      <c r="G491" s="18">
        <v>35.28</v>
      </c>
      <c r="H491" s="19">
        <v>4612</v>
      </c>
      <c r="I491" s="18">
        <v>11</v>
      </c>
      <c r="J491" s="19">
        <v>900</v>
      </c>
      <c r="K491" s="19">
        <v>22910</v>
      </c>
      <c r="L491" s="136">
        <v>21920</v>
      </c>
      <c r="M491" s="20" t="s">
        <v>8</v>
      </c>
      <c r="N491" s="21">
        <f t="shared" si="472"/>
        <v>5.1244444444444444</v>
      </c>
      <c r="O491" s="22">
        <f t="shared" si="473"/>
        <v>25.455555555555556</v>
      </c>
      <c r="P491" s="23">
        <f t="shared" si="474"/>
        <v>2597.5056689342405</v>
      </c>
      <c r="Q491" s="100">
        <f t="shared" si="495"/>
        <v>0.78057241977450131</v>
      </c>
      <c r="R491" s="17">
        <f t="shared" si="496"/>
        <v>39</v>
      </c>
      <c r="S491" s="24">
        <f t="shared" si="497"/>
        <v>343.98</v>
      </c>
      <c r="T491" s="25">
        <f t="shared" si="498"/>
        <v>44967</v>
      </c>
      <c r="U491" s="24">
        <f t="shared" si="499"/>
        <v>98</v>
      </c>
      <c r="V491" s="25">
        <f t="shared" si="500"/>
        <v>8010</v>
      </c>
      <c r="W491" s="25">
        <f t="shared" si="501"/>
        <v>197130</v>
      </c>
      <c r="X491" s="72">
        <f t="shared" si="493"/>
        <v>187100</v>
      </c>
      <c r="Y491" s="20" t="s">
        <v>8</v>
      </c>
      <c r="Z491" s="21">
        <f t="shared" si="482"/>
        <v>5.6138576779026215</v>
      </c>
      <c r="AA491" s="22">
        <f t="shared" si="483"/>
        <v>24.610486891385769</v>
      </c>
      <c r="AB491" s="103">
        <f t="shared" si="484"/>
        <v>22350.340136054419</v>
      </c>
      <c r="AC491" s="106">
        <f t="shared" si="502"/>
        <v>6.9470945359930614</v>
      </c>
      <c r="AF491" s="132">
        <f t="shared" si="486"/>
        <v>-2597.5056689342405</v>
      </c>
      <c r="AG491" s="431">
        <f t="shared" si="487"/>
        <v>0</v>
      </c>
      <c r="AH491" s="431">
        <f t="shared" si="488"/>
        <v>0</v>
      </c>
    </row>
    <row r="492" spans="1:34" x14ac:dyDescent="0.25">
      <c r="A492" s="90" t="s">
        <v>50</v>
      </c>
      <c r="B492" s="563"/>
      <c r="C492" s="27">
        <v>11.54</v>
      </c>
      <c r="D492" s="28">
        <v>1448</v>
      </c>
      <c r="E492" s="16">
        <f t="shared" si="470"/>
        <v>125.47660311958407</v>
      </c>
      <c r="F492" s="17">
        <f t="shared" si="494"/>
        <v>4</v>
      </c>
      <c r="G492" s="18">
        <v>46.16</v>
      </c>
      <c r="H492" s="19">
        <v>5792</v>
      </c>
      <c r="I492" s="18">
        <v>15</v>
      </c>
      <c r="J492" s="19">
        <v>1360</v>
      </c>
      <c r="K492" s="134">
        <v>34980</v>
      </c>
      <c r="L492" s="146">
        <v>33460</v>
      </c>
      <c r="M492" s="20" t="s">
        <v>8</v>
      </c>
      <c r="N492" s="21">
        <f t="shared" si="472"/>
        <v>4.2588235294117647</v>
      </c>
      <c r="O492" s="22">
        <f t="shared" si="473"/>
        <v>25.720588235294116</v>
      </c>
      <c r="P492" s="23">
        <f t="shared" si="474"/>
        <v>3031.1958405545929</v>
      </c>
      <c r="Q492" s="100">
        <f t="shared" si="495"/>
        <v>0.93922651933701662</v>
      </c>
      <c r="R492" s="17">
        <f t="shared" si="496"/>
        <v>39</v>
      </c>
      <c r="S492" s="24">
        <f t="shared" si="497"/>
        <v>450.05999999999995</v>
      </c>
      <c r="T492" s="25">
        <f t="shared" si="498"/>
        <v>56472</v>
      </c>
      <c r="U492" s="24">
        <f t="shared" si="499"/>
        <v>130</v>
      </c>
      <c r="V492" s="25">
        <f t="shared" si="500"/>
        <v>11448</v>
      </c>
      <c r="W492" s="25">
        <f t="shared" si="501"/>
        <v>285770</v>
      </c>
      <c r="X492" s="72">
        <f t="shared" si="493"/>
        <v>270990</v>
      </c>
      <c r="Y492" s="20" t="s">
        <v>8</v>
      </c>
      <c r="Z492" s="21">
        <f t="shared" si="482"/>
        <v>4.932914046121593</v>
      </c>
      <c r="AA492" s="22">
        <f t="shared" si="483"/>
        <v>24.962438853948289</v>
      </c>
      <c r="AB492" s="103">
        <f t="shared" si="484"/>
        <v>24763.431542461007</v>
      </c>
      <c r="AC492" s="106">
        <f t="shared" si="502"/>
        <v>7.9060773480662982</v>
      </c>
      <c r="AF492" s="132">
        <f t="shared" si="486"/>
        <v>-3031.1958405545929</v>
      </c>
      <c r="AG492" s="431">
        <f t="shared" si="487"/>
        <v>0</v>
      </c>
      <c r="AH492" s="431">
        <f t="shared" si="488"/>
        <v>0</v>
      </c>
    </row>
    <row r="493" spans="1:34" x14ac:dyDescent="0.25">
      <c r="A493" s="90" t="s">
        <v>51</v>
      </c>
      <c r="B493" s="563"/>
      <c r="C493" s="27">
        <v>19.36</v>
      </c>
      <c r="D493" s="28">
        <v>2442</v>
      </c>
      <c r="E493" s="16">
        <f t="shared" si="470"/>
        <v>126.13636363636364</v>
      </c>
      <c r="F493" s="17">
        <f t="shared" si="494"/>
        <v>3.6384297520661155</v>
      </c>
      <c r="G493" s="18">
        <v>70.44</v>
      </c>
      <c r="H493" s="19">
        <v>8885</v>
      </c>
      <c r="I493" s="18">
        <v>21</v>
      </c>
      <c r="J493" s="19">
        <v>1839</v>
      </c>
      <c r="K493" s="19">
        <v>45500</v>
      </c>
      <c r="L493" s="136">
        <v>43530</v>
      </c>
      <c r="M493" s="20" t="s">
        <v>8</v>
      </c>
      <c r="N493" s="21">
        <f t="shared" si="472"/>
        <v>4.8314301250679721</v>
      </c>
      <c r="O493" s="22">
        <f t="shared" si="473"/>
        <v>24.741707449700925</v>
      </c>
      <c r="P493" s="23">
        <f t="shared" si="474"/>
        <v>2350.2066115702478</v>
      </c>
      <c r="Q493" s="100">
        <f t="shared" si="495"/>
        <v>0.75307125307125311</v>
      </c>
      <c r="R493" s="17">
        <f t="shared" si="496"/>
        <v>36.638429752066124</v>
      </c>
      <c r="S493" s="24">
        <f t="shared" si="497"/>
        <v>709.32000000000016</v>
      </c>
      <c r="T493" s="25">
        <f t="shared" si="498"/>
        <v>89471</v>
      </c>
      <c r="U493" s="24">
        <f t="shared" si="499"/>
        <v>200</v>
      </c>
      <c r="V493" s="25">
        <f t="shared" si="500"/>
        <v>16266</v>
      </c>
      <c r="W493" s="25">
        <f t="shared" si="501"/>
        <v>402160</v>
      </c>
      <c r="X493" s="72">
        <f t="shared" si="493"/>
        <v>381600</v>
      </c>
      <c r="Y493" s="20" t="s">
        <v>8</v>
      </c>
      <c r="Z493" s="21">
        <f t="shared" si="482"/>
        <v>5.5004918234353868</v>
      </c>
      <c r="AA493" s="22">
        <f t="shared" si="483"/>
        <v>24.723964096889215</v>
      </c>
      <c r="AB493" s="103">
        <f t="shared" si="484"/>
        <v>20772.727272727272</v>
      </c>
      <c r="AC493" s="106">
        <f t="shared" si="502"/>
        <v>6.6609336609336607</v>
      </c>
      <c r="AF493" s="257">
        <f t="shared" si="486"/>
        <v>-2350.2066115702478</v>
      </c>
      <c r="AG493" s="431">
        <f t="shared" si="487"/>
        <v>0</v>
      </c>
      <c r="AH493" s="431">
        <f t="shared" si="488"/>
        <v>0</v>
      </c>
    </row>
    <row r="494" spans="1:34" x14ac:dyDescent="0.25">
      <c r="A494" s="94" t="s">
        <v>52</v>
      </c>
      <c r="B494" s="564"/>
      <c r="C494" s="29">
        <v>16.18</v>
      </c>
      <c r="D494" s="30">
        <v>2228</v>
      </c>
      <c r="E494" s="32">
        <f t="shared" si="470"/>
        <v>137.7008652657602</v>
      </c>
      <c r="F494" s="57">
        <f t="shared" si="494"/>
        <v>4</v>
      </c>
      <c r="G494" s="58">
        <v>64.72</v>
      </c>
      <c r="H494" s="59">
        <v>8912</v>
      </c>
      <c r="I494" s="58">
        <v>19</v>
      </c>
      <c r="J494" s="59">
        <v>1650</v>
      </c>
      <c r="K494" s="59">
        <v>37990</v>
      </c>
      <c r="L494" s="139">
        <v>36340</v>
      </c>
      <c r="M494" s="49" t="s">
        <v>8</v>
      </c>
      <c r="N494" s="37">
        <f t="shared" si="472"/>
        <v>5.4012121212121214</v>
      </c>
      <c r="O494" s="38">
        <f t="shared" si="473"/>
        <v>23.024242424242424</v>
      </c>
      <c r="P494" s="39">
        <f t="shared" si="474"/>
        <v>2347.9604449938197</v>
      </c>
      <c r="Q494" s="100">
        <f t="shared" si="495"/>
        <v>0.7405745062836625</v>
      </c>
      <c r="R494" s="57">
        <f t="shared" si="496"/>
        <v>38.640296662546362</v>
      </c>
      <c r="S494" s="47">
        <f t="shared" si="497"/>
        <v>625.20000000000016</v>
      </c>
      <c r="T494" s="48">
        <f t="shared" si="498"/>
        <v>85869</v>
      </c>
      <c r="U494" s="47">
        <f t="shared" si="499"/>
        <v>181</v>
      </c>
      <c r="V494" s="48">
        <f t="shared" si="500"/>
        <v>15313</v>
      </c>
      <c r="W494" s="48">
        <f t="shared" si="501"/>
        <v>354050</v>
      </c>
      <c r="X494" s="72">
        <f t="shared" si="493"/>
        <v>335540</v>
      </c>
      <c r="Y494" s="49" t="s">
        <v>8</v>
      </c>
      <c r="Z494" s="21">
        <f t="shared" si="482"/>
        <v>5.6075883236465751</v>
      </c>
      <c r="AA494" s="22">
        <f t="shared" si="483"/>
        <v>23.120877685626592</v>
      </c>
      <c r="AB494" s="103">
        <f t="shared" si="484"/>
        <v>21881.953028430162</v>
      </c>
      <c r="AC494" s="106">
        <f t="shared" si="502"/>
        <v>6.8729802513464993</v>
      </c>
      <c r="AF494" s="132">
        <f t="shared" si="486"/>
        <v>-2347.9604449938197</v>
      </c>
      <c r="AG494" s="431">
        <f t="shared" si="487"/>
        <v>0</v>
      </c>
      <c r="AH494" s="431">
        <f t="shared" si="488"/>
        <v>0</v>
      </c>
    </row>
    <row r="495" spans="1:34" x14ac:dyDescent="0.25">
      <c r="A495" s="92" t="s">
        <v>24</v>
      </c>
      <c r="B495" s="44"/>
      <c r="C495" s="45">
        <f>SUM(C484:C494)</f>
        <v>164.87</v>
      </c>
      <c r="D495" s="46">
        <f>SUM(D484:D494)</f>
        <v>21080</v>
      </c>
      <c r="E495" s="80">
        <f t="shared" si="470"/>
        <v>127.8583126099351</v>
      </c>
      <c r="F495" s="73"/>
      <c r="G495" s="45">
        <f t="shared" ref="G495:L495" si="503">SUM(G484:G494)</f>
        <v>652.48</v>
      </c>
      <c r="H495" s="46">
        <f t="shared" si="503"/>
        <v>83437</v>
      </c>
      <c r="I495" s="45">
        <f t="shared" si="503"/>
        <v>209</v>
      </c>
      <c r="J495" s="46">
        <f t="shared" si="503"/>
        <v>18613</v>
      </c>
      <c r="K495" s="46">
        <f t="shared" si="503"/>
        <v>456540</v>
      </c>
      <c r="L495" s="46">
        <f t="shared" si="503"/>
        <v>436750</v>
      </c>
      <c r="M495" s="74" t="s">
        <v>8</v>
      </c>
      <c r="N495" s="75">
        <f t="shared" si="472"/>
        <v>4.4827271262021169</v>
      </c>
      <c r="O495" s="76">
        <f t="shared" si="473"/>
        <v>24.52801805189921</v>
      </c>
      <c r="P495" s="77">
        <f t="shared" si="474"/>
        <v>2769.0907988111844</v>
      </c>
      <c r="Q495" s="101">
        <f>J495/D495</f>
        <v>0.88296963946869067</v>
      </c>
      <c r="R495" s="73"/>
      <c r="S495" s="45">
        <f>SUM(S484:S494)</f>
        <v>6334.11</v>
      </c>
      <c r="T495" s="46">
        <f>SUM(T484:T494)</f>
        <v>809907</v>
      </c>
      <c r="U495" s="45">
        <f>SUM(U484:U494)</f>
        <v>1845</v>
      </c>
      <c r="V495" s="46">
        <f t="shared" ref="V495:W495" si="504">SUM(V484:V494)</f>
        <v>157258</v>
      </c>
      <c r="W495" s="46">
        <f t="shared" si="504"/>
        <v>3835370</v>
      </c>
      <c r="X495" s="72">
        <f t="shared" si="493"/>
        <v>3637610</v>
      </c>
      <c r="Y495" s="74" t="s">
        <v>8</v>
      </c>
      <c r="Z495" s="75">
        <f t="shared" si="482"/>
        <v>5.150179959048188</v>
      </c>
      <c r="AA495" s="76">
        <f t="shared" si="483"/>
        <v>24.389029492935176</v>
      </c>
      <c r="AB495" s="112">
        <f t="shared" si="484"/>
        <v>23262.995087038271</v>
      </c>
      <c r="AC495" s="107">
        <f>V495/D495</f>
        <v>7.4600569259962048</v>
      </c>
      <c r="AF495" s="132"/>
      <c r="AG495" s="431">
        <f t="shared" si="487"/>
        <v>0</v>
      </c>
      <c r="AH495" s="431">
        <f t="shared" si="488"/>
        <v>0</v>
      </c>
    </row>
    <row r="496" spans="1:34" x14ac:dyDescent="0.25">
      <c r="A496" s="117" t="s">
        <v>16</v>
      </c>
      <c r="B496" s="565">
        <v>2005</v>
      </c>
      <c r="C496" s="115">
        <v>5.16</v>
      </c>
      <c r="D496" s="116">
        <v>525</v>
      </c>
      <c r="E496" s="63">
        <f>D496/C496</f>
        <v>101.74418604651163</v>
      </c>
      <c r="F496" s="7">
        <f t="shared" ref="F496:F504" si="505">G496/C496</f>
        <v>4</v>
      </c>
      <c r="G496" s="6">
        <v>20.64</v>
      </c>
      <c r="H496" s="5">
        <v>2100</v>
      </c>
      <c r="I496" s="6">
        <v>4</v>
      </c>
      <c r="J496" s="5">
        <v>469</v>
      </c>
      <c r="K496" s="5">
        <v>9960</v>
      </c>
      <c r="L496" s="137">
        <v>9530</v>
      </c>
      <c r="M496" s="15" t="s">
        <v>8</v>
      </c>
      <c r="N496" s="86">
        <f t="shared" si="472"/>
        <v>4.4776119402985071</v>
      </c>
      <c r="O496" s="87">
        <f t="shared" si="473"/>
        <v>21.236673773987206</v>
      </c>
      <c r="P496" s="70">
        <f>K496/C496</f>
        <v>1930.2325581395348</v>
      </c>
      <c r="Q496" s="100">
        <f t="shared" ref="Q496:Q506" si="506">J496/D496</f>
        <v>0.89333333333333331</v>
      </c>
      <c r="R496" s="14">
        <f t="shared" ref="R496:R504" si="507">S496/C496</f>
        <v>36.999999999999993</v>
      </c>
      <c r="S496" s="71">
        <f t="shared" ref="S496:S504" si="508">G496+S445</f>
        <v>190.91999999999996</v>
      </c>
      <c r="T496" s="72">
        <f t="shared" ref="T496:T504" si="509">H496+T445</f>
        <v>19425</v>
      </c>
      <c r="U496" s="71">
        <f t="shared" ref="U496:U504" si="510">I496+U445</f>
        <v>37</v>
      </c>
      <c r="V496" s="72">
        <f t="shared" ref="V496:V504" si="511">J496+V445</f>
        <v>4501</v>
      </c>
      <c r="W496" s="72">
        <f t="shared" ref="W496:W504" si="512">K496+W445</f>
        <v>95720</v>
      </c>
      <c r="X496" s="72">
        <f t="shared" si="493"/>
        <v>90740</v>
      </c>
      <c r="Y496" s="15" t="s">
        <v>8</v>
      </c>
      <c r="Z496" s="21">
        <f t="shared" si="482"/>
        <v>4.3157076205287712</v>
      </c>
      <c r="AA496" s="22">
        <f t="shared" si="483"/>
        <v>21.266385247722727</v>
      </c>
      <c r="AB496" s="103">
        <f t="shared" si="484"/>
        <v>18550.387596899225</v>
      </c>
      <c r="AC496" s="106">
        <f t="shared" ref="AC496:AC506" si="513">V496/D496</f>
        <v>8.5733333333333341</v>
      </c>
      <c r="AE496">
        <v>199</v>
      </c>
      <c r="AF496" s="132">
        <f t="shared" si="486"/>
        <v>-1930.2325581395348</v>
      </c>
      <c r="AG496" s="431">
        <f t="shared" si="487"/>
        <v>177.77333333333334</v>
      </c>
      <c r="AH496" s="431">
        <f t="shared" si="488"/>
        <v>3775.3142857142857</v>
      </c>
    </row>
    <row r="497" spans="1:34" x14ac:dyDescent="0.25">
      <c r="A497" s="90" t="s">
        <v>53</v>
      </c>
      <c r="B497" s="560"/>
      <c r="C497" s="27">
        <v>11.02</v>
      </c>
      <c r="D497" s="28">
        <v>1430</v>
      </c>
      <c r="E497" s="16">
        <f t="shared" ref="E497:E506" si="514">D497/C497</f>
        <v>129.76406533575317</v>
      </c>
      <c r="F497" s="17">
        <f t="shared" si="505"/>
        <v>4</v>
      </c>
      <c r="G497" s="18">
        <v>44.08</v>
      </c>
      <c r="H497" s="19">
        <v>5720</v>
      </c>
      <c r="I497" s="18">
        <v>13</v>
      </c>
      <c r="J497" s="19">
        <v>1224</v>
      </c>
      <c r="K497" s="19">
        <v>26440</v>
      </c>
      <c r="L497" s="136">
        <v>25290</v>
      </c>
      <c r="M497" s="20" t="s">
        <v>8</v>
      </c>
      <c r="N497" s="21">
        <f t="shared" si="472"/>
        <v>4.6732026143790852</v>
      </c>
      <c r="O497" s="22">
        <f t="shared" si="473"/>
        <v>21.601307189542485</v>
      </c>
      <c r="P497" s="23">
        <f t="shared" ref="P497:P506" si="515">K497/C497</f>
        <v>2399.2740471869329</v>
      </c>
      <c r="Q497" s="100">
        <f t="shared" si="506"/>
        <v>0.85594405594405598</v>
      </c>
      <c r="R497" s="17">
        <f t="shared" si="507"/>
        <v>36.999999999999993</v>
      </c>
      <c r="S497" s="24">
        <f t="shared" si="508"/>
        <v>407.7399999999999</v>
      </c>
      <c r="T497" s="25">
        <f t="shared" si="509"/>
        <v>52910</v>
      </c>
      <c r="U497" s="24">
        <f t="shared" si="510"/>
        <v>121</v>
      </c>
      <c r="V497" s="25">
        <f t="shared" si="511"/>
        <v>10825</v>
      </c>
      <c r="W497" s="25">
        <f t="shared" si="512"/>
        <v>233390</v>
      </c>
      <c r="X497" s="72">
        <f t="shared" si="493"/>
        <v>221190</v>
      </c>
      <c r="Y497" s="20" t="s">
        <v>8</v>
      </c>
      <c r="Z497" s="21">
        <f t="shared" si="482"/>
        <v>4.8877598152424939</v>
      </c>
      <c r="AA497" s="22">
        <f t="shared" si="483"/>
        <v>21.560277136258662</v>
      </c>
      <c r="AB497" s="103">
        <f t="shared" si="484"/>
        <v>21178.765880217787</v>
      </c>
      <c r="AC497" s="106">
        <f t="shared" si="513"/>
        <v>7.56993006993007</v>
      </c>
      <c r="AE497">
        <v>54</v>
      </c>
      <c r="AF497" s="132">
        <f t="shared" si="486"/>
        <v>-2399.2740471869329</v>
      </c>
      <c r="AG497" s="431">
        <f t="shared" si="487"/>
        <v>46.220979020979023</v>
      </c>
      <c r="AH497" s="431">
        <f t="shared" si="488"/>
        <v>998.43356643356651</v>
      </c>
    </row>
    <row r="498" spans="1:34" x14ac:dyDescent="0.25">
      <c r="A498" s="90" t="s">
        <v>54</v>
      </c>
      <c r="B498" s="560"/>
      <c r="C498" s="27">
        <v>4.38</v>
      </c>
      <c r="D498" s="28">
        <v>465</v>
      </c>
      <c r="E498" s="16">
        <f t="shared" si="514"/>
        <v>106.16438356164385</v>
      </c>
      <c r="F498" s="17">
        <f t="shared" si="505"/>
        <v>4</v>
      </c>
      <c r="G498" s="18">
        <v>17.52</v>
      </c>
      <c r="H498" s="19">
        <v>1860</v>
      </c>
      <c r="I498" s="18">
        <v>4</v>
      </c>
      <c r="J498" s="19">
        <v>543</v>
      </c>
      <c r="K498" s="19">
        <v>11140</v>
      </c>
      <c r="L498" s="136">
        <v>10660</v>
      </c>
      <c r="M498" s="20" t="s">
        <v>8</v>
      </c>
      <c r="N498" s="21">
        <f t="shared" si="472"/>
        <v>3.4254143646408841</v>
      </c>
      <c r="O498" s="22">
        <f t="shared" si="473"/>
        <v>20.515653775322285</v>
      </c>
      <c r="P498" s="23">
        <f t="shared" si="515"/>
        <v>2543.3789954337899</v>
      </c>
      <c r="Q498" s="100">
        <f t="shared" si="506"/>
        <v>1.167741935483871</v>
      </c>
      <c r="R498" s="17">
        <f t="shared" si="507"/>
        <v>38</v>
      </c>
      <c r="S498" s="24">
        <f t="shared" si="508"/>
        <v>166.44</v>
      </c>
      <c r="T498" s="25">
        <f t="shared" si="509"/>
        <v>17670</v>
      </c>
      <c r="U498" s="24">
        <f t="shared" si="510"/>
        <v>38</v>
      </c>
      <c r="V498" s="25">
        <f t="shared" si="511"/>
        <v>4240</v>
      </c>
      <c r="W498" s="25">
        <f t="shared" si="512"/>
        <v>89370</v>
      </c>
      <c r="X498" s="72">
        <f t="shared" si="493"/>
        <v>84820</v>
      </c>
      <c r="Y498" s="20" t="s">
        <v>8</v>
      </c>
      <c r="Z498" s="21">
        <f t="shared" si="482"/>
        <v>4.1674528301886795</v>
      </c>
      <c r="AA498" s="22">
        <f t="shared" si="483"/>
        <v>21.077830188679247</v>
      </c>
      <c r="AB498" s="103">
        <f t="shared" si="484"/>
        <v>20404.109589041098</v>
      </c>
      <c r="AC498" s="106">
        <f t="shared" si="513"/>
        <v>9.1182795698924739</v>
      </c>
      <c r="AE498">
        <v>39</v>
      </c>
      <c r="AF498" s="132">
        <f t="shared" si="486"/>
        <v>-2543.3789954337899</v>
      </c>
      <c r="AG498" s="431">
        <f t="shared" si="487"/>
        <v>45.541935483870965</v>
      </c>
      <c r="AH498" s="431">
        <f t="shared" si="488"/>
        <v>934.32258064516134</v>
      </c>
    </row>
    <row r="499" spans="1:34" x14ac:dyDescent="0.25">
      <c r="A499" s="90" t="s">
        <v>17</v>
      </c>
      <c r="B499" s="560"/>
      <c r="C499" s="27">
        <v>9.39</v>
      </c>
      <c r="D499" s="28">
        <v>913</v>
      </c>
      <c r="E499" s="16">
        <f t="shared" si="514"/>
        <v>97.231096911608091</v>
      </c>
      <c r="F499" s="17">
        <f t="shared" si="505"/>
        <v>4</v>
      </c>
      <c r="G499" s="18">
        <v>37.56</v>
      </c>
      <c r="H499" s="19">
        <v>3652</v>
      </c>
      <c r="I499" s="18">
        <v>11</v>
      </c>
      <c r="J499" s="19">
        <v>894</v>
      </c>
      <c r="K499" s="19">
        <v>19630</v>
      </c>
      <c r="L499" s="136">
        <v>18780</v>
      </c>
      <c r="M499" s="20" t="s">
        <v>8</v>
      </c>
      <c r="N499" s="21">
        <f t="shared" si="472"/>
        <v>4.085011185682327</v>
      </c>
      <c r="O499" s="22">
        <f t="shared" si="473"/>
        <v>21.957494407158837</v>
      </c>
      <c r="P499" s="23">
        <f t="shared" si="515"/>
        <v>2090.521831735889</v>
      </c>
      <c r="Q499" s="100">
        <f t="shared" si="506"/>
        <v>0.97918948521358162</v>
      </c>
      <c r="R499" s="17">
        <f t="shared" si="507"/>
        <v>37</v>
      </c>
      <c r="S499" s="24">
        <f t="shared" si="508"/>
        <v>347.43</v>
      </c>
      <c r="T499" s="25">
        <f t="shared" si="509"/>
        <v>33781</v>
      </c>
      <c r="U499" s="24">
        <f t="shared" si="510"/>
        <v>99</v>
      </c>
      <c r="V499" s="25">
        <f t="shared" si="511"/>
        <v>7108</v>
      </c>
      <c r="W499" s="25">
        <f t="shared" si="512"/>
        <v>153550</v>
      </c>
      <c r="X499" s="72">
        <f t="shared" si="493"/>
        <v>145460</v>
      </c>
      <c r="Y499" s="20" t="s">
        <v>8</v>
      </c>
      <c r="Z499" s="21">
        <f t="shared" si="482"/>
        <v>4.7525323579065839</v>
      </c>
      <c r="AA499" s="22">
        <f t="shared" si="483"/>
        <v>21.602419808666291</v>
      </c>
      <c r="AB499" s="103">
        <f t="shared" si="484"/>
        <v>16352.502662406814</v>
      </c>
      <c r="AC499" s="106">
        <f t="shared" si="513"/>
        <v>7.785323110624315</v>
      </c>
      <c r="AE499">
        <v>106</v>
      </c>
      <c r="AF499" s="132">
        <f t="shared" si="486"/>
        <v>-2090.521831735889</v>
      </c>
      <c r="AG499" s="431">
        <f t="shared" si="487"/>
        <v>103.79408543263965</v>
      </c>
      <c r="AH499" s="431">
        <f t="shared" si="488"/>
        <v>2279.0580503833517</v>
      </c>
    </row>
    <row r="500" spans="1:34" x14ac:dyDescent="0.25">
      <c r="A500" s="90" t="s">
        <v>55</v>
      </c>
      <c r="B500" s="560"/>
      <c r="C500" s="27">
        <v>4.76</v>
      </c>
      <c r="D500" s="28">
        <v>513</v>
      </c>
      <c r="E500" s="16">
        <f t="shared" si="514"/>
        <v>107.77310924369749</v>
      </c>
      <c r="F500" s="17">
        <f t="shared" si="505"/>
        <v>4</v>
      </c>
      <c r="G500" s="18">
        <v>19.04</v>
      </c>
      <c r="H500" s="19">
        <v>2052</v>
      </c>
      <c r="I500" s="18">
        <v>5</v>
      </c>
      <c r="J500" s="19">
        <v>517</v>
      </c>
      <c r="K500" s="19">
        <v>10610</v>
      </c>
      <c r="L500" s="136">
        <v>10150</v>
      </c>
      <c r="M500" s="20" t="s">
        <v>8</v>
      </c>
      <c r="N500" s="21">
        <f t="shared" si="472"/>
        <v>3.9690522243713735</v>
      </c>
      <c r="O500" s="22">
        <f t="shared" si="473"/>
        <v>20.522243713733076</v>
      </c>
      <c r="P500" s="23">
        <f t="shared" si="515"/>
        <v>2228.9915966386557</v>
      </c>
      <c r="Q500" s="100">
        <f t="shared" si="506"/>
        <v>1.0077972709551657</v>
      </c>
      <c r="R500" s="17">
        <f t="shared" si="507"/>
        <v>38</v>
      </c>
      <c r="S500" s="24">
        <f t="shared" si="508"/>
        <v>180.88</v>
      </c>
      <c r="T500" s="25">
        <f t="shared" si="509"/>
        <v>19494</v>
      </c>
      <c r="U500" s="24">
        <f t="shared" si="510"/>
        <v>44</v>
      </c>
      <c r="V500" s="25">
        <f t="shared" si="511"/>
        <v>4527</v>
      </c>
      <c r="W500" s="25">
        <f t="shared" si="512"/>
        <v>95530</v>
      </c>
      <c r="X500" s="72">
        <f t="shared" si="493"/>
        <v>90650</v>
      </c>
      <c r="Y500" s="20" t="s">
        <v>8</v>
      </c>
      <c r="Z500" s="21">
        <f t="shared" si="482"/>
        <v>4.3061630218687874</v>
      </c>
      <c r="AA500" s="22">
        <f t="shared" si="483"/>
        <v>21.102275237464106</v>
      </c>
      <c r="AB500" s="103">
        <f t="shared" si="484"/>
        <v>20069.327731092439</v>
      </c>
      <c r="AC500" s="106">
        <f t="shared" si="513"/>
        <v>8.8245614035087723</v>
      </c>
      <c r="AF500" s="132">
        <f t="shared" si="486"/>
        <v>-2228.9915966386557</v>
      </c>
      <c r="AG500" s="431">
        <f t="shared" si="487"/>
        <v>0</v>
      </c>
      <c r="AH500" s="431">
        <f t="shared" si="488"/>
        <v>0</v>
      </c>
    </row>
    <row r="501" spans="1:34" x14ac:dyDescent="0.25">
      <c r="A501" s="90" t="s">
        <v>56</v>
      </c>
      <c r="B501" s="560"/>
      <c r="C501" s="27">
        <v>0.86</v>
      </c>
      <c r="D501" s="28">
        <v>111</v>
      </c>
      <c r="E501" s="16">
        <f t="shared" si="514"/>
        <v>129.06976744186048</v>
      </c>
      <c r="F501" s="17">
        <f t="shared" si="505"/>
        <v>5</v>
      </c>
      <c r="G501" s="18">
        <v>4.3</v>
      </c>
      <c r="H501" s="19">
        <v>555</v>
      </c>
      <c r="I501" s="18">
        <v>5</v>
      </c>
      <c r="J501" s="19">
        <v>115</v>
      </c>
      <c r="K501" s="19">
        <v>2620</v>
      </c>
      <c r="L501" s="136">
        <v>2510</v>
      </c>
      <c r="M501" s="20" t="s">
        <v>8</v>
      </c>
      <c r="N501" s="21">
        <f t="shared" si="472"/>
        <v>4.8260869565217392</v>
      </c>
      <c r="O501" s="22">
        <f t="shared" si="473"/>
        <v>22.782608695652176</v>
      </c>
      <c r="P501" s="23">
        <f t="shared" si="515"/>
        <v>3046.5116279069766</v>
      </c>
      <c r="Q501" s="100">
        <f t="shared" si="506"/>
        <v>1.0360360360360361</v>
      </c>
      <c r="R501" s="17">
        <f t="shared" si="507"/>
        <v>39</v>
      </c>
      <c r="S501" s="24">
        <f t="shared" si="508"/>
        <v>33.54</v>
      </c>
      <c r="T501" s="25">
        <f t="shared" si="509"/>
        <v>4329</v>
      </c>
      <c r="U501" s="24">
        <f t="shared" si="510"/>
        <v>39</v>
      </c>
      <c r="V501" s="25">
        <f t="shared" si="511"/>
        <v>961</v>
      </c>
      <c r="W501" s="25">
        <f t="shared" si="512"/>
        <v>21770</v>
      </c>
      <c r="X501" s="72">
        <f t="shared" si="493"/>
        <v>20650</v>
      </c>
      <c r="Y501" s="20" t="s">
        <v>8</v>
      </c>
      <c r="Z501" s="21">
        <f t="shared" si="482"/>
        <v>4.5046826222684704</v>
      </c>
      <c r="AA501" s="22">
        <f t="shared" si="483"/>
        <v>22.653485952133195</v>
      </c>
      <c r="AB501" s="103">
        <f t="shared" si="484"/>
        <v>25313.953488372092</v>
      </c>
      <c r="AC501" s="106">
        <f t="shared" si="513"/>
        <v>8.6576576576576585</v>
      </c>
      <c r="AE501">
        <v>184</v>
      </c>
      <c r="AF501" s="132">
        <f t="shared" si="486"/>
        <v>-3046.5116279069766</v>
      </c>
      <c r="AG501" s="431">
        <f t="shared" si="487"/>
        <v>190.63063063063063</v>
      </c>
      <c r="AH501" s="431">
        <f t="shared" si="488"/>
        <v>4343.0630630630631</v>
      </c>
    </row>
    <row r="502" spans="1:34" x14ac:dyDescent="0.25">
      <c r="A502" s="90" t="s">
        <v>20</v>
      </c>
      <c r="B502" s="560"/>
      <c r="C502" s="27">
        <v>10.08</v>
      </c>
      <c r="D502" s="28">
        <v>1160</v>
      </c>
      <c r="E502" s="16">
        <f t="shared" si="514"/>
        <v>115.07936507936508</v>
      </c>
      <c r="F502" s="17">
        <f t="shared" si="505"/>
        <v>4</v>
      </c>
      <c r="G502" s="18">
        <v>40.32</v>
      </c>
      <c r="H502" s="19">
        <v>4640</v>
      </c>
      <c r="I502" s="18">
        <v>11</v>
      </c>
      <c r="J502" s="19">
        <v>1198</v>
      </c>
      <c r="K502" s="19">
        <v>25020</v>
      </c>
      <c r="L502" s="136">
        <v>23940</v>
      </c>
      <c r="M502" s="20" t="s">
        <v>8</v>
      </c>
      <c r="N502" s="21">
        <f t="shared" si="472"/>
        <v>3.8731218697829717</v>
      </c>
      <c r="O502" s="22">
        <f t="shared" si="473"/>
        <v>20.884808013355592</v>
      </c>
      <c r="P502" s="23">
        <f t="shared" si="515"/>
        <v>2482.1428571428573</v>
      </c>
      <c r="Q502" s="100">
        <f t="shared" si="506"/>
        <v>1.0327586206896551</v>
      </c>
      <c r="R502" s="17">
        <f t="shared" si="507"/>
        <v>37.396825396825392</v>
      </c>
      <c r="S502" s="24">
        <f t="shared" si="508"/>
        <v>376.96</v>
      </c>
      <c r="T502" s="25">
        <f t="shared" si="509"/>
        <v>43432</v>
      </c>
      <c r="U502" s="24">
        <f t="shared" si="510"/>
        <v>103</v>
      </c>
      <c r="V502" s="25">
        <f t="shared" si="511"/>
        <v>11161</v>
      </c>
      <c r="W502" s="25">
        <f t="shared" si="512"/>
        <v>232380</v>
      </c>
      <c r="X502" s="72">
        <f t="shared" si="493"/>
        <v>220440</v>
      </c>
      <c r="Y502" s="20" t="s">
        <v>8</v>
      </c>
      <c r="Z502" s="21">
        <f t="shared" si="482"/>
        <v>3.8914075799659527</v>
      </c>
      <c r="AA502" s="22">
        <f t="shared" si="483"/>
        <v>20.820714989696263</v>
      </c>
      <c r="AB502" s="103">
        <f t="shared" si="484"/>
        <v>23053.571428571428</v>
      </c>
      <c r="AC502" s="106">
        <f t="shared" si="513"/>
        <v>9.6215517241379303</v>
      </c>
      <c r="AE502">
        <v>106</v>
      </c>
      <c r="AF502" s="132">
        <f t="shared" si="486"/>
        <v>-2482.1428571428573</v>
      </c>
      <c r="AG502" s="431">
        <f t="shared" si="487"/>
        <v>109.47241379310344</v>
      </c>
      <c r="AH502" s="431">
        <f t="shared" si="488"/>
        <v>2286.3103448275861</v>
      </c>
    </row>
    <row r="503" spans="1:34" x14ac:dyDescent="0.25">
      <c r="A503" s="90" t="s">
        <v>19</v>
      </c>
      <c r="B503" s="560"/>
      <c r="C503" s="27">
        <v>10.83</v>
      </c>
      <c r="D503" s="28">
        <v>1290</v>
      </c>
      <c r="E503" s="16">
        <f t="shared" si="514"/>
        <v>119.11357340720221</v>
      </c>
      <c r="F503" s="17">
        <f t="shared" si="505"/>
        <v>5.7876269621421974</v>
      </c>
      <c r="G503" s="18">
        <v>62.68</v>
      </c>
      <c r="H503" s="19">
        <v>7602</v>
      </c>
      <c r="I503" s="18">
        <v>16</v>
      </c>
      <c r="J503" s="19">
        <v>1535</v>
      </c>
      <c r="K503" s="19">
        <v>33570</v>
      </c>
      <c r="L503" s="136">
        <v>32120</v>
      </c>
      <c r="M503" s="20" t="s">
        <v>8</v>
      </c>
      <c r="N503" s="21">
        <f t="shared" si="472"/>
        <v>4.9524429967426711</v>
      </c>
      <c r="O503" s="22">
        <f t="shared" si="473"/>
        <v>21.869706840390879</v>
      </c>
      <c r="P503" s="23">
        <f t="shared" si="515"/>
        <v>3099.7229916897509</v>
      </c>
      <c r="Q503" s="100">
        <f t="shared" si="506"/>
        <v>1.1899224806201549</v>
      </c>
      <c r="R503" s="17">
        <f t="shared" si="507"/>
        <v>38.787626962142198</v>
      </c>
      <c r="S503" s="24">
        <f t="shared" si="508"/>
        <v>420.07</v>
      </c>
      <c r="T503" s="25">
        <f t="shared" si="509"/>
        <v>50172</v>
      </c>
      <c r="U503" s="24">
        <f t="shared" si="510"/>
        <v>95</v>
      </c>
      <c r="V503" s="25">
        <f t="shared" si="511"/>
        <v>9982</v>
      </c>
      <c r="W503" s="25">
        <f t="shared" si="512"/>
        <v>204930</v>
      </c>
      <c r="X503" s="72">
        <f t="shared" si="493"/>
        <v>194330</v>
      </c>
      <c r="Y503" s="20" t="s">
        <v>8</v>
      </c>
      <c r="Z503" s="21">
        <f t="shared" si="482"/>
        <v>5.0262472450410742</v>
      </c>
      <c r="AA503" s="22">
        <f t="shared" si="483"/>
        <v>20.52995391705069</v>
      </c>
      <c r="AB503" s="103">
        <f t="shared" si="484"/>
        <v>18922.437673130193</v>
      </c>
      <c r="AC503" s="106">
        <f t="shared" si="513"/>
        <v>7.7379844961240307</v>
      </c>
      <c r="AF503" s="132">
        <f t="shared" si="486"/>
        <v>-3099.7229916897509</v>
      </c>
      <c r="AG503" s="431">
        <f t="shared" si="487"/>
        <v>0</v>
      </c>
      <c r="AH503" s="431">
        <f t="shared" si="488"/>
        <v>0</v>
      </c>
    </row>
    <row r="504" spans="1:34" x14ac:dyDescent="0.25">
      <c r="A504" s="94" t="s">
        <v>21</v>
      </c>
      <c r="B504" s="566"/>
      <c r="C504" s="29">
        <v>0.83</v>
      </c>
      <c r="D504" s="30">
        <v>98</v>
      </c>
      <c r="E504" s="32">
        <f t="shared" si="514"/>
        <v>118.07228915662651</v>
      </c>
      <c r="F504" s="7">
        <f t="shared" si="505"/>
        <v>4</v>
      </c>
      <c r="G504" s="6">
        <v>3.32</v>
      </c>
      <c r="H504" s="5">
        <v>392</v>
      </c>
      <c r="I504" s="6">
        <v>4</v>
      </c>
      <c r="J504" s="5">
        <v>74</v>
      </c>
      <c r="K504" s="5">
        <v>1540</v>
      </c>
      <c r="L504" s="137">
        <v>1470</v>
      </c>
      <c r="M504" s="43" t="s">
        <v>8</v>
      </c>
      <c r="N504" s="37">
        <f t="shared" si="472"/>
        <v>5.2972972972972974</v>
      </c>
      <c r="O504" s="38">
        <f t="shared" si="473"/>
        <v>20.810810810810811</v>
      </c>
      <c r="P504" s="39">
        <f t="shared" si="515"/>
        <v>1855.4216867469881</v>
      </c>
      <c r="Q504" s="100">
        <f t="shared" si="506"/>
        <v>0.75510204081632648</v>
      </c>
      <c r="R504" s="7">
        <f t="shared" si="507"/>
        <v>37.759036144578317</v>
      </c>
      <c r="S504" s="47">
        <f t="shared" si="508"/>
        <v>31.34</v>
      </c>
      <c r="T504" s="48">
        <f t="shared" si="509"/>
        <v>3699</v>
      </c>
      <c r="U504" s="47">
        <f t="shared" si="510"/>
        <v>40</v>
      </c>
      <c r="V504" s="48">
        <f t="shared" si="511"/>
        <v>792</v>
      </c>
      <c r="W504" s="48">
        <f t="shared" si="512"/>
        <v>16570</v>
      </c>
      <c r="X504" s="72">
        <f t="shared" si="493"/>
        <v>15700</v>
      </c>
      <c r="Y504" s="49" t="s">
        <v>8</v>
      </c>
      <c r="Z504" s="21">
        <f t="shared" si="482"/>
        <v>4.6704545454545459</v>
      </c>
      <c r="AA504" s="22">
        <f t="shared" si="483"/>
        <v>20.921717171717173</v>
      </c>
      <c r="AB504" s="103">
        <f t="shared" si="484"/>
        <v>19963.855421686749</v>
      </c>
      <c r="AC504" s="106">
        <f t="shared" si="513"/>
        <v>8.0816326530612237</v>
      </c>
      <c r="AE504">
        <v>13</v>
      </c>
      <c r="AF504" s="132">
        <f t="shared" si="486"/>
        <v>-1855.4216867469881</v>
      </c>
      <c r="AG504" s="431">
        <f t="shared" si="487"/>
        <v>9.816326530612244</v>
      </c>
      <c r="AH504" s="431">
        <f t="shared" si="488"/>
        <v>204.28571428571428</v>
      </c>
    </row>
    <row r="505" spans="1:34" ht="15.75" thickBot="1" x14ac:dyDescent="0.3">
      <c r="A505" s="122" t="s">
        <v>24</v>
      </c>
      <c r="B505" s="123"/>
      <c r="C505" s="98">
        <f t="shared" ref="C505" si="516">SUM(C496:C504)</f>
        <v>57.309999999999995</v>
      </c>
      <c r="D505" s="99">
        <f t="shared" ref="D505" si="517">SUM(D496:D504)</f>
        <v>6505</v>
      </c>
      <c r="E505" s="50">
        <f t="shared" si="514"/>
        <v>113.50549642296285</v>
      </c>
      <c r="F505" s="51"/>
      <c r="G505" s="98">
        <f t="shared" ref="G505:L505" si="518">SUM(G496:G504)</f>
        <v>249.46</v>
      </c>
      <c r="H505" s="99">
        <f t="shared" si="518"/>
        <v>28573</v>
      </c>
      <c r="I505" s="98">
        <f t="shared" si="518"/>
        <v>73</v>
      </c>
      <c r="J505" s="99">
        <f t="shared" si="518"/>
        <v>6569</v>
      </c>
      <c r="K505" s="99">
        <f t="shared" si="518"/>
        <v>140530</v>
      </c>
      <c r="L505" s="99">
        <f t="shared" si="518"/>
        <v>134450</v>
      </c>
      <c r="M505" s="42" t="s">
        <v>8</v>
      </c>
      <c r="N505" s="126">
        <f t="shared" si="472"/>
        <v>4.3496727051301569</v>
      </c>
      <c r="O505" s="127">
        <f t="shared" si="473"/>
        <v>21.392906073983863</v>
      </c>
      <c r="P505" s="110">
        <f t="shared" si="515"/>
        <v>2452.1025998953064</v>
      </c>
      <c r="Q505" s="113">
        <f t="shared" si="506"/>
        <v>1.0098385857033052</v>
      </c>
      <c r="R505" s="51"/>
      <c r="S505" s="98">
        <f t="shared" ref="S505:W505" si="519">SUM(S496:S504)</f>
        <v>2155.3200000000002</v>
      </c>
      <c r="T505" s="99">
        <f t="shared" si="519"/>
        <v>244912</v>
      </c>
      <c r="U505" s="98">
        <f t="shared" si="519"/>
        <v>616</v>
      </c>
      <c r="V505" s="99">
        <f t="shared" si="519"/>
        <v>54097</v>
      </c>
      <c r="W505" s="99">
        <f t="shared" si="519"/>
        <v>1143210</v>
      </c>
      <c r="X505" s="72">
        <f t="shared" si="493"/>
        <v>1083980</v>
      </c>
      <c r="Y505" s="42" t="s">
        <v>8</v>
      </c>
      <c r="Z505" s="126">
        <f t="shared" si="482"/>
        <v>4.5272750799489803</v>
      </c>
      <c r="AA505" s="127">
        <f t="shared" si="483"/>
        <v>21.13259515315082</v>
      </c>
      <c r="AB505" s="128">
        <f t="shared" si="484"/>
        <v>19947.827604257549</v>
      </c>
      <c r="AC505" s="108">
        <f t="shared" si="513"/>
        <v>8.3162182936202917</v>
      </c>
      <c r="AG505" s="431">
        <f t="shared" si="487"/>
        <v>0</v>
      </c>
      <c r="AH505" s="431">
        <f t="shared" si="488"/>
        <v>0</v>
      </c>
    </row>
    <row r="506" spans="1:34" ht="15.75" thickBot="1" x14ac:dyDescent="0.3">
      <c r="A506" s="93" t="s">
        <v>25</v>
      </c>
      <c r="B506" s="52"/>
      <c r="C506" s="40">
        <f t="shared" ref="C506:D506" si="520">C483+C495+C505</f>
        <v>507.90000000000003</v>
      </c>
      <c r="D506" s="41">
        <f t="shared" si="520"/>
        <v>63451</v>
      </c>
      <c r="E506" s="10">
        <f t="shared" si="514"/>
        <v>124.92813545973615</v>
      </c>
      <c r="F506" s="4"/>
      <c r="G506" s="40">
        <f t="shared" ref="G506:L506" si="521">G483+G495+G505</f>
        <v>2110.19</v>
      </c>
      <c r="H506" s="41">
        <f t="shared" si="521"/>
        <v>263835</v>
      </c>
      <c r="I506" s="40">
        <f t="shared" si="521"/>
        <v>651</v>
      </c>
      <c r="J506" s="41">
        <f t="shared" si="521"/>
        <v>58196</v>
      </c>
      <c r="K506" s="41">
        <f t="shared" si="521"/>
        <v>1416050</v>
      </c>
      <c r="L506" s="41">
        <f t="shared" si="521"/>
        <v>1354690</v>
      </c>
      <c r="M506" s="83" t="s">
        <v>8</v>
      </c>
      <c r="N506" s="12">
        <f t="shared" si="472"/>
        <v>4.5335590074919239</v>
      </c>
      <c r="O506" s="13">
        <f t="shared" si="473"/>
        <v>24.332428345590763</v>
      </c>
      <c r="P506" s="26">
        <f t="shared" si="515"/>
        <v>2788.0488285095489</v>
      </c>
      <c r="Q506" s="114">
        <f t="shared" si="506"/>
        <v>0.91718018628548015</v>
      </c>
      <c r="R506" s="4"/>
      <c r="S506" s="40">
        <f t="shared" ref="S506:W506" si="522">S483+S495+S505</f>
        <v>19497.5</v>
      </c>
      <c r="T506" s="41">
        <f t="shared" si="522"/>
        <v>2436980</v>
      </c>
      <c r="U506" s="40">
        <f t="shared" si="522"/>
        <v>5841</v>
      </c>
      <c r="V506" s="41">
        <f t="shared" si="522"/>
        <v>483448</v>
      </c>
      <c r="W506" s="41">
        <f t="shared" si="522"/>
        <v>11710090</v>
      </c>
      <c r="X506" s="72">
        <f t="shared" si="493"/>
        <v>11104490</v>
      </c>
      <c r="Y506" s="83" t="s">
        <v>8</v>
      </c>
      <c r="Z506" s="12">
        <f t="shared" si="482"/>
        <v>5.0408316923433336</v>
      </c>
      <c r="AA506" s="13">
        <f t="shared" si="483"/>
        <v>24.22202594694776</v>
      </c>
      <c r="AB506" s="104">
        <f t="shared" si="484"/>
        <v>23055.896830084661</v>
      </c>
      <c r="AC506" s="109">
        <f t="shared" si="513"/>
        <v>7.6192337394209702</v>
      </c>
      <c r="AG506" s="431">
        <f t="shared" si="487"/>
        <v>0</v>
      </c>
      <c r="AH506" s="431">
        <f t="shared" si="488"/>
        <v>0</v>
      </c>
    </row>
    <row r="511" spans="1:34" ht="18.75" x14ac:dyDescent="0.3">
      <c r="A511" s="567" t="s">
        <v>58</v>
      </c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</row>
    <row r="512" spans="1:34" ht="15.75" x14ac:dyDescent="0.25">
      <c r="A512" s="568" t="s">
        <v>62</v>
      </c>
      <c r="B512" s="568"/>
      <c r="C512" s="568"/>
      <c r="D512" s="568"/>
      <c r="E512" s="568"/>
      <c r="F512" s="568"/>
      <c r="G512" s="568"/>
      <c r="H512" s="568"/>
      <c r="I512" s="568"/>
      <c r="J512" s="568"/>
      <c r="K512" s="568"/>
      <c r="L512" s="568"/>
      <c r="M512" s="568"/>
      <c r="N512" s="568"/>
      <c r="O512" s="568"/>
      <c r="P512" s="568"/>
      <c r="Q512" s="568"/>
      <c r="R512" s="568"/>
      <c r="S512" s="568"/>
      <c r="T512" s="568"/>
      <c r="U512" s="568"/>
      <c r="V512" s="568"/>
      <c r="W512" s="568"/>
      <c r="X512" s="568"/>
      <c r="Y512" s="568"/>
      <c r="Z512" s="568"/>
      <c r="AA512" s="568"/>
      <c r="AB512" s="568"/>
      <c r="AC512" s="568"/>
    </row>
    <row r="513" spans="1:35" ht="15.75" x14ac:dyDescent="0.25">
      <c r="A513" s="568" t="s">
        <v>76</v>
      </c>
      <c r="B513" s="568"/>
      <c r="C513" s="568"/>
      <c r="D513" s="568"/>
      <c r="E513" s="568"/>
      <c r="F513" s="568"/>
      <c r="G513" s="568"/>
      <c r="H513" s="568"/>
      <c r="I513" s="568"/>
      <c r="J513" s="568"/>
      <c r="K513" s="568"/>
      <c r="L513" s="568"/>
      <c r="M513" s="568"/>
      <c r="N513" s="568"/>
      <c r="O513" s="568"/>
      <c r="P513" s="568"/>
      <c r="Q513" s="568"/>
      <c r="R513" s="568"/>
      <c r="S513" s="568"/>
      <c r="T513" s="568"/>
      <c r="U513" s="568"/>
      <c r="V513" s="568"/>
      <c r="W513" s="568"/>
      <c r="X513" s="568"/>
      <c r="Y513" s="568"/>
      <c r="Z513" s="568"/>
      <c r="AA513" s="568"/>
      <c r="AB513" s="568"/>
      <c r="AC513" s="568"/>
    </row>
    <row r="514" spans="1:35" ht="19.5" thickBot="1" x14ac:dyDescent="0.35"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11">
        <v>4</v>
      </c>
      <c r="AC514" s="4"/>
    </row>
    <row r="515" spans="1:35" ht="15" customHeight="1" x14ac:dyDescent="0.25">
      <c r="A515" s="569" t="s">
        <v>3</v>
      </c>
      <c r="B515" s="571" t="s">
        <v>2</v>
      </c>
      <c r="C515" s="573" t="s">
        <v>59</v>
      </c>
      <c r="D515" s="573" t="s">
        <v>60</v>
      </c>
      <c r="E515" s="573" t="s">
        <v>23</v>
      </c>
      <c r="F515" s="576" t="s">
        <v>9</v>
      </c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8"/>
      <c r="R515" s="576" t="s">
        <v>10</v>
      </c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9"/>
    </row>
    <row r="516" spans="1:35" ht="51.75" thickBot="1" x14ac:dyDescent="0.3">
      <c r="A516" s="570"/>
      <c r="B516" s="572"/>
      <c r="C516" s="574"/>
      <c r="D516" s="575"/>
      <c r="E516" s="575"/>
      <c r="F516" s="8" t="s">
        <v>14</v>
      </c>
      <c r="G516" s="95" t="s">
        <v>13</v>
      </c>
      <c r="H516" s="95" t="s">
        <v>57</v>
      </c>
      <c r="I516" s="1" t="s">
        <v>4</v>
      </c>
      <c r="J516" s="1" t="s">
        <v>5</v>
      </c>
      <c r="K516" s="1" t="s">
        <v>6</v>
      </c>
      <c r="L516" s="95" t="s">
        <v>64</v>
      </c>
      <c r="M516" s="557" t="s">
        <v>7</v>
      </c>
      <c r="N516" s="558"/>
      <c r="O516" s="1" t="s">
        <v>0</v>
      </c>
      <c r="P516" s="1" t="s">
        <v>1</v>
      </c>
      <c r="Q516" s="95" t="s">
        <v>61</v>
      </c>
      <c r="R516" s="8" t="s">
        <v>14</v>
      </c>
      <c r="S516" s="95" t="s">
        <v>12</v>
      </c>
      <c r="T516" s="95" t="s">
        <v>11</v>
      </c>
      <c r="U516" s="1" t="s">
        <v>4</v>
      </c>
      <c r="V516" s="1" t="s">
        <v>5</v>
      </c>
      <c r="W516" s="1" t="s">
        <v>6</v>
      </c>
      <c r="X516" s="95" t="s">
        <v>65</v>
      </c>
      <c r="Y516" s="557" t="s">
        <v>7</v>
      </c>
      <c r="Z516" s="558"/>
      <c r="AA516" s="1" t="s">
        <v>0</v>
      </c>
      <c r="AB516" s="102" t="s">
        <v>1</v>
      </c>
      <c r="AC516" s="105" t="s">
        <v>15</v>
      </c>
      <c r="AE516" t="s">
        <v>90</v>
      </c>
      <c r="AF516" t="s">
        <v>91</v>
      </c>
      <c r="AH516" t="s">
        <v>92</v>
      </c>
      <c r="AI516" t="s">
        <v>92</v>
      </c>
    </row>
    <row r="517" spans="1:35" x14ac:dyDescent="0.25">
      <c r="A517" s="89" t="s">
        <v>26</v>
      </c>
      <c r="B517" s="559">
        <v>1997</v>
      </c>
      <c r="C517" s="78">
        <v>18.91</v>
      </c>
      <c r="D517" s="79">
        <v>2447</v>
      </c>
      <c r="E517" s="31">
        <f t="shared" ref="E517:E546" si="523">D517/C517</f>
        <v>129.40243257535695</v>
      </c>
      <c r="F517" s="64">
        <f t="shared" ref="F517:F533" si="524">G517/C517</f>
        <v>4</v>
      </c>
      <c r="G517" s="65">
        <v>75.64</v>
      </c>
      <c r="H517" s="66">
        <v>9788</v>
      </c>
      <c r="I517" s="65">
        <v>23</v>
      </c>
      <c r="J517" s="66">
        <v>2097</v>
      </c>
      <c r="K517" s="66">
        <v>50680</v>
      </c>
      <c r="L517" s="135">
        <v>47990</v>
      </c>
      <c r="M517" s="67" t="s">
        <v>8</v>
      </c>
      <c r="N517" s="68">
        <f t="shared" ref="N517:N557" si="525">H517/J517</f>
        <v>4.6676204101096808</v>
      </c>
      <c r="O517" s="69">
        <f t="shared" ref="O517:O557" si="526">K517/J517</f>
        <v>24.167858845970432</v>
      </c>
      <c r="P517" s="70">
        <f t="shared" ref="P517:P546" si="527">K517/C517</f>
        <v>2680.0634584875729</v>
      </c>
      <c r="Q517" s="100">
        <f t="shared" ref="Q517:Q533" si="528">J517/D517</f>
        <v>0.85696771557008578</v>
      </c>
      <c r="R517" s="64">
        <f t="shared" ref="R517:R533" si="529">S517/C517</f>
        <v>41.158646218931779</v>
      </c>
      <c r="S517" s="71">
        <f t="shared" ref="S517:S533" si="530">G517+S466</f>
        <v>778.31</v>
      </c>
      <c r="T517" s="72">
        <f t="shared" ref="T517:T533" si="531">H517+T466</f>
        <v>100704</v>
      </c>
      <c r="U517" s="71">
        <f t="shared" ref="U517:U533" si="532">I517+U466</f>
        <v>221</v>
      </c>
      <c r="V517" s="72">
        <f t="shared" ref="V517:V533" si="533">J517+V466</f>
        <v>20478</v>
      </c>
      <c r="W517" s="72">
        <f t="shared" ref="W517:X533" si="534">K517+W466</f>
        <v>485520</v>
      </c>
      <c r="X517" s="72">
        <f t="shared" si="534"/>
        <v>459980</v>
      </c>
      <c r="Y517" s="67" t="s">
        <v>8</v>
      </c>
      <c r="Z517" s="21">
        <f t="shared" ref="Z517:Z557" si="535">T517/V517</f>
        <v>4.9176677409903311</v>
      </c>
      <c r="AA517" s="22">
        <f t="shared" ref="AA517:AA557" si="536">W517/V517</f>
        <v>23.709346615880456</v>
      </c>
      <c r="AB517" s="103">
        <f t="shared" ref="AB517:AB557" si="537">W517/C517</f>
        <v>25675.304071919618</v>
      </c>
      <c r="AC517" s="106">
        <f t="shared" ref="AC517:AC533" si="538">V517/D517</f>
        <v>8.368614630159378</v>
      </c>
      <c r="AF517" s="132">
        <f>AD517-P517</f>
        <v>-2680.0634584875729</v>
      </c>
      <c r="AG517" s="431">
        <f>(J517/D517)*AE517</f>
        <v>0</v>
      </c>
      <c r="AH517" s="431">
        <f>AG517*O517</f>
        <v>0</v>
      </c>
      <c r="AI517">
        <v>2378.106821787414</v>
      </c>
    </row>
    <row r="518" spans="1:35" x14ac:dyDescent="0.25">
      <c r="A518" s="90" t="s">
        <v>27</v>
      </c>
      <c r="B518" s="560"/>
      <c r="C518" s="27">
        <v>16.41</v>
      </c>
      <c r="D518" s="28">
        <v>2029</v>
      </c>
      <c r="E518" s="16">
        <f t="shared" si="523"/>
        <v>123.64411943936624</v>
      </c>
      <c r="F518" s="17">
        <f t="shared" si="524"/>
        <v>4</v>
      </c>
      <c r="G518" s="18">
        <v>65.64</v>
      </c>
      <c r="H518" s="19">
        <v>8116</v>
      </c>
      <c r="I518" s="18">
        <v>21</v>
      </c>
      <c r="J518" s="19">
        <v>1398</v>
      </c>
      <c r="K518" s="19">
        <v>35350</v>
      </c>
      <c r="L518" s="136">
        <v>33470</v>
      </c>
      <c r="M518" s="20" t="s">
        <v>8</v>
      </c>
      <c r="N518" s="21">
        <f t="shared" si="525"/>
        <v>5.8054363376251787</v>
      </c>
      <c r="O518" s="22">
        <f t="shared" si="526"/>
        <v>25.28612303290415</v>
      </c>
      <c r="P518" s="23">
        <f t="shared" si="527"/>
        <v>2154.1742839731869</v>
      </c>
      <c r="Q518" s="100">
        <f t="shared" si="528"/>
        <v>0.68900936421882697</v>
      </c>
      <c r="R518" s="17">
        <f t="shared" si="529"/>
        <v>42</v>
      </c>
      <c r="S518" s="24">
        <f t="shared" si="530"/>
        <v>689.22</v>
      </c>
      <c r="T518" s="25">
        <f t="shared" si="531"/>
        <v>85218</v>
      </c>
      <c r="U518" s="24">
        <f t="shared" si="532"/>
        <v>212</v>
      </c>
      <c r="V518" s="25">
        <f t="shared" si="533"/>
        <v>16144</v>
      </c>
      <c r="W518" s="25">
        <f t="shared" si="534"/>
        <v>406810</v>
      </c>
      <c r="X518" s="72">
        <f t="shared" si="534"/>
        <v>385960</v>
      </c>
      <c r="Y518" s="20" t="s">
        <v>8</v>
      </c>
      <c r="Z518" s="21">
        <f t="shared" si="535"/>
        <v>5.2786174430128838</v>
      </c>
      <c r="AA518" s="22">
        <f t="shared" si="536"/>
        <v>25.198835480673935</v>
      </c>
      <c r="AB518" s="103">
        <f t="shared" si="537"/>
        <v>24790.371724558197</v>
      </c>
      <c r="AC518" s="106">
        <f t="shared" si="538"/>
        <v>7.9566288812222767</v>
      </c>
      <c r="AF518" s="132">
        <f t="shared" ref="AF518:AF555" si="539">AD518-P518</f>
        <v>-2154.1742839731869</v>
      </c>
      <c r="AG518" s="431">
        <f t="shared" ref="AG518:AG557" si="540">(J518/D518)*AE518</f>
        <v>0</v>
      </c>
      <c r="AH518" s="431">
        <f t="shared" ref="AH518:AH557" si="541">AG518*O518</f>
        <v>0</v>
      </c>
      <c r="AI518">
        <v>2441.1943936624011</v>
      </c>
    </row>
    <row r="519" spans="1:35" x14ac:dyDescent="0.25">
      <c r="A519" s="90" t="s">
        <v>28</v>
      </c>
      <c r="B519" s="560"/>
      <c r="C519" s="27">
        <v>18.7</v>
      </c>
      <c r="D519" s="28">
        <v>2289</v>
      </c>
      <c r="E519" s="16">
        <f t="shared" si="523"/>
        <v>122.40641711229947</v>
      </c>
      <c r="F519" s="17">
        <f t="shared" si="524"/>
        <v>4</v>
      </c>
      <c r="G519" s="18">
        <v>74.8</v>
      </c>
      <c r="H519" s="19">
        <v>9156</v>
      </c>
      <c r="I519" s="18">
        <v>23</v>
      </c>
      <c r="J519" s="19">
        <v>1821</v>
      </c>
      <c r="K519" s="19">
        <v>45880</v>
      </c>
      <c r="L519" s="136">
        <v>43440</v>
      </c>
      <c r="M519" s="20" t="s">
        <v>8</v>
      </c>
      <c r="N519" s="21">
        <f t="shared" si="525"/>
        <v>5.0280065897858321</v>
      </c>
      <c r="O519" s="22">
        <f t="shared" si="526"/>
        <v>25.194947830862162</v>
      </c>
      <c r="P519" s="23">
        <f t="shared" si="527"/>
        <v>2453.475935828877</v>
      </c>
      <c r="Q519" s="100">
        <f t="shared" si="528"/>
        <v>0.79554390563564881</v>
      </c>
      <c r="R519" s="17">
        <f t="shared" si="529"/>
        <v>43</v>
      </c>
      <c r="S519" s="24">
        <f t="shared" si="530"/>
        <v>804.09999999999991</v>
      </c>
      <c r="T519" s="25">
        <f t="shared" si="531"/>
        <v>98427</v>
      </c>
      <c r="U519" s="24">
        <f t="shared" si="532"/>
        <v>226</v>
      </c>
      <c r="V519" s="25">
        <f t="shared" si="533"/>
        <v>19263</v>
      </c>
      <c r="W519" s="25">
        <f t="shared" si="534"/>
        <v>478800</v>
      </c>
      <c r="X519" s="72">
        <f t="shared" si="534"/>
        <v>454230</v>
      </c>
      <c r="Y519" s="20" t="s">
        <v>8</v>
      </c>
      <c r="Z519" s="21">
        <f t="shared" si="535"/>
        <v>5.1096402429528114</v>
      </c>
      <c r="AA519" s="22">
        <f t="shared" si="536"/>
        <v>24.855941442142967</v>
      </c>
      <c r="AB519" s="103">
        <f t="shared" si="537"/>
        <v>25604.27807486631</v>
      </c>
      <c r="AC519" s="106">
        <f t="shared" si="538"/>
        <v>8.415465268676277</v>
      </c>
      <c r="AF519" s="132">
        <f t="shared" si="539"/>
        <v>-2453.475935828877</v>
      </c>
      <c r="AG519" s="431">
        <f t="shared" si="540"/>
        <v>0</v>
      </c>
      <c r="AH519" s="431">
        <f t="shared" si="541"/>
        <v>0</v>
      </c>
      <c r="AI519">
        <v>2207.4866310160428</v>
      </c>
    </row>
    <row r="520" spans="1:35" x14ac:dyDescent="0.25">
      <c r="A520" s="90" t="s">
        <v>29</v>
      </c>
      <c r="B520" s="560"/>
      <c r="C520" s="27">
        <v>17.149999999999999</v>
      </c>
      <c r="D520" s="28">
        <v>2151</v>
      </c>
      <c r="E520" s="16">
        <f t="shared" si="523"/>
        <v>125.42274052478135</v>
      </c>
      <c r="F520" s="17">
        <f t="shared" si="524"/>
        <v>4</v>
      </c>
      <c r="G520" s="18">
        <v>68.599999999999994</v>
      </c>
      <c r="H520" s="19">
        <v>8604</v>
      </c>
      <c r="I520" s="18">
        <v>22</v>
      </c>
      <c r="J520" s="19">
        <v>1679</v>
      </c>
      <c r="K520" s="19">
        <v>42120</v>
      </c>
      <c r="L520" s="136">
        <v>39880</v>
      </c>
      <c r="M520" s="20" t="s">
        <v>8</v>
      </c>
      <c r="N520" s="21">
        <f t="shared" si="525"/>
        <v>5.1244788564621802</v>
      </c>
      <c r="O520" s="22">
        <f t="shared" si="526"/>
        <v>25.086360929124478</v>
      </c>
      <c r="P520" s="23">
        <f t="shared" si="527"/>
        <v>2455.9766763848397</v>
      </c>
      <c r="Q520" s="100">
        <f t="shared" si="528"/>
        <v>0.78056717805671783</v>
      </c>
      <c r="R520" s="17">
        <f t="shared" si="529"/>
        <v>43.000000000000007</v>
      </c>
      <c r="S520" s="24">
        <f t="shared" si="530"/>
        <v>737.45</v>
      </c>
      <c r="T520" s="25">
        <f t="shared" si="531"/>
        <v>92493</v>
      </c>
      <c r="U520" s="24">
        <f t="shared" si="532"/>
        <v>205</v>
      </c>
      <c r="V520" s="25">
        <f t="shared" si="533"/>
        <v>18058</v>
      </c>
      <c r="W520" s="25">
        <f t="shared" si="534"/>
        <v>448990</v>
      </c>
      <c r="X520" s="72">
        <f t="shared" si="534"/>
        <v>425400</v>
      </c>
      <c r="Y520" s="20" t="s">
        <v>8</v>
      </c>
      <c r="Z520" s="21">
        <f t="shared" si="535"/>
        <v>5.1219957913390184</v>
      </c>
      <c r="AA520" s="22">
        <f t="shared" si="536"/>
        <v>24.863772289290065</v>
      </c>
      <c r="AB520" s="103">
        <f t="shared" si="537"/>
        <v>26180.174927113705</v>
      </c>
      <c r="AC520" s="106">
        <f t="shared" si="538"/>
        <v>8.3951650395165043</v>
      </c>
      <c r="AF520" s="132">
        <f t="shared" si="539"/>
        <v>-2455.9766763848397</v>
      </c>
      <c r="AG520" s="431">
        <f t="shared" si="540"/>
        <v>0</v>
      </c>
      <c r="AH520" s="431">
        <f t="shared" si="541"/>
        <v>0</v>
      </c>
      <c r="AI520">
        <v>2213.4110787172012</v>
      </c>
    </row>
    <row r="521" spans="1:35" x14ac:dyDescent="0.25">
      <c r="A521" s="90" t="s">
        <v>30</v>
      </c>
      <c r="B521" s="560"/>
      <c r="C521" s="27">
        <v>16.600000000000001</v>
      </c>
      <c r="D521" s="28">
        <v>2134</v>
      </c>
      <c r="E521" s="16">
        <f t="shared" si="523"/>
        <v>128.55421686746988</v>
      </c>
      <c r="F521" s="17">
        <f t="shared" si="524"/>
        <v>4</v>
      </c>
      <c r="G521" s="18">
        <v>66.400000000000006</v>
      </c>
      <c r="H521" s="19">
        <v>8536</v>
      </c>
      <c r="I521" s="18">
        <v>18</v>
      </c>
      <c r="J521" s="19">
        <v>1644</v>
      </c>
      <c r="K521" s="19">
        <v>40870</v>
      </c>
      <c r="L521" s="136">
        <v>38700</v>
      </c>
      <c r="M521" s="20" t="s">
        <v>8</v>
      </c>
      <c r="N521" s="21">
        <f t="shared" si="525"/>
        <v>5.1922141119221408</v>
      </c>
      <c r="O521" s="22">
        <f t="shared" si="526"/>
        <v>24.860097323600971</v>
      </c>
      <c r="P521" s="23">
        <f t="shared" si="527"/>
        <v>2462.0481927710839</v>
      </c>
      <c r="Q521" s="100">
        <f t="shared" si="528"/>
        <v>0.77038425492033735</v>
      </c>
      <c r="R521" s="17">
        <f t="shared" si="529"/>
        <v>42.999999999999993</v>
      </c>
      <c r="S521" s="24">
        <f t="shared" si="530"/>
        <v>713.8</v>
      </c>
      <c r="T521" s="25">
        <f t="shared" si="531"/>
        <v>91762</v>
      </c>
      <c r="U521" s="24">
        <f t="shared" si="532"/>
        <v>199</v>
      </c>
      <c r="V521" s="25">
        <f t="shared" si="533"/>
        <v>17883</v>
      </c>
      <c r="W521" s="25">
        <f t="shared" si="534"/>
        <v>445540</v>
      </c>
      <c r="X521" s="72">
        <f t="shared" si="534"/>
        <v>422690</v>
      </c>
      <c r="Y521" s="20" t="s">
        <v>8</v>
      </c>
      <c r="Z521" s="21">
        <f t="shared" si="535"/>
        <v>5.1312419616395459</v>
      </c>
      <c r="AA521" s="22">
        <f t="shared" si="536"/>
        <v>24.914164290107923</v>
      </c>
      <c r="AB521" s="103">
        <f t="shared" si="537"/>
        <v>26839.759036144576</v>
      </c>
      <c r="AC521" s="106">
        <f t="shared" si="538"/>
        <v>8.3800374882849109</v>
      </c>
      <c r="AF521" s="132">
        <f t="shared" si="539"/>
        <v>-2462.0481927710839</v>
      </c>
      <c r="AG521" s="431">
        <f t="shared" si="540"/>
        <v>0</v>
      </c>
      <c r="AH521" s="431">
        <f t="shared" si="541"/>
        <v>0</v>
      </c>
      <c r="AI521">
        <v>2709.0361445783128</v>
      </c>
    </row>
    <row r="522" spans="1:35" x14ac:dyDescent="0.25">
      <c r="A522" s="90" t="s">
        <v>31</v>
      </c>
      <c r="B522" s="560"/>
      <c r="C522" s="27">
        <v>14.28</v>
      </c>
      <c r="D522" s="28">
        <v>1762</v>
      </c>
      <c r="E522" s="16">
        <f t="shared" si="523"/>
        <v>123.38935574229693</v>
      </c>
      <c r="F522" s="17">
        <f t="shared" si="524"/>
        <v>4</v>
      </c>
      <c r="G522" s="18">
        <v>57.12</v>
      </c>
      <c r="H522" s="19">
        <v>7048</v>
      </c>
      <c r="I522" s="18">
        <v>14</v>
      </c>
      <c r="J522" s="19">
        <v>1246</v>
      </c>
      <c r="K522" s="19">
        <v>29370</v>
      </c>
      <c r="L522" s="136">
        <v>27810</v>
      </c>
      <c r="M522" s="20" t="s">
        <v>8</v>
      </c>
      <c r="N522" s="21">
        <f t="shared" si="525"/>
        <v>5.6565008025682184</v>
      </c>
      <c r="O522" s="22">
        <f t="shared" si="526"/>
        <v>23.571428571428573</v>
      </c>
      <c r="P522" s="23">
        <f t="shared" si="527"/>
        <v>2056.7226890756306</v>
      </c>
      <c r="Q522" s="100">
        <f t="shared" si="528"/>
        <v>0.70715096481271278</v>
      </c>
      <c r="R522" s="17">
        <f t="shared" si="529"/>
        <v>41.439775910364148</v>
      </c>
      <c r="S522" s="24">
        <f t="shared" si="530"/>
        <v>591.76</v>
      </c>
      <c r="T522" s="25">
        <f t="shared" si="531"/>
        <v>73004</v>
      </c>
      <c r="U522" s="24">
        <f t="shared" si="532"/>
        <v>168</v>
      </c>
      <c r="V522" s="25">
        <f t="shared" si="533"/>
        <v>13809</v>
      </c>
      <c r="W522" s="25">
        <f t="shared" si="534"/>
        <v>330620</v>
      </c>
      <c r="X522" s="72">
        <f t="shared" si="534"/>
        <v>313220</v>
      </c>
      <c r="Y522" s="20" t="s">
        <v>8</v>
      </c>
      <c r="Z522" s="21">
        <f t="shared" si="535"/>
        <v>5.2866970816134407</v>
      </c>
      <c r="AA522" s="22">
        <f t="shared" si="536"/>
        <v>23.942356434209575</v>
      </c>
      <c r="AB522" s="195">
        <f t="shared" si="537"/>
        <v>23152.661064425771</v>
      </c>
      <c r="AC522" s="106">
        <f t="shared" si="538"/>
        <v>7.8371169125993188</v>
      </c>
      <c r="AF522" s="132">
        <f t="shared" si="539"/>
        <v>-2056.7226890756306</v>
      </c>
      <c r="AG522" s="431">
        <f t="shared" si="540"/>
        <v>0</v>
      </c>
      <c r="AH522" s="431">
        <f t="shared" si="541"/>
        <v>0</v>
      </c>
      <c r="AI522">
        <v>2439.7759103641456</v>
      </c>
    </row>
    <row r="523" spans="1:35" x14ac:dyDescent="0.25">
      <c r="A523" s="90" t="s">
        <v>32</v>
      </c>
      <c r="B523" s="560"/>
      <c r="C523" s="27">
        <v>19.53</v>
      </c>
      <c r="D523" s="28">
        <v>2423</v>
      </c>
      <c r="E523" s="16">
        <f t="shared" si="523"/>
        <v>124.06554019457245</v>
      </c>
      <c r="F523" s="17">
        <f t="shared" si="524"/>
        <v>4</v>
      </c>
      <c r="G523" s="18">
        <v>78.12</v>
      </c>
      <c r="H523" s="19">
        <v>9692</v>
      </c>
      <c r="I523" s="18">
        <v>25</v>
      </c>
      <c r="J523" s="19">
        <v>2222</v>
      </c>
      <c r="K523" s="19">
        <v>56000</v>
      </c>
      <c r="L523" s="136">
        <v>53030</v>
      </c>
      <c r="M523" s="20" t="s">
        <v>8</v>
      </c>
      <c r="N523" s="21">
        <f t="shared" si="525"/>
        <v>4.3618361836183617</v>
      </c>
      <c r="O523" s="22">
        <f t="shared" si="526"/>
        <v>25.202520252025202</v>
      </c>
      <c r="P523" s="23">
        <f t="shared" si="527"/>
        <v>2867.3835125448027</v>
      </c>
      <c r="Q523" s="100">
        <f t="shared" si="528"/>
        <v>0.91704498555509695</v>
      </c>
      <c r="R523" s="17">
        <f t="shared" si="529"/>
        <v>42</v>
      </c>
      <c r="S523" s="24">
        <f t="shared" si="530"/>
        <v>820.2600000000001</v>
      </c>
      <c r="T523" s="25">
        <f t="shared" si="531"/>
        <v>101766</v>
      </c>
      <c r="U523" s="24">
        <f t="shared" si="532"/>
        <v>448</v>
      </c>
      <c r="V523" s="25">
        <f t="shared" si="533"/>
        <v>21028</v>
      </c>
      <c r="W523" s="25">
        <f t="shared" si="534"/>
        <v>533040</v>
      </c>
      <c r="X523" s="72">
        <f t="shared" si="534"/>
        <v>504910</v>
      </c>
      <c r="Y523" s="20" t="s">
        <v>8</v>
      </c>
      <c r="Z523" s="21">
        <f t="shared" si="535"/>
        <v>4.8395472703062588</v>
      </c>
      <c r="AA523" s="22">
        <f t="shared" si="536"/>
        <v>25.34905839832604</v>
      </c>
      <c r="AB523" s="103">
        <f t="shared" si="537"/>
        <v>27293.394777265745</v>
      </c>
      <c r="AC523" s="106">
        <f t="shared" si="538"/>
        <v>8.6784977300866686</v>
      </c>
      <c r="AF523" s="132">
        <f t="shared" si="539"/>
        <v>-2867.3835125448027</v>
      </c>
      <c r="AG523" s="431">
        <f t="shared" si="540"/>
        <v>0</v>
      </c>
      <c r="AH523" s="431">
        <f t="shared" si="541"/>
        <v>0</v>
      </c>
      <c r="AI523">
        <v>2136.2007168458781</v>
      </c>
    </row>
    <row r="524" spans="1:35" x14ac:dyDescent="0.25">
      <c r="A524" s="90" t="s">
        <v>33</v>
      </c>
      <c r="B524" s="560"/>
      <c r="C524" s="27">
        <v>19.88</v>
      </c>
      <c r="D524" s="28">
        <v>2473</v>
      </c>
      <c r="E524" s="16">
        <f t="shared" si="523"/>
        <v>124.39637826961771</v>
      </c>
      <c r="F524" s="17">
        <f t="shared" si="524"/>
        <v>4</v>
      </c>
      <c r="G524" s="18">
        <v>79.52</v>
      </c>
      <c r="H524" s="19">
        <v>9892</v>
      </c>
      <c r="I524" s="18">
        <v>24</v>
      </c>
      <c r="J524" s="19">
        <v>2065</v>
      </c>
      <c r="K524" s="19">
        <v>51680</v>
      </c>
      <c r="L524" s="136">
        <v>48940</v>
      </c>
      <c r="M524" s="20" t="s">
        <v>8</v>
      </c>
      <c r="N524" s="21">
        <f t="shared" si="525"/>
        <v>4.7903147699757866</v>
      </c>
      <c r="O524" s="22">
        <f t="shared" si="526"/>
        <v>25.026634382566584</v>
      </c>
      <c r="P524" s="23">
        <f t="shared" si="527"/>
        <v>2599.5975855130787</v>
      </c>
      <c r="Q524" s="100">
        <f t="shared" si="528"/>
        <v>0.83501819652244236</v>
      </c>
      <c r="R524" s="17">
        <f t="shared" si="529"/>
        <v>42.597585513078471</v>
      </c>
      <c r="S524" s="24">
        <f t="shared" si="530"/>
        <v>846.83999999999992</v>
      </c>
      <c r="T524" s="25">
        <f t="shared" si="531"/>
        <v>105343</v>
      </c>
      <c r="U524" s="24">
        <f t="shared" si="532"/>
        <v>242</v>
      </c>
      <c r="V524" s="25">
        <f t="shared" si="533"/>
        <v>20522</v>
      </c>
      <c r="W524" s="25">
        <f t="shared" si="534"/>
        <v>509230</v>
      </c>
      <c r="X524" s="72">
        <f t="shared" si="534"/>
        <v>482930</v>
      </c>
      <c r="Y524" s="20" t="s">
        <v>8</v>
      </c>
      <c r="Z524" s="21">
        <f t="shared" si="535"/>
        <v>5.1331741545658316</v>
      </c>
      <c r="AA524" s="22">
        <f t="shared" si="536"/>
        <v>24.813858298411461</v>
      </c>
      <c r="AB524" s="103">
        <f t="shared" si="537"/>
        <v>25615.19114688129</v>
      </c>
      <c r="AC524" s="106">
        <f t="shared" si="538"/>
        <v>8.2984229680549948</v>
      </c>
      <c r="AF524" s="132">
        <f t="shared" si="539"/>
        <v>-2599.5975855130787</v>
      </c>
      <c r="AG524" s="431">
        <f t="shared" si="540"/>
        <v>0</v>
      </c>
      <c r="AH524" s="431">
        <f t="shared" si="541"/>
        <v>0</v>
      </c>
      <c r="AI524">
        <v>2528.6720321931589</v>
      </c>
    </row>
    <row r="525" spans="1:35" x14ac:dyDescent="0.25">
      <c r="A525" s="90" t="s">
        <v>34</v>
      </c>
      <c r="B525" s="560"/>
      <c r="C525" s="27">
        <v>19.899999999999999</v>
      </c>
      <c r="D525" s="28">
        <v>2485</v>
      </c>
      <c r="E525" s="16">
        <f t="shared" si="523"/>
        <v>124.87437185929649</v>
      </c>
      <c r="F525" s="17">
        <f t="shared" si="524"/>
        <v>4</v>
      </c>
      <c r="G525" s="18">
        <v>79.599999999999994</v>
      </c>
      <c r="H525" s="19">
        <v>9940</v>
      </c>
      <c r="I525" s="18">
        <v>23</v>
      </c>
      <c r="J525" s="19">
        <v>1892</v>
      </c>
      <c r="K525" s="19">
        <v>47580</v>
      </c>
      <c r="L525" s="136">
        <v>45060</v>
      </c>
      <c r="M525" s="20" t="s">
        <v>8</v>
      </c>
      <c r="N525" s="21">
        <f t="shared" si="525"/>
        <v>5.2536997885835097</v>
      </c>
      <c r="O525" s="22">
        <f t="shared" si="526"/>
        <v>25.147991543340382</v>
      </c>
      <c r="P525" s="23">
        <f t="shared" si="527"/>
        <v>2390.9547738693468</v>
      </c>
      <c r="Q525" s="100">
        <f t="shared" si="528"/>
        <v>0.76136820925553317</v>
      </c>
      <c r="R525" s="17">
        <f t="shared" si="529"/>
        <v>43.000000000000007</v>
      </c>
      <c r="S525" s="24">
        <f t="shared" si="530"/>
        <v>855.7</v>
      </c>
      <c r="T525" s="25">
        <f t="shared" si="531"/>
        <v>106855</v>
      </c>
      <c r="U525" s="24">
        <f t="shared" si="532"/>
        <v>252</v>
      </c>
      <c r="V525" s="25">
        <f t="shared" si="533"/>
        <v>22576</v>
      </c>
      <c r="W525" s="25">
        <f t="shared" si="534"/>
        <v>561270</v>
      </c>
      <c r="X525" s="72">
        <f t="shared" si="534"/>
        <v>532290</v>
      </c>
      <c r="Y525" s="20" t="s">
        <v>8</v>
      </c>
      <c r="Z525" s="21">
        <f t="shared" si="535"/>
        <v>4.7331236711552087</v>
      </c>
      <c r="AA525" s="22">
        <f t="shared" si="536"/>
        <v>24.861357193479801</v>
      </c>
      <c r="AB525" s="103">
        <f t="shared" si="537"/>
        <v>28204.522613065328</v>
      </c>
      <c r="AC525" s="106">
        <f t="shared" si="538"/>
        <v>9.0849094567404425</v>
      </c>
      <c r="AF525" s="132">
        <f t="shared" si="539"/>
        <v>-2390.9547738693468</v>
      </c>
      <c r="AG525" s="431">
        <f t="shared" si="540"/>
        <v>0</v>
      </c>
      <c r="AH525" s="431">
        <f t="shared" si="541"/>
        <v>0</v>
      </c>
      <c r="AI525">
        <v>2577.8894472361812</v>
      </c>
    </row>
    <row r="526" spans="1:35" x14ac:dyDescent="0.25">
      <c r="A526" s="90" t="s">
        <v>35</v>
      </c>
      <c r="B526" s="560"/>
      <c r="C526" s="27">
        <v>16.489999999999998</v>
      </c>
      <c r="D526" s="28">
        <v>2171</v>
      </c>
      <c r="E526" s="16">
        <f t="shared" si="523"/>
        <v>131.65554881746513</v>
      </c>
      <c r="F526" s="17">
        <f t="shared" si="524"/>
        <v>4</v>
      </c>
      <c r="G526" s="18">
        <v>65.959999999999994</v>
      </c>
      <c r="H526" s="19">
        <v>8684</v>
      </c>
      <c r="I526" s="18">
        <v>21</v>
      </c>
      <c r="J526" s="19">
        <v>1863</v>
      </c>
      <c r="K526" s="19">
        <v>48310</v>
      </c>
      <c r="L526" s="136">
        <v>45750</v>
      </c>
      <c r="M526" s="20" t="s">
        <v>8</v>
      </c>
      <c r="N526" s="21">
        <f t="shared" si="525"/>
        <v>4.6612989801395601</v>
      </c>
      <c r="O526" s="22">
        <f t="shared" si="526"/>
        <v>25.931293612453032</v>
      </c>
      <c r="P526" s="23">
        <f t="shared" si="527"/>
        <v>2929.6543359611887</v>
      </c>
      <c r="Q526" s="100">
        <f t="shared" si="528"/>
        <v>0.85812989405803775</v>
      </c>
      <c r="R526" s="17">
        <f t="shared" si="529"/>
        <v>43.000000000000007</v>
      </c>
      <c r="S526" s="24">
        <f t="shared" si="530"/>
        <v>709.07</v>
      </c>
      <c r="T526" s="25">
        <f t="shared" si="531"/>
        <v>93353</v>
      </c>
      <c r="U526" s="24">
        <f t="shared" si="532"/>
        <v>222</v>
      </c>
      <c r="V526" s="25">
        <f t="shared" si="533"/>
        <v>17127</v>
      </c>
      <c r="W526" s="25">
        <f t="shared" si="534"/>
        <v>437320</v>
      </c>
      <c r="X526" s="72">
        <f t="shared" si="534"/>
        <v>414720</v>
      </c>
      <c r="Y526" s="20" t="s">
        <v>8</v>
      </c>
      <c r="Z526" s="21">
        <f t="shared" si="535"/>
        <v>5.4506335026566237</v>
      </c>
      <c r="AA526" s="22">
        <f t="shared" si="536"/>
        <v>25.533952239154551</v>
      </c>
      <c r="AB526" s="103">
        <f t="shared" si="537"/>
        <v>26520.3153426319</v>
      </c>
      <c r="AC526" s="106">
        <f t="shared" si="538"/>
        <v>7.8889912482726858</v>
      </c>
      <c r="AF526" s="132">
        <f t="shared" si="539"/>
        <v>-2929.6543359611887</v>
      </c>
      <c r="AG526" s="431">
        <f t="shared" si="540"/>
        <v>0</v>
      </c>
      <c r="AH526" s="431">
        <f t="shared" si="541"/>
        <v>0</v>
      </c>
      <c r="AI526">
        <v>2596.1188599151005</v>
      </c>
    </row>
    <row r="527" spans="1:35" x14ac:dyDescent="0.25">
      <c r="A527" s="90" t="s">
        <v>36</v>
      </c>
      <c r="B527" s="560"/>
      <c r="C527" s="27">
        <v>19.05</v>
      </c>
      <c r="D527" s="28">
        <v>2492</v>
      </c>
      <c r="E527" s="16">
        <f t="shared" si="523"/>
        <v>130.81364829396324</v>
      </c>
      <c r="F527" s="17">
        <f t="shared" si="524"/>
        <v>4</v>
      </c>
      <c r="G527" s="18">
        <v>76.2</v>
      </c>
      <c r="H527" s="19">
        <v>9968</v>
      </c>
      <c r="I527" s="18">
        <v>25</v>
      </c>
      <c r="J527" s="19">
        <v>2017</v>
      </c>
      <c r="K527" s="19">
        <v>51730</v>
      </c>
      <c r="L527" s="136">
        <v>48980</v>
      </c>
      <c r="M527" s="20" t="s">
        <v>8</v>
      </c>
      <c r="N527" s="21">
        <f t="shared" si="525"/>
        <v>4.9419930589985128</v>
      </c>
      <c r="O527" s="22">
        <f t="shared" si="526"/>
        <v>25.647000495785822</v>
      </c>
      <c r="P527" s="23">
        <f t="shared" si="527"/>
        <v>2715.4855643044621</v>
      </c>
      <c r="Q527" s="100">
        <f t="shared" si="528"/>
        <v>0.8093900481540931</v>
      </c>
      <c r="R527" s="17">
        <f t="shared" si="529"/>
        <v>43</v>
      </c>
      <c r="S527" s="24">
        <f t="shared" si="530"/>
        <v>819.15000000000009</v>
      </c>
      <c r="T527" s="25">
        <f t="shared" si="531"/>
        <v>107156</v>
      </c>
      <c r="U527" s="24">
        <f t="shared" si="532"/>
        <v>241</v>
      </c>
      <c r="V527" s="25">
        <f t="shared" si="533"/>
        <v>20133</v>
      </c>
      <c r="W527" s="25">
        <f t="shared" si="534"/>
        <v>504780</v>
      </c>
      <c r="X527" s="72">
        <f t="shared" si="534"/>
        <v>478680</v>
      </c>
      <c r="Y527" s="20" t="s">
        <v>8</v>
      </c>
      <c r="Z527" s="21">
        <f t="shared" si="535"/>
        <v>5.3224060000993392</v>
      </c>
      <c r="AA527" s="22">
        <f t="shared" si="536"/>
        <v>25.072269408433915</v>
      </c>
      <c r="AB527" s="103">
        <f t="shared" si="537"/>
        <v>26497.63779527559</v>
      </c>
      <c r="AC527" s="106">
        <f t="shared" si="538"/>
        <v>8.079052969502408</v>
      </c>
      <c r="AF527" s="257">
        <f t="shared" si="539"/>
        <v>-2715.4855643044621</v>
      </c>
      <c r="AG527" s="431">
        <f t="shared" si="540"/>
        <v>0</v>
      </c>
      <c r="AH527" s="431">
        <f t="shared" si="541"/>
        <v>0</v>
      </c>
      <c r="AI527">
        <v>2870.8661417322833</v>
      </c>
    </row>
    <row r="528" spans="1:35" x14ac:dyDescent="0.25">
      <c r="A528" s="90" t="s">
        <v>37</v>
      </c>
      <c r="B528" s="560"/>
      <c r="C528" s="27">
        <v>20.239999999999998</v>
      </c>
      <c r="D528" s="28">
        <v>2520</v>
      </c>
      <c r="E528" s="16">
        <f t="shared" si="523"/>
        <v>124.50592885375495</v>
      </c>
      <c r="F528" s="17">
        <f t="shared" si="524"/>
        <v>4</v>
      </c>
      <c r="G528" s="18">
        <v>80.959999999999994</v>
      </c>
      <c r="H528" s="19">
        <v>10080</v>
      </c>
      <c r="I528" s="18">
        <v>22</v>
      </c>
      <c r="J528" s="19">
        <v>1909</v>
      </c>
      <c r="K528" s="19">
        <v>48060</v>
      </c>
      <c r="L528" s="136">
        <v>45510</v>
      </c>
      <c r="M528" s="20" t="s">
        <v>8</v>
      </c>
      <c r="N528" s="21">
        <f t="shared" si="525"/>
        <v>5.280251440544788</v>
      </c>
      <c r="O528" s="22">
        <f t="shared" si="526"/>
        <v>25.175484546883183</v>
      </c>
      <c r="P528" s="23">
        <f t="shared" si="527"/>
        <v>2374.505928853755</v>
      </c>
      <c r="Q528" s="100">
        <f t="shared" si="528"/>
        <v>0.75753968253968251</v>
      </c>
      <c r="R528" s="17">
        <f t="shared" si="529"/>
        <v>43.000000000000007</v>
      </c>
      <c r="S528" s="24">
        <f t="shared" si="530"/>
        <v>870.32</v>
      </c>
      <c r="T528" s="25">
        <f t="shared" si="531"/>
        <v>108360</v>
      </c>
      <c r="U528" s="24">
        <f t="shared" si="532"/>
        <v>244</v>
      </c>
      <c r="V528" s="25">
        <f t="shared" si="533"/>
        <v>19394</v>
      </c>
      <c r="W528" s="25">
        <f t="shared" si="534"/>
        <v>484300</v>
      </c>
      <c r="X528" s="72">
        <f t="shared" si="534"/>
        <v>459170</v>
      </c>
      <c r="Y528" s="20" t="s">
        <v>8</v>
      </c>
      <c r="Z528" s="21">
        <f t="shared" si="535"/>
        <v>5.587295039703001</v>
      </c>
      <c r="AA528" s="22">
        <f t="shared" si="536"/>
        <v>24.971640713622769</v>
      </c>
      <c r="AB528" s="195">
        <f t="shared" si="537"/>
        <v>23927.865612648224</v>
      </c>
      <c r="AC528" s="106">
        <f t="shared" si="538"/>
        <v>7.6960317460317462</v>
      </c>
      <c r="AF528" s="132">
        <f t="shared" si="539"/>
        <v>-2374.505928853755</v>
      </c>
      <c r="AG528" s="431">
        <f t="shared" si="540"/>
        <v>0</v>
      </c>
      <c r="AH528" s="431">
        <f t="shared" si="541"/>
        <v>0</v>
      </c>
      <c r="AI528">
        <v>2803.8537549407115</v>
      </c>
    </row>
    <row r="529" spans="1:35" x14ac:dyDescent="0.25">
      <c r="A529" s="90" t="s">
        <v>18</v>
      </c>
      <c r="B529" s="560"/>
      <c r="C529" s="27">
        <v>15.47</v>
      </c>
      <c r="D529" s="28">
        <v>1640</v>
      </c>
      <c r="E529" s="16">
        <f t="shared" si="523"/>
        <v>106.01163542340012</v>
      </c>
      <c r="F529" s="17">
        <f t="shared" si="524"/>
        <v>4.9999999999999991</v>
      </c>
      <c r="G529" s="18">
        <v>77.349999999999994</v>
      </c>
      <c r="H529" s="19">
        <v>8200</v>
      </c>
      <c r="I529" s="18">
        <v>21</v>
      </c>
      <c r="J529" s="19">
        <v>1658</v>
      </c>
      <c r="K529" s="19">
        <v>40280</v>
      </c>
      <c r="L529" s="136">
        <v>38140</v>
      </c>
      <c r="M529" s="20" t="s">
        <v>8</v>
      </c>
      <c r="N529" s="21">
        <f t="shared" si="525"/>
        <v>4.9457177322074788</v>
      </c>
      <c r="O529" s="22">
        <f t="shared" si="526"/>
        <v>24.294330518697226</v>
      </c>
      <c r="P529" s="23">
        <f t="shared" si="527"/>
        <v>2603.7491919844861</v>
      </c>
      <c r="Q529" s="100">
        <f t="shared" si="528"/>
        <v>1.0109756097560976</v>
      </c>
      <c r="R529" s="17">
        <f t="shared" si="529"/>
        <v>43.422107304460248</v>
      </c>
      <c r="S529" s="24">
        <f t="shared" si="530"/>
        <v>671.74</v>
      </c>
      <c r="T529" s="25">
        <f t="shared" si="531"/>
        <v>71477</v>
      </c>
      <c r="U529" s="24">
        <f t="shared" si="532"/>
        <v>193</v>
      </c>
      <c r="V529" s="25">
        <f t="shared" si="533"/>
        <v>15160</v>
      </c>
      <c r="W529" s="25">
        <f t="shared" si="534"/>
        <v>370700</v>
      </c>
      <c r="X529" s="72">
        <f t="shared" si="534"/>
        <v>351020</v>
      </c>
      <c r="Y529" s="20" t="s">
        <v>8</v>
      </c>
      <c r="Z529" s="21">
        <f t="shared" si="535"/>
        <v>4.7148416886543538</v>
      </c>
      <c r="AA529" s="22">
        <f t="shared" si="536"/>
        <v>24.452506596306069</v>
      </c>
      <c r="AB529" s="103">
        <f t="shared" si="537"/>
        <v>23962.508080155138</v>
      </c>
      <c r="AC529" s="106">
        <f t="shared" si="538"/>
        <v>9.2439024390243905</v>
      </c>
      <c r="AE529">
        <v>230</v>
      </c>
      <c r="AF529" s="132">
        <f t="shared" si="539"/>
        <v>-2603.7491919844861</v>
      </c>
      <c r="AG529" s="431">
        <f t="shared" si="540"/>
        <v>232.52439024390245</v>
      </c>
      <c r="AH529" s="431">
        <f t="shared" si="541"/>
        <v>5649.0243902439024</v>
      </c>
      <c r="AI529">
        <v>2139.6250808015511</v>
      </c>
    </row>
    <row r="530" spans="1:35" x14ac:dyDescent="0.25">
      <c r="A530" s="90" t="s">
        <v>38</v>
      </c>
      <c r="B530" s="560"/>
      <c r="C530" s="27">
        <v>20.6</v>
      </c>
      <c r="D530" s="28">
        <v>2628</v>
      </c>
      <c r="E530" s="16">
        <f t="shared" si="523"/>
        <v>127.57281553398057</v>
      </c>
      <c r="F530" s="17">
        <f t="shared" si="524"/>
        <v>4</v>
      </c>
      <c r="G530" s="18">
        <v>82.4</v>
      </c>
      <c r="H530" s="19">
        <v>10512</v>
      </c>
      <c r="I530" s="18">
        <v>26</v>
      </c>
      <c r="J530" s="19">
        <v>2224</v>
      </c>
      <c r="K530" s="19">
        <v>56370</v>
      </c>
      <c r="L530" s="136">
        <v>53380</v>
      </c>
      <c r="M530" s="20" t="s">
        <v>8</v>
      </c>
      <c r="N530" s="21">
        <f t="shared" si="525"/>
        <v>4.7266187050359711</v>
      </c>
      <c r="O530" s="22">
        <f t="shared" si="526"/>
        <v>25.346223021582734</v>
      </c>
      <c r="P530" s="23">
        <f t="shared" si="527"/>
        <v>2736.4077669902913</v>
      </c>
      <c r="Q530" s="100">
        <f t="shared" si="528"/>
        <v>0.84627092846270924</v>
      </c>
      <c r="R530" s="17">
        <f t="shared" si="529"/>
        <v>42.999999999999993</v>
      </c>
      <c r="S530" s="24">
        <f t="shared" si="530"/>
        <v>885.8</v>
      </c>
      <c r="T530" s="25">
        <f t="shared" si="531"/>
        <v>113004</v>
      </c>
      <c r="U530" s="24">
        <f t="shared" si="532"/>
        <v>244</v>
      </c>
      <c r="V530" s="25">
        <f t="shared" si="533"/>
        <v>23581</v>
      </c>
      <c r="W530" s="25">
        <f t="shared" si="534"/>
        <v>589360</v>
      </c>
      <c r="X530" s="72">
        <f t="shared" si="534"/>
        <v>558920</v>
      </c>
      <c r="Y530" s="20" t="s">
        <v>8</v>
      </c>
      <c r="Z530" s="21">
        <f t="shared" si="535"/>
        <v>4.7921631822229758</v>
      </c>
      <c r="AA530" s="22">
        <f t="shared" si="536"/>
        <v>24.993002841270513</v>
      </c>
      <c r="AB530" s="103">
        <f t="shared" si="537"/>
        <v>28609.708737864075</v>
      </c>
      <c r="AC530" s="106">
        <f t="shared" si="538"/>
        <v>8.9729832572298331</v>
      </c>
      <c r="AF530" s="132">
        <f t="shared" si="539"/>
        <v>-2736.4077669902913</v>
      </c>
      <c r="AG530" s="431">
        <f t="shared" si="540"/>
        <v>0</v>
      </c>
      <c r="AH530" s="431">
        <f t="shared" si="541"/>
        <v>0</v>
      </c>
      <c r="AI530">
        <v>3349.9999999999995</v>
      </c>
    </row>
    <row r="531" spans="1:35" x14ac:dyDescent="0.25">
      <c r="A531" s="90" t="s">
        <v>39</v>
      </c>
      <c r="B531" s="560"/>
      <c r="C531" s="27">
        <v>17.48</v>
      </c>
      <c r="D531" s="28">
        <v>2303</v>
      </c>
      <c r="E531" s="16">
        <f t="shared" si="523"/>
        <v>131.75057208237985</v>
      </c>
      <c r="F531" s="17">
        <f t="shared" si="524"/>
        <v>4</v>
      </c>
      <c r="G531" s="18">
        <v>69.92</v>
      </c>
      <c r="H531" s="19">
        <v>9212</v>
      </c>
      <c r="I531" s="18">
        <v>20</v>
      </c>
      <c r="J531" s="19">
        <v>1666</v>
      </c>
      <c r="K531" s="19">
        <v>42660</v>
      </c>
      <c r="L531" s="136">
        <v>40400</v>
      </c>
      <c r="M531" s="20" t="s">
        <v>8</v>
      </c>
      <c r="N531" s="21">
        <f t="shared" si="525"/>
        <v>5.5294117647058822</v>
      </c>
      <c r="O531" s="22">
        <f t="shared" si="526"/>
        <v>25.606242496998799</v>
      </c>
      <c r="P531" s="23">
        <f t="shared" si="527"/>
        <v>2440.503432494279</v>
      </c>
      <c r="Q531" s="100">
        <f t="shared" si="528"/>
        <v>0.72340425531914898</v>
      </c>
      <c r="R531" s="17">
        <f t="shared" si="529"/>
        <v>43</v>
      </c>
      <c r="S531" s="24">
        <f t="shared" si="530"/>
        <v>751.64</v>
      </c>
      <c r="T531" s="25">
        <f t="shared" si="531"/>
        <v>99029</v>
      </c>
      <c r="U531" s="24">
        <f t="shared" si="532"/>
        <v>228</v>
      </c>
      <c r="V531" s="25">
        <f t="shared" si="533"/>
        <v>20040</v>
      </c>
      <c r="W531" s="25">
        <f t="shared" si="534"/>
        <v>500230</v>
      </c>
      <c r="X531" s="72">
        <f t="shared" si="534"/>
        <v>474440</v>
      </c>
      <c r="Y531" s="20" t="s">
        <v>8</v>
      </c>
      <c r="Z531" s="21">
        <f t="shared" si="535"/>
        <v>4.9415668662674648</v>
      </c>
      <c r="AA531" s="22">
        <f t="shared" si="536"/>
        <v>24.961576846307384</v>
      </c>
      <c r="AB531" s="103">
        <f t="shared" si="537"/>
        <v>28617.276887871853</v>
      </c>
      <c r="AC531" s="106">
        <f t="shared" si="538"/>
        <v>8.701693443334781</v>
      </c>
      <c r="AF531" s="132">
        <f t="shared" si="539"/>
        <v>-2440.503432494279</v>
      </c>
      <c r="AG531" s="431">
        <f t="shared" si="540"/>
        <v>0</v>
      </c>
      <c r="AH531" s="431">
        <f t="shared" si="541"/>
        <v>0</v>
      </c>
      <c r="AI531">
        <v>3173.913043478261</v>
      </c>
    </row>
    <row r="532" spans="1:35" x14ac:dyDescent="0.25">
      <c r="A532" s="90" t="s">
        <v>40</v>
      </c>
      <c r="B532" s="560"/>
      <c r="C532" s="27">
        <v>12.81</v>
      </c>
      <c r="D532" s="28">
        <v>1641</v>
      </c>
      <c r="E532" s="16">
        <f t="shared" si="523"/>
        <v>128.10304449648712</v>
      </c>
      <c r="F532" s="17">
        <f t="shared" si="524"/>
        <v>5</v>
      </c>
      <c r="G532" s="18">
        <v>64.05</v>
      </c>
      <c r="H532" s="19">
        <v>8205</v>
      </c>
      <c r="I532" s="18">
        <v>19</v>
      </c>
      <c r="J532" s="19">
        <v>1797</v>
      </c>
      <c r="K532" s="19">
        <v>40640</v>
      </c>
      <c r="L532" s="136">
        <v>38480</v>
      </c>
      <c r="M532" s="20" t="s">
        <v>8</v>
      </c>
      <c r="N532" s="21">
        <f t="shared" si="525"/>
        <v>4.5659432387312187</v>
      </c>
      <c r="O532" s="22">
        <f t="shared" si="526"/>
        <v>22.615470228158042</v>
      </c>
      <c r="P532" s="23">
        <f t="shared" si="527"/>
        <v>3172.5214676034348</v>
      </c>
      <c r="Q532" s="100">
        <f t="shared" si="528"/>
        <v>1.0950639853747715</v>
      </c>
      <c r="R532" s="17">
        <f t="shared" si="529"/>
        <v>42.219359875097581</v>
      </c>
      <c r="S532" s="24">
        <f t="shared" si="530"/>
        <v>540.83000000000004</v>
      </c>
      <c r="T532" s="25">
        <f t="shared" si="531"/>
        <v>69279</v>
      </c>
      <c r="U532" s="24">
        <f t="shared" si="532"/>
        <v>144</v>
      </c>
      <c r="V532" s="25">
        <f t="shared" si="533"/>
        <v>13519</v>
      </c>
      <c r="W532" s="25">
        <f t="shared" si="534"/>
        <v>310010</v>
      </c>
      <c r="X532" s="72">
        <f t="shared" si="534"/>
        <v>293920</v>
      </c>
      <c r="Y532" s="20" t="s">
        <v>8</v>
      </c>
      <c r="Z532" s="21">
        <f t="shared" si="535"/>
        <v>5.1245654264368667</v>
      </c>
      <c r="AA532" s="22">
        <f t="shared" si="536"/>
        <v>22.931429839485169</v>
      </c>
      <c r="AB532" s="103">
        <f t="shared" si="537"/>
        <v>24200.624512099919</v>
      </c>
      <c r="AC532" s="106">
        <f t="shared" si="538"/>
        <v>8.2382693479585622</v>
      </c>
      <c r="AF532" s="132">
        <f t="shared" si="539"/>
        <v>-3172.5214676034348</v>
      </c>
      <c r="AG532" s="431">
        <f t="shared" si="540"/>
        <v>0</v>
      </c>
      <c r="AH532" s="431">
        <f t="shared" si="541"/>
        <v>0</v>
      </c>
      <c r="AI532">
        <v>2167.8376268540201</v>
      </c>
    </row>
    <row r="533" spans="1:35" x14ac:dyDescent="0.25">
      <c r="A533" s="91" t="s">
        <v>41</v>
      </c>
      <c r="B533" s="561"/>
      <c r="C533" s="54">
        <v>2.2200000000000002</v>
      </c>
      <c r="D533" s="55">
        <v>278</v>
      </c>
      <c r="E533" s="11">
        <f t="shared" si="523"/>
        <v>125.22522522522522</v>
      </c>
      <c r="F533" s="7">
        <f t="shared" si="524"/>
        <v>4.9999999999999991</v>
      </c>
      <c r="G533" s="6">
        <v>11.1</v>
      </c>
      <c r="H533" s="5">
        <v>1390</v>
      </c>
      <c r="I533" s="6">
        <v>5</v>
      </c>
      <c r="J533" s="5">
        <v>425</v>
      </c>
      <c r="K533" s="5">
        <v>10560</v>
      </c>
      <c r="L533" s="137">
        <v>10010</v>
      </c>
      <c r="M533" s="131" t="s">
        <v>8</v>
      </c>
      <c r="N533" s="60">
        <f t="shared" si="525"/>
        <v>3.2705882352941176</v>
      </c>
      <c r="O533" s="61">
        <f t="shared" si="526"/>
        <v>24.847058823529412</v>
      </c>
      <c r="P533" s="62">
        <f t="shared" si="527"/>
        <v>4756.7567567567567</v>
      </c>
      <c r="Q533" s="120">
        <f t="shared" si="528"/>
        <v>1.5287769784172662</v>
      </c>
      <c r="R533" s="17">
        <f t="shared" si="529"/>
        <v>42.999999999999993</v>
      </c>
      <c r="S533" s="24">
        <f t="shared" si="530"/>
        <v>95.46</v>
      </c>
      <c r="T533" s="25">
        <f t="shared" si="531"/>
        <v>11954</v>
      </c>
      <c r="U533" s="24">
        <f t="shared" si="532"/>
        <v>43</v>
      </c>
      <c r="V533" s="25">
        <f t="shared" si="533"/>
        <v>3001</v>
      </c>
      <c r="W533" s="25">
        <f t="shared" si="534"/>
        <v>73130</v>
      </c>
      <c r="X533" s="72">
        <f t="shared" si="534"/>
        <v>69390</v>
      </c>
      <c r="Y533" s="131" t="s">
        <v>8</v>
      </c>
      <c r="Z533" s="21">
        <f t="shared" si="535"/>
        <v>3.9833388870376543</v>
      </c>
      <c r="AA533" s="22">
        <f t="shared" si="536"/>
        <v>24.36854381872709</v>
      </c>
      <c r="AB533" s="103">
        <f t="shared" si="537"/>
        <v>32941.441441441435</v>
      </c>
      <c r="AC533" s="106">
        <f t="shared" si="538"/>
        <v>10.794964028776979</v>
      </c>
      <c r="AF533" s="132">
        <f t="shared" si="539"/>
        <v>-4756.7567567567567</v>
      </c>
      <c r="AG533" s="431">
        <f t="shared" si="540"/>
        <v>0</v>
      </c>
      <c r="AH533" s="431">
        <f t="shared" si="541"/>
        <v>0</v>
      </c>
      <c r="AI533">
        <v>2738.7387387387384</v>
      </c>
    </row>
    <row r="534" spans="1:35" x14ac:dyDescent="0.25">
      <c r="A534" s="92" t="s">
        <v>24</v>
      </c>
      <c r="B534" s="44"/>
      <c r="C534" s="45">
        <f t="shared" ref="C534" si="542">SUM(C517:C533)</f>
        <v>285.72000000000003</v>
      </c>
      <c r="D534" s="46">
        <f t="shared" ref="D534" si="543">SUM(D517:D533)</f>
        <v>35866</v>
      </c>
      <c r="E534" s="130">
        <f t="shared" si="523"/>
        <v>125.52848943021138</v>
      </c>
      <c r="F534" s="73"/>
      <c r="G534" s="45">
        <f t="shared" ref="G534:L534" si="544">SUM(G517:G533)</f>
        <v>1173.3800000000001</v>
      </c>
      <c r="H534" s="46">
        <f t="shared" si="544"/>
        <v>147023</v>
      </c>
      <c r="I534" s="45">
        <f t="shared" si="544"/>
        <v>352</v>
      </c>
      <c r="J534" s="46">
        <f t="shared" si="544"/>
        <v>29623</v>
      </c>
      <c r="K534" s="46">
        <f t="shared" si="544"/>
        <v>738140</v>
      </c>
      <c r="L534" s="46">
        <f t="shared" si="544"/>
        <v>698970</v>
      </c>
      <c r="M534" s="74" t="s">
        <v>8</v>
      </c>
      <c r="N534" s="75">
        <f t="shared" si="525"/>
        <v>4.9631367518482259</v>
      </c>
      <c r="O534" s="76">
        <f t="shared" si="526"/>
        <v>24.917800357830064</v>
      </c>
      <c r="P534" s="77">
        <f t="shared" si="527"/>
        <v>2583.4383312333753</v>
      </c>
      <c r="Q534" s="101">
        <f>J534/D534</f>
        <v>0.82593542630903916</v>
      </c>
      <c r="R534" s="73"/>
      <c r="S534" s="45">
        <f t="shared" ref="S534:W534" si="545">SUM(S517:S533)</f>
        <v>12181.449999999997</v>
      </c>
      <c r="T534" s="46">
        <f t="shared" si="545"/>
        <v>1529184</v>
      </c>
      <c r="U534" s="45">
        <f t="shared" si="545"/>
        <v>3732</v>
      </c>
      <c r="V534" s="46">
        <f t="shared" si="545"/>
        <v>301716</v>
      </c>
      <c r="W534" s="46">
        <f t="shared" si="545"/>
        <v>7469650</v>
      </c>
      <c r="X534" s="72">
        <f t="shared" ref="X534:X557" si="546">L534+X483</f>
        <v>7081870</v>
      </c>
      <c r="Y534" s="129" t="s">
        <v>8</v>
      </c>
      <c r="Z534" s="75">
        <f t="shared" si="535"/>
        <v>5.0682893847194048</v>
      </c>
      <c r="AA534" s="76">
        <f t="shared" si="536"/>
        <v>24.757222023359716</v>
      </c>
      <c r="AB534" s="112">
        <f t="shared" si="537"/>
        <v>26143.2521349573</v>
      </c>
      <c r="AC534" s="107">
        <f>V534/D534</f>
        <v>8.4123124965148044</v>
      </c>
      <c r="AF534" s="132"/>
      <c r="AG534" s="431">
        <f t="shared" si="540"/>
        <v>0</v>
      </c>
      <c r="AH534" s="431">
        <f t="shared" si="541"/>
        <v>0</v>
      </c>
      <c r="AI534">
        <v>2565.6586868262634</v>
      </c>
    </row>
    <row r="535" spans="1:35" x14ac:dyDescent="0.25">
      <c r="A535" s="90" t="s">
        <v>42</v>
      </c>
      <c r="B535" s="562">
        <v>1998</v>
      </c>
      <c r="C535" s="27">
        <v>19.739999999999998</v>
      </c>
      <c r="D535" s="28">
        <v>2491</v>
      </c>
      <c r="E535" s="16">
        <f t="shared" si="523"/>
        <v>126.1904761904762</v>
      </c>
      <c r="F535" s="17">
        <f t="shared" ref="F535:F545" si="547">G535/C535</f>
        <v>4</v>
      </c>
      <c r="G535" s="18">
        <v>78.959999999999994</v>
      </c>
      <c r="H535" s="19">
        <v>9964</v>
      </c>
      <c r="I535" s="18">
        <v>21</v>
      </c>
      <c r="J535" s="19">
        <v>1836</v>
      </c>
      <c r="K535" s="19">
        <v>45810</v>
      </c>
      <c r="L535" s="136">
        <v>43380</v>
      </c>
      <c r="M535" s="20" t="s">
        <v>8</v>
      </c>
      <c r="N535" s="21">
        <f t="shared" si="525"/>
        <v>5.4270152505446623</v>
      </c>
      <c r="O535" s="22">
        <f t="shared" si="526"/>
        <v>24.950980392156861</v>
      </c>
      <c r="P535" s="23">
        <f t="shared" si="527"/>
        <v>2320.6686930091187</v>
      </c>
      <c r="Q535" s="100">
        <f t="shared" ref="Q535:Q545" si="548">J535/D535</f>
        <v>0.73705339221196309</v>
      </c>
      <c r="R535" s="17">
        <f t="shared" ref="R535:R545" si="549">S535/C535</f>
        <v>43.000000000000014</v>
      </c>
      <c r="S535" s="24">
        <f t="shared" ref="S535:S545" si="550">G535+S484</f>
        <v>848.82000000000016</v>
      </c>
      <c r="T535" s="25">
        <f t="shared" ref="T535:T545" si="551">H535+T484</f>
        <v>107113</v>
      </c>
      <c r="U535" s="24">
        <f t="shared" ref="U535:U545" si="552">I535+U484</f>
        <v>227</v>
      </c>
      <c r="V535" s="25">
        <f t="shared" ref="V535:V545" si="553">J535+V484</f>
        <v>20905</v>
      </c>
      <c r="W535" s="25">
        <f t="shared" ref="W535:W545" si="554">K535+W484</f>
        <v>520730</v>
      </c>
      <c r="X535" s="72">
        <f t="shared" si="546"/>
        <v>493570</v>
      </c>
      <c r="Y535" s="131" t="s">
        <v>8</v>
      </c>
      <c r="Z535" s="21">
        <f t="shared" si="535"/>
        <v>5.1237981344176031</v>
      </c>
      <c r="AA535" s="22">
        <f t="shared" si="536"/>
        <v>24.909351829705813</v>
      </c>
      <c r="AB535" s="103">
        <f t="shared" si="537"/>
        <v>26379.432624113477</v>
      </c>
      <c r="AC535" s="106">
        <f t="shared" ref="AC535:AC545" si="555">V535/D535</f>
        <v>8.3922119630670409</v>
      </c>
      <c r="AF535" s="132">
        <f t="shared" si="539"/>
        <v>-2320.6686930091187</v>
      </c>
      <c r="AG535" s="431">
        <f t="shared" si="540"/>
        <v>0</v>
      </c>
      <c r="AH535" s="431">
        <f t="shared" si="541"/>
        <v>0</v>
      </c>
      <c r="AI535">
        <v>2571.4285714285716</v>
      </c>
    </row>
    <row r="536" spans="1:35" x14ac:dyDescent="0.25">
      <c r="A536" s="89" t="s">
        <v>43</v>
      </c>
      <c r="B536" s="563"/>
      <c r="C536" s="78">
        <v>22.16</v>
      </c>
      <c r="D536" s="79">
        <v>2705</v>
      </c>
      <c r="E536" s="63">
        <f t="shared" si="523"/>
        <v>122.0667870036101</v>
      </c>
      <c r="F536" s="64">
        <f t="shared" si="547"/>
        <v>3.8194945848375452</v>
      </c>
      <c r="G536" s="65">
        <v>84.64</v>
      </c>
      <c r="H536" s="66">
        <v>10314</v>
      </c>
      <c r="I536" s="65">
        <v>30</v>
      </c>
      <c r="J536" s="66">
        <v>2635</v>
      </c>
      <c r="K536" s="66">
        <v>63650</v>
      </c>
      <c r="L536" s="135">
        <v>60270</v>
      </c>
      <c r="M536" s="67" t="s">
        <v>8</v>
      </c>
      <c r="N536" s="68">
        <f t="shared" si="525"/>
        <v>3.9142314990512332</v>
      </c>
      <c r="O536" s="69">
        <f t="shared" si="526"/>
        <v>24.155597722960152</v>
      </c>
      <c r="P536" s="70">
        <f t="shared" si="527"/>
        <v>2872.292418772563</v>
      </c>
      <c r="Q536" s="100">
        <f t="shared" si="548"/>
        <v>0.97412199630314233</v>
      </c>
      <c r="R536" s="64">
        <f t="shared" si="549"/>
        <v>42.638989169675085</v>
      </c>
      <c r="S536" s="71">
        <f t="shared" si="550"/>
        <v>944.87999999999988</v>
      </c>
      <c r="T536" s="72">
        <f t="shared" si="551"/>
        <v>115303</v>
      </c>
      <c r="U536" s="71">
        <f t="shared" si="552"/>
        <v>282</v>
      </c>
      <c r="V536" s="72">
        <f t="shared" si="553"/>
        <v>25526</v>
      </c>
      <c r="W536" s="72">
        <f t="shared" si="554"/>
        <v>609340</v>
      </c>
      <c r="X536" s="72">
        <f t="shared" si="546"/>
        <v>577780</v>
      </c>
      <c r="Y536" s="67" t="s">
        <v>8</v>
      </c>
      <c r="Z536" s="21">
        <f t="shared" si="535"/>
        <v>4.5170806236778187</v>
      </c>
      <c r="AA536" s="22">
        <f t="shared" si="536"/>
        <v>23.871346862023035</v>
      </c>
      <c r="AB536" s="103">
        <f t="shared" si="537"/>
        <v>27497.292418772562</v>
      </c>
      <c r="AC536" s="106">
        <f t="shared" si="555"/>
        <v>9.4365988909426992</v>
      </c>
      <c r="AF536" s="132">
        <f t="shared" si="539"/>
        <v>-2872.292418772563</v>
      </c>
      <c r="AG536" s="431">
        <f t="shared" si="540"/>
        <v>0</v>
      </c>
      <c r="AH536" s="431">
        <f t="shared" si="541"/>
        <v>0</v>
      </c>
      <c r="AI536">
        <v>2269.8555956678701</v>
      </c>
    </row>
    <row r="537" spans="1:35" x14ac:dyDescent="0.25">
      <c r="A537" s="90" t="s">
        <v>44</v>
      </c>
      <c r="B537" s="563"/>
      <c r="C537" s="27">
        <v>13.09</v>
      </c>
      <c r="D537" s="28">
        <v>1520</v>
      </c>
      <c r="E537" s="16">
        <f t="shared" si="523"/>
        <v>116.11917494270436</v>
      </c>
      <c r="F537" s="17">
        <f t="shared" si="547"/>
        <v>3.6180290297937359</v>
      </c>
      <c r="G537" s="18">
        <v>47.36</v>
      </c>
      <c r="H537" s="19">
        <v>5496</v>
      </c>
      <c r="I537" s="18">
        <v>16</v>
      </c>
      <c r="J537" s="19">
        <v>1289</v>
      </c>
      <c r="K537" s="19">
        <v>30890</v>
      </c>
      <c r="L537" s="136">
        <v>29250</v>
      </c>
      <c r="M537" s="20" t="s">
        <v>8</v>
      </c>
      <c r="N537" s="21">
        <f t="shared" si="525"/>
        <v>4.2637703646237393</v>
      </c>
      <c r="O537" s="22">
        <f t="shared" si="526"/>
        <v>23.964313421256787</v>
      </c>
      <c r="P537" s="23">
        <f t="shared" si="527"/>
        <v>2359.816653934301</v>
      </c>
      <c r="Q537" s="100">
        <f t="shared" si="548"/>
        <v>0.84802631578947374</v>
      </c>
      <c r="R537" s="17">
        <f t="shared" si="549"/>
        <v>42.236058059587471</v>
      </c>
      <c r="S537" s="24">
        <f t="shared" si="550"/>
        <v>552.87</v>
      </c>
      <c r="T537" s="25">
        <f t="shared" si="551"/>
        <v>64192</v>
      </c>
      <c r="U537" s="24">
        <f t="shared" si="552"/>
        <v>171</v>
      </c>
      <c r="V537" s="25">
        <f t="shared" si="553"/>
        <v>15546</v>
      </c>
      <c r="W537" s="25">
        <f t="shared" si="554"/>
        <v>365120</v>
      </c>
      <c r="X537" s="72">
        <f t="shared" si="546"/>
        <v>346350</v>
      </c>
      <c r="Y537" s="20" t="s">
        <v>8</v>
      </c>
      <c r="Z537" s="21">
        <f t="shared" si="535"/>
        <v>4.1291650585359578</v>
      </c>
      <c r="AA537" s="22">
        <f t="shared" si="536"/>
        <v>23.486427376817186</v>
      </c>
      <c r="AB537" s="103">
        <f t="shared" si="537"/>
        <v>27893.048128342245</v>
      </c>
      <c r="AC537" s="106">
        <f t="shared" si="555"/>
        <v>10.227631578947369</v>
      </c>
      <c r="AF537" s="132">
        <f t="shared" si="539"/>
        <v>-2359.816653934301</v>
      </c>
      <c r="AG537" s="431">
        <f t="shared" si="540"/>
        <v>0</v>
      </c>
      <c r="AH537" s="431">
        <f t="shared" si="541"/>
        <v>0</v>
      </c>
      <c r="AI537">
        <v>2443.0863254392666</v>
      </c>
    </row>
    <row r="538" spans="1:35" x14ac:dyDescent="0.25">
      <c r="A538" s="90" t="s">
        <v>45</v>
      </c>
      <c r="B538" s="563"/>
      <c r="C538" s="27">
        <v>16.28</v>
      </c>
      <c r="D538" s="28">
        <v>1979</v>
      </c>
      <c r="E538" s="16">
        <f t="shared" si="523"/>
        <v>121.56019656019654</v>
      </c>
      <c r="F538" s="17">
        <f t="shared" si="547"/>
        <v>4.6314496314496312</v>
      </c>
      <c r="G538" s="18">
        <v>75.400000000000006</v>
      </c>
      <c r="H538" s="19">
        <v>9166</v>
      </c>
      <c r="I538" s="18">
        <v>23</v>
      </c>
      <c r="J538" s="19">
        <v>1744</v>
      </c>
      <c r="K538" s="19">
        <v>43240</v>
      </c>
      <c r="L538" s="136">
        <v>40940</v>
      </c>
      <c r="M538" s="20" t="s">
        <v>8</v>
      </c>
      <c r="N538" s="21">
        <f t="shared" si="525"/>
        <v>5.2557339449541285</v>
      </c>
      <c r="O538" s="22">
        <f t="shared" si="526"/>
        <v>24.793577981651374</v>
      </c>
      <c r="P538" s="23">
        <f t="shared" si="527"/>
        <v>2656.0196560196559</v>
      </c>
      <c r="Q538" s="100">
        <f t="shared" si="548"/>
        <v>0.88125315816068717</v>
      </c>
      <c r="R538" s="17">
        <f t="shared" si="549"/>
        <v>41.587223587223583</v>
      </c>
      <c r="S538" s="24">
        <f t="shared" si="550"/>
        <v>677.04</v>
      </c>
      <c r="T538" s="25">
        <f t="shared" si="551"/>
        <v>82301</v>
      </c>
      <c r="U538" s="24">
        <f t="shared" si="552"/>
        <v>199</v>
      </c>
      <c r="V538" s="25">
        <f t="shared" si="553"/>
        <v>15482</v>
      </c>
      <c r="W538" s="25">
        <f t="shared" si="554"/>
        <v>381330</v>
      </c>
      <c r="X538" s="72">
        <f t="shared" si="546"/>
        <v>361570</v>
      </c>
      <c r="Y538" s="20" t="s">
        <v>8</v>
      </c>
      <c r="Z538" s="21">
        <f t="shared" si="535"/>
        <v>5.3159152564268179</v>
      </c>
      <c r="AA538" s="22">
        <f t="shared" si="536"/>
        <v>24.630538690091718</v>
      </c>
      <c r="AB538" s="103">
        <f t="shared" si="537"/>
        <v>23423.218673218671</v>
      </c>
      <c r="AC538" s="106">
        <f t="shared" si="555"/>
        <v>7.8231430015159171</v>
      </c>
      <c r="AF538" s="132">
        <f t="shared" si="539"/>
        <v>-2656.0196560196559</v>
      </c>
      <c r="AG538" s="431">
        <f t="shared" si="540"/>
        <v>0</v>
      </c>
      <c r="AH538" s="431">
        <f t="shared" si="541"/>
        <v>0</v>
      </c>
      <c r="AI538">
        <v>1939.8034398034397</v>
      </c>
    </row>
    <row r="539" spans="1:35" x14ac:dyDescent="0.25">
      <c r="A539" s="90" t="s">
        <v>46</v>
      </c>
      <c r="B539" s="563"/>
      <c r="C539" s="27">
        <v>18.239999999999998</v>
      </c>
      <c r="D539" s="28">
        <v>2463</v>
      </c>
      <c r="E539" s="16">
        <f t="shared" si="523"/>
        <v>135.03289473684211</v>
      </c>
      <c r="F539" s="17">
        <f t="shared" si="547"/>
        <v>4</v>
      </c>
      <c r="G539" s="18">
        <v>72.959999999999994</v>
      </c>
      <c r="H539" s="19">
        <v>9852</v>
      </c>
      <c r="I539" s="18">
        <v>23</v>
      </c>
      <c r="J539" s="19">
        <v>1838</v>
      </c>
      <c r="K539" s="19">
        <v>49140</v>
      </c>
      <c r="L539" s="136">
        <v>46530</v>
      </c>
      <c r="M539" s="20" t="s">
        <v>8</v>
      </c>
      <c r="N539" s="21">
        <f t="shared" si="525"/>
        <v>5.3601741022850922</v>
      </c>
      <c r="O539" s="22">
        <f t="shared" si="526"/>
        <v>26.735582154515779</v>
      </c>
      <c r="P539" s="23">
        <f t="shared" si="527"/>
        <v>2694.0789473684213</v>
      </c>
      <c r="Q539" s="100">
        <f t="shared" si="548"/>
        <v>0.74624441737718228</v>
      </c>
      <c r="R539" s="17">
        <f t="shared" si="549"/>
        <v>43.000000000000014</v>
      </c>
      <c r="S539" s="24">
        <f t="shared" si="550"/>
        <v>784.32000000000016</v>
      </c>
      <c r="T539" s="25">
        <f t="shared" si="551"/>
        <v>105909</v>
      </c>
      <c r="U539" s="24">
        <f t="shared" si="552"/>
        <v>242</v>
      </c>
      <c r="V539" s="25">
        <f t="shared" si="553"/>
        <v>18712</v>
      </c>
      <c r="W539" s="25">
        <f t="shared" si="554"/>
        <v>482720</v>
      </c>
      <c r="X539" s="72">
        <f t="shared" si="546"/>
        <v>457880</v>
      </c>
      <c r="Y539" s="20" t="s">
        <v>8</v>
      </c>
      <c r="Z539" s="21">
        <f t="shared" si="535"/>
        <v>5.6599508336896109</v>
      </c>
      <c r="AA539" s="22">
        <f t="shared" si="536"/>
        <v>25.797349294570328</v>
      </c>
      <c r="AB539" s="103">
        <f t="shared" si="537"/>
        <v>26464.912280701756</v>
      </c>
      <c r="AC539" s="106">
        <f t="shared" si="555"/>
        <v>7.5972391392610641</v>
      </c>
      <c r="AF539" s="132">
        <f t="shared" si="539"/>
        <v>-2694.0789473684213</v>
      </c>
      <c r="AG539" s="431">
        <f t="shared" si="540"/>
        <v>0</v>
      </c>
      <c r="AH539" s="431">
        <f t="shared" si="541"/>
        <v>0</v>
      </c>
      <c r="AI539">
        <v>2294.9561403508774</v>
      </c>
    </row>
    <row r="540" spans="1:35" x14ac:dyDescent="0.25">
      <c r="A540" s="90" t="s">
        <v>47</v>
      </c>
      <c r="B540" s="563"/>
      <c r="C540" s="27">
        <v>16.23</v>
      </c>
      <c r="D540" s="28">
        <v>2248</v>
      </c>
      <c r="E540" s="16">
        <f t="shared" si="523"/>
        <v>138.50893407270488</v>
      </c>
      <c r="F540" s="17">
        <f t="shared" si="547"/>
        <v>3.8767714109673443</v>
      </c>
      <c r="G540" s="18">
        <v>62.92</v>
      </c>
      <c r="H540" s="19">
        <v>8705</v>
      </c>
      <c r="I540" s="18">
        <v>23</v>
      </c>
      <c r="J540" s="19">
        <v>1723</v>
      </c>
      <c r="K540" s="19">
        <v>41410</v>
      </c>
      <c r="L540" s="136">
        <v>39210</v>
      </c>
      <c r="M540" s="20" t="s">
        <v>8</v>
      </c>
      <c r="N540" s="21">
        <f t="shared" si="525"/>
        <v>5.0522344747533374</v>
      </c>
      <c r="O540" s="22">
        <f t="shared" si="526"/>
        <v>24.033662217063263</v>
      </c>
      <c r="P540" s="23">
        <f t="shared" si="527"/>
        <v>2551.4479359211336</v>
      </c>
      <c r="Q540" s="100">
        <f t="shared" si="548"/>
        <v>0.76645907473309605</v>
      </c>
      <c r="R540" s="17">
        <f t="shared" si="549"/>
        <v>42.753542821934687</v>
      </c>
      <c r="S540" s="24">
        <f t="shared" si="550"/>
        <v>693.89</v>
      </c>
      <c r="T540" s="25">
        <f t="shared" si="551"/>
        <v>96090</v>
      </c>
      <c r="U540" s="24">
        <f t="shared" si="552"/>
        <v>212</v>
      </c>
      <c r="V540" s="25">
        <f t="shared" si="553"/>
        <v>18148</v>
      </c>
      <c r="W540" s="25">
        <f t="shared" si="554"/>
        <v>439470</v>
      </c>
      <c r="X540" s="72">
        <f t="shared" si="546"/>
        <v>416820</v>
      </c>
      <c r="Y540" s="20" t="s">
        <v>8</v>
      </c>
      <c r="Z540" s="21">
        <f t="shared" si="535"/>
        <v>5.2947983248842849</v>
      </c>
      <c r="AA540" s="22">
        <f t="shared" si="536"/>
        <v>24.215891558298434</v>
      </c>
      <c r="AB540" s="103">
        <f t="shared" si="537"/>
        <v>27077.634011090573</v>
      </c>
      <c r="AC540" s="106">
        <f t="shared" si="555"/>
        <v>8.0729537366548048</v>
      </c>
      <c r="AF540" s="132">
        <f t="shared" si="539"/>
        <v>-2551.4479359211336</v>
      </c>
      <c r="AG540" s="431">
        <f t="shared" si="540"/>
        <v>0</v>
      </c>
      <c r="AH540" s="431">
        <f t="shared" si="541"/>
        <v>0</v>
      </c>
      <c r="AI540">
        <v>2874.9229821318545</v>
      </c>
    </row>
    <row r="541" spans="1:35" x14ac:dyDescent="0.25">
      <c r="A541" s="90" t="s">
        <v>48</v>
      </c>
      <c r="B541" s="563"/>
      <c r="C541" s="27">
        <v>3.23</v>
      </c>
      <c r="D541" s="28">
        <v>403</v>
      </c>
      <c r="E541" s="16">
        <f t="shared" si="523"/>
        <v>124.76780185758514</v>
      </c>
      <c r="F541" s="17">
        <f t="shared" si="547"/>
        <v>4</v>
      </c>
      <c r="G541" s="18">
        <v>12.92</v>
      </c>
      <c r="H541" s="19">
        <v>1612</v>
      </c>
      <c r="I541" s="18">
        <v>4</v>
      </c>
      <c r="J541" s="19">
        <v>359</v>
      </c>
      <c r="K541" s="19">
        <v>9190</v>
      </c>
      <c r="L541" s="136">
        <v>8700</v>
      </c>
      <c r="M541" s="20" t="s">
        <v>8</v>
      </c>
      <c r="N541" s="21">
        <f t="shared" si="525"/>
        <v>4.4902506963788298</v>
      </c>
      <c r="O541" s="22">
        <f t="shared" si="526"/>
        <v>25.598885793871865</v>
      </c>
      <c r="P541" s="23">
        <f t="shared" si="527"/>
        <v>2845.2012383900928</v>
      </c>
      <c r="Q541" s="100">
        <f t="shared" si="548"/>
        <v>0.89081885856079401</v>
      </c>
      <c r="R541" s="17">
        <f t="shared" si="549"/>
        <v>42.999999999999993</v>
      </c>
      <c r="S541" s="24">
        <f t="shared" si="550"/>
        <v>138.88999999999999</v>
      </c>
      <c r="T541" s="25">
        <f t="shared" si="551"/>
        <v>17329</v>
      </c>
      <c r="U541" s="24">
        <f t="shared" si="552"/>
        <v>43</v>
      </c>
      <c r="V541" s="25">
        <f t="shared" si="553"/>
        <v>3326</v>
      </c>
      <c r="W541" s="25">
        <f t="shared" si="554"/>
        <v>80880</v>
      </c>
      <c r="X541" s="72">
        <f t="shared" si="546"/>
        <v>76690</v>
      </c>
      <c r="Y541" s="20" t="s">
        <v>8</v>
      </c>
      <c r="Z541" s="21">
        <f t="shared" si="535"/>
        <v>5.2101623571858084</v>
      </c>
      <c r="AA541" s="22">
        <f t="shared" si="536"/>
        <v>24.317498496692725</v>
      </c>
      <c r="AB541" s="103">
        <f t="shared" si="537"/>
        <v>25040.247678018575</v>
      </c>
      <c r="AC541" s="106">
        <f t="shared" si="555"/>
        <v>8.2531017369727042</v>
      </c>
      <c r="AF541" s="132">
        <f t="shared" si="539"/>
        <v>-2845.2012383900928</v>
      </c>
      <c r="AG541" s="431">
        <f t="shared" si="540"/>
        <v>0</v>
      </c>
      <c r="AH541" s="431">
        <f t="shared" si="541"/>
        <v>0</v>
      </c>
      <c r="AI541">
        <v>3034.0557275541796</v>
      </c>
    </row>
    <row r="542" spans="1:35" x14ac:dyDescent="0.25">
      <c r="A542" s="90" t="s">
        <v>49</v>
      </c>
      <c r="B542" s="563"/>
      <c r="C542" s="27">
        <v>8.82</v>
      </c>
      <c r="D542" s="28">
        <v>1153</v>
      </c>
      <c r="E542" s="16">
        <f t="shared" si="523"/>
        <v>130.72562358276645</v>
      </c>
      <c r="F542" s="17">
        <f t="shared" si="547"/>
        <v>4</v>
      </c>
      <c r="G542" s="18">
        <v>35.28</v>
      </c>
      <c r="H542" s="19">
        <v>4612</v>
      </c>
      <c r="I542" s="18">
        <v>10</v>
      </c>
      <c r="J542" s="19">
        <v>787</v>
      </c>
      <c r="K542" s="19">
        <v>20350</v>
      </c>
      <c r="L542" s="136">
        <v>19270</v>
      </c>
      <c r="M542" s="20" t="s">
        <v>8</v>
      </c>
      <c r="N542" s="21">
        <f t="shared" si="525"/>
        <v>5.8602287166454889</v>
      </c>
      <c r="O542" s="22">
        <f t="shared" si="526"/>
        <v>25.857687420584497</v>
      </c>
      <c r="P542" s="23">
        <f t="shared" si="527"/>
        <v>2307.2562358276641</v>
      </c>
      <c r="Q542" s="100">
        <f t="shared" si="548"/>
        <v>0.68256721595836944</v>
      </c>
      <c r="R542" s="17">
        <f t="shared" si="549"/>
        <v>43</v>
      </c>
      <c r="S542" s="24">
        <f t="shared" si="550"/>
        <v>379.26</v>
      </c>
      <c r="T542" s="25">
        <f t="shared" si="551"/>
        <v>49579</v>
      </c>
      <c r="U542" s="24">
        <f t="shared" si="552"/>
        <v>108</v>
      </c>
      <c r="V542" s="25">
        <f t="shared" si="553"/>
        <v>8797</v>
      </c>
      <c r="W542" s="25">
        <f t="shared" si="554"/>
        <v>217480</v>
      </c>
      <c r="X542" s="72">
        <f t="shared" si="546"/>
        <v>206370</v>
      </c>
      <c r="Y542" s="20" t="s">
        <v>8</v>
      </c>
      <c r="Z542" s="21">
        <f t="shared" si="535"/>
        <v>5.6358986017960673</v>
      </c>
      <c r="AA542" s="22">
        <f t="shared" si="536"/>
        <v>24.722064340115949</v>
      </c>
      <c r="AB542" s="103">
        <f t="shared" si="537"/>
        <v>24657.596371882086</v>
      </c>
      <c r="AC542" s="106">
        <f t="shared" si="555"/>
        <v>7.6296617519514314</v>
      </c>
      <c r="AF542" s="132">
        <f t="shared" si="539"/>
        <v>-2307.2562358276641</v>
      </c>
      <c r="AG542" s="431">
        <f t="shared" si="540"/>
        <v>0</v>
      </c>
      <c r="AH542" s="431">
        <f t="shared" si="541"/>
        <v>0</v>
      </c>
      <c r="AI542">
        <v>2470.5215419501133</v>
      </c>
    </row>
    <row r="543" spans="1:35" x14ac:dyDescent="0.25">
      <c r="A543" s="90" t="s">
        <v>50</v>
      </c>
      <c r="B543" s="563"/>
      <c r="C543" s="27">
        <v>11.54</v>
      </c>
      <c r="D543" s="28">
        <v>1448</v>
      </c>
      <c r="E543" s="16">
        <f t="shared" si="523"/>
        <v>125.47660311958407</v>
      </c>
      <c r="F543" s="17">
        <f t="shared" si="547"/>
        <v>4</v>
      </c>
      <c r="G543" s="18">
        <v>46.16</v>
      </c>
      <c r="H543" s="19">
        <v>5792</v>
      </c>
      <c r="I543" s="18">
        <v>13</v>
      </c>
      <c r="J543" s="19">
        <v>1077</v>
      </c>
      <c r="K543" s="19">
        <v>27900</v>
      </c>
      <c r="L543" s="136">
        <v>26420</v>
      </c>
      <c r="M543" s="20" t="s">
        <v>8</v>
      </c>
      <c r="N543" s="21">
        <f t="shared" si="525"/>
        <v>5.3779015784586814</v>
      </c>
      <c r="O543" s="22">
        <f t="shared" si="526"/>
        <v>25.905292479108635</v>
      </c>
      <c r="P543" s="23">
        <f t="shared" si="527"/>
        <v>2417.6776429809361</v>
      </c>
      <c r="Q543" s="100">
        <f t="shared" si="548"/>
        <v>0.74378453038674031</v>
      </c>
      <c r="R543" s="17">
        <f t="shared" si="549"/>
        <v>42.999999999999993</v>
      </c>
      <c r="S543" s="24">
        <f t="shared" si="550"/>
        <v>496.21999999999991</v>
      </c>
      <c r="T543" s="25">
        <f t="shared" si="551"/>
        <v>62264</v>
      </c>
      <c r="U543" s="24">
        <f t="shared" si="552"/>
        <v>143</v>
      </c>
      <c r="V543" s="25">
        <f t="shared" si="553"/>
        <v>12525</v>
      </c>
      <c r="W543" s="25">
        <f t="shared" si="554"/>
        <v>313670</v>
      </c>
      <c r="X543" s="72">
        <f t="shared" si="546"/>
        <v>297410</v>
      </c>
      <c r="Y543" s="20" t="s">
        <v>8</v>
      </c>
      <c r="Z543" s="21">
        <f t="shared" si="535"/>
        <v>4.9711776447105791</v>
      </c>
      <c r="AA543" s="22">
        <f t="shared" si="536"/>
        <v>25.043512974051897</v>
      </c>
      <c r="AB543" s="103">
        <f t="shared" si="537"/>
        <v>27181.109185441943</v>
      </c>
      <c r="AC543" s="106">
        <f t="shared" si="555"/>
        <v>8.6498618784530379</v>
      </c>
      <c r="AF543" s="132">
        <f t="shared" si="539"/>
        <v>-2417.6776429809361</v>
      </c>
      <c r="AG543" s="431">
        <f t="shared" si="540"/>
        <v>0</v>
      </c>
      <c r="AH543" s="431">
        <f t="shared" si="541"/>
        <v>0</v>
      </c>
      <c r="AI543">
        <v>3294.6273830155983</v>
      </c>
    </row>
    <row r="544" spans="1:35" x14ac:dyDescent="0.25">
      <c r="A544" s="90" t="s">
        <v>51</v>
      </c>
      <c r="B544" s="563"/>
      <c r="C544" s="27">
        <v>19.36</v>
      </c>
      <c r="D544" s="28">
        <v>2442</v>
      </c>
      <c r="E544" s="16">
        <f t="shared" si="523"/>
        <v>126.13636363636364</v>
      </c>
      <c r="F544" s="17">
        <f t="shared" si="547"/>
        <v>4.3615702479338845</v>
      </c>
      <c r="G544" s="18">
        <v>84.44</v>
      </c>
      <c r="H544" s="19">
        <v>10651</v>
      </c>
      <c r="I544" s="18">
        <v>27</v>
      </c>
      <c r="J544" s="19">
        <v>2120</v>
      </c>
      <c r="K544" s="19">
        <v>52240</v>
      </c>
      <c r="L544" s="136">
        <v>49470</v>
      </c>
      <c r="M544" s="20" t="s">
        <v>8</v>
      </c>
      <c r="N544" s="21">
        <f t="shared" si="525"/>
        <v>5.0240566037735848</v>
      </c>
      <c r="O544" s="22">
        <f t="shared" si="526"/>
        <v>24.641509433962263</v>
      </c>
      <c r="P544" s="23">
        <f t="shared" si="527"/>
        <v>2698.3471074380168</v>
      </c>
      <c r="Q544" s="100">
        <f t="shared" si="548"/>
        <v>0.8681408681408681</v>
      </c>
      <c r="R544" s="17">
        <f t="shared" si="549"/>
        <v>41.000000000000014</v>
      </c>
      <c r="S544" s="24">
        <f t="shared" si="550"/>
        <v>793.76000000000022</v>
      </c>
      <c r="T544" s="25">
        <f t="shared" si="551"/>
        <v>100122</v>
      </c>
      <c r="U544" s="24">
        <f t="shared" si="552"/>
        <v>227</v>
      </c>
      <c r="V544" s="25">
        <f t="shared" si="553"/>
        <v>18386</v>
      </c>
      <c r="W544" s="25">
        <f t="shared" si="554"/>
        <v>454400</v>
      </c>
      <c r="X544" s="72">
        <f t="shared" si="546"/>
        <v>431070</v>
      </c>
      <c r="Y544" s="20" t="s">
        <v>8</v>
      </c>
      <c r="Z544" s="21">
        <f t="shared" si="535"/>
        <v>5.4455564016099203</v>
      </c>
      <c r="AA544" s="22">
        <f t="shared" si="536"/>
        <v>24.714456651800283</v>
      </c>
      <c r="AB544" s="103">
        <f t="shared" si="537"/>
        <v>23471.07438016529</v>
      </c>
      <c r="AC544" s="106">
        <f t="shared" si="555"/>
        <v>7.5290745290745287</v>
      </c>
      <c r="AF544" s="257">
        <f t="shared" si="539"/>
        <v>-2698.3471074380168</v>
      </c>
      <c r="AG544" s="431">
        <f t="shared" si="540"/>
        <v>0</v>
      </c>
      <c r="AH544" s="431">
        <f t="shared" si="541"/>
        <v>0</v>
      </c>
      <c r="AI544">
        <v>2625</v>
      </c>
    </row>
    <row r="545" spans="1:35" x14ac:dyDescent="0.25">
      <c r="A545" s="94" t="s">
        <v>52</v>
      </c>
      <c r="B545" s="564"/>
      <c r="C545" s="29">
        <v>16.18</v>
      </c>
      <c r="D545" s="30">
        <v>2228</v>
      </c>
      <c r="E545" s="32">
        <f t="shared" si="523"/>
        <v>137.7008652657602</v>
      </c>
      <c r="F545" s="57">
        <f t="shared" si="547"/>
        <v>5</v>
      </c>
      <c r="G545" s="58">
        <v>80.900000000000006</v>
      </c>
      <c r="H545" s="59">
        <v>11140</v>
      </c>
      <c r="I545" s="58">
        <v>25</v>
      </c>
      <c r="J545" s="59">
        <v>1978</v>
      </c>
      <c r="K545" s="59">
        <v>44910</v>
      </c>
      <c r="L545" s="139">
        <v>42530</v>
      </c>
      <c r="M545" s="49" t="s">
        <v>8</v>
      </c>
      <c r="N545" s="37">
        <f t="shared" si="525"/>
        <v>5.6319514661274015</v>
      </c>
      <c r="O545" s="38">
        <f t="shared" si="526"/>
        <v>22.704752275025278</v>
      </c>
      <c r="P545" s="39">
        <f t="shared" si="527"/>
        <v>2775.6489493201484</v>
      </c>
      <c r="Q545" s="100">
        <f t="shared" si="548"/>
        <v>0.88779174147217232</v>
      </c>
      <c r="R545" s="57">
        <f t="shared" si="549"/>
        <v>43.640296662546362</v>
      </c>
      <c r="S545" s="47">
        <f t="shared" si="550"/>
        <v>706.10000000000014</v>
      </c>
      <c r="T545" s="48">
        <f t="shared" si="551"/>
        <v>97009</v>
      </c>
      <c r="U545" s="47">
        <f t="shared" si="552"/>
        <v>206</v>
      </c>
      <c r="V545" s="48">
        <f t="shared" si="553"/>
        <v>17291</v>
      </c>
      <c r="W545" s="48">
        <f t="shared" si="554"/>
        <v>398960</v>
      </c>
      <c r="X545" s="72">
        <f t="shared" si="546"/>
        <v>378070</v>
      </c>
      <c r="Y545" s="49" t="s">
        <v>8</v>
      </c>
      <c r="Z545" s="21">
        <f t="shared" si="535"/>
        <v>5.6103753397721361</v>
      </c>
      <c r="AA545" s="22">
        <f t="shared" si="536"/>
        <v>23.073275114221271</v>
      </c>
      <c r="AB545" s="103">
        <f t="shared" si="537"/>
        <v>24657.60197775031</v>
      </c>
      <c r="AC545" s="106">
        <f t="shared" si="555"/>
        <v>7.7607719928186718</v>
      </c>
      <c r="AF545" s="132">
        <f t="shared" si="539"/>
        <v>-2775.6489493201484</v>
      </c>
      <c r="AG545" s="431">
        <f t="shared" si="540"/>
        <v>0</v>
      </c>
      <c r="AH545" s="431">
        <f t="shared" si="541"/>
        <v>0</v>
      </c>
      <c r="AI545">
        <v>2608.1582200247221</v>
      </c>
    </row>
    <row r="546" spans="1:35" x14ac:dyDescent="0.25">
      <c r="A546" s="92" t="s">
        <v>24</v>
      </c>
      <c r="B546" s="44"/>
      <c r="C546" s="45">
        <f>SUM(C535:C545)</f>
        <v>164.87</v>
      </c>
      <c r="D546" s="46">
        <f>SUM(D535:D545)</f>
        <v>21080</v>
      </c>
      <c r="E546" s="80">
        <f t="shared" si="523"/>
        <v>127.8583126099351</v>
      </c>
      <c r="F546" s="73"/>
      <c r="G546" s="45">
        <f>SUM(G535:G545)</f>
        <v>681.93999999999994</v>
      </c>
      <c r="H546" s="46">
        <f>SUM(H535:H545)</f>
        <v>87304</v>
      </c>
      <c r="I546" s="45">
        <f>SUM(I535:I545)</f>
        <v>215</v>
      </c>
      <c r="J546" s="46">
        <f>SUM(J535:J545)</f>
        <v>17386</v>
      </c>
      <c r="K546" s="46">
        <f>SUM(K535:K545)</f>
        <v>428730</v>
      </c>
      <c r="L546" s="46">
        <f t="shared" ref="L546" si="556">SUM(L535:L545)</f>
        <v>405970</v>
      </c>
      <c r="M546" s="74" t="s">
        <v>8</v>
      </c>
      <c r="N546" s="75">
        <f t="shared" si="525"/>
        <v>5.021511561026113</v>
      </c>
      <c r="O546" s="76">
        <f t="shared" si="526"/>
        <v>24.659496146324628</v>
      </c>
      <c r="P546" s="77">
        <f t="shared" si="527"/>
        <v>2600.4124461697093</v>
      </c>
      <c r="Q546" s="101">
        <f>J546/D546</f>
        <v>0.82476280834914606</v>
      </c>
      <c r="R546" s="73"/>
      <c r="S546" s="45">
        <f>SUM(S535:S545)</f>
        <v>7016.050000000002</v>
      </c>
      <c r="T546" s="46">
        <f>SUM(T535:T545)</f>
        <v>897211</v>
      </c>
      <c r="U546" s="45">
        <f>SUM(U535:U545)</f>
        <v>2060</v>
      </c>
      <c r="V546" s="46">
        <f t="shared" ref="V546:W546" si="557">SUM(V535:V545)</f>
        <v>174644</v>
      </c>
      <c r="W546" s="46">
        <f t="shared" si="557"/>
        <v>4264100</v>
      </c>
      <c r="X546" s="72">
        <f t="shared" si="546"/>
        <v>4043580</v>
      </c>
      <c r="Y546" s="74" t="s">
        <v>8</v>
      </c>
      <c r="Z546" s="75">
        <f t="shared" si="535"/>
        <v>5.1373708801905593</v>
      </c>
      <c r="AA546" s="76">
        <f t="shared" si="536"/>
        <v>24.415954742218457</v>
      </c>
      <c r="AB546" s="112">
        <f t="shared" si="537"/>
        <v>25863.407533207981</v>
      </c>
      <c r="AC546" s="107">
        <f>V546/D546</f>
        <v>8.2848197343453513</v>
      </c>
      <c r="AF546" s="132"/>
      <c r="AG546" s="431">
        <f t="shared" si="540"/>
        <v>0</v>
      </c>
      <c r="AH546" s="431">
        <f t="shared" si="541"/>
        <v>0</v>
      </c>
      <c r="AI546">
        <v>2521.8050585309638</v>
      </c>
    </row>
    <row r="547" spans="1:35" x14ac:dyDescent="0.25">
      <c r="A547" s="117" t="s">
        <v>16</v>
      </c>
      <c r="B547" s="565">
        <v>2005</v>
      </c>
      <c r="C547" s="115">
        <v>5.16</v>
      </c>
      <c r="D547" s="116">
        <v>525</v>
      </c>
      <c r="E547" s="63">
        <f>D547/C547</f>
        <v>101.74418604651163</v>
      </c>
      <c r="F547" s="7">
        <f t="shared" ref="F547:F555" si="558">G547/C547</f>
        <v>4</v>
      </c>
      <c r="G547" s="6">
        <v>20.64</v>
      </c>
      <c r="H547" s="5">
        <v>2100</v>
      </c>
      <c r="I547" s="6">
        <v>4</v>
      </c>
      <c r="J547" s="5">
        <v>481</v>
      </c>
      <c r="K547" s="5">
        <v>10350</v>
      </c>
      <c r="L547" s="137">
        <v>9800</v>
      </c>
      <c r="M547" s="15" t="s">
        <v>8</v>
      </c>
      <c r="N547" s="86">
        <f t="shared" si="525"/>
        <v>4.3659043659043659</v>
      </c>
      <c r="O547" s="87">
        <f t="shared" si="526"/>
        <v>21.517671517671516</v>
      </c>
      <c r="P547" s="70">
        <f>K547/C547</f>
        <v>2005.8139534883721</v>
      </c>
      <c r="Q547" s="100">
        <f t="shared" ref="Q547:Q557" si="559">J547/D547</f>
        <v>0.91619047619047622</v>
      </c>
      <c r="R547" s="14">
        <f t="shared" ref="R547:R555" si="560">S547/C547</f>
        <v>40.999999999999986</v>
      </c>
      <c r="S547" s="71">
        <f t="shared" ref="S547:S555" si="561">G547+S496</f>
        <v>211.55999999999995</v>
      </c>
      <c r="T547" s="72">
        <f t="shared" ref="T547:T555" si="562">H547+T496</f>
        <v>21525</v>
      </c>
      <c r="U547" s="71">
        <f t="shared" ref="U547:U555" si="563">I547+U496</f>
        <v>41</v>
      </c>
      <c r="V547" s="72">
        <f t="shared" ref="V547:V555" si="564">J547+V496</f>
        <v>4982</v>
      </c>
      <c r="W547" s="72">
        <f t="shared" ref="W547:W555" si="565">K547+W496</f>
        <v>106070</v>
      </c>
      <c r="X547" s="72">
        <f t="shared" si="546"/>
        <v>100540</v>
      </c>
      <c r="Y547" s="15" t="s">
        <v>8</v>
      </c>
      <c r="Z547" s="21">
        <f t="shared" si="535"/>
        <v>4.3205539943797673</v>
      </c>
      <c r="AA547" s="22">
        <f t="shared" si="536"/>
        <v>21.290646326776397</v>
      </c>
      <c r="AB547" s="103">
        <f t="shared" si="537"/>
        <v>20556.201550387595</v>
      </c>
      <c r="AC547" s="106">
        <f t="shared" ref="AC547:AC557" si="566">V547/D547</f>
        <v>9.4895238095238099</v>
      </c>
      <c r="AE547">
        <v>199</v>
      </c>
      <c r="AF547" s="132">
        <f t="shared" si="539"/>
        <v>-2005.8139534883721</v>
      </c>
      <c r="AG547" s="431">
        <f t="shared" si="540"/>
        <v>182.32190476190476</v>
      </c>
      <c r="AH547" s="431">
        <f t="shared" si="541"/>
        <v>3923.1428571428569</v>
      </c>
      <c r="AI547">
        <v>1817.8294573643411</v>
      </c>
    </row>
    <row r="548" spans="1:35" x14ac:dyDescent="0.25">
      <c r="A548" s="90" t="s">
        <v>53</v>
      </c>
      <c r="B548" s="560"/>
      <c r="C548" s="27">
        <v>11.02</v>
      </c>
      <c r="D548" s="28">
        <v>1430</v>
      </c>
      <c r="E548" s="16">
        <f t="shared" ref="E548:E557" si="567">D548/C548</f>
        <v>129.76406533575317</v>
      </c>
      <c r="F548" s="17">
        <f t="shared" si="558"/>
        <v>4</v>
      </c>
      <c r="G548" s="18">
        <v>44.08</v>
      </c>
      <c r="H548" s="19">
        <v>5720</v>
      </c>
      <c r="I548" s="18">
        <v>14</v>
      </c>
      <c r="J548" s="19">
        <v>1336</v>
      </c>
      <c r="K548" s="19">
        <v>29510</v>
      </c>
      <c r="L548" s="136">
        <v>27940</v>
      </c>
      <c r="M548" s="20" t="s">
        <v>8</v>
      </c>
      <c r="N548" s="21">
        <f t="shared" si="525"/>
        <v>4.2814371257485027</v>
      </c>
      <c r="O548" s="22">
        <f t="shared" si="526"/>
        <v>22.088323353293415</v>
      </c>
      <c r="P548" s="23">
        <f t="shared" ref="P548:P557" si="568">K548/C548</f>
        <v>2677.8584392014518</v>
      </c>
      <c r="Q548" s="100">
        <f t="shared" si="559"/>
        <v>0.93426573426573423</v>
      </c>
      <c r="R548" s="17">
        <f t="shared" si="560"/>
        <v>40.999999999999993</v>
      </c>
      <c r="S548" s="24">
        <f t="shared" si="561"/>
        <v>451.81999999999988</v>
      </c>
      <c r="T548" s="25">
        <f t="shared" si="562"/>
        <v>58630</v>
      </c>
      <c r="U548" s="24">
        <f t="shared" si="563"/>
        <v>135</v>
      </c>
      <c r="V548" s="25">
        <f t="shared" si="564"/>
        <v>12161</v>
      </c>
      <c r="W548" s="25">
        <f t="shared" si="565"/>
        <v>262900</v>
      </c>
      <c r="X548" s="72">
        <f t="shared" si="546"/>
        <v>249130</v>
      </c>
      <c r="Y548" s="20" t="s">
        <v>8</v>
      </c>
      <c r="Z548" s="21">
        <f t="shared" si="535"/>
        <v>4.8211495765150891</v>
      </c>
      <c r="AA548" s="22">
        <f t="shared" si="536"/>
        <v>21.618287969739331</v>
      </c>
      <c r="AB548" s="103">
        <f t="shared" si="537"/>
        <v>23856.624319419239</v>
      </c>
      <c r="AC548" s="106">
        <f t="shared" si="566"/>
        <v>8.5041958041958043</v>
      </c>
      <c r="AE548">
        <v>54</v>
      </c>
      <c r="AF548" s="132">
        <f t="shared" si="539"/>
        <v>-2677.8584392014518</v>
      </c>
      <c r="AG548" s="431">
        <f t="shared" si="540"/>
        <v>50.450349650349651</v>
      </c>
      <c r="AH548" s="431">
        <f t="shared" si="541"/>
        <v>1114.3636363636365</v>
      </c>
      <c r="AI548">
        <v>2207.803992740472</v>
      </c>
    </row>
    <row r="549" spans="1:35" x14ac:dyDescent="0.25">
      <c r="A549" s="90" t="s">
        <v>54</v>
      </c>
      <c r="B549" s="560"/>
      <c r="C549" s="27">
        <v>4.38</v>
      </c>
      <c r="D549" s="28">
        <v>465</v>
      </c>
      <c r="E549" s="16">
        <f t="shared" si="567"/>
        <v>106.16438356164385</v>
      </c>
      <c r="F549" s="17">
        <f t="shared" si="558"/>
        <v>3</v>
      </c>
      <c r="G549" s="18">
        <v>13.14</v>
      </c>
      <c r="H549" s="19">
        <v>1395</v>
      </c>
      <c r="I549" s="18">
        <v>3</v>
      </c>
      <c r="J549" s="19">
        <v>273</v>
      </c>
      <c r="K549" s="19">
        <v>5710</v>
      </c>
      <c r="L549" s="136">
        <v>5410</v>
      </c>
      <c r="M549" s="20" t="s">
        <v>8</v>
      </c>
      <c r="N549" s="21">
        <f t="shared" si="525"/>
        <v>5.1098901098901095</v>
      </c>
      <c r="O549" s="22">
        <f t="shared" si="526"/>
        <v>20.915750915750916</v>
      </c>
      <c r="P549" s="23">
        <f t="shared" si="568"/>
        <v>1303.6529680365297</v>
      </c>
      <c r="Q549" s="100">
        <f t="shared" si="559"/>
        <v>0.58709677419354833</v>
      </c>
      <c r="R549" s="17">
        <f t="shared" si="560"/>
        <v>41</v>
      </c>
      <c r="S549" s="24">
        <f t="shared" si="561"/>
        <v>179.57999999999998</v>
      </c>
      <c r="T549" s="25">
        <f t="shared" si="562"/>
        <v>19065</v>
      </c>
      <c r="U549" s="24">
        <f t="shared" si="563"/>
        <v>41</v>
      </c>
      <c r="V549" s="25">
        <f t="shared" si="564"/>
        <v>4513</v>
      </c>
      <c r="W549" s="25">
        <f t="shared" si="565"/>
        <v>95080</v>
      </c>
      <c r="X549" s="72">
        <f t="shared" si="546"/>
        <v>90230</v>
      </c>
      <c r="Y549" s="20" t="s">
        <v>8</v>
      </c>
      <c r="Z549" s="21">
        <f t="shared" si="535"/>
        <v>4.2244626634167961</v>
      </c>
      <c r="AA549" s="22">
        <f t="shared" si="536"/>
        <v>21.068025703523155</v>
      </c>
      <c r="AB549" s="103">
        <f t="shared" si="537"/>
        <v>21707.762557077625</v>
      </c>
      <c r="AC549" s="106">
        <f t="shared" si="566"/>
        <v>9.7053763440860212</v>
      </c>
      <c r="AE549">
        <v>39</v>
      </c>
      <c r="AF549" s="132">
        <f t="shared" si="539"/>
        <v>-1303.6529680365297</v>
      </c>
      <c r="AG549" s="431">
        <f t="shared" si="540"/>
        <v>22.896774193548385</v>
      </c>
      <c r="AH549" s="431">
        <f t="shared" si="541"/>
        <v>478.90322580645159</v>
      </c>
      <c r="AI549">
        <v>1700.9132420091325</v>
      </c>
    </row>
    <row r="550" spans="1:35" x14ac:dyDescent="0.25">
      <c r="A550" s="90" t="s">
        <v>17</v>
      </c>
      <c r="B550" s="560"/>
      <c r="C550" s="27">
        <v>9.39</v>
      </c>
      <c r="D550" s="28">
        <v>913</v>
      </c>
      <c r="E550" s="16">
        <f t="shared" si="567"/>
        <v>97.231096911608091</v>
      </c>
      <c r="F550" s="17">
        <f t="shared" si="558"/>
        <v>4</v>
      </c>
      <c r="G550" s="18">
        <v>37.56</v>
      </c>
      <c r="H550" s="19">
        <v>3652</v>
      </c>
      <c r="I550" s="18">
        <v>12</v>
      </c>
      <c r="J550" s="19">
        <v>802</v>
      </c>
      <c r="K550" s="19">
        <v>17520</v>
      </c>
      <c r="L550" s="136">
        <v>16590</v>
      </c>
      <c r="M550" s="20" t="s">
        <v>8</v>
      </c>
      <c r="N550" s="21">
        <f t="shared" si="525"/>
        <v>4.5536159600997506</v>
      </c>
      <c r="O550" s="22">
        <f t="shared" si="526"/>
        <v>21.845386533665835</v>
      </c>
      <c r="P550" s="23">
        <f t="shared" si="568"/>
        <v>1865.8146964856228</v>
      </c>
      <c r="Q550" s="100">
        <f t="shared" si="559"/>
        <v>0.87842278203723989</v>
      </c>
      <c r="R550" s="17">
        <f t="shared" si="560"/>
        <v>41</v>
      </c>
      <c r="S550" s="24">
        <f t="shared" si="561"/>
        <v>384.99</v>
      </c>
      <c r="T550" s="25">
        <f t="shared" si="562"/>
        <v>37433</v>
      </c>
      <c r="U550" s="24">
        <f t="shared" si="563"/>
        <v>111</v>
      </c>
      <c r="V550" s="25">
        <f t="shared" si="564"/>
        <v>7910</v>
      </c>
      <c r="W550" s="25">
        <f t="shared" si="565"/>
        <v>171070</v>
      </c>
      <c r="X550" s="72">
        <f t="shared" si="546"/>
        <v>162050</v>
      </c>
      <c r="Y550" s="20" t="s">
        <v>8</v>
      </c>
      <c r="Z550" s="21">
        <f t="shared" si="535"/>
        <v>4.7323640960809099</v>
      </c>
      <c r="AA550" s="22">
        <f t="shared" si="536"/>
        <v>21.627054361567637</v>
      </c>
      <c r="AB550" s="103">
        <f t="shared" si="537"/>
        <v>18218.317358892436</v>
      </c>
      <c r="AC550" s="106">
        <f t="shared" si="566"/>
        <v>8.6637458926615558</v>
      </c>
      <c r="AE550">
        <v>106</v>
      </c>
      <c r="AF550" s="132">
        <f t="shared" si="539"/>
        <v>-1865.8146964856228</v>
      </c>
      <c r="AG550" s="431">
        <f t="shared" si="540"/>
        <v>93.112814895947423</v>
      </c>
      <c r="AH550" s="431">
        <f t="shared" si="541"/>
        <v>2034.0854326396493</v>
      </c>
      <c r="AI550">
        <v>1854.1001064962725</v>
      </c>
    </row>
    <row r="551" spans="1:35" x14ac:dyDescent="0.25">
      <c r="A551" s="90" t="s">
        <v>55</v>
      </c>
      <c r="B551" s="560"/>
      <c r="C551" s="27">
        <v>4.76</v>
      </c>
      <c r="D551" s="28">
        <v>513</v>
      </c>
      <c r="E551" s="16">
        <f t="shared" si="567"/>
        <v>107.77310924369749</v>
      </c>
      <c r="F551" s="17">
        <f t="shared" si="558"/>
        <v>3</v>
      </c>
      <c r="G551" s="18">
        <v>14.28</v>
      </c>
      <c r="H551" s="19">
        <v>1539</v>
      </c>
      <c r="I551" s="18">
        <v>3</v>
      </c>
      <c r="J551" s="19">
        <v>298</v>
      </c>
      <c r="K551" s="19">
        <v>6220</v>
      </c>
      <c r="L551" s="136">
        <v>5890</v>
      </c>
      <c r="M551" s="20" t="s">
        <v>8</v>
      </c>
      <c r="N551" s="21">
        <f t="shared" si="525"/>
        <v>5.1644295302013425</v>
      </c>
      <c r="O551" s="22">
        <f t="shared" si="526"/>
        <v>20.872483221476511</v>
      </c>
      <c r="P551" s="23">
        <f t="shared" si="568"/>
        <v>1306.7226890756303</v>
      </c>
      <c r="Q551" s="100">
        <f t="shared" si="559"/>
        <v>0.58089668615984402</v>
      </c>
      <c r="R551" s="17">
        <f t="shared" si="560"/>
        <v>41</v>
      </c>
      <c r="S551" s="24">
        <f t="shared" si="561"/>
        <v>195.16</v>
      </c>
      <c r="T551" s="25">
        <f t="shared" si="562"/>
        <v>21033</v>
      </c>
      <c r="U551" s="24">
        <f t="shared" si="563"/>
        <v>47</v>
      </c>
      <c r="V551" s="25">
        <f t="shared" si="564"/>
        <v>4825</v>
      </c>
      <c r="W551" s="25">
        <f t="shared" si="565"/>
        <v>101750</v>
      </c>
      <c r="X551" s="72">
        <f t="shared" si="546"/>
        <v>96540</v>
      </c>
      <c r="Y551" s="20" t="s">
        <v>8</v>
      </c>
      <c r="Z551" s="21">
        <f t="shared" si="535"/>
        <v>4.3591709844559583</v>
      </c>
      <c r="AA551" s="22">
        <f t="shared" si="536"/>
        <v>21.088082901554404</v>
      </c>
      <c r="AB551" s="103">
        <f t="shared" si="537"/>
        <v>21376.050420168067</v>
      </c>
      <c r="AC551" s="106">
        <f t="shared" si="566"/>
        <v>9.4054580896686169</v>
      </c>
      <c r="AF551" s="132">
        <f t="shared" si="539"/>
        <v>-1306.7226890756303</v>
      </c>
      <c r="AG551" s="431">
        <f t="shared" si="540"/>
        <v>0</v>
      </c>
      <c r="AH551" s="431">
        <f t="shared" si="541"/>
        <v>0</v>
      </c>
      <c r="AI551">
        <v>1542.0168067226891</v>
      </c>
    </row>
    <row r="552" spans="1:35" x14ac:dyDescent="0.25">
      <c r="A552" s="90" t="s">
        <v>56</v>
      </c>
      <c r="B552" s="560"/>
      <c r="C552" s="27">
        <v>0.86</v>
      </c>
      <c r="D552" s="28">
        <v>111</v>
      </c>
      <c r="E552" s="16">
        <f t="shared" si="567"/>
        <v>129.06976744186048</v>
      </c>
      <c r="F552" s="17">
        <f t="shared" si="558"/>
        <v>4</v>
      </c>
      <c r="G552" s="18">
        <v>3.44</v>
      </c>
      <c r="H552" s="19">
        <v>444</v>
      </c>
      <c r="I552" s="18">
        <v>4</v>
      </c>
      <c r="J552" s="19">
        <v>104</v>
      </c>
      <c r="K552" s="19">
        <v>2350</v>
      </c>
      <c r="L552" s="136">
        <v>2230</v>
      </c>
      <c r="M552" s="20" t="s">
        <v>8</v>
      </c>
      <c r="N552" s="21">
        <f t="shared" si="525"/>
        <v>4.2692307692307692</v>
      </c>
      <c r="O552" s="22">
        <f t="shared" si="526"/>
        <v>22.596153846153847</v>
      </c>
      <c r="P552" s="23">
        <f t="shared" si="568"/>
        <v>2732.5581395348836</v>
      </c>
      <c r="Q552" s="100">
        <f t="shared" si="559"/>
        <v>0.93693693693693691</v>
      </c>
      <c r="R552" s="17">
        <f t="shared" si="560"/>
        <v>43</v>
      </c>
      <c r="S552" s="24">
        <f t="shared" si="561"/>
        <v>36.979999999999997</v>
      </c>
      <c r="T552" s="25">
        <f t="shared" si="562"/>
        <v>4773</v>
      </c>
      <c r="U552" s="24">
        <f t="shared" si="563"/>
        <v>43</v>
      </c>
      <c r="V552" s="25">
        <f t="shared" si="564"/>
        <v>1065</v>
      </c>
      <c r="W552" s="25">
        <f t="shared" si="565"/>
        <v>24120</v>
      </c>
      <c r="X552" s="72">
        <f t="shared" si="546"/>
        <v>22880</v>
      </c>
      <c r="Y552" s="20" t="s">
        <v>8</v>
      </c>
      <c r="Z552" s="21">
        <f t="shared" si="535"/>
        <v>4.4816901408450702</v>
      </c>
      <c r="AA552" s="22">
        <f t="shared" si="536"/>
        <v>22.64788732394366</v>
      </c>
      <c r="AB552" s="103">
        <f t="shared" si="537"/>
        <v>28046.511627906977</v>
      </c>
      <c r="AC552" s="106">
        <f t="shared" si="566"/>
        <v>9.5945945945945947</v>
      </c>
      <c r="AE552">
        <v>184</v>
      </c>
      <c r="AF552" s="132">
        <f t="shared" si="539"/>
        <v>-2732.5581395348836</v>
      </c>
      <c r="AG552" s="431">
        <f t="shared" si="540"/>
        <v>172.3963963963964</v>
      </c>
      <c r="AH552" s="431">
        <f t="shared" si="541"/>
        <v>3895.4954954954956</v>
      </c>
      <c r="AI552">
        <v>2593.0232558139537</v>
      </c>
    </row>
    <row r="553" spans="1:35" x14ac:dyDescent="0.25">
      <c r="A553" s="90" t="s">
        <v>20</v>
      </c>
      <c r="B553" s="560"/>
      <c r="C553" s="27">
        <v>10.08</v>
      </c>
      <c r="D553" s="28">
        <v>1160</v>
      </c>
      <c r="E553" s="16">
        <f t="shared" si="567"/>
        <v>115.07936507936508</v>
      </c>
      <c r="F553" s="17">
        <f t="shared" si="558"/>
        <v>5</v>
      </c>
      <c r="G553" s="18">
        <v>50.4</v>
      </c>
      <c r="H553" s="19">
        <v>5800</v>
      </c>
      <c r="I553" s="18">
        <v>12</v>
      </c>
      <c r="J553" s="19">
        <v>1436</v>
      </c>
      <c r="K553" s="19">
        <v>29580</v>
      </c>
      <c r="L553" s="136">
        <v>28010</v>
      </c>
      <c r="M553" s="20" t="s">
        <v>8</v>
      </c>
      <c r="N553" s="21">
        <f t="shared" si="525"/>
        <v>4.03899721448468</v>
      </c>
      <c r="O553" s="22">
        <f t="shared" si="526"/>
        <v>20.598885793871865</v>
      </c>
      <c r="P553" s="23">
        <f t="shared" si="568"/>
        <v>2934.5238095238096</v>
      </c>
      <c r="Q553" s="100">
        <f t="shared" si="559"/>
        <v>1.2379310344827585</v>
      </c>
      <c r="R553" s="17">
        <f t="shared" si="560"/>
        <v>42.396825396825392</v>
      </c>
      <c r="S553" s="24">
        <f t="shared" si="561"/>
        <v>427.35999999999996</v>
      </c>
      <c r="T553" s="25">
        <f t="shared" si="562"/>
        <v>49232</v>
      </c>
      <c r="U553" s="24">
        <f t="shared" si="563"/>
        <v>115</v>
      </c>
      <c r="V553" s="25">
        <f t="shared" si="564"/>
        <v>12597</v>
      </c>
      <c r="W553" s="25">
        <f t="shared" si="565"/>
        <v>261960</v>
      </c>
      <c r="X553" s="72">
        <f t="shared" si="546"/>
        <v>248450</v>
      </c>
      <c r="Y553" s="20" t="s">
        <v>8</v>
      </c>
      <c r="Z553" s="21">
        <f t="shared" si="535"/>
        <v>3.9082321187584346</v>
      </c>
      <c r="AA553" s="22">
        <f t="shared" si="536"/>
        <v>20.795427482733984</v>
      </c>
      <c r="AB553" s="103">
        <f t="shared" si="537"/>
        <v>25988.095238095237</v>
      </c>
      <c r="AC553" s="106">
        <f t="shared" si="566"/>
        <v>10.85948275862069</v>
      </c>
      <c r="AE553">
        <v>106</v>
      </c>
      <c r="AF553" s="132">
        <f t="shared" si="539"/>
        <v>-2934.5238095238096</v>
      </c>
      <c r="AG553" s="431">
        <f t="shared" si="540"/>
        <v>131.22068965517241</v>
      </c>
      <c r="AH553" s="431">
        <f t="shared" si="541"/>
        <v>2702.9999999999995</v>
      </c>
      <c r="AI553">
        <v>2246.031746031746</v>
      </c>
    </row>
    <row r="554" spans="1:35" x14ac:dyDescent="0.25">
      <c r="A554" s="90" t="s">
        <v>19</v>
      </c>
      <c r="B554" s="560"/>
      <c r="C554" s="27">
        <v>10.83</v>
      </c>
      <c r="D554" s="28">
        <v>1290</v>
      </c>
      <c r="E554" s="16">
        <f t="shared" si="567"/>
        <v>119.11357340720221</v>
      </c>
      <c r="F554" s="17">
        <f t="shared" si="558"/>
        <v>5</v>
      </c>
      <c r="G554" s="18">
        <v>54.15</v>
      </c>
      <c r="H554" s="19">
        <v>6450</v>
      </c>
      <c r="I554" s="18">
        <v>13</v>
      </c>
      <c r="J554" s="19">
        <v>1181</v>
      </c>
      <c r="K554" s="19">
        <v>23500</v>
      </c>
      <c r="L554" s="136">
        <v>22250</v>
      </c>
      <c r="M554" s="20" t="s">
        <v>8</v>
      </c>
      <c r="N554" s="21">
        <f t="shared" si="525"/>
        <v>5.4614733276883998</v>
      </c>
      <c r="O554" s="22">
        <f t="shared" si="526"/>
        <v>19.898391193903471</v>
      </c>
      <c r="P554" s="23">
        <f t="shared" si="568"/>
        <v>2169.8984302862418</v>
      </c>
      <c r="Q554" s="100">
        <f t="shared" si="559"/>
        <v>0.9155038759689923</v>
      </c>
      <c r="R554" s="17">
        <f t="shared" si="560"/>
        <v>43.787626962142191</v>
      </c>
      <c r="S554" s="24">
        <f t="shared" si="561"/>
        <v>474.21999999999997</v>
      </c>
      <c r="T554" s="25">
        <f t="shared" si="562"/>
        <v>56622</v>
      </c>
      <c r="U554" s="24">
        <f t="shared" si="563"/>
        <v>108</v>
      </c>
      <c r="V554" s="25">
        <f t="shared" si="564"/>
        <v>11163</v>
      </c>
      <c r="W554" s="25">
        <f t="shared" si="565"/>
        <v>228430</v>
      </c>
      <c r="X554" s="72">
        <f t="shared" si="546"/>
        <v>216580</v>
      </c>
      <c r="Y554" s="20" t="s">
        <v>8</v>
      </c>
      <c r="Z554" s="21">
        <f t="shared" si="535"/>
        <v>5.0722923945176026</v>
      </c>
      <c r="AA554" s="22">
        <f t="shared" si="536"/>
        <v>20.46313714951178</v>
      </c>
      <c r="AB554" s="103">
        <f t="shared" si="537"/>
        <v>21092.336103416437</v>
      </c>
      <c r="AC554" s="106">
        <f t="shared" si="566"/>
        <v>8.6534883720930225</v>
      </c>
      <c r="AF554" s="132">
        <f t="shared" si="539"/>
        <v>-2169.8984302862418</v>
      </c>
      <c r="AG554" s="431">
        <f t="shared" si="540"/>
        <v>0</v>
      </c>
      <c r="AH554" s="431">
        <f t="shared" si="541"/>
        <v>0</v>
      </c>
      <c r="AI554">
        <v>1758.079409048938</v>
      </c>
    </row>
    <row r="555" spans="1:35" x14ac:dyDescent="0.25">
      <c r="A555" s="94" t="s">
        <v>21</v>
      </c>
      <c r="B555" s="566"/>
      <c r="C555" s="29">
        <v>0.83</v>
      </c>
      <c r="D555" s="30">
        <v>98</v>
      </c>
      <c r="E555" s="32">
        <f t="shared" si="567"/>
        <v>118.07228915662651</v>
      </c>
      <c r="F555" s="7">
        <f t="shared" si="558"/>
        <v>5.0000000000000009</v>
      </c>
      <c r="G555" s="6">
        <v>4.1500000000000004</v>
      </c>
      <c r="H555" s="5">
        <v>490</v>
      </c>
      <c r="I555" s="6">
        <v>5</v>
      </c>
      <c r="J555" s="5">
        <v>81</v>
      </c>
      <c r="K555" s="5">
        <v>1680</v>
      </c>
      <c r="L555" s="137">
        <v>1590</v>
      </c>
      <c r="M555" s="43" t="s">
        <v>8</v>
      </c>
      <c r="N555" s="37">
        <f t="shared" si="525"/>
        <v>6.0493827160493829</v>
      </c>
      <c r="O555" s="38">
        <f t="shared" si="526"/>
        <v>20.74074074074074</v>
      </c>
      <c r="P555" s="39">
        <f t="shared" si="568"/>
        <v>2024.0963855421687</v>
      </c>
      <c r="Q555" s="100">
        <f t="shared" si="559"/>
        <v>0.82653061224489799</v>
      </c>
      <c r="R555" s="7">
        <f t="shared" si="560"/>
        <v>42.759036144578317</v>
      </c>
      <c r="S555" s="47">
        <f t="shared" si="561"/>
        <v>35.49</v>
      </c>
      <c r="T555" s="48">
        <f t="shared" si="562"/>
        <v>4189</v>
      </c>
      <c r="U555" s="47">
        <f t="shared" si="563"/>
        <v>45</v>
      </c>
      <c r="V555" s="48">
        <f t="shared" si="564"/>
        <v>873</v>
      </c>
      <c r="W555" s="48">
        <f t="shared" si="565"/>
        <v>18250</v>
      </c>
      <c r="X555" s="72">
        <f t="shared" si="546"/>
        <v>17290</v>
      </c>
      <c r="Y555" s="49" t="s">
        <v>8</v>
      </c>
      <c r="Z555" s="21">
        <f t="shared" si="535"/>
        <v>4.7983963344788085</v>
      </c>
      <c r="AA555" s="22">
        <f t="shared" si="536"/>
        <v>20.904925544100802</v>
      </c>
      <c r="AB555" s="103">
        <f t="shared" si="537"/>
        <v>21987.951807228917</v>
      </c>
      <c r="AC555" s="106">
        <f t="shared" si="566"/>
        <v>8.908163265306122</v>
      </c>
      <c r="AE555">
        <v>13</v>
      </c>
      <c r="AF555" s="132">
        <f t="shared" si="539"/>
        <v>-2024.0963855421687</v>
      </c>
      <c r="AG555" s="431">
        <f t="shared" si="540"/>
        <v>10.744897959183675</v>
      </c>
      <c r="AH555" s="431">
        <f t="shared" si="541"/>
        <v>222.85714285714289</v>
      </c>
      <c r="AI555">
        <v>1903.6144578313254</v>
      </c>
    </row>
    <row r="556" spans="1:35" ht="15.75" thickBot="1" x14ac:dyDescent="0.3">
      <c r="A556" s="122" t="s">
        <v>24</v>
      </c>
      <c r="B556" s="123"/>
      <c r="C556" s="98">
        <f t="shared" ref="C556" si="569">SUM(C547:C555)</f>
        <v>57.309999999999995</v>
      </c>
      <c r="D556" s="99">
        <f t="shared" ref="D556" si="570">SUM(D547:D555)</f>
        <v>6505</v>
      </c>
      <c r="E556" s="50">
        <f t="shared" si="567"/>
        <v>113.50549642296285</v>
      </c>
      <c r="F556" s="51"/>
      <c r="G556" s="98">
        <f t="shared" ref="G556:L556" si="571">SUM(G547:G555)</f>
        <v>241.84</v>
      </c>
      <c r="H556" s="99">
        <f t="shared" si="571"/>
        <v>27590</v>
      </c>
      <c r="I556" s="98">
        <f t="shared" si="571"/>
        <v>70</v>
      </c>
      <c r="J556" s="99">
        <f t="shared" si="571"/>
        <v>5992</v>
      </c>
      <c r="K556" s="99">
        <f t="shared" si="571"/>
        <v>126420</v>
      </c>
      <c r="L556" s="99">
        <f t="shared" si="571"/>
        <v>119710</v>
      </c>
      <c r="M556" s="42" t="s">
        <v>8</v>
      </c>
      <c r="N556" s="126">
        <f t="shared" si="525"/>
        <v>4.6044726301735643</v>
      </c>
      <c r="O556" s="127">
        <f t="shared" si="526"/>
        <v>21.098130841121495</v>
      </c>
      <c r="P556" s="110">
        <f t="shared" si="568"/>
        <v>2205.8977490839297</v>
      </c>
      <c r="Q556" s="113">
        <f t="shared" si="559"/>
        <v>0.92113758647194466</v>
      </c>
      <c r="R556" s="51"/>
      <c r="S556" s="98">
        <f t="shared" ref="S556:W556" si="572">SUM(S547:S555)</f>
        <v>2397.1599999999994</v>
      </c>
      <c r="T556" s="99">
        <f t="shared" si="572"/>
        <v>272502</v>
      </c>
      <c r="U556" s="98">
        <f t="shared" si="572"/>
        <v>686</v>
      </c>
      <c r="V556" s="99">
        <f t="shared" si="572"/>
        <v>60089</v>
      </c>
      <c r="W556" s="99">
        <f t="shared" si="572"/>
        <v>1269630</v>
      </c>
      <c r="X556" s="72">
        <f t="shared" si="546"/>
        <v>1203690</v>
      </c>
      <c r="Y556" s="42" t="s">
        <v>8</v>
      </c>
      <c r="Z556" s="126">
        <f t="shared" si="535"/>
        <v>4.5349731232005857</v>
      </c>
      <c r="AA556" s="127">
        <f t="shared" si="536"/>
        <v>21.129158415017724</v>
      </c>
      <c r="AB556" s="128">
        <f t="shared" si="537"/>
        <v>22153.725353341477</v>
      </c>
      <c r="AC556" s="108">
        <f t="shared" si="566"/>
        <v>9.2373558800922364</v>
      </c>
      <c r="AG556" s="431">
        <f t="shared" si="540"/>
        <v>0</v>
      </c>
      <c r="AH556" s="431">
        <f t="shared" si="541"/>
        <v>0</v>
      </c>
      <c r="AI556">
        <v>1943.8143430465889</v>
      </c>
    </row>
    <row r="557" spans="1:35" ht="15.75" thickBot="1" x14ac:dyDescent="0.3">
      <c r="A557" s="93" t="s">
        <v>25</v>
      </c>
      <c r="B557" s="52"/>
      <c r="C557" s="40">
        <f t="shared" ref="C557:D557" si="573">C534+C546+C556</f>
        <v>507.90000000000003</v>
      </c>
      <c r="D557" s="41">
        <f t="shared" si="573"/>
        <v>63451</v>
      </c>
      <c r="E557" s="10">
        <f t="shared" si="567"/>
        <v>124.92813545973615</v>
      </c>
      <c r="F557" s="4"/>
      <c r="G557" s="40">
        <f t="shared" ref="G557:L557" si="574">G534+G546+G556</f>
        <v>2097.1600000000003</v>
      </c>
      <c r="H557" s="41">
        <f t="shared" si="574"/>
        <v>261917</v>
      </c>
      <c r="I557" s="40">
        <f t="shared" si="574"/>
        <v>637</v>
      </c>
      <c r="J557" s="41">
        <f t="shared" si="574"/>
        <v>53001</v>
      </c>
      <c r="K557" s="41">
        <f t="shared" si="574"/>
        <v>1293290</v>
      </c>
      <c r="L557" s="41">
        <f t="shared" si="574"/>
        <v>1224650</v>
      </c>
      <c r="M557" s="83" t="s">
        <v>8</v>
      </c>
      <c r="N557" s="12">
        <f t="shared" si="525"/>
        <v>4.9417369483594653</v>
      </c>
      <c r="O557" s="13">
        <f t="shared" si="526"/>
        <v>24.401237712495991</v>
      </c>
      <c r="P557" s="26">
        <f t="shared" si="568"/>
        <v>2546.3477062413858</v>
      </c>
      <c r="Q557" s="114">
        <f t="shared" si="559"/>
        <v>0.83530598414524593</v>
      </c>
      <c r="R557" s="4"/>
      <c r="S557" s="40">
        <f t="shared" ref="S557:W557" si="575">S534+S546+S556</f>
        <v>21594.66</v>
      </c>
      <c r="T557" s="41">
        <f t="shared" si="575"/>
        <v>2698897</v>
      </c>
      <c r="U557" s="40">
        <f t="shared" si="575"/>
        <v>6478</v>
      </c>
      <c r="V557" s="41">
        <f t="shared" si="575"/>
        <v>536449</v>
      </c>
      <c r="W557" s="41">
        <f t="shared" si="575"/>
        <v>13003380</v>
      </c>
      <c r="X557" s="72">
        <f t="shared" si="546"/>
        <v>12329140</v>
      </c>
      <c r="Y557" s="83" t="s">
        <v>8</v>
      </c>
      <c r="Z557" s="12">
        <f t="shared" si="535"/>
        <v>5.0310411614151578</v>
      </c>
      <c r="AA557" s="13">
        <f t="shared" si="536"/>
        <v>24.239732015531764</v>
      </c>
      <c r="AB557" s="104">
        <f t="shared" si="537"/>
        <v>25602.244536326045</v>
      </c>
      <c r="AC557" s="109">
        <f t="shared" si="566"/>
        <v>8.4545397235662172</v>
      </c>
      <c r="AG557" s="431">
        <f t="shared" si="540"/>
        <v>0</v>
      </c>
      <c r="AH557" s="431">
        <f t="shared" si="541"/>
        <v>0</v>
      </c>
      <c r="AI557">
        <v>2481.2561527859812</v>
      </c>
    </row>
    <row r="562" spans="1:35" ht="18.75" x14ac:dyDescent="0.3">
      <c r="A562" s="567" t="s">
        <v>58</v>
      </c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</row>
    <row r="563" spans="1:35" ht="15.75" x14ac:dyDescent="0.25">
      <c r="A563" s="568" t="s">
        <v>62</v>
      </c>
      <c r="B563" s="568"/>
      <c r="C563" s="568"/>
      <c r="D563" s="568"/>
      <c r="E563" s="568"/>
      <c r="F563" s="568"/>
      <c r="G563" s="568"/>
      <c r="H563" s="568"/>
      <c r="I563" s="568"/>
      <c r="J563" s="568"/>
      <c r="K563" s="568"/>
      <c r="L563" s="568"/>
      <c r="M563" s="568"/>
      <c r="N563" s="568"/>
      <c r="O563" s="568"/>
      <c r="P563" s="568"/>
      <c r="Q563" s="568"/>
      <c r="R563" s="568"/>
      <c r="S563" s="568"/>
      <c r="T563" s="568"/>
      <c r="U563" s="568"/>
      <c r="V563" s="568"/>
      <c r="W563" s="568"/>
      <c r="X563" s="568"/>
      <c r="Y563" s="568"/>
      <c r="Z563" s="568"/>
      <c r="AA563" s="568"/>
      <c r="AB563" s="568"/>
      <c r="AC563" s="568"/>
    </row>
    <row r="564" spans="1:35" ht="15.75" x14ac:dyDescent="0.25">
      <c r="A564" s="568" t="s">
        <v>77</v>
      </c>
      <c r="B564" s="568"/>
      <c r="C564" s="568"/>
      <c r="D564" s="568"/>
      <c r="E564" s="568"/>
      <c r="F564" s="568"/>
      <c r="G564" s="568"/>
      <c r="H564" s="568"/>
      <c r="I564" s="568"/>
      <c r="J564" s="568"/>
      <c r="K564" s="568"/>
      <c r="L564" s="568"/>
      <c r="M564" s="568"/>
      <c r="N564" s="568"/>
      <c r="O564" s="568"/>
      <c r="P564" s="568"/>
      <c r="Q564" s="568"/>
      <c r="R564" s="568"/>
      <c r="S564" s="568"/>
      <c r="T564" s="568"/>
      <c r="U564" s="568"/>
      <c r="V564" s="568"/>
      <c r="W564" s="568"/>
      <c r="X564" s="568"/>
      <c r="Y564" s="568"/>
      <c r="Z564" s="568"/>
      <c r="AA564" s="568"/>
      <c r="AB564" s="568"/>
      <c r="AC564" s="568"/>
    </row>
    <row r="565" spans="1:35" ht="19.5" thickBot="1" x14ac:dyDescent="0.35"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11">
        <v>4</v>
      </c>
      <c r="AC565" s="4"/>
    </row>
    <row r="566" spans="1:35" ht="15" customHeight="1" x14ac:dyDescent="0.25">
      <c r="A566" s="569" t="s">
        <v>3</v>
      </c>
      <c r="B566" s="571" t="s">
        <v>2</v>
      </c>
      <c r="C566" s="573" t="s">
        <v>59</v>
      </c>
      <c r="D566" s="573" t="s">
        <v>60</v>
      </c>
      <c r="E566" s="573" t="s">
        <v>23</v>
      </c>
      <c r="F566" s="576" t="s">
        <v>9</v>
      </c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8"/>
      <c r="R566" s="576" t="s">
        <v>10</v>
      </c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9"/>
    </row>
    <row r="567" spans="1:35" ht="51.75" thickBot="1" x14ac:dyDescent="0.3">
      <c r="A567" s="570"/>
      <c r="B567" s="572"/>
      <c r="C567" s="574"/>
      <c r="D567" s="575"/>
      <c r="E567" s="575"/>
      <c r="F567" s="8" t="s">
        <v>14</v>
      </c>
      <c r="G567" s="95" t="s">
        <v>13</v>
      </c>
      <c r="H567" s="95" t="s">
        <v>57</v>
      </c>
      <c r="I567" s="1" t="s">
        <v>4</v>
      </c>
      <c r="J567" s="1" t="s">
        <v>5</v>
      </c>
      <c r="K567" s="1" t="s">
        <v>6</v>
      </c>
      <c r="L567" s="95" t="s">
        <v>64</v>
      </c>
      <c r="M567" s="557" t="s">
        <v>7</v>
      </c>
      <c r="N567" s="558"/>
      <c r="O567" s="1" t="s">
        <v>0</v>
      </c>
      <c r="P567" s="1" t="s">
        <v>1</v>
      </c>
      <c r="Q567" s="95" t="s">
        <v>61</v>
      </c>
      <c r="R567" s="8" t="s">
        <v>14</v>
      </c>
      <c r="S567" s="95" t="s">
        <v>12</v>
      </c>
      <c r="T567" s="95" t="s">
        <v>11</v>
      </c>
      <c r="U567" s="1" t="s">
        <v>4</v>
      </c>
      <c r="V567" s="1" t="s">
        <v>5</v>
      </c>
      <c r="W567" s="1" t="s">
        <v>6</v>
      </c>
      <c r="X567" s="95" t="s">
        <v>65</v>
      </c>
      <c r="Y567" s="557" t="s">
        <v>7</v>
      </c>
      <c r="Z567" s="558"/>
      <c r="AA567" s="1" t="s">
        <v>0</v>
      </c>
      <c r="AB567" s="102" t="s">
        <v>1</v>
      </c>
      <c r="AC567" s="105" t="s">
        <v>15</v>
      </c>
      <c r="AE567" t="s">
        <v>94</v>
      </c>
      <c r="AF567" t="s">
        <v>94</v>
      </c>
      <c r="AH567" t="s">
        <v>95</v>
      </c>
      <c r="AI567" t="s">
        <v>95</v>
      </c>
    </row>
    <row r="568" spans="1:35" x14ac:dyDescent="0.25">
      <c r="A568" s="89" t="s">
        <v>26</v>
      </c>
      <c r="B568" s="559">
        <v>1997</v>
      </c>
      <c r="C568" s="78">
        <v>18.91</v>
      </c>
      <c r="D568" s="79">
        <v>2447</v>
      </c>
      <c r="E568" s="31">
        <f t="shared" ref="E568:E597" si="576">D568/C568</f>
        <v>129.40243257535695</v>
      </c>
      <c r="F568" s="64">
        <f t="shared" ref="F568:F584" si="577">G568/C568</f>
        <v>6</v>
      </c>
      <c r="G568" s="65">
        <v>113.46</v>
      </c>
      <c r="H568" s="66">
        <v>14682</v>
      </c>
      <c r="I568" s="65">
        <v>34</v>
      </c>
      <c r="J568" s="66">
        <v>2980</v>
      </c>
      <c r="K568" s="66">
        <v>70000</v>
      </c>
      <c r="L568" s="135">
        <v>66570</v>
      </c>
      <c r="M568" s="67" t="s">
        <v>8</v>
      </c>
      <c r="N568" s="68">
        <f t="shared" ref="N568:N608" si="578">H568/J568</f>
        <v>4.9268456375838925</v>
      </c>
      <c r="O568" s="69">
        <f t="shared" ref="O568:O608" si="579">K568/J568</f>
        <v>23.48993288590604</v>
      </c>
      <c r="P568" s="70">
        <f t="shared" ref="P568:P597" si="580">K568/C568</f>
        <v>3701.7451084082495</v>
      </c>
      <c r="Q568" s="100">
        <f t="shared" ref="Q568:Q584" si="581">J568/D568</f>
        <v>1.2178177360032694</v>
      </c>
      <c r="R568" s="64">
        <f t="shared" ref="R568:R584" si="582">S568/C568</f>
        <v>47.158646218931779</v>
      </c>
      <c r="S568" s="71">
        <f t="shared" ref="S568:S584" si="583">G568+S517</f>
        <v>891.77</v>
      </c>
      <c r="T568" s="72">
        <f t="shared" ref="T568:T584" si="584">H568+T517</f>
        <v>115386</v>
      </c>
      <c r="U568" s="71">
        <f t="shared" ref="U568:U584" si="585">I568+U517</f>
        <v>255</v>
      </c>
      <c r="V568" s="72">
        <f t="shared" ref="V568:V584" si="586">J568+V517</f>
        <v>23458</v>
      </c>
      <c r="W568" s="72">
        <f t="shared" ref="W568:X584" si="587">K568+W517</f>
        <v>555520</v>
      </c>
      <c r="X568" s="72">
        <f t="shared" si="587"/>
        <v>526550</v>
      </c>
      <c r="Y568" s="67" t="s">
        <v>8</v>
      </c>
      <c r="Z568" s="21">
        <f t="shared" ref="Z568:Z608" si="588">T568/V568</f>
        <v>4.9188336601585814</v>
      </c>
      <c r="AA568" s="22">
        <f t="shared" ref="AA568:AA608" si="589">W568/V568</f>
        <v>23.681473271378636</v>
      </c>
      <c r="AB568" s="103">
        <f t="shared" ref="AB568:AB608" si="590">W568/C568</f>
        <v>29377.049180327867</v>
      </c>
      <c r="AC568" s="106">
        <f t="shared" ref="AC568:AC584" si="591">V568/D568</f>
        <v>9.5864323661626489</v>
      </c>
      <c r="AF568" s="132">
        <f>AD568-P568</f>
        <v>-3701.7451084082495</v>
      </c>
      <c r="AG568" s="431">
        <f>(J568/D568)*AE568</f>
        <v>0</v>
      </c>
      <c r="AH568" s="431">
        <f>AG568*O568</f>
        <v>0</v>
      </c>
      <c r="AI568" s="204">
        <f>AH568-P568</f>
        <v>-3701.7451084082495</v>
      </c>
    </row>
    <row r="569" spans="1:35" x14ac:dyDescent="0.25">
      <c r="A569" s="90" t="s">
        <v>27</v>
      </c>
      <c r="B569" s="560"/>
      <c r="C569" s="27">
        <v>16.41</v>
      </c>
      <c r="D569" s="28">
        <v>2029</v>
      </c>
      <c r="E569" s="16">
        <f t="shared" si="576"/>
        <v>123.64411943936624</v>
      </c>
      <c r="F569" s="17">
        <f t="shared" si="577"/>
        <v>6</v>
      </c>
      <c r="G569" s="18">
        <v>98.46</v>
      </c>
      <c r="H569" s="19">
        <v>12174</v>
      </c>
      <c r="I569" s="65">
        <v>32</v>
      </c>
      <c r="J569" s="19">
        <v>2185</v>
      </c>
      <c r="K569" s="19">
        <v>53010</v>
      </c>
      <c r="L569" s="136">
        <v>50420</v>
      </c>
      <c r="M569" s="20" t="s">
        <v>8</v>
      </c>
      <c r="N569" s="21">
        <f t="shared" si="578"/>
        <v>5.5716247139588102</v>
      </c>
      <c r="O569" s="22">
        <f t="shared" si="579"/>
        <v>24.260869565217391</v>
      </c>
      <c r="P569" s="23">
        <f t="shared" si="580"/>
        <v>3230.3473491773307</v>
      </c>
      <c r="Q569" s="100">
        <f t="shared" si="581"/>
        <v>1.0768851651059634</v>
      </c>
      <c r="R569" s="17">
        <f t="shared" si="582"/>
        <v>48</v>
      </c>
      <c r="S569" s="24">
        <f t="shared" si="583"/>
        <v>787.68000000000006</v>
      </c>
      <c r="T569" s="25">
        <f t="shared" si="584"/>
        <v>97392</v>
      </c>
      <c r="U569" s="24">
        <f t="shared" si="585"/>
        <v>244</v>
      </c>
      <c r="V569" s="25">
        <f t="shared" si="586"/>
        <v>18329</v>
      </c>
      <c r="W569" s="25">
        <f t="shared" si="587"/>
        <v>459820</v>
      </c>
      <c r="X569" s="72">
        <f t="shared" si="587"/>
        <v>436380</v>
      </c>
      <c r="Y569" s="20" t="s">
        <v>8</v>
      </c>
      <c r="Z569" s="21">
        <f t="shared" si="588"/>
        <v>5.3135468383436084</v>
      </c>
      <c r="AA569" s="22">
        <f t="shared" si="589"/>
        <v>25.087020568498009</v>
      </c>
      <c r="AB569" s="103">
        <f t="shared" si="590"/>
        <v>28020.719073735527</v>
      </c>
      <c r="AC569" s="106">
        <f t="shared" si="591"/>
        <v>9.0335140463282411</v>
      </c>
      <c r="AF569" s="132">
        <f t="shared" ref="AF569:AF606" si="592">AD569-P569</f>
        <v>-3230.3473491773307</v>
      </c>
      <c r="AG569" s="431">
        <f t="shared" ref="AG569:AG608" si="593">(J569/D569)*AE569</f>
        <v>0</v>
      </c>
      <c r="AH569" s="431">
        <f t="shared" ref="AH569:AH608" si="594">AG569*O569</f>
        <v>0</v>
      </c>
      <c r="AI569" s="204">
        <f t="shared" ref="AI569:AI606" si="595">AH569-P569</f>
        <v>-3230.3473491773307</v>
      </c>
    </row>
    <row r="570" spans="1:35" x14ac:dyDescent="0.25">
      <c r="A570" s="90" t="s">
        <v>28</v>
      </c>
      <c r="B570" s="560"/>
      <c r="C570" s="27">
        <v>18.7</v>
      </c>
      <c r="D570" s="28">
        <v>2289</v>
      </c>
      <c r="E570" s="16">
        <f t="shared" si="576"/>
        <v>122.40641711229947</v>
      </c>
      <c r="F570" s="17">
        <f t="shared" si="577"/>
        <v>6</v>
      </c>
      <c r="G570" s="18">
        <v>112.2</v>
      </c>
      <c r="H570" s="19">
        <v>13734</v>
      </c>
      <c r="I570" s="65">
        <v>36</v>
      </c>
      <c r="J570" s="19">
        <v>2502</v>
      </c>
      <c r="K570" s="19">
        <v>60470</v>
      </c>
      <c r="L570" s="136">
        <v>57510</v>
      </c>
      <c r="M570" s="20" t="s">
        <v>8</v>
      </c>
      <c r="N570" s="21">
        <f t="shared" si="578"/>
        <v>5.4892086330935248</v>
      </c>
      <c r="O570" s="22">
        <f t="shared" si="579"/>
        <v>24.168665067945643</v>
      </c>
      <c r="P570" s="23">
        <f t="shared" si="580"/>
        <v>3233.6898395721928</v>
      </c>
      <c r="Q570" s="100">
        <f t="shared" si="581"/>
        <v>1.09305373525557</v>
      </c>
      <c r="R570" s="17">
        <f t="shared" si="582"/>
        <v>49</v>
      </c>
      <c r="S570" s="24">
        <f t="shared" si="583"/>
        <v>916.3</v>
      </c>
      <c r="T570" s="25">
        <f t="shared" si="584"/>
        <v>112161</v>
      </c>
      <c r="U570" s="24">
        <f t="shared" si="585"/>
        <v>262</v>
      </c>
      <c r="V570" s="25">
        <f t="shared" si="586"/>
        <v>21765</v>
      </c>
      <c r="W570" s="25">
        <f t="shared" si="587"/>
        <v>539270</v>
      </c>
      <c r="X570" s="72">
        <f t="shared" si="587"/>
        <v>511740</v>
      </c>
      <c r="Y570" s="20" t="s">
        <v>8</v>
      </c>
      <c r="Z570" s="21">
        <f t="shared" si="588"/>
        <v>5.1532736044107512</v>
      </c>
      <c r="AA570" s="22">
        <f t="shared" si="589"/>
        <v>24.776935446818285</v>
      </c>
      <c r="AB570" s="103">
        <f t="shared" si="590"/>
        <v>28837.967914438505</v>
      </c>
      <c r="AC570" s="106">
        <f t="shared" si="591"/>
        <v>9.5085190039318483</v>
      </c>
      <c r="AF570" s="132">
        <f t="shared" si="592"/>
        <v>-3233.6898395721928</v>
      </c>
      <c r="AG570" s="431">
        <f t="shared" si="593"/>
        <v>0</v>
      </c>
      <c r="AH570" s="431">
        <f t="shared" si="594"/>
        <v>0</v>
      </c>
      <c r="AI570" s="204">
        <f t="shared" si="595"/>
        <v>-3233.6898395721928</v>
      </c>
    </row>
    <row r="571" spans="1:35" x14ac:dyDescent="0.25">
      <c r="A571" s="90" t="s">
        <v>29</v>
      </c>
      <c r="B571" s="560"/>
      <c r="C571" s="27">
        <v>17.149999999999999</v>
      </c>
      <c r="D571" s="28">
        <v>2151</v>
      </c>
      <c r="E571" s="16">
        <f t="shared" si="576"/>
        <v>125.42274052478135</v>
      </c>
      <c r="F571" s="17">
        <f t="shared" si="577"/>
        <v>6.0000000000000009</v>
      </c>
      <c r="G571" s="18">
        <v>102.9</v>
      </c>
      <c r="H571" s="19">
        <v>12906</v>
      </c>
      <c r="I571" s="65">
        <v>32</v>
      </c>
      <c r="J571" s="19">
        <v>2649</v>
      </c>
      <c r="K571" s="19">
        <v>63580</v>
      </c>
      <c r="L571" s="136">
        <v>60470</v>
      </c>
      <c r="M571" s="20" t="s">
        <v>8</v>
      </c>
      <c r="N571" s="21">
        <f t="shared" si="578"/>
        <v>4.87202718006795</v>
      </c>
      <c r="O571" s="22">
        <f t="shared" si="579"/>
        <v>24.00151000377501</v>
      </c>
      <c r="P571" s="23">
        <f t="shared" si="580"/>
        <v>3707.2886297376094</v>
      </c>
      <c r="Q571" s="100">
        <f t="shared" si="581"/>
        <v>1.2315202231520224</v>
      </c>
      <c r="R571" s="17">
        <f t="shared" si="582"/>
        <v>49.000000000000007</v>
      </c>
      <c r="S571" s="24">
        <f t="shared" si="583"/>
        <v>840.35</v>
      </c>
      <c r="T571" s="25">
        <f t="shared" si="584"/>
        <v>105399</v>
      </c>
      <c r="U571" s="24">
        <f t="shared" si="585"/>
        <v>237</v>
      </c>
      <c r="V571" s="25">
        <f t="shared" si="586"/>
        <v>20707</v>
      </c>
      <c r="W571" s="25">
        <f t="shared" si="587"/>
        <v>512570</v>
      </c>
      <c r="X571" s="72">
        <f t="shared" si="587"/>
        <v>485870</v>
      </c>
      <c r="Y571" s="20" t="s">
        <v>8</v>
      </c>
      <c r="Z571" s="21">
        <f t="shared" si="588"/>
        <v>5.090017868353697</v>
      </c>
      <c r="AA571" s="22">
        <f t="shared" si="589"/>
        <v>24.753465011831747</v>
      </c>
      <c r="AB571" s="103">
        <f t="shared" si="590"/>
        <v>29887.463556851315</v>
      </c>
      <c r="AC571" s="106">
        <f t="shared" si="591"/>
        <v>9.6266852626685271</v>
      </c>
      <c r="AF571" s="132">
        <f t="shared" si="592"/>
        <v>-3707.2886297376094</v>
      </c>
      <c r="AG571" s="431">
        <f t="shared" si="593"/>
        <v>0</v>
      </c>
      <c r="AH571" s="431">
        <f t="shared" si="594"/>
        <v>0</v>
      </c>
      <c r="AI571" s="204">
        <f t="shared" si="595"/>
        <v>-3707.2886297376094</v>
      </c>
    </row>
    <row r="572" spans="1:35" x14ac:dyDescent="0.25">
      <c r="A572" s="90" t="s">
        <v>30</v>
      </c>
      <c r="B572" s="560"/>
      <c r="C572" s="27">
        <v>16.600000000000001</v>
      </c>
      <c r="D572" s="28">
        <v>2134</v>
      </c>
      <c r="E572" s="16">
        <f t="shared" si="576"/>
        <v>128.55421686746988</v>
      </c>
      <c r="F572" s="17">
        <f t="shared" si="577"/>
        <v>5.9999999999999991</v>
      </c>
      <c r="G572" s="18">
        <v>99.6</v>
      </c>
      <c r="H572" s="19">
        <v>12804</v>
      </c>
      <c r="I572" s="65">
        <v>26</v>
      </c>
      <c r="J572" s="19">
        <v>2260</v>
      </c>
      <c r="K572" s="19">
        <v>53830</v>
      </c>
      <c r="L572" s="136">
        <v>51200</v>
      </c>
      <c r="M572" s="20" t="s">
        <v>8</v>
      </c>
      <c r="N572" s="21">
        <f t="shared" si="578"/>
        <v>5.6654867256637171</v>
      </c>
      <c r="O572" s="22">
        <f t="shared" si="579"/>
        <v>23.818584070796462</v>
      </c>
      <c r="P572" s="23">
        <f t="shared" si="580"/>
        <v>3242.7710843373493</v>
      </c>
      <c r="Q572" s="100">
        <f t="shared" si="581"/>
        <v>1.0590440487347703</v>
      </c>
      <c r="R572" s="17">
        <f t="shared" si="582"/>
        <v>48.999999999999993</v>
      </c>
      <c r="S572" s="24">
        <f t="shared" si="583"/>
        <v>813.4</v>
      </c>
      <c r="T572" s="25">
        <f t="shared" si="584"/>
        <v>104566</v>
      </c>
      <c r="U572" s="24">
        <f t="shared" si="585"/>
        <v>225</v>
      </c>
      <c r="V572" s="25">
        <f t="shared" si="586"/>
        <v>20143</v>
      </c>
      <c r="W572" s="25">
        <f t="shared" si="587"/>
        <v>499370</v>
      </c>
      <c r="X572" s="72">
        <f t="shared" si="587"/>
        <v>473890</v>
      </c>
      <c r="Y572" s="20" t="s">
        <v>8</v>
      </c>
      <c r="Z572" s="21">
        <f t="shared" si="588"/>
        <v>5.1911830412550266</v>
      </c>
      <c r="AA572" s="22">
        <f t="shared" si="589"/>
        <v>24.7912426153006</v>
      </c>
      <c r="AB572" s="103">
        <f t="shared" si="590"/>
        <v>30082.530120481926</v>
      </c>
      <c r="AC572" s="106">
        <f t="shared" si="591"/>
        <v>9.4390815370196819</v>
      </c>
      <c r="AF572" s="132">
        <f t="shared" si="592"/>
        <v>-3242.7710843373493</v>
      </c>
      <c r="AG572" s="431">
        <f t="shared" si="593"/>
        <v>0</v>
      </c>
      <c r="AH572" s="431">
        <f t="shared" si="594"/>
        <v>0</v>
      </c>
      <c r="AI572" s="204">
        <f t="shared" si="595"/>
        <v>-3242.7710843373493</v>
      </c>
    </row>
    <row r="573" spans="1:35" x14ac:dyDescent="0.25">
      <c r="A573" s="90" t="s">
        <v>31</v>
      </c>
      <c r="B573" s="560"/>
      <c r="C573" s="27">
        <v>14.28</v>
      </c>
      <c r="D573" s="28">
        <v>1762</v>
      </c>
      <c r="E573" s="16">
        <f t="shared" si="576"/>
        <v>123.38935574229693</v>
      </c>
      <c r="F573" s="17">
        <f t="shared" si="577"/>
        <v>6.0000000000000009</v>
      </c>
      <c r="G573" s="18">
        <v>85.68</v>
      </c>
      <c r="H573" s="19">
        <v>10572</v>
      </c>
      <c r="I573" s="65">
        <v>27</v>
      </c>
      <c r="J573" s="19">
        <v>1867</v>
      </c>
      <c r="K573" s="19">
        <v>41570</v>
      </c>
      <c r="L573" s="136">
        <v>39540</v>
      </c>
      <c r="M573" s="20" t="s">
        <v>8</v>
      </c>
      <c r="N573" s="21">
        <f t="shared" si="578"/>
        <v>5.6625602570969473</v>
      </c>
      <c r="O573" s="22">
        <f t="shared" si="579"/>
        <v>22.265666845206212</v>
      </c>
      <c r="P573" s="23">
        <f t="shared" si="580"/>
        <v>2911.0644257703084</v>
      </c>
      <c r="Q573" s="100">
        <f t="shared" si="581"/>
        <v>1.0595913734392735</v>
      </c>
      <c r="R573" s="17">
        <f t="shared" si="582"/>
        <v>47.439775910364155</v>
      </c>
      <c r="S573" s="24">
        <f t="shared" si="583"/>
        <v>677.44</v>
      </c>
      <c r="T573" s="25">
        <f t="shared" si="584"/>
        <v>83576</v>
      </c>
      <c r="U573" s="24">
        <f t="shared" si="585"/>
        <v>195</v>
      </c>
      <c r="V573" s="25">
        <f t="shared" si="586"/>
        <v>15676</v>
      </c>
      <c r="W573" s="25">
        <f t="shared" si="587"/>
        <v>372190</v>
      </c>
      <c r="X573" s="72">
        <f t="shared" si="587"/>
        <v>352760</v>
      </c>
      <c r="Y573" s="20" t="s">
        <v>8</v>
      </c>
      <c r="Z573" s="21">
        <f t="shared" si="588"/>
        <v>5.3314621076805304</v>
      </c>
      <c r="AA573" s="22">
        <f t="shared" si="589"/>
        <v>23.742663944883898</v>
      </c>
      <c r="AB573" s="103">
        <f t="shared" si="590"/>
        <v>26063.725490196081</v>
      </c>
      <c r="AC573" s="106">
        <f t="shared" si="591"/>
        <v>8.8967082860385922</v>
      </c>
      <c r="AF573" s="132">
        <f t="shared" si="592"/>
        <v>-2911.0644257703084</v>
      </c>
      <c r="AG573" s="431">
        <f t="shared" si="593"/>
        <v>0</v>
      </c>
      <c r="AH573" s="431">
        <f t="shared" si="594"/>
        <v>0</v>
      </c>
      <c r="AI573" s="204">
        <f t="shared" si="595"/>
        <v>-2911.0644257703084</v>
      </c>
    </row>
    <row r="574" spans="1:35" x14ac:dyDescent="0.25">
      <c r="A574" s="90" t="s">
        <v>32</v>
      </c>
      <c r="B574" s="560"/>
      <c r="C574" s="27">
        <v>19.53</v>
      </c>
      <c r="D574" s="28">
        <v>2423</v>
      </c>
      <c r="E574" s="16">
        <f t="shared" si="576"/>
        <v>124.06554019457245</v>
      </c>
      <c r="F574" s="17">
        <f t="shared" si="577"/>
        <v>6</v>
      </c>
      <c r="G574" s="18">
        <v>117.18</v>
      </c>
      <c r="H574" s="19">
        <v>14538</v>
      </c>
      <c r="I574" s="65">
        <v>35</v>
      </c>
      <c r="J574" s="19">
        <v>2830</v>
      </c>
      <c r="K574" s="19">
        <v>68460</v>
      </c>
      <c r="L574" s="136">
        <v>65110</v>
      </c>
      <c r="M574" s="20" t="s">
        <v>8</v>
      </c>
      <c r="N574" s="21">
        <f t="shared" si="578"/>
        <v>5.1371024734982331</v>
      </c>
      <c r="O574" s="22">
        <f t="shared" si="579"/>
        <v>24.190812720848058</v>
      </c>
      <c r="P574" s="23">
        <f t="shared" si="580"/>
        <v>3505.3763440860212</v>
      </c>
      <c r="Q574" s="100">
        <f t="shared" si="581"/>
        <v>1.1679735864630623</v>
      </c>
      <c r="R574" s="17">
        <f t="shared" si="582"/>
        <v>48</v>
      </c>
      <c r="S574" s="24">
        <f t="shared" si="583"/>
        <v>937.44</v>
      </c>
      <c r="T574" s="25">
        <f t="shared" si="584"/>
        <v>116304</v>
      </c>
      <c r="U574" s="24">
        <f t="shared" si="585"/>
        <v>483</v>
      </c>
      <c r="V574" s="25">
        <f t="shared" si="586"/>
        <v>23858</v>
      </c>
      <c r="W574" s="25">
        <f t="shared" si="587"/>
        <v>601500</v>
      </c>
      <c r="X574" s="72">
        <f t="shared" si="587"/>
        <v>570020</v>
      </c>
      <c r="Y574" s="20" t="s">
        <v>8</v>
      </c>
      <c r="Z574" s="21">
        <f t="shared" si="588"/>
        <v>4.8748428200184426</v>
      </c>
      <c r="AA574" s="22">
        <f t="shared" si="589"/>
        <v>25.211669041830831</v>
      </c>
      <c r="AB574" s="103">
        <f t="shared" si="590"/>
        <v>30798.771121351765</v>
      </c>
      <c r="AC574" s="106">
        <f t="shared" si="591"/>
        <v>9.8464713165497315</v>
      </c>
      <c r="AF574" s="132">
        <f t="shared" si="592"/>
        <v>-3505.3763440860212</v>
      </c>
      <c r="AG574" s="431">
        <f t="shared" si="593"/>
        <v>0</v>
      </c>
      <c r="AH574" s="431">
        <f t="shared" si="594"/>
        <v>0</v>
      </c>
      <c r="AI574" s="204">
        <f t="shared" si="595"/>
        <v>-3505.3763440860212</v>
      </c>
    </row>
    <row r="575" spans="1:35" x14ac:dyDescent="0.25">
      <c r="A575" s="90" t="s">
        <v>33</v>
      </c>
      <c r="B575" s="560"/>
      <c r="C575" s="27">
        <v>19.88</v>
      </c>
      <c r="D575" s="28">
        <v>2473</v>
      </c>
      <c r="E575" s="16">
        <f t="shared" si="576"/>
        <v>124.39637826961771</v>
      </c>
      <c r="F575" s="17">
        <f t="shared" si="577"/>
        <v>6</v>
      </c>
      <c r="G575" s="18">
        <v>119.28</v>
      </c>
      <c r="H575" s="19">
        <v>14838</v>
      </c>
      <c r="I575" s="65">
        <v>34</v>
      </c>
      <c r="J575" s="19">
        <v>2743</v>
      </c>
      <c r="K575" s="19">
        <v>66480</v>
      </c>
      <c r="L575" s="136">
        <v>63230</v>
      </c>
      <c r="M575" s="20" t="s">
        <v>8</v>
      </c>
      <c r="N575" s="21">
        <f t="shared" si="578"/>
        <v>5.4094057601166607</v>
      </c>
      <c r="O575" s="22">
        <f t="shared" si="579"/>
        <v>24.236237695953335</v>
      </c>
      <c r="P575" s="23">
        <f t="shared" si="580"/>
        <v>3344.0643863179075</v>
      </c>
      <c r="Q575" s="100">
        <f t="shared" si="581"/>
        <v>1.1091791346542661</v>
      </c>
      <c r="R575" s="17">
        <f t="shared" si="582"/>
        <v>48.597585513078471</v>
      </c>
      <c r="S575" s="24">
        <f t="shared" si="583"/>
        <v>966.11999999999989</v>
      </c>
      <c r="T575" s="25">
        <f t="shared" si="584"/>
        <v>120181</v>
      </c>
      <c r="U575" s="24">
        <f t="shared" si="585"/>
        <v>276</v>
      </c>
      <c r="V575" s="25">
        <f t="shared" si="586"/>
        <v>23265</v>
      </c>
      <c r="W575" s="25">
        <f t="shared" si="587"/>
        <v>575710</v>
      </c>
      <c r="X575" s="72">
        <f t="shared" si="587"/>
        <v>546160</v>
      </c>
      <c r="Y575" s="20" t="s">
        <v>8</v>
      </c>
      <c r="Z575" s="21">
        <f t="shared" si="588"/>
        <v>5.1657425316999781</v>
      </c>
      <c r="AA575" s="22">
        <f t="shared" si="589"/>
        <v>24.74575542660649</v>
      </c>
      <c r="AB575" s="103">
        <f t="shared" si="590"/>
        <v>28959.255533199197</v>
      </c>
      <c r="AC575" s="106">
        <f t="shared" si="591"/>
        <v>9.4076021027092604</v>
      </c>
      <c r="AF575" s="132">
        <f t="shared" si="592"/>
        <v>-3344.0643863179075</v>
      </c>
      <c r="AG575" s="431">
        <f t="shared" si="593"/>
        <v>0</v>
      </c>
      <c r="AH575" s="431">
        <f t="shared" si="594"/>
        <v>0</v>
      </c>
      <c r="AI575" s="204">
        <f t="shared" si="595"/>
        <v>-3344.0643863179075</v>
      </c>
    </row>
    <row r="576" spans="1:35" x14ac:dyDescent="0.25">
      <c r="A576" s="90" t="s">
        <v>34</v>
      </c>
      <c r="B576" s="560"/>
      <c r="C576" s="27">
        <v>19.899999999999999</v>
      </c>
      <c r="D576" s="28">
        <v>2485</v>
      </c>
      <c r="E576" s="16">
        <f t="shared" si="576"/>
        <v>124.87437185929649</v>
      </c>
      <c r="F576" s="17">
        <f t="shared" si="577"/>
        <v>6</v>
      </c>
      <c r="G576" s="18">
        <v>119.39999999999999</v>
      </c>
      <c r="H576" s="19">
        <v>14910</v>
      </c>
      <c r="I576" s="65"/>
      <c r="J576" s="19">
        <v>3154</v>
      </c>
      <c r="K576" s="19">
        <v>75390</v>
      </c>
      <c r="L576" s="136">
        <v>71700</v>
      </c>
      <c r="M576" s="20" t="s">
        <v>8</v>
      </c>
      <c r="N576" s="21">
        <f t="shared" si="578"/>
        <v>4.7273303741280914</v>
      </c>
      <c r="O576" s="22">
        <f t="shared" si="579"/>
        <v>23.902980342422321</v>
      </c>
      <c r="P576" s="23">
        <f t="shared" si="580"/>
        <v>3788.4422110552769</v>
      </c>
      <c r="Q576" s="100">
        <f t="shared" si="581"/>
        <v>1.2692152917505031</v>
      </c>
      <c r="R576" s="17">
        <f t="shared" si="582"/>
        <v>49.000000000000007</v>
      </c>
      <c r="S576" s="24">
        <f t="shared" si="583"/>
        <v>975.1</v>
      </c>
      <c r="T576" s="25">
        <f t="shared" si="584"/>
        <v>121765</v>
      </c>
      <c r="U576" s="24">
        <f t="shared" si="585"/>
        <v>252</v>
      </c>
      <c r="V576" s="25">
        <f t="shared" si="586"/>
        <v>25730</v>
      </c>
      <c r="W576" s="25">
        <f t="shared" si="587"/>
        <v>636660</v>
      </c>
      <c r="X576" s="72">
        <f t="shared" si="587"/>
        <v>603990</v>
      </c>
      <c r="Y576" s="20" t="s">
        <v>8</v>
      </c>
      <c r="Z576" s="21">
        <f t="shared" si="588"/>
        <v>4.7324135250680142</v>
      </c>
      <c r="AA576" s="22">
        <f t="shared" si="589"/>
        <v>24.743878740769528</v>
      </c>
      <c r="AB576" s="103">
        <f t="shared" si="590"/>
        <v>31992.964824120605</v>
      </c>
      <c r="AC576" s="106">
        <f t="shared" si="591"/>
        <v>10.354124748490946</v>
      </c>
      <c r="AF576" s="132">
        <f t="shared" si="592"/>
        <v>-3788.4422110552769</v>
      </c>
      <c r="AG576" s="431">
        <f t="shared" si="593"/>
        <v>0</v>
      </c>
      <c r="AH576" s="431">
        <f t="shared" si="594"/>
        <v>0</v>
      </c>
      <c r="AI576" s="204">
        <f t="shared" si="595"/>
        <v>-3788.4422110552769</v>
      </c>
    </row>
    <row r="577" spans="1:35" x14ac:dyDescent="0.25">
      <c r="A577" s="90" t="s">
        <v>35</v>
      </c>
      <c r="B577" s="560"/>
      <c r="C577" s="27">
        <v>16.489999999999998</v>
      </c>
      <c r="D577" s="28">
        <v>2171</v>
      </c>
      <c r="E577" s="16">
        <f t="shared" si="576"/>
        <v>131.65554881746513</v>
      </c>
      <c r="F577" s="17">
        <f t="shared" si="577"/>
        <v>5.0000000000000009</v>
      </c>
      <c r="G577" s="18">
        <v>82.45</v>
      </c>
      <c r="H577" s="19">
        <v>10855</v>
      </c>
      <c r="I577" s="65">
        <v>26</v>
      </c>
      <c r="J577" s="19">
        <v>2020</v>
      </c>
      <c r="K577" s="19">
        <v>50020</v>
      </c>
      <c r="L577" s="136">
        <v>47570</v>
      </c>
      <c r="M577" s="20" t="s">
        <v>8</v>
      </c>
      <c r="N577" s="21">
        <f t="shared" si="578"/>
        <v>5.3737623762376234</v>
      </c>
      <c r="O577" s="22">
        <f t="shared" si="579"/>
        <v>24.762376237623762</v>
      </c>
      <c r="P577" s="23">
        <f t="shared" si="580"/>
        <v>3033.353547604609</v>
      </c>
      <c r="Q577" s="100">
        <f t="shared" si="581"/>
        <v>0.93044679871027181</v>
      </c>
      <c r="R577" s="17">
        <f t="shared" si="582"/>
        <v>48.000000000000007</v>
      </c>
      <c r="S577" s="24">
        <f t="shared" si="583"/>
        <v>791.5200000000001</v>
      </c>
      <c r="T577" s="25">
        <f t="shared" si="584"/>
        <v>104208</v>
      </c>
      <c r="U577" s="24">
        <f t="shared" si="585"/>
        <v>248</v>
      </c>
      <c r="V577" s="25">
        <f t="shared" si="586"/>
        <v>19147</v>
      </c>
      <c r="W577" s="25">
        <f t="shared" si="587"/>
        <v>487340</v>
      </c>
      <c r="X577" s="72">
        <f t="shared" si="587"/>
        <v>462290</v>
      </c>
      <c r="Y577" s="20" t="s">
        <v>8</v>
      </c>
      <c r="Z577" s="21">
        <f t="shared" si="588"/>
        <v>5.4425236329451092</v>
      </c>
      <c r="AA577" s="22">
        <f t="shared" si="589"/>
        <v>25.452551313521699</v>
      </c>
      <c r="AB577" s="103">
        <f t="shared" si="590"/>
        <v>29553.668890236509</v>
      </c>
      <c r="AC577" s="106">
        <f t="shared" si="591"/>
        <v>8.8194380469829579</v>
      </c>
      <c r="AF577" s="132">
        <f t="shared" si="592"/>
        <v>-3033.353547604609</v>
      </c>
      <c r="AG577" s="431">
        <f t="shared" si="593"/>
        <v>0</v>
      </c>
      <c r="AH577" s="431">
        <f t="shared" si="594"/>
        <v>0</v>
      </c>
      <c r="AI577" s="204">
        <f t="shared" si="595"/>
        <v>-3033.353547604609</v>
      </c>
    </row>
    <row r="578" spans="1:35" x14ac:dyDescent="0.25">
      <c r="A578" s="90" t="s">
        <v>36</v>
      </c>
      <c r="B578" s="560"/>
      <c r="C578" s="27">
        <v>19.05</v>
      </c>
      <c r="D578" s="28">
        <v>2492</v>
      </c>
      <c r="E578" s="16">
        <f t="shared" si="576"/>
        <v>130.81364829396324</v>
      </c>
      <c r="F578" s="17">
        <f t="shared" si="577"/>
        <v>5</v>
      </c>
      <c r="G578" s="18">
        <v>95.25</v>
      </c>
      <c r="H578" s="19">
        <v>12460</v>
      </c>
      <c r="I578" s="65">
        <v>33</v>
      </c>
      <c r="J578" s="19">
        <v>2533</v>
      </c>
      <c r="K578" s="19">
        <v>62090</v>
      </c>
      <c r="L578" s="136">
        <v>59050</v>
      </c>
      <c r="M578" s="20" t="s">
        <v>8</v>
      </c>
      <c r="N578" s="21">
        <f t="shared" si="578"/>
        <v>4.9190682984603233</v>
      </c>
      <c r="O578" s="22">
        <f t="shared" si="579"/>
        <v>24.512435846821951</v>
      </c>
      <c r="P578" s="23">
        <f t="shared" si="580"/>
        <v>3259.317585301837</v>
      </c>
      <c r="Q578" s="100">
        <f t="shared" si="581"/>
        <v>1.0164526484751204</v>
      </c>
      <c r="R578" s="17">
        <f t="shared" si="582"/>
        <v>48</v>
      </c>
      <c r="S578" s="24">
        <f t="shared" si="583"/>
        <v>914.40000000000009</v>
      </c>
      <c r="T578" s="25">
        <f t="shared" si="584"/>
        <v>119616</v>
      </c>
      <c r="U578" s="24">
        <f t="shared" si="585"/>
        <v>274</v>
      </c>
      <c r="V578" s="25">
        <f t="shared" si="586"/>
        <v>22666</v>
      </c>
      <c r="W578" s="25">
        <f t="shared" si="587"/>
        <v>566870</v>
      </c>
      <c r="X578" s="72">
        <f t="shared" si="587"/>
        <v>537730</v>
      </c>
      <c r="Y578" s="20" t="s">
        <v>8</v>
      </c>
      <c r="Z578" s="21">
        <f t="shared" si="588"/>
        <v>5.2773316862260655</v>
      </c>
      <c r="AA578" s="22">
        <f t="shared" si="589"/>
        <v>25.009706167828465</v>
      </c>
      <c r="AB578" s="103">
        <f t="shared" si="590"/>
        <v>29756.955380577427</v>
      </c>
      <c r="AC578" s="106">
        <f t="shared" si="591"/>
        <v>9.095505617977528</v>
      </c>
      <c r="AF578" s="257">
        <f t="shared" si="592"/>
        <v>-3259.317585301837</v>
      </c>
      <c r="AG578" s="431">
        <f t="shared" si="593"/>
        <v>0</v>
      </c>
      <c r="AH578" s="431">
        <f t="shared" si="594"/>
        <v>0</v>
      </c>
      <c r="AI578" s="204">
        <f t="shared" si="595"/>
        <v>-3259.317585301837</v>
      </c>
    </row>
    <row r="579" spans="1:35" x14ac:dyDescent="0.25">
      <c r="A579" s="90" t="s">
        <v>37</v>
      </c>
      <c r="B579" s="560"/>
      <c r="C579" s="27">
        <v>20.239999999999998</v>
      </c>
      <c r="D579" s="28">
        <v>2520</v>
      </c>
      <c r="E579" s="16">
        <f t="shared" si="576"/>
        <v>124.50592885375495</v>
      </c>
      <c r="F579" s="17">
        <f t="shared" si="577"/>
        <v>5.0000000000000009</v>
      </c>
      <c r="G579" s="18">
        <v>101.2</v>
      </c>
      <c r="H579" s="19">
        <v>12600</v>
      </c>
      <c r="I579" s="65">
        <v>29</v>
      </c>
      <c r="J579" s="19">
        <v>2243</v>
      </c>
      <c r="K579" s="19">
        <v>54290</v>
      </c>
      <c r="L579" s="136">
        <v>51630</v>
      </c>
      <c r="M579" s="20" t="s">
        <v>8</v>
      </c>
      <c r="N579" s="21">
        <f t="shared" si="578"/>
        <v>5.6174765938475257</v>
      </c>
      <c r="O579" s="22">
        <f t="shared" si="579"/>
        <v>24.204190815871602</v>
      </c>
      <c r="P579" s="23">
        <f t="shared" si="580"/>
        <v>2682.312252964427</v>
      </c>
      <c r="Q579" s="100">
        <f t="shared" si="581"/>
        <v>0.89007936507936503</v>
      </c>
      <c r="R579" s="17">
        <f t="shared" si="582"/>
        <v>48.000000000000007</v>
      </c>
      <c r="S579" s="24">
        <f t="shared" si="583"/>
        <v>971.5200000000001</v>
      </c>
      <c r="T579" s="25">
        <f t="shared" si="584"/>
        <v>120960</v>
      </c>
      <c r="U579" s="24">
        <f t="shared" si="585"/>
        <v>273</v>
      </c>
      <c r="V579" s="25">
        <f t="shared" si="586"/>
        <v>21637</v>
      </c>
      <c r="W579" s="25">
        <f t="shared" si="587"/>
        <v>538590</v>
      </c>
      <c r="X579" s="72">
        <f t="shared" si="587"/>
        <v>510800</v>
      </c>
      <c r="Y579" s="20" t="s">
        <v>8</v>
      </c>
      <c r="Z579" s="21">
        <f t="shared" si="588"/>
        <v>5.5904238110643805</v>
      </c>
      <c r="AA579" s="22">
        <f t="shared" si="589"/>
        <v>24.892083005962011</v>
      </c>
      <c r="AB579" s="103">
        <f t="shared" si="590"/>
        <v>26610.177865612652</v>
      </c>
      <c r="AC579" s="106">
        <f t="shared" si="591"/>
        <v>8.5861111111111104</v>
      </c>
      <c r="AF579" s="132">
        <f t="shared" si="592"/>
        <v>-2682.312252964427</v>
      </c>
      <c r="AG579" s="431">
        <f t="shared" si="593"/>
        <v>0</v>
      </c>
      <c r="AH579" s="431">
        <f t="shared" si="594"/>
        <v>0</v>
      </c>
      <c r="AI579" s="204">
        <f t="shared" si="595"/>
        <v>-2682.312252964427</v>
      </c>
    </row>
    <row r="580" spans="1:35" x14ac:dyDescent="0.25">
      <c r="A580" s="90" t="s">
        <v>18</v>
      </c>
      <c r="B580" s="560"/>
      <c r="C580" s="27">
        <v>15.47</v>
      </c>
      <c r="D580" s="28">
        <v>1640</v>
      </c>
      <c r="E580" s="16">
        <f t="shared" si="576"/>
        <v>106.01163542340012</v>
      </c>
      <c r="F580" s="17">
        <f t="shared" si="577"/>
        <v>4.9999999999999991</v>
      </c>
      <c r="G580" s="18">
        <v>77.349999999999994</v>
      </c>
      <c r="H580" s="19">
        <v>8200</v>
      </c>
      <c r="I580" s="65">
        <v>23</v>
      </c>
      <c r="J580" s="19">
        <v>1643</v>
      </c>
      <c r="K580" s="19">
        <v>38490</v>
      </c>
      <c r="L580" s="136">
        <v>36610</v>
      </c>
      <c r="M580" s="20" t="s">
        <v>8</v>
      </c>
      <c r="N580" s="21">
        <f t="shared" si="578"/>
        <v>4.9908703590992092</v>
      </c>
      <c r="O580" s="22">
        <f t="shared" si="579"/>
        <v>23.426658551430311</v>
      </c>
      <c r="P580" s="23">
        <f t="shared" si="580"/>
        <v>2488.0413703943113</v>
      </c>
      <c r="Q580" s="100">
        <f t="shared" si="581"/>
        <v>1.0018292682926828</v>
      </c>
      <c r="R580" s="17">
        <f t="shared" si="582"/>
        <v>48.422107304460248</v>
      </c>
      <c r="S580" s="24">
        <f t="shared" si="583"/>
        <v>749.09</v>
      </c>
      <c r="T580" s="25">
        <f t="shared" si="584"/>
        <v>79677</v>
      </c>
      <c r="U580" s="24">
        <f t="shared" si="585"/>
        <v>216</v>
      </c>
      <c r="V580" s="25">
        <f t="shared" si="586"/>
        <v>16803</v>
      </c>
      <c r="W580" s="25">
        <f t="shared" si="587"/>
        <v>409190</v>
      </c>
      <c r="X580" s="72">
        <f t="shared" si="587"/>
        <v>387630</v>
      </c>
      <c r="Y580" s="20" t="s">
        <v>8</v>
      </c>
      <c r="Z580" s="21">
        <f t="shared" si="588"/>
        <v>4.7418318157471884</v>
      </c>
      <c r="AA580" s="22">
        <f t="shared" si="589"/>
        <v>24.352199012081176</v>
      </c>
      <c r="AB580" s="103">
        <f t="shared" si="590"/>
        <v>26450.54945054945</v>
      </c>
      <c r="AC580" s="106">
        <f t="shared" si="591"/>
        <v>10.245731707317074</v>
      </c>
      <c r="AE580">
        <v>230</v>
      </c>
      <c r="AF580" s="132">
        <f t="shared" si="592"/>
        <v>-2488.0413703943113</v>
      </c>
      <c r="AG580" s="431">
        <f t="shared" si="593"/>
        <v>230.42073170731706</v>
      </c>
      <c r="AH580" s="431">
        <f t="shared" si="594"/>
        <v>5397.9878048780483</v>
      </c>
      <c r="AI580" s="204">
        <f t="shared" si="595"/>
        <v>2909.946434483737</v>
      </c>
    </row>
    <row r="581" spans="1:35" x14ac:dyDescent="0.25">
      <c r="A581" s="90" t="s">
        <v>38</v>
      </c>
      <c r="B581" s="560"/>
      <c r="C581" s="27">
        <v>20.6</v>
      </c>
      <c r="D581" s="28">
        <v>2628</v>
      </c>
      <c r="E581" s="16">
        <f t="shared" si="576"/>
        <v>127.57281553398057</v>
      </c>
      <c r="F581" s="17">
        <f t="shared" si="577"/>
        <v>5</v>
      </c>
      <c r="G581" s="18">
        <v>103</v>
      </c>
      <c r="H581" s="19">
        <v>13140</v>
      </c>
      <c r="I581" s="65">
        <v>30</v>
      </c>
      <c r="J581" s="19">
        <v>2648</v>
      </c>
      <c r="K581" s="19">
        <v>64200</v>
      </c>
      <c r="L581" s="136">
        <v>61060</v>
      </c>
      <c r="M581" s="20" t="s">
        <v>8</v>
      </c>
      <c r="N581" s="21">
        <f t="shared" si="578"/>
        <v>4.9622356495468276</v>
      </c>
      <c r="O581" s="22">
        <f t="shared" si="579"/>
        <v>24.244712990936556</v>
      </c>
      <c r="P581" s="23">
        <f t="shared" si="580"/>
        <v>3116.5048543689318</v>
      </c>
      <c r="Q581" s="100">
        <f t="shared" si="581"/>
        <v>1.0076103500761036</v>
      </c>
      <c r="R581" s="17">
        <f t="shared" si="582"/>
        <v>47.999999999999993</v>
      </c>
      <c r="S581" s="24">
        <f t="shared" si="583"/>
        <v>988.8</v>
      </c>
      <c r="T581" s="25">
        <f t="shared" si="584"/>
        <v>126144</v>
      </c>
      <c r="U581" s="24">
        <f t="shared" si="585"/>
        <v>274</v>
      </c>
      <c r="V581" s="25">
        <f t="shared" si="586"/>
        <v>26229</v>
      </c>
      <c r="W581" s="25">
        <f t="shared" si="587"/>
        <v>653560</v>
      </c>
      <c r="X581" s="72">
        <f t="shared" si="587"/>
        <v>619980</v>
      </c>
      <c r="Y581" s="20" t="s">
        <v>8</v>
      </c>
      <c r="Z581" s="21">
        <f t="shared" si="588"/>
        <v>4.8093331808303788</v>
      </c>
      <c r="AA581" s="22">
        <f t="shared" si="589"/>
        <v>24.917457775744406</v>
      </c>
      <c r="AB581" s="103">
        <f t="shared" si="590"/>
        <v>31726.213592233009</v>
      </c>
      <c r="AC581" s="106">
        <f t="shared" si="591"/>
        <v>9.980593607305936</v>
      </c>
      <c r="AF581" s="132">
        <f t="shared" si="592"/>
        <v>-3116.5048543689318</v>
      </c>
      <c r="AG581" s="431">
        <f t="shared" si="593"/>
        <v>0</v>
      </c>
      <c r="AH581" s="431">
        <f t="shared" si="594"/>
        <v>0</v>
      </c>
      <c r="AI581" s="204">
        <f t="shared" si="595"/>
        <v>-3116.5048543689318</v>
      </c>
    </row>
    <row r="582" spans="1:35" x14ac:dyDescent="0.25">
      <c r="A582" s="90" t="s">
        <v>39</v>
      </c>
      <c r="B582" s="560"/>
      <c r="C582" s="27">
        <v>17.48</v>
      </c>
      <c r="D582" s="28">
        <v>2303</v>
      </c>
      <c r="E582" s="16">
        <f t="shared" si="576"/>
        <v>131.75057208237985</v>
      </c>
      <c r="F582" s="17">
        <f t="shared" si="577"/>
        <v>5</v>
      </c>
      <c r="G582" s="18">
        <v>87.4</v>
      </c>
      <c r="H582" s="19">
        <v>11515</v>
      </c>
      <c r="I582" s="65">
        <v>28</v>
      </c>
      <c r="J582" s="19">
        <v>2317</v>
      </c>
      <c r="K582" s="19">
        <v>56190</v>
      </c>
      <c r="L582" s="136">
        <v>53440</v>
      </c>
      <c r="M582" s="20" t="s">
        <v>8</v>
      </c>
      <c r="N582" s="21">
        <f t="shared" si="578"/>
        <v>4.9697885196374623</v>
      </c>
      <c r="O582" s="22">
        <f t="shared" si="579"/>
        <v>24.251186879585671</v>
      </c>
      <c r="P582" s="23">
        <f t="shared" si="580"/>
        <v>3214.5308924485125</v>
      </c>
      <c r="Q582" s="100">
        <f t="shared" si="581"/>
        <v>1.006079027355623</v>
      </c>
      <c r="R582" s="17">
        <f t="shared" si="582"/>
        <v>48</v>
      </c>
      <c r="S582" s="24">
        <f t="shared" si="583"/>
        <v>839.04</v>
      </c>
      <c r="T582" s="25">
        <f t="shared" si="584"/>
        <v>110544</v>
      </c>
      <c r="U582" s="24">
        <f t="shared" si="585"/>
        <v>256</v>
      </c>
      <c r="V582" s="25">
        <f t="shared" si="586"/>
        <v>22357</v>
      </c>
      <c r="W582" s="25">
        <f t="shared" si="587"/>
        <v>556420</v>
      </c>
      <c r="X582" s="72">
        <f t="shared" si="587"/>
        <v>527880</v>
      </c>
      <c r="Y582" s="20" t="s">
        <v>8</v>
      </c>
      <c r="Z582" s="21">
        <f t="shared" si="588"/>
        <v>4.9444916580936615</v>
      </c>
      <c r="AA582" s="22">
        <f t="shared" si="589"/>
        <v>24.887954555620162</v>
      </c>
      <c r="AB582" s="103">
        <f t="shared" si="590"/>
        <v>31831.807780320367</v>
      </c>
      <c r="AC582" s="106">
        <f t="shared" si="591"/>
        <v>9.7077724706904043</v>
      </c>
      <c r="AF582" s="132">
        <f t="shared" si="592"/>
        <v>-3214.5308924485125</v>
      </c>
      <c r="AG582" s="431">
        <f t="shared" si="593"/>
        <v>0</v>
      </c>
      <c r="AH582" s="431">
        <f t="shared" si="594"/>
        <v>0</v>
      </c>
      <c r="AI582" s="204">
        <f t="shared" si="595"/>
        <v>-3214.5308924485125</v>
      </c>
    </row>
    <row r="583" spans="1:35" x14ac:dyDescent="0.25">
      <c r="A583" s="90" t="s">
        <v>40</v>
      </c>
      <c r="B583" s="560"/>
      <c r="C583" s="27">
        <v>12.81</v>
      </c>
      <c r="D583" s="28">
        <v>1641</v>
      </c>
      <c r="E583" s="16">
        <f t="shared" si="576"/>
        <v>128.10304449648712</v>
      </c>
      <c r="F583" s="17">
        <f t="shared" si="577"/>
        <v>5</v>
      </c>
      <c r="G583" s="18">
        <v>64.05</v>
      </c>
      <c r="H583" s="19">
        <v>8205</v>
      </c>
      <c r="I583" s="65">
        <v>21</v>
      </c>
      <c r="J583" s="19">
        <v>1842</v>
      </c>
      <c r="K583" s="19">
        <v>41020</v>
      </c>
      <c r="L583" s="136">
        <v>39010</v>
      </c>
      <c r="M583" s="20" t="s">
        <v>8</v>
      </c>
      <c r="N583" s="21">
        <f t="shared" si="578"/>
        <v>4.4543973941368078</v>
      </c>
      <c r="O583" s="22">
        <f t="shared" si="579"/>
        <v>22.269272529858849</v>
      </c>
      <c r="P583" s="23">
        <f t="shared" si="580"/>
        <v>3202.1857923497269</v>
      </c>
      <c r="Q583" s="100">
        <f t="shared" si="581"/>
        <v>1.1224862888482632</v>
      </c>
      <c r="R583" s="17">
        <f t="shared" si="582"/>
        <v>47.219359875097581</v>
      </c>
      <c r="S583" s="24">
        <f t="shared" si="583"/>
        <v>604.88</v>
      </c>
      <c r="T583" s="25">
        <f t="shared" si="584"/>
        <v>77484</v>
      </c>
      <c r="U583" s="24">
        <f t="shared" si="585"/>
        <v>165</v>
      </c>
      <c r="V583" s="25">
        <f t="shared" si="586"/>
        <v>15361</v>
      </c>
      <c r="W583" s="25">
        <f t="shared" si="587"/>
        <v>351030</v>
      </c>
      <c r="X583" s="72">
        <f t="shared" si="587"/>
        <v>332930</v>
      </c>
      <c r="Y583" s="20" t="s">
        <v>8</v>
      </c>
      <c r="Z583" s="21">
        <f t="shared" si="588"/>
        <v>5.0442028513768635</v>
      </c>
      <c r="AA583" s="22">
        <f t="shared" si="589"/>
        <v>22.852027862769351</v>
      </c>
      <c r="AB583" s="103">
        <f t="shared" si="590"/>
        <v>27402.810304449649</v>
      </c>
      <c r="AC583" s="106">
        <f t="shared" si="591"/>
        <v>9.3607556368068252</v>
      </c>
      <c r="AF583" s="132">
        <f t="shared" si="592"/>
        <v>-3202.1857923497269</v>
      </c>
      <c r="AG583" s="431">
        <f t="shared" si="593"/>
        <v>0</v>
      </c>
      <c r="AH583" s="431">
        <f t="shared" si="594"/>
        <v>0</v>
      </c>
      <c r="AI583" s="204">
        <f t="shared" si="595"/>
        <v>-3202.1857923497269</v>
      </c>
    </row>
    <row r="584" spans="1:35" x14ac:dyDescent="0.25">
      <c r="A584" s="91" t="s">
        <v>41</v>
      </c>
      <c r="B584" s="561"/>
      <c r="C584" s="54">
        <v>2.2200000000000002</v>
      </c>
      <c r="D584" s="55">
        <v>278</v>
      </c>
      <c r="E584" s="11">
        <f t="shared" si="576"/>
        <v>125.22522522522522</v>
      </c>
      <c r="F584" s="7">
        <f t="shared" si="577"/>
        <v>4.9999999999999991</v>
      </c>
      <c r="G584" s="6">
        <v>11.1</v>
      </c>
      <c r="H584" s="5">
        <v>1390</v>
      </c>
      <c r="I584" s="65">
        <v>5</v>
      </c>
      <c r="J584" s="5">
        <v>326</v>
      </c>
      <c r="K584" s="5">
        <v>7710</v>
      </c>
      <c r="L584" s="137">
        <v>7330</v>
      </c>
      <c r="M584" s="131" t="s">
        <v>8</v>
      </c>
      <c r="N584" s="60">
        <f t="shared" si="578"/>
        <v>4.2638036809815949</v>
      </c>
      <c r="O584" s="61">
        <f t="shared" si="579"/>
        <v>23.650306748466257</v>
      </c>
      <c r="P584" s="62">
        <f t="shared" si="580"/>
        <v>3472.9729729729725</v>
      </c>
      <c r="Q584" s="120">
        <f t="shared" si="581"/>
        <v>1.1726618705035972</v>
      </c>
      <c r="R584" s="17">
        <f t="shared" si="582"/>
        <v>47.999999999999993</v>
      </c>
      <c r="S584" s="24">
        <f t="shared" si="583"/>
        <v>106.55999999999999</v>
      </c>
      <c r="T584" s="25">
        <f t="shared" si="584"/>
        <v>13344</v>
      </c>
      <c r="U584" s="24">
        <f t="shared" si="585"/>
        <v>48</v>
      </c>
      <c r="V584" s="25">
        <f t="shared" si="586"/>
        <v>3327</v>
      </c>
      <c r="W584" s="25">
        <f t="shared" si="587"/>
        <v>80840</v>
      </c>
      <c r="X584" s="72">
        <f t="shared" si="587"/>
        <v>76720</v>
      </c>
      <c r="Y584" s="131" t="s">
        <v>8</v>
      </c>
      <c r="Z584" s="21">
        <f t="shared" si="588"/>
        <v>4.0108205590622186</v>
      </c>
      <c r="AA584" s="22">
        <f t="shared" si="589"/>
        <v>24.298166516381123</v>
      </c>
      <c r="AB584" s="103">
        <f t="shared" si="590"/>
        <v>36414.414414414408</v>
      </c>
      <c r="AC584" s="106">
        <f t="shared" si="591"/>
        <v>11.967625899280575</v>
      </c>
      <c r="AF584" s="132">
        <f t="shared" si="592"/>
        <v>-3472.9729729729725</v>
      </c>
      <c r="AG584" s="431">
        <f t="shared" si="593"/>
        <v>0</v>
      </c>
      <c r="AH584" s="431">
        <f t="shared" si="594"/>
        <v>0</v>
      </c>
      <c r="AI584" s="204">
        <f t="shared" si="595"/>
        <v>-3472.9729729729725</v>
      </c>
    </row>
    <row r="585" spans="1:35" x14ac:dyDescent="0.25">
      <c r="A585" s="92" t="s">
        <v>24</v>
      </c>
      <c r="B585" s="44"/>
      <c r="C585" s="45">
        <f t="shared" ref="C585" si="596">SUM(C568:C584)</f>
        <v>285.72000000000003</v>
      </c>
      <c r="D585" s="46">
        <f t="shared" ref="D585" si="597">SUM(D568:D584)</f>
        <v>35866</v>
      </c>
      <c r="E585" s="130">
        <f t="shared" si="576"/>
        <v>125.52848943021138</v>
      </c>
      <c r="F585" s="73"/>
      <c r="G585" s="45">
        <f t="shared" ref="G585:L585" si="598">SUM(G568:G584)</f>
        <v>1589.9599999999998</v>
      </c>
      <c r="H585" s="46">
        <f t="shared" si="598"/>
        <v>199523</v>
      </c>
      <c r="I585" s="45">
        <f t="shared" si="598"/>
        <v>451</v>
      </c>
      <c r="J585" s="46">
        <f t="shared" si="598"/>
        <v>38742</v>
      </c>
      <c r="K585" s="46">
        <f t="shared" si="598"/>
        <v>926800</v>
      </c>
      <c r="L585" s="46">
        <f t="shared" si="598"/>
        <v>881450</v>
      </c>
      <c r="M585" s="74" t="s">
        <v>8</v>
      </c>
      <c r="N585" s="75">
        <f t="shared" si="578"/>
        <v>5.1500438800268444</v>
      </c>
      <c r="O585" s="76">
        <f t="shared" si="579"/>
        <v>23.922358164266171</v>
      </c>
      <c r="P585" s="77">
        <f t="shared" si="580"/>
        <v>3243.7351252974936</v>
      </c>
      <c r="Q585" s="101">
        <f>J585/D585</f>
        <v>1.0801873640773991</v>
      </c>
      <c r="R585" s="73"/>
      <c r="S585" s="45">
        <f t="shared" ref="S585:W585" si="599">SUM(S568:S584)</f>
        <v>13771.41</v>
      </c>
      <c r="T585" s="46">
        <f t="shared" si="599"/>
        <v>1728707</v>
      </c>
      <c r="U585" s="45">
        <f t="shared" si="599"/>
        <v>4183</v>
      </c>
      <c r="V585" s="46">
        <f t="shared" si="599"/>
        <v>340458</v>
      </c>
      <c r="W585" s="46">
        <f t="shared" si="599"/>
        <v>8396450</v>
      </c>
      <c r="X585" s="72">
        <f t="shared" ref="X585:X608" si="600">L585+X534</f>
        <v>7963320</v>
      </c>
      <c r="Y585" s="129" t="s">
        <v>8</v>
      </c>
      <c r="Z585" s="75">
        <f t="shared" si="588"/>
        <v>5.0775925371117729</v>
      </c>
      <c r="AA585" s="76">
        <f t="shared" si="589"/>
        <v>24.662219715794606</v>
      </c>
      <c r="AB585" s="112">
        <f t="shared" si="590"/>
        <v>29386.987260254791</v>
      </c>
      <c r="AC585" s="107">
        <f>V585/D585</f>
        <v>9.4924998605922042</v>
      </c>
      <c r="AF585" s="132"/>
      <c r="AG585" s="431">
        <f t="shared" si="593"/>
        <v>0</v>
      </c>
      <c r="AH585" s="431">
        <f t="shared" si="594"/>
        <v>0</v>
      </c>
      <c r="AI585" s="204">
        <f t="shared" si="595"/>
        <v>-3243.7351252974936</v>
      </c>
    </row>
    <row r="586" spans="1:35" x14ac:dyDescent="0.25">
      <c r="A586" s="90" t="s">
        <v>42</v>
      </c>
      <c r="B586" s="562">
        <v>1998</v>
      </c>
      <c r="C586" s="27">
        <v>19.739999999999998</v>
      </c>
      <c r="D586" s="28">
        <v>2491</v>
      </c>
      <c r="E586" s="16">
        <f t="shared" si="576"/>
        <v>126.1904761904762</v>
      </c>
      <c r="F586" s="17">
        <f t="shared" ref="F586:F596" si="601">G586/C586</f>
        <v>6</v>
      </c>
      <c r="G586" s="18">
        <v>118.44</v>
      </c>
      <c r="H586" s="19">
        <v>14946</v>
      </c>
      <c r="I586" s="18">
        <v>33</v>
      </c>
      <c r="J586" s="19">
        <v>2790</v>
      </c>
      <c r="K586" s="19">
        <v>66740</v>
      </c>
      <c r="L586" s="136">
        <v>63470</v>
      </c>
      <c r="M586" s="20" t="s">
        <v>8</v>
      </c>
      <c r="N586" s="21">
        <f t="shared" si="578"/>
        <v>5.3569892473118284</v>
      </c>
      <c r="O586" s="22">
        <f t="shared" si="579"/>
        <v>23.921146953405017</v>
      </c>
      <c r="P586" s="23">
        <f t="shared" si="580"/>
        <v>3380.9523809523812</v>
      </c>
      <c r="Q586" s="100">
        <f t="shared" ref="Q586:Q596" si="602">J586/D586</f>
        <v>1.1200321156162183</v>
      </c>
      <c r="R586" s="17">
        <f t="shared" ref="R586:R596" si="603">S586/C586</f>
        <v>49.000000000000014</v>
      </c>
      <c r="S586" s="24">
        <f t="shared" ref="S586:S596" si="604">G586+S535</f>
        <v>967.26000000000022</v>
      </c>
      <c r="T586" s="25">
        <f t="shared" ref="T586:T596" si="605">H586+T535</f>
        <v>122059</v>
      </c>
      <c r="U586" s="24">
        <f t="shared" ref="U586:U596" si="606">I586+U535</f>
        <v>260</v>
      </c>
      <c r="V586" s="25">
        <f t="shared" ref="V586:V596" si="607">J586+V535</f>
        <v>23695</v>
      </c>
      <c r="W586" s="25">
        <f t="shared" ref="W586:W596" si="608">K586+W535</f>
        <v>587470</v>
      </c>
      <c r="X586" s="72">
        <f t="shared" si="600"/>
        <v>557040</v>
      </c>
      <c r="Y586" s="131" t="s">
        <v>8</v>
      </c>
      <c r="Z586" s="21">
        <f t="shared" si="588"/>
        <v>5.1512555391432793</v>
      </c>
      <c r="AA586" s="22">
        <f t="shared" si="589"/>
        <v>24.792994302595485</v>
      </c>
      <c r="AB586" s="103">
        <f t="shared" si="590"/>
        <v>29760.385005065858</v>
      </c>
      <c r="AC586" s="106">
        <f t="shared" ref="AC586:AC596" si="609">V586/D586</f>
        <v>9.5122440786832598</v>
      </c>
      <c r="AF586" s="132">
        <f t="shared" si="592"/>
        <v>-3380.9523809523812</v>
      </c>
      <c r="AG586" s="431">
        <f t="shared" si="593"/>
        <v>0</v>
      </c>
      <c r="AH586" s="431">
        <f t="shared" si="594"/>
        <v>0</v>
      </c>
      <c r="AI586" s="204">
        <f t="shared" si="595"/>
        <v>-3380.9523809523812</v>
      </c>
    </row>
    <row r="587" spans="1:35" x14ac:dyDescent="0.25">
      <c r="A587" s="89" t="s">
        <v>43</v>
      </c>
      <c r="B587" s="563"/>
      <c r="C587" s="78">
        <v>22.16</v>
      </c>
      <c r="D587" s="79">
        <v>2705</v>
      </c>
      <c r="E587" s="63">
        <f t="shared" si="576"/>
        <v>122.0667870036101</v>
      </c>
      <c r="F587" s="64">
        <f t="shared" si="601"/>
        <v>5.5866425992779787</v>
      </c>
      <c r="G587" s="65">
        <v>123.80000000000001</v>
      </c>
      <c r="H587" s="66">
        <v>15166</v>
      </c>
      <c r="I587" s="65">
        <v>43</v>
      </c>
      <c r="J587" s="66">
        <v>3273</v>
      </c>
      <c r="K587" s="66">
        <v>75080</v>
      </c>
      <c r="L587" s="135">
        <v>71410</v>
      </c>
      <c r="M587" s="67" t="s">
        <v>8</v>
      </c>
      <c r="N587" s="68">
        <f t="shared" si="578"/>
        <v>4.6336694164375194</v>
      </c>
      <c r="O587" s="69">
        <f t="shared" si="579"/>
        <v>22.939199511151848</v>
      </c>
      <c r="P587" s="70">
        <f t="shared" si="580"/>
        <v>3388.0866425992781</v>
      </c>
      <c r="Q587" s="100">
        <f t="shared" si="602"/>
        <v>1.2099815157116451</v>
      </c>
      <c r="R587" s="64">
        <f t="shared" si="603"/>
        <v>48.225631768953058</v>
      </c>
      <c r="S587" s="71">
        <f t="shared" si="604"/>
        <v>1068.6799999999998</v>
      </c>
      <c r="T587" s="72">
        <f t="shared" si="605"/>
        <v>130469</v>
      </c>
      <c r="U587" s="71">
        <f t="shared" si="606"/>
        <v>325</v>
      </c>
      <c r="V587" s="72">
        <f t="shared" si="607"/>
        <v>28799</v>
      </c>
      <c r="W587" s="72">
        <f t="shared" si="608"/>
        <v>684420</v>
      </c>
      <c r="X587" s="72">
        <f t="shared" si="600"/>
        <v>649190</v>
      </c>
      <c r="Y587" s="67" t="s">
        <v>8</v>
      </c>
      <c r="Z587" s="21">
        <f t="shared" si="588"/>
        <v>4.5303309142678563</v>
      </c>
      <c r="AA587" s="22">
        <f t="shared" si="589"/>
        <v>23.765408521129206</v>
      </c>
      <c r="AB587" s="103">
        <f t="shared" si="590"/>
        <v>30885.379061371841</v>
      </c>
      <c r="AC587" s="106">
        <f t="shared" si="609"/>
        <v>10.646580406654344</v>
      </c>
      <c r="AF587" s="132">
        <f t="shared" si="592"/>
        <v>-3388.0866425992781</v>
      </c>
      <c r="AG587" s="431">
        <f t="shared" si="593"/>
        <v>0</v>
      </c>
      <c r="AH587" s="431">
        <f t="shared" si="594"/>
        <v>0</v>
      </c>
      <c r="AI587" s="204">
        <f t="shared" si="595"/>
        <v>-3388.0866425992781</v>
      </c>
    </row>
    <row r="588" spans="1:35" x14ac:dyDescent="0.25">
      <c r="A588" s="90" t="s">
        <v>44</v>
      </c>
      <c r="B588" s="563"/>
      <c r="C588" s="27">
        <v>13.09</v>
      </c>
      <c r="D588" s="28">
        <v>1520</v>
      </c>
      <c r="E588" s="16">
        <f t="shared" si="576"/>
        <v>116.11917494270436</v>
      </c>
      <c r="F588" s="17">
        <f t="shared" si="601"/>
        <v>5.6180290297937354</v>
      </c>
      <c r="G588" s="18">
        <v>73.539999999999992</v>
      </c>
      <c r="H588" s="19">
        <v>8536</v>
      </c>
      <c r="I588" s="18">
        <v>28</v>
      </c>
      <c r="J588" s="19">
        <v>2219</v>
      </c>
      <c r="K588" s="19">
        <v>51030</v>
      </c>
      <c r="L588" s="136">
        <v>48530</v>
      </c>
      <c r="M588" s="20" t="s">
        <v>8</v>
      </c>
      <c r="N588" s="21">
        <f t="shared" si="578"/>
        <v>3.8467778278503832</v>
      </c>
      <c r="O588" s="22">
        <f t="shared" si="579"/>
        <v>22.996845425867509</v>
      </c>
      <c r="P588" s="23">
        <f t="shared" si="580"/>
        <v>3898.3957219251338</v>
      </c>
      <c r="Q588" s="100">
        <f t="shared" si="602"/>
        <v>1.4598684210526316</v>
      </c>
      <c r="R588" s="17">
        <f t="shared" si="603"/>
        <v>47.854087089381203</v>
      </c>
      <c r="S588" s="24">
        <f t="shared" si="604"/>
        <v>626.41</v>
      </c>
      <c r="T588" s="25">
        <f t="shared" si="605"/>
        <v>72728</v>
      </c>
      <c r="U588" s="24">
        <f t="shared" si="606"/>
        <v>199</v>
      </c>
      <c r="V588" s="25">
        <f t="shared" si="607"/>
        <v>17765</v>
      </c>
      <c r="W588" s="25">
        <f t="shared" si="608"/>
        <v>416150</v>
      </c>
      <c r="X588" s="72">
        <f t="shared" si="600"/>
        <v>394880</v>
      </c>
      <c r="Y588" s="20" t="s">
        <v>8</v>
      </c>
      <c r="Z588" s="21">
        <f t="shared" si="588"/>
        <v>4.0938924852237548</v>
      </c>
      <c r="AA588" s="22">
        <f t="shared" si="589"/>
        <v>23.42527441598649</v>
      </c>
      <c r="AB588" s="103">
        <f t="shared" si="590"/>
        <v>31791.44385026738</v>
      </c>
      <c r="AC588" s="106">
        <f t="shared" si="609"/>
        <v>11.6875</v>
      </c>
      <c r="AF588" s="132">
        <f t="shared" si="592"/>
        <v>-3898.3957219251338</v>
      </c>
      <c r="AG588" s="431">
        <f t="shared" si="593"/>
        <v>0</v>
      </c>
      <c r="AH588" s="431">
        <f t="shared" si="594"/>
        <v>0</v>
      </c>
      <c r="AI588" s="206">
        <f t="shared" si="595"/>
        <v>-3898.3957219251338</v>
      </c>
    </row>
    <row r="589" spans="1:35" x14ac:dyDescent="0.25">
      <c r="A589" s="90" t="s">
        <v>45</v>
      </c>
      <c r="B589" s="563"/>
      <c r="C589" s="27">
        <v>16.28</v>
      </c>
      <c r="D589" s="28">
        <v>1979</v>
      </c>
      <c r="E589" s="16">
        <f t="shared" si="576"/>
        <v>121.56019656019654</v>
      </c>
      <c r="F589" s="17">
        <f t="shared" si="601"/>
        <v>5.3685503685503688</v>
      </c>
      <c r="G589" s="18">
        <v>87.4</v>
      </c>
      <c r="H589" s="19">
        <v>10624</v>
      </c>
      <c r="I589" s="18">
        <v>26</v>
      </c>
      <c r="J589" s="19">
        <v>2079</v>
      </c>
      <c r="K589" s="19">
        <v>49560</v>
      </c>
      <c r="L589" s="136">
        <v>47130</v>
      </c>
      <c r="M589" s="20" t="s">
        <v>8</v>
      </c>
      <c r="N589" s="21">
        <f t="shared" si="578"/>
        <v>5.1101491101491101</v>
      </c>
      <c r="O589" s="22">
        <f t="shared" si="579"/>
        <v>23.838383838383837</v>
      </c>
      <c r="P589" s="23">
        <f t="shared" si="580"/>
        <v>3044.226044226044</v>
      </c>
      <c r="Q589" s="100">
        <f t="shared" si="602"/>
        <v>1.0505305709954522</v>
      </c>
      <c r="R589" s="17">
        <f t="shared" si="603"/>
        <v>46.95577395577395</v>
      </c>
      <c r="S589" s="24">
        <f t="shared" si="604"/>
        <v>764.43999999999994</v>
      </c>
      <c r="T589" s="25">
        <f t="shared" si="605"/>
        <v>92925</v>
      </c>
      <c r="U589" s="24">
        <f t="shared" si="606"/>
        <v>225</v>
      </c>
      <c r="V589" s="25">
        <f t="shared" si="607"/>
        <v>17561</v>
      </c>
      <c r="W589" s="25">
        <f t="shared" si="608"/>
        <v>430890</v>
      </c>
      <c r="X589" s="72">
        <f t="shared" si="600"/>
        <v>408700</v>
      </c>
      <c r="Y589" s="20" t="s">
        <v>8</v>
      </c>
      <c r="Z589" s="21">
        <f t="shared" si="588"/>
        <v>5.291555150617846</v>
      </c>
      <c r="AA589" s="22">
        <f t="shared" si="589"/>
        <v>24.536757587836682</v>
      </c>
      <c r="AB589" s="103">
        <f t="shared" si="590"/>
        <v>26467.444717444716</v>
      </c>
      <c r="AC589" s="106">
        <f t="shared" si="609"/>
        <v>8.87367357251137</v>
      </c>
      <c r="AF589" s="132">
        <f t="shared" si="592"/>
        <v>-3044.226044226044</v>
      </c>
      <c r="AG589" s="431">
        <f t="shared" si="593"/>
        <v>0</v>
      </c>
      <c r="AH589" s="431">
        <f t="shared" si="594"/>
        <v>0</v>
      </c>
      <c r="AI589" s="204">
        <f t="shared" si="595"/>
        <v>-3044.226044226044</v>
      </c>
    </row>
    <row r="590" spans="1:35" x14ac:dyDescent="0.25">
      <c r="A590" s="90" t="s">
        <v>46</v>
      </c>
      <c r="B590" s="563"/>
      <c r="C590" s="27">
        <v>18.239999999999998</v>
      </c>
      <c r="D590" s="28">
        <v>2463</v>
      </c>
      <c r="E590" s="16">
        <f t="shared" si="576"/>
        <v>135.03289473684211</v>
      </c>
      <c r="F590" s="17">
        <f t="shared" si="601"/>
        <v>5.0000000000000009</v>
      </c>
      <c r="G590" s="18">
        <v>91.2</v>
      </c>
      <c r="H590" s="19">
        <v>12315</v>
      </c>
      <c r="I590" s="65">
        <v>27</v>
      </c>
      <c r="J590" s="19">
        <v>2061</v>
      </c>
      <c r="K590" s="19">
        <v>50870</v>
      </c>
      <c r="L590" s="136">
        <v>48380</v>
      </c>
      <c r="M590" s="20" t="s">
        <v>8</v>
      </c>
      <c r="N590" s="21">
        <f t="shared" si="578"/>
        <v>5.975254730713246</v>
      </c>
      <c r="O590" s="22">
        <f t="shared" si="579"/>
        <v>24.682193110140709</v>
      </c>
      <c r="P590" s="23">
        <f t="shared" si="580"/>
        <v>2788.9254385964914</v>
      </c>
      <c r="Q590" s="100">
        <f t="shared" si="602"/>
        <v>0.8367844092570037</v>
      </c>
      <c r="R590" s="17">
        <f t="shared" si="603"/>
        <v>48.000000000000014</v>
      </c>
      <c r="S590" s="24">
        <f t="shared" si="604"/>
        <v>875.52000000000021</v>
      </c>
      <c r="T590" s="25">
        <f t="shared" si="605"/>
        <v>118224</v>
      </c>
      <c r="U590" s="24">
        <f t="shared" si="606"/>
        <v>269</v>
      </c>
      <c r="V590" s="25">
        <f t="shared" si="607"/>
        <v>20773</v>
      </c>
      <c r="W590" s="25">
        <f t="shared" si="608"/>
        <v>533590</v>
      </c>
      <c r="X590" s="72">
        <f t="shared" si="600"/>
        <v>506260</v>
      </c>
      <c r="Y590" s="20" t="s">
        <v>8</v>
      </c>
      <c r="Z590" s="21">
        <f t="shared" si="588"/>
        <v>5.6912338131228033</v>
      </c>
      <c r="AA590" s="22">
        <f t="shared" si="589"/>
        <v>25.686708708419584</v>
      </c>
      <c r="AB590" s="103">
        <f t="shared" si="590"/>
        <v>29253.837719298248</v>
      </c>
      <c r="AC590" s="106">
        <f t="shared" si="609"/>
        <v>8.4340235485180681</v>
      </c>
      <c r="AF590" s="132">
        <f t="shared" si="592"/>
        <v>-2788.9254385964914</v>
      </c>
      <c r="AG590" s="431">
        <f t="shared" si="593"/>
        <v>0</v>
      </c>
      <c r="AH590" s="431">
        <f t="shared" si="594"/>
        <v>0</v>
      </c>
      <c r="AI590" s="204">
        <f t="shared" si="595"/>
        <v>-2788.9254385964914</v>
      </c>
    </row>
    <row r="591" spans="1:35" x14ac:dyDescent="0.25">
      <c r="A591" s="90" t="s">
        <v>47</v>
      </c>
      <c r="B591" s="563"/>
      <c r="C591" s="27">
        <v>16.23</v>
      </c>
      <c r="D591" s="28">
        <v>2248</v>
      </c>
      <c r="E591" s="16">
        <f t="shared" si="576"/>
        <v>138.50893407270488</v>
      </c>
      <c r="F591" s="17">
        <f t="shared" si="601"/>
        <v>5</v>
      </c>
      <c r="G591" s="18">
        <v>81.150000000000006</v>
      </c>
      <c r="H591" s="19">
        <v>11240</v>
      </c>
      <c r="I591" s="18">
        <v>26</v>
      </c>
      <c r="J591" s="19">
        <v>2166</v>
      </c>
      <c r="K591" s="19">
        <v>49270</v>
      </c>
      <c r="L591" s="136">
        <v>46860</v>
      </c>
      <c r="M591" s="20" t="s">
        <v>8</v>
      </c>
      <c r="N591" s="21">
        <f t="shared" si="578"/>
        <v>5.1892890120036936</v>
      </c>
      <c r="O591" s="22">
        <f t="shared" si="579"/>
        <v>22.746999076638964</v>
      </c>
      <c r="P591" s="23">
        <f t="shared" si="580"/>
        <v>3035.73629081947</v>
      </c>
      <c r="Q591" s="100">
        <f t="shared" si="602"/>
        <v>0.96352313167259784</v>
      </c>
      <c r="R591" s="17">
        <f t="shared" si="603"/>
        <v>47.753542821934687</v>
      </c>
      <c r="S591" s="24">
        <f t="shared" si="604"/>
        <v>775.04</v>
      </c>
      <c r="T591" s="25">
        <f t="shared" si="605"/>
        <v>107330</v>
      </c>
      <c r="U591" s="24">
        <f t="shared" si="606"/>
        <v>238</v>
      </c>
      <c r="V591" s="25">
        <f t="shared" si="607"/>
        <v>20314</v>
      </c>
      <c r="W591" s="25">
        <f t="shared" si="608"/>
        <v>488740</v>
      </c>
      <c r="X591" s="72">
        <f t="shared" si="600"/>
        <v>463680</v>
      </c>
      <c r="Y591" s="20" t="s">
        <v>8</v>
      </c>
      <c r="Z591" s="21">
        <f t="shared" si="588"/>
        <v>5.28354829181845</v>
      </c>
      <c r="AA591" s="22">
        <f t="shared" si="589"/>
        <v>24.059269469331497</v>
      </c>
      <c r="AB591" s="103">
        <f t="shared" si="590"/>
        <v>30113.370301910043</v>
      </c>
      <c r="AC591" s="106">
        <f t="shared" si="609"/>
        <v>9.0364768683274015</v>
      </c>
      <c r="AF591" s="132">
        <f t="shared" si="592"/>
        <v>-3035.73629081947</v>
      </c>
      <c r="AG591" s="431">
        <f t="shared" si="593"/>
        <v>0</v>
      </c>
      <c r="AH591" s="431">
        <f t="shared" si="594"/>
        <v>0</v>
      </c>
      <c r="AI591" s="204">
        <f t="shared" si="595"/>
        <v>-3035.73629081947</v>
      </c>
    </row>
    <row r="592" spans="1:35" x14ac:dyDescent="0.25">
      <c r="A592" s="90" t="s">
        <v>48</v>
      </c>
      <c r="B592" s="563"/>
      <c r="C592" s="27">
        <v>3.23</v>
      </c>
      <c r="D592" s="28">
        <v>403</v>
      </c>
      <c r="E592" s="16">
        <f t="shared" si="576"/>
        <v>124.76780185758514</v>
      </c>
      <c r="F592" s="17">
        <f t="shared" si="601"/>
        <v>5</v>
      </c>
      <c r="G592" s="18">
        <v>16.149999999999999</v>
      </c>
      <c r="H592" s="19">
        <v>2015</v>
      </c>
      <c r="I592" s="18">
        <v>5</v>
      </c>
      <c r="J592" s="19">
        <v>383</v>
      </c>
      <c r="K592" s="19">
        <v>9110</v>
      </c>
      <c r="L592" s="136">
        <v>8660</v>
      </c>
      <c r="M592" s="20" t="s">
        <v>8</v>
      </c>
      <c r="N592" s="21">
        <f t="shared" si="578"/>
        <v>5.2610966057441253</v>
      </c>
      <c r="O592" s="22">
        <f t="shared" si="579"/>
        <v>23.785900783289819</v>
      </c>
      <c r="P592" s="23">
        <f t="shared" si="580"/>
        <v>2820.4334365325076</v>
      </c>
      <c r="Q592" s="100">
        <f t="shared" si="602"/>
        <v>0.95037220843672454</v>
      </c>
      <c r="R592" s="17">
        <f t="shared" si="603"/>
        <v>48</v>
      </c>
      <c r="S592" s="24">
        <f t="shared" si="604"/>
        <v>155.04</v>
      </c>
      <c r="T592" s="25">
        <f t="shared" si="605"/>
        <v>19344</v>
      </c>
      <c r="U592" s="24">
        <f t="shared" si="606"/>
        <v>48</v>
      </c>
      <c r="V592" s="25">
        <f t="shared" si="607"/>
        <v>3709</v>
      </c>
      <c r="W592" s="25">
        <f t="shared" si="608"/>
        <v>89990</v>
      </c>
      <c r="X592" s="72">
        <f t="shared" si="600"/>
        <v>85350</v>
      </c>
      <c r="Y592" s="20" t="s">
        <v>8</v>
      </c>
      <c r="Z592" s="21">
        <f t="shared" si="588"/>
        <v>5.2154219466163383</v>
      </c>
      <c r="AA592" s="22">
        <f t="shared" si="589"/>
        <v>24.262604475599893</v>
      </c>
      <c r="AB592" s="103">
        <f t="shared" si="590"/>
        <v>27860.681114551084</v>
      </c>
      <c r="AC592" s="106">
        <f t="shared" si="609"/>
        <v>9.2034739454094296</v>
      </c>
      <c r="AF592" s="132">
        <f t="shared" si="592"/>
        <v>-2820.4334365325076</v>
      </c>
      <c r="AG592" s="431">
        <f t="shared" si="593"/>
        <v>0</v>
      </c>
      <c r="AH592" s="431">
        <f t="shared" si="594"/>
        <v>0</v>
      </c>
      <c r="AI592" s="204">
        <f t="shared" si="595"/>
        <v>-2820.4334365325076</v>
      </c>
    </row>
    <row r="593" spans="1:35" x14ac:dyDescent="0.25">
      <c r="A593" s="90" t="s">
        <v>49</v>
      </c>
      <c r="B593" s="563"/>
      <c r="C593" s="27">
        <v>8.82</v>
      </c>
      <c r="D593" s="28">
        <v>1153</v>
      </c>
      <c r="E593" s="16">
        <f t="shared" si="576"/>
        <v>130.72562358276645</v>
      </c>
      <c r="F593" s="17">
        <f t="shared" si="601"/>
        <v>5</v>
      </c>
      <c r="G593" s="18">
        <v>44.1</v>
      </c>
      <c r="H593" s="19">
        <v>5765</v>
      </c>
      <c r="I593" s="18">
        <v>14</v>
      </c>
      <c r="J593" s="19">
        <v>943</v>
      </c>
      <c r="K593" s="19">
        <v>23280</v>
      </c>
      <c r="L593" s="136">
        <v>22140</v>
      </c>
      <c r="M593" s="20" t="s">
        <v>8</v>
      </c>
      <c r="N593" s="21">
        <f t="shared" si="578"/>
        <v>6.1134676564156942</v>
      </c>
      <c r="O593" s="22">
        <f t="shared" si="579"/>
        <v>24.687168610816542</v>
      </c>
      <c r="P593" s="23">
        <f t="shared" si="580"/>
        <v>2639.4557823129253</v>
      </c>
      <c r="Q593" s="100">
        <f t="shared" si="602"/>
        <v>0.81786643538594972</v>
      </c>
      <c r="R593" s="17">
        <f t="shared" si="603"/>
        <v>48</v>
      </c>
      <c r="S593" s="24">
        <f t="shared" si="604"/>
        <v>423.36</v>
      </c>
      <c r="T593" s="25">
        <f t="shared" si="605"/>
        <v>55344</v>
      </c>
      <c r="U593" s="24">
        <f t="shared" si="606"/>
        <v>122</v>
      </c>
      <c r="V593" s="25">
        <f t="shared" si="607"/>
        <v>9740</v>
      </c>
      <c r="W593" s="25">
        <f t="shared" si="608"/>
        <v>240760</v>
      </c>
      <c r="X593" s="72">
        <f t="shared" si="600"/>
        <v>228510</v>
      </c>
      <c r="Y593" s="20" t="s">
        <v>8</v>
      </c>
      <c r="Z593" s="21">
        <f t="shared" si="588"/>
        <v>5.6821355236139635</v>
      </c>
      <c r="AA593" s="22">
        <f t="shared" si="589"/>
        <v>24.718685831622178</v>
      </c>
      <c r="AB593" s="103">
        <f t="shared" si="590"/>
        <v>27297.052154195011</v>
      </c>
      <c r="AC593" s="106">
        <f t="shared" si="609"/>
        <v>8.4475281873373813</v>
      </c>
      <c r="AF593" s="132">
        <f t="shared" si="592"/>
        <v>-2639.4557823129253</v>
      </c>
      <c r="AG593" s="431">
        <f t="shared" si="593"/>
        <v>0</v>
      </c>
      <c r="AH593" s="431">
        <f t="shared" si="594"/>
        <v>0</v>
      </c>
      <c r="AI593" s="204">
        <f t="shared" si="595"/>
        <v>-2639.4557823129253</v>
      </c>
    </row>
    <row r="594" spans="1:35" x14ac:dyDescent="0.25">
      <c r="A594" s="90" t="s">
        <v>50</v>
      </c>
      <c r="B594" s="563"/>
      <c r="C594" s="27">
        <v>11.54</v>
      </c>
      <c r="D594" s="28">
        <v>1448</v>
      </c>
      <c r="E594" s="16">
        <f t="shared" si="576"/>
        <v>125.47660311958407</v>
      </c>
      <c r="F594" s="17">
        <f t="shared" si="601"/>
        <v>5.0000000000000009</v>
      </c>
      <c r="G594" s="18">
        <v>57.7</v>
      </c>
      <c r="H594" s="19">
        <v>7240</v>
      </c>
      <c r="I594" s="18">
        <v>17</v>
      </c>
      <c r="J594" s="19">
        <v>1454</v>
      </c>
      <c r="K594" s="19">
        <v>35490</v>
      </c>
      <c r="L594" s="136">
        <v>33750</v>
      </c>
      <c r="M594" s="20" t="s">
        <v>8</v>
      </c>
      <c r="N594" s="21">
        <f t="shared" si="578"/>
        <v>4.979367262723521</v>
      </c>
      <c r="O594" s="22">
        <f t="shared" si="579"/>
        <v>24.408528198074279</v>
      </c>
      <c r="P594" s="23">
        <f t="shared" si="580"/>
        <v>3075.3899480069326</v>
      </c>
      <c r="Q594" s="100">
        <f t="shared" si="602"/>
        <v>1.0041436464088398</v>
      </c>
      <c r="R594" s="17">
        <f t="shared" si="603"/>
        <v>48</v>
      </c>
      <c r="S594" s="24">
        <f t="shared" si="604"/>
        <v>553.91999999999996</v>
      </c>
      <c r="T594" s="25">
        <f t="shared" si="605"/>
        <v>69504</v>
      </c>
      <c r="U594" s="24">
        <f t="shared" si="606"/>
        <v>160</v>
      </c>
      <c r="V594" s="25">
        <f t="shared" si="607"/>
        <v>13979</v>
      </c>
      <c r="W594" s="25">
        <f t="shared" si="608"/>
        <v>349160</v>
      </c>
      <c r="X594" s="72">
        <f t="shared" si="600"/>
        <v>331160</v>
      </c>
      <c r="Y594" s="20" t="s">
        <v>8</v>
      </c>
      <c r="Z594" s="21">
        <f t="shared" si="588"/>
        <v>4.9720294727805996</v>
      </c>
      <c r="AA594" s="22">
        <f t="shared" si="589"/>
        <v>24.977466199298949</v>
      </c>
      <c r="AB594" s="103">
        <f t="shared" si="590"/>
        <v>30256.499133448877</v>
      </c>
      <c r="AC594" s="106">
        <f t="shared" si="609"/>
        <v>9.6540055248618781</v>
      </c>
      <c r="AF594" s="132">
        <f t="shared" si="592"/>
        <v>-3075.3899480069326</v>
      </c>
      <c r="AG594" s="431">
        <f t="shared" si="593"/>
        <v>0</v>
      </c>
      <c r="AH594" s="431">
        <f t="shared" si="594"/>
        <v>0</v>
      </c>
      <c r="AI594" s="204">
        <f t="shared" si="595"/>
        <v>-3075.3899480069326</v>
      </c>
    </row>
    <row r="595" spans="1:35" x14ac:dyDescent="0.25">
      <c r="A595" s="90" t="s">
        <v>51</v>
      </c>
      <c r="B595" s="563"/>
      <c r="C595" s="27">
        <v>19.36</v>
      </c>
      <c r="D595" s="28">
        <v>2442</v>
      </c>
      <c r="E595" s="16">
        <f t="shared" si="576"/>
        <v>126.13636363636364</v>
      </c>
      <c r="F595" s="17">
        <f t="shared" si="601"/>
        <v>5</v>
      </c>
      <c r="G595" s="18">
        <v>96.8</v>
      </c>
      <c r="H595" s="19">
        <v>12210</v>
      </c>
      <c r="I595" s="18">
        <v>28</v>
      </c>
      <c r="J595" s="19">
        <v>2446</v>
      </c>
      <c r="K595" s="19">
        <v>58600</v>
      </c>
      <c r="L595" s="136">
        <v>55730</v>
      </c>
      <c r="M595" s="20" t="s">
        <v>8</v>
      </c>
      <c r="N595" s="21">
        <f t="shared" si="578"/>
        <v>4.9918233851185612</v>
      </c>
      <c r="O595" s="22">
        <f t="shared" si="579"/>
        <v>23.957481602616518</v>
      </c>
      <c r="P595" s="23">
        <f t="shared" si="580"/>
        <v>3026.8595041322315</v>
      </c>
      <c r="Q595" s="100">
        <f t="shared" si="602"/>
        <v>1.0016380016380015</v>
      </c>
      <c r="R595" s="17">
        <f t="shared" si="603"/>
        <v>46.000000000000007</v>
      </c>
      <c r="S595" s="24">
        <f t="shared" si="604"/>
        <v>890.56000000000017</v>
      </c>
      <c r="T595" s="25">
        <f t="shared" si="605"/>
        <v>112332</v>
      </c>
      <c r="U595" s="24">
        <f t="shared" si="606"/>
        <v>255</v>
      </c>
      <c r="V595" s="25">
        <f t="shared" si="607"/>
        <v>20832</v>
      </c>
      <c r="W595" s="25">
        <f t="shared" si="608"/>
        <v>513000</v>
      </c>
      <c r="X595" s="72">
        <f t="shared" si="600"/>
        <v>486800</v>
      </c>
      <c r="Y595" s="20" t="s">
        <v>8</v>
      </c>
      <c r="Z595" s="21">
        <f t="shared" si="588"/>
        <v>5.3922811059907838</v>
      </c>
      <c r="AA595" s="22">
        <f t="shared" si="589"/>
        <v>24.625576036866359</v>
      </c>
      <c r="AB595" s="103">
        <f t="shared" si="590"/>
        <v>26497.933884297523</v>
      </c>
      <c r="AC595" s="106">
        <f t="shared" si="609"/>
        <v>8.5307125307125311</v>
      </c>
      <c r="AF595" s="257">
        <f t="shared" si="592"/>
        <v>-3026.8595041322315</v>
      </c>
      <c r="AG595" s="431">
        <f t="shared" si="593"/>
        <v>0</v>
      </c>
      <c r="AH595" s="431">
        <f t="shared" si="594"/>
        <v>0</v>
      </c>
      <c r="AI595" s="204">
        <f t="shared" si="595"/>
        <v>-3026.8595041322315</v>
      </c>
    </row>
    <row r="596" spans="1:35" x14ac:dyDescent="0.25">
      <c r="A596" s="94" t="s">
        <v>52</v>
      </c>
      <c r="B596" s="564"/>
      <c r="C596" s="29">
        <v>16.18</v>
      </c>
      <c r="D596" s="30">
        <v>2228</v>
      </c>
      <c r="E596" s="32">
        <f t="shared" si="576"/>
        <v>137.7008652657602</v>
      </c>
      <c r="F596" s="57">
        <f t="shared" si="601"/>
        <v>5</v>
      </c>
      <c r="G596" s="58">
        <v>80.900000000000006</v>
      </c>
      <c r="H596" s="59">
        <v>11140</v>
      </c>
      <c r="I596" s="58">
        <v>23</v>
      </c>
      <c r="J596" s="59">
        <v>1784</v>
      </c>
      <c r="K596" s="59">
        <v>39170</v>
      </c>
      <c r="L596" s="139">
        <v>37250</v>
      </c>
      <c r="M596" s="49" t="s">
        <v>8</v>
      </c>
      <c r="N596" s="37">
        <f t="shared" si="578"/>
        <v>6.2443946188340806</v>
      </c>
      <c r="O596" s="38">
        <f t="shared" si="579"/>
        <v>21.956278026905828</v>
      </c>
      <c r="P596" s="39">
        <f t="shared" si="580"/>
        <v>2420.8899876390606</v>
      </c>
      <c r="Q596" s="100">
        <f t="shared" si="602"/>
        <v>0.80071813285457805</v>
      </c>
      <c r="R596" s="57">
        <f t="shared" si="603"/>
        <v>48.640296662546362</v>
      </c>
      <c r="S596" s="47">
        <f t="shared" si="604"/>
        <v>787.00000000000011</v>
      </c>
      <c r="T596" s="48">
        <f t="shared" si="605"/>
        <v>108149</v>
      </c>
      <c r="U596" s="47">
        <f t="shared" si="606"/>
        <v>229</v>
      </c>
      <c r="V596" s="48">
        <f t="shared" si="607"/>
        <v>19075</v>
      </c>
      <c r="W596" s="48">
        <f t="shared" si="608"/>
        <v>438130</v>
      </c>
      <c r="X596" s="72">
        <f t="shared" si="600"/>
        <v>415320</v>
      </c>
      <c r="Y596" s="49" t="s">
        <v>8</v>
      </c>
      <c r="Z596" s="21">
        <f t="shared" si="588"/>
        <v>5.6696723460026215</v>
      </c>
      <c r="AA596" s="22">
        <f t="shared" si="589"/>
        <v>22.96880733944954</v>
      </c>
      <c r="AB596" s="103">
        <f t="shared" si="590"/>
        <v>27078.49196538937</v>
      </c>
      <c r="AC596" s="106">
        <f t="shared" si="609"/>
        <v>8.5614901256732487</v>
      </c>
      <c r="AF596" s="132">
        <f t="shared" si="592"/>
        <v>-2420.8899876390606</v>
      </c>
      <c r="AG596" s="431">
        <f t="shared" si="593"/>
        <v>0</v>
      </c>
      <c r="AH596" s="431">
        <f t="shared" si="594"/>
        <v>0</v>
      </c>
      <c r="AI596" s="204">
        <f t="shared" si="595"/>
        <v>-2420.8899876390606</v>
      </c>
    </row>
    <row r="597" spans="1:35" x14ac:dyDescent="0.25">
      <c r="A597" s="92" t="s">
        <v>24</v>
      </c>
      <c r="B597" s="44"/>
      <c r="C597" s="45">
        <f>SUM(C586:C596)</f>
        <v>164.87</v>
      </c>
      <c r="D597" s="46">
        <f>SUM(D586:D596)</f>
        <v>21080</v>
      </c>
      <c r="E597" s="80">
        <f t="shared" si="576"/>
        <v>127.8583126099351</v>
      </c>
      <c r="F597" s="73"/>
      <c r="G597" s="45">
        <f>SUM(G586:G596)</f>
        <v>871.18</v>
      </c>
      <c r="H597" s="46">
        <f>SUM(H586:H596)</f>
        <v>111197</v>
      </c>
      <c r="I597" s="45">
        <f>SUM(I586:I596)</f>
        <v>270</v>
      </c>
      <c r="J597" s="46">
        <f>SUM(J586:J596)</f>
        <v>21598</v>
      </c>
      <c r="K597" s="46">
        <f>SUM(K586:K596)</f>
        <v>508200</v>
      </c>
      <c r="L597" s="46">
        <f t="shared" ref="L597" si="610">SUM(L586:L596)</f>
        <v>483310</v>
      </c>
      <c r="M597" s="74" t="s">
        <v>8</v>
      </c>
      <c r="N597" s="75">
        <f t="shared" si="578"/>
        <v>5.1484859709232333</v>
      </c>
      <c r="O597" s="76">
        <f t="shared" si="579"/>
        <v>23.529956477451616</v>
      </c>
      <c r="P597" s="77">
        <f t="shared" si="580"/>
        <v>3082.4285800934067</v>
      </c>
      <c r="Q597" s="101">
        <f>J597/D597</f>
        <v>1.0245730550284631</v>
      </c>
      <c r="R597" s="73"/>
      <c r="S597" s="45">
        <f>SUM(S586:S596)</f>
        <v>7887.2300000000005</v>
      </c>
      <c r="T597" s="46">
        <f>SUM(T586:T596)</f>
        <v>1008408</v>
      </c>
      <c r="U597" s="45">
        <f>SUM(U586:U596)</f>
        <v>2330</v>
      </c>
      <c r="V597" s="46">
        <f t="shared" ref="V597:W597" si="611">SUM(V586:V596)</f>
        <v>196242</v>
      </c>
      <c r="W597" s="46">
        <f t="shared" si="611"/>
        <v>4772300</v>
      </c>
      <c r="X597" s="72">
        <f t="shared" si="600"/>
        <v>4526890</v>
      </c>
      <c r="Y597" s="74" t="s">
        <v>8</v>
      </c>
      <c r="Z597" s="75">
        <f t="shared" si="588"/>
        <v>5.1385941847310974</v>
      </c>
      <c r="AA597" s="76">
        <f t="shared" si="589"/>
        <v>24.318443554386931</v>
      </c>
      <c r="AB597" s="112">
        <f t="shared" si="590"/>
        <v>28945.83611330139</v>
      </c>
      <c r="AC597" s="107">
        <f>V597/D597</f>
        <v>9.3093927893738133</v>
      </c>
      <c r="AF597" s="132"/>
      <c r="AG597" s="431">
        <f t="shared" si="593"/>
        <v>0</v>
      </c>
      <c r="AH597" s="431">
        <f t="shared" si="594"/>
        <v>0</v>
      </c>
      <c r="AI597" s="204">
        <f t="shared" si="595"/>
        <v>-3082.4285800934067</v>
      </c>
    </row>
    <row r="598" spans="1:35" x14ac:dyDescent="0.25">
      <c r="A598" s="117" t="s">
        <v>16</v>
      </c>
      <c r="B598" s="565">
        <v>2005</v>
      </c>
      <c r="C598" s="115">
        <v>5.16</v>
      </c>
      <c r="D598" s="116">
        <v>525</v>
      </c>
      <c r="E598" s="63">
        <f>D598/C598</f>
        <v>101.74418604651163</v>
      </c>
      <c r="F598" s="7">
        <f t="shared" ref="F598:F606" si="612">G598/C598</f>
        <v>6</v>
      </c>
      <c r="G598" s="6">
        <v>30.96</v>
      </c>
      <c r="H598" s="5">
        <v>3150</v>
      </c>
      <c r="I598" s="6">
        <v>6</v>
      </c>
      <c r="J598" s="5">
        <v>691</v>
      </c>
      <c r="K598" s="5">
        <v>14120</v>
      </c>
      <c r="L598" s="137">
        <v>13430</v>
      </c>
      <c r="M598" s="15" t="s">
        <v>8</v>
      </c>
      <c r="N598" s="86">
        <f t="shared" si="578"/>
        <v>4.5586107091172217</v>
      </c>
      <c r="O598" s="87">
        <f t="shared" si="579"/>
        <v>20.434153400868308</v>
      </c>
      <c r="P598" s="70">
        <f>K598/C598</f>
        <v>2736.4341085271317</v>
      </c>
      <c r="Q598" s="100">
        <f t="shared" ref="Q598:Q608" si="613">J598/D598</f>
        <v>1.3161904761904761</v>
      </c>
      <c r="R598" s="14">
        <f t="shared" ref="R598:R606" si="614">S598/C598</f>
        <v>46.999999999999993</v>
      </c>
      <c r="S598" s="71">
        <f t="shared" ref="S598:S606" si="615">G598+S547</f>
        <v>242.51999999999995</v>
      </c>
      <c r="T598" s="72">
        <f t="shared" ref="T598:T606" si="616">H598+T547</f>
        <v>24675</v>
      </c>
      <c r="U598" s="71">
        <f t="shared" ref="U598:U606" si="617">I598+U547</f>
        <v>47</v>
      </c>
      <c r="V598" s="72">
        <f t="shared" ref="V598:V606" si="618">J598+V547</f>
        <v>5673</v>
      </c>
      <c r="W598" s="72">
        <f t="shared" ref="W598:W606" si="619">K598+W547</f>
        <v>120190</v>
      </c>
      <c r="X598" s="72">
        <f t="shared" si="600"/>
        <v>113970</v>
      </c>
      <c r="Y598" s="15" t="s">
        <v>8</v>
      </c>
      <c r="Z598" s="21">
        <f t="shared" si="588"/>
        <v>4.3495505023796932</v>
      </c>
      <c r="AA598" s="22">
        <f t="shared" si="589"/>
        <v>21.186321170456548</v>
      </c>
      <c r="AB598" s="103">
        <f t="shared" si="590"/>
        <v>23292.635658914729</v>
      </c>
      <c r="AC598" s="106">
        <f t="shared" ref="AC598:AC608" si="620">V598/D598</f>
        <v>10.805714285714286</v>
      </c>
      <c r="AE598">
        <v>199</v>
      </c>
      <c r="AF598" s="132">
        <f t="shared" si="592"/>
        <v>-2736.4341085271317</v>
      </c>
      <c r="AG598" s="431">
        <f t="shared" si="593"/>
        <v>261.92190476190473</v>
      </c>
      <c r="AH598" s="431">
        <f t="shared" si="594"/>
        <v>5352.1523809523806</v>
      </c>
      <c r="AI598" s="204">
        <f t="shared" si="595"/>
        <v>2615.7182724252489</v>
      </c>
    </row>
    <row r="599" spans="1:35" x14ac:dyDescent="0.25">
      <c r="A599" s="90" t="s">
        <v>53</v>
      </c>
      <c r="B599" s="560"/>
      <c r="C599" s="27">
        <v>11.02</v>
      </c>
      <c r="D599" s="28">
        <v>1430</v>
      </c>
      <c r="E599" s="16">
        <f t="shared" ref="E599:E608" si="621">D599/C599</f>
        <v>129.76406533575317</v>
      </c>
      <c r="F599" s="17">
        <f t="shared" si="612"/>
        <v>6.0000000000000009</v>
      </c>
      <c r="G599" s="18">
        <v>66.12</v>
      </c>
      <c r="H599" s="19">
        <v>8580</v>
      </c>
      <c r="I599" s="18">
        <v>19</v>
      </c>
      <c r="J599" s="19">
        <v>1530</v>
      </c>
      <c r="K599" s="19">
        <v>32690</v>
      </c>
      <c r="L599" s="136">
        <v>31100</v>
      </c>
      <c r="M599" s="20" t="s">
        <v>8</v>
      </c>
      <c r="N599" s="21">
        <f t="shared" si="578"/>
        <v>5.6078431372549016</v>
      </c>
      <c r="O599" s="22">
        <f t="shared" si="579"/>
        <v>21.366013071895424</v>
      </c>
      <c r="P599" s="23">
        <f t="shared" ref="P599:P608" si="622">K599/C599</f>
        <v>2966.4246823956446</v>
      </c>
      <c r="Q599" s="100">
        <f t="shared" si="613"/>
        <v>1.06993006993007</v>
      </c>
      <c r="R599" s="17">
        <f t="shared" si="614"/>
        <v>46.999999999999986</v>
      </c>
      <c r="S599" s="24">
        <f t="shared" si="615"/>
        <v>517.93999999999983</v>
      </c>
      <c r="T599" s="25">
        <f t="shared" si="616"/>
        <v>67210</v>
      </c>
      <c r="U599" s="24">
        <f t="shared" si="617"/>
        <v>154</v>
      </c>
      <c r="V599" s="25">
        <f t="shared" si="618"/>
        <v>13691</v>
      </c>
      <c r="W599" s="25">
        <f t="shared" si="619"/>
        <v>295590</v>
      </c>
      <c r="X599" s="72">
        <f t="shared" si="600"/>
        <v>280230</v>
      </c>
      <c r="Y599" s="20" t="s">
        <v>8</v>
      </c>
      <c r="Z599" s="21">
        <f t="shared" si="588"/>
        <v>4.9090643488423051</v>
      </c>
      <c r="AA599" s="22">
        <f t="shared" si="589"/>
        <v>21.590095683295594</v>
      </c>
      <c r="AB599" s="103">
        <f t="shared" si="590"/>
        <v>26823.049001814885</v>
      </c>
      <c r="AC599" s="106">
        <f t="shared" si="620"/>
        <v>9.5741258741258743</v>
      </c>
      <c r="AE599">
        <v>54</v>
      </c>
      <c r="AF599" s="132">
        <f t="shared" si="592"/>
        <v>-2966.4246823956446</v>
      </c>
      <c r="AG599" s="431">
        <f t="shared" si="593"/>
        <v>57.77622377622378</v>
      </c>
      <c r="AH599" s="431">
        <f t="shared" si="594"/>
        <v>1234.4475524475524</v>
      </c>
      <c r="AI599" s="204">
        <f t="shared" si="595"/>
        <v>-1731.9771299480922</v>
      </c>
    </row>
    <row r="600" spans="1:35" x14ac:dyDescent="0.25">
      <c r="A600" s="90" t="s">
        <v>54</v>
      </c>
      <c r="B600" s="560"/>
      <c r="C600" s="27">
        <v>4.38</v>
      </c>
      <c r="D600" s="28">
        <v>465</v>
      </c>
      <c r="E600" s="16">
        <f t="shared" si="621"/>
        <v>106.16438356164385</v>
      </c>
      <c r="F600" s="17">
        <f t="shared" si="612"/>
        <v>5</v>
      </c>
      <c r="G600" s="18">
        <v>21.9</v>
      </c>
      <c r="H600" s="19">
        <v>2325</v>
      </c>
      <c r="I600" s="18">
        <v>7</v>
      </c>
      <c r="J600" s="19">
        <v>602</v>
      </c>
      <c r="K600" s="19">
        <v>11690</v>
      </c>
      <c r="L600" s="136">
        <v>11120</v>
      </c>
      <c r="M600" s="20" t="s">
        <v>8</v>
      </c>
      <c r="N600" s="21">
        <f t="shared" si="578"/>
        <v>3.8621262458471759</v>
      </c>
      <c r="O600" s="22">
        <f t="shared" si="579"/>
        <v>19.418604651162791</v>
      </c>
      <c r="P600" s="23">
        <f t="shared" si="622"/>
        <v>2668.949771689498</v>
      </c>
      <c r="Q600" s="100">
        <f t="shared" si="613"/>
        <v>1.2946236559139785</v>
      </c>
      <c r="R600" s="17">
        <f t="shared" si="614"/>
        <v>46</v>
      </c>
      <c r="S600" s="24">
        <f t="shared" si="615"/>
        <v>201.48</v>
      </c>
      <c r="T600" s="25">
        <f t="shared" si="616"/>
        <v>21390</v>
      </c>
      <c r="U600" s="24">
        <f t="shared" si="617"/>
        <v>48</v>
      </c>
      <c r="V600" s="25">
        <f t="shared" si="618"/>
        <v>5115</v>
      </c>
      <c r="W600" s="25">
        <f t="shared" si="619"/>
        <v>106770</v>
      </c>
      <c r="X600" s="72">
        <f t="shared" si="600"/>
        <v>101350</v>
      </c>
      <c r="Y600" s="20" t="s">
        <v>8</v>
      </c>
      <c r="Z600" s="21">
        <f t="shared" si="588"/>
        <v>4.1818181818181817</v>
      </c>
      <c r="AA600" s="22">
        <f t="shared" si="589"/>
        <v>20.873900293255133</v>
      </c>
      <c r="AB600" s="103">
        <f t="shared" si="590"/>
        <v>24376.712328767124</v>
      </c>
      <c r="AC600" s="106">
        <f t="shared" si="620"/>
        <v>11</v>
      </c>
      <c r="AE600">
        <v>39</v>
      </c>
      <c r="AF600" s="132">
        <f t="shared" si="592"/>
        <v>-2668.949771689498</v>
      </c>
      <c r="AG600" s="431">
        <f t="shared" si="593"/>
        <v>50.490322580645163</v>
      </c>
      <c r="AH600" s="431">
        <f t="shared" si="594"/>
        <v>980.45161290322585</v>
      </c>
      <c r="AI600" s="204">
        <f t="shared" si="595"/>
        <v>-1688.4981587862721</v>
      </c>
    </row>
    <row r="601" spans="1:35" x14ac:dyDescent="0.25">
      <c r="A601" s="90" t="s">
        <v>17</v>
      </c>
      <c r="B601" s="560"/>
      <c r="C601" s="27">
        <v>9.39</v>
      </c>
      <c r="D601" s="28">
        <v>913</v>
      </c>
      <c r="E601" s="16">
        <f t="shared" si="621"/>
        <v>97.231096911608091</v>
      </c>
      <c r="F601" s="17">
        <f t="shared" si="612"/>
        <v>6</v>
      </c>
      <c r="G601" s="18">
        <v>56.34</v>
      </c>
      <c r="H601" s="19">
        <v>5478</v>
      </c>
      <c r="I601" s="18">
        <v>19</v>
      </c>
      <c r="J601" s="19">
        <v>1179</v>
      </c>
      <c r="K601" s="19">
        <v>24480</v>
      </c>
      <c r="L601" s="136">
        <v>23290</v>
      </c>
      <c r="M601" s="20" t="s">
        <v>8</v>
      </c>
      <c r="N601" s="21">
        <f t="shared" si="578"/>
        <v>4.6463104325699742</v>
      </c>
      <c r="O601" s="22">
        <f t="shared" si="579"/>
        <v>20.763358778625953</v>
      </c>
      <c r="P601" s="23">
        <f t="shared" si="622"/>
        <v>2607.0287539936103</v>
      </c>
      <c r="Q601" s="100">
        <f t="shared" si="613"/>
        <v>1.2913472070098577</v>
      </c>
      <c r="R601" s="17">
        <f t="shared" si="614"/>
        <v>47</v>
      </c>
      <c r="S601" s="24">
        <f t="shared" si="615"/>
        <v>441.33000000000004</v>
      </c>
      <c r="T601" s="25">
        <f t="shared" si="616"/>
        <v>42911</v>
      </c>
      <c r="U601" s="24">
        <f t="shared" si="617"/>
        <v>130</v>
      </c>
      <c r="V601" s="25">
        <f t="shared" si="618"/>
        <v>9089</v>
      </c>
      <c r="W601" s="25">
        <f t="shared" si="619"/>
        <v>195550</v>
      </c>
      <c r="X601" s="72">
        <f t="shared" si="600"/>
        <v>185340</v>
      </c>
      <c r="Y601" s="20" t="s">
        <v>8</v>
      </c>
      <c r="Z601" s="21">
        <f t="shared" si="588"/>
        <v>4.7212014523049843</v>
      </c>
      <c r="AA601" s="22">
        <f t="shared" si="589"/>
        <v>21.515018153812299</v>
      </c>
      <c r="AB601" s="103">
        <f t="shared" si="590"/>
        <v>20825.346112886047</v>
      </c>
      <c r="AC601" s="106">
        <f t="shared" si="620"/>
        <v>9.9550930996714122</v>
      </c>
      <c r="AE601">
        <v>106</v>
      </c>
      <c r="AF601" s="132">
        <f t="shared" si="592"/>
        <v>-2607.0287539936103</v>
      </c>
      <c r="AG601" s="431">
        <f t="shared" si="593"/>
        <v>136.88280394304491</v>
      </c>
      <c r="AH601" s="431">
        <f t="shared" si="594"/>
        <v>2842.1467688937569</v>
      </c>
      <c r="AI601" s="204">
        <f t="shared" si="595"/>
        <v>235.11801490014659</v>
      </c>
    </row>
    <row r="602" spans="1:35" x14ac:dyDescent="0.25">
      <c r="A602" s="90" t="s">
        <v>55</v>
      </c>
      <c r="B602" s="560"/>
      <c r="C602" s="27">
        <v>4.76</v>
      </c>
      <c r="D602" s="28">
        <v>513</v>
      </c>
      <c r="E602" s="16">
        <f t="shared" si="621"/>
        <v>107.77310924369749</v>
      </c>
      <c r="F602" s="17">
        <f t="shared" si="612"/>
        <v>5</v>
      </c>
      <c r="G602" s="18">
        <v>23.8</v>
      </c>
      <c r="H602" s="19">
        <v>2565</v>
      </c>
      <c r="I602" s="18">
        <v>6</v>
      </c>
      <c r="J602" s="19">
        <v>651</v>
      </c>
      <c r="K602" s="19">
        <v>12610</v>
      </c>
      <c r="L602" s="136">
        <v>11990</v>
      </c>
      <c r="M602" s="20" t="s">
        <v>8</v>
      </c>
      <c r="N602" s="21">
        <f t="shared" si="578"/>
        <v>3.9400921658986174</v>
      </c>
      <c r="O602" s="22">
        <f t="shared" si="579"/>
        <v>19.370199692780339</v>
      </c>
      <c r="P602" s="23">
        <f t="shared" si="622"/>
        <v>2649.1596638655465</v>
      </c>
      <c r="Q602" s="100">
        <f t="shared" si="613"/>
        <v>1.2690058479532165</v>
      </c>
      <c r="R602" s="17">
        <f t="shared" si="614"/>
        <v>46.000000000000007</v>
      </c>
      <c r="S602" s="24">
        <f t="shared" si="615"/>
        <v>218.96</v>
      </c>
      <c r="T602" s="25">
        <f t="shared" si="616"/>
        <v>23598</v>
      </c>
      <c r="U602" s="24">
        <f t="shared" si="617"/>
        <v>53</v>
      </c>
      <c r="V602" s="25">
        <f t="shared" si="618"/>
        <v>5476</v>
      </c>
      <c r="W602" s="25">
        <f t="shared" si="619"/>
        <v>114360</v>
      </c>
      <c r="X602" s="72">
        <f t="shared" si="600"/>
        <v>108530</v>
      </c>
      <c r="Y602" s="20" t="s">
        <v>8</v>
      </c>
      <c r="Z602" s="21">
        <f t="shared" si="588"/>
        <v>4.3093498904309717</v>
      </c>
      <c r="AA602" s="22">
        <f t="shared" si="589"/>
        <v>20.883856829802777</v>
      </c>
      <c r="AB602" s="103">
        <f t="shared" si="590"/>
        <v>24025.210084033613</v>
      </c>
      <c r="AC602" s="106">
        <f t="shared" si="620"/>
        <v>10.674463937621832</v>
      </c>
      <c r="AF602" s="132">
        <f t="shared" si="592"/>
        <v>-2649.1596638655465</v>
      </c>
      <c r="AG602" s="431">
        <f t="shared" si="593"/>
        <v>0</v>
      </c>
      <c r="AH602" s="431">
        <f t="shared" si="594"/>
        <v>0</v>
      </c>
      <c r="AI602" s="206">
        <f t="shared" si="595"/>
        <v>-2649.1596638655465</v>
      </c>
    </row>
    <row r="603" spans="1:35" x14ac:dyDescent="0.25">
      <c r="A603" s="90" t="s">
        <v>56</v>
      </c>
      <c r="B603" s="560"/>
      <c r="C603" s="27">
        <v>0.86</v>
      </c>
      <c r="D603" s="28">
        <v>111</v>
      </c>
      <c r="E603" s="16">
        <f t="shared" si="621"/>
        <v>129.06976744186048</v>
      </c>
      <c r="F603" s="17">
        <f t="shared" si="612"/>
        <v>5</v>
      </c>
      <c r="G603" s="18">
        <v>4.3</v>
      </c>
      <c r="H603" s="19">
        <v>555</v>
      </c>
      <c r="I603" s="18">
        <v>5</v>
      </c>
      <c r="J603" s="19">
        <v>123</v>
      </c>
      <c r="K603" s="19">
        <v>2710</v>
      </c>
      <c r="L603" s="136">
        <v>2580</v>
      </c>
      <c r="M603" s="20" t="s">
        <v>8</v>
      </c>
      <c r="N603" s="21">
        <f t="shared" si="578"/>
        <v>4.5121951219512191</v>
      </c>
      <c r="O603" s="22">
        <f t="shared" si="579"/>
        <v>22.032520325203251</v>
      </c>
      <c r="P603" s="23">
        <f t="shared" si="622"/>
        <v>3151.1627906976746</v>
      </c>
      <c r="Q603" s="100">
        <f t="shared" si="613"/>
        <v>1.1081081081081081</v>
      </c>
      <c r="R603" s="17">
        <f t="shared" si="614"/>
        <v>47.999999999999993</v>
      </c>
      <c r="S603" s="24">
        <f t="shared" si="615"/>
        <v>41.279999999999994</v>
      </c>
      <c r="T603" s="25">
        <f t="shared" si="616"/>
        <v>5328</v>
      </c>
      <c r="U603" s="24">
        <f t="shared" si="617"/>
        <v>48</v>
      </c>
      <c r="V603" s="25">
        <f t="shared" si="618"/>
        <v>1188</v>
      </c>
      <c r="W603" s="25">
        <f t="shared" si="619"/>
        <v>26830</v>
      </c>
      <c r="X603" s="72">
        <f t="shared" si="600"/>
        <v>25460</v>
      </c>
      <c r="Y603" s="20" t="s">
        <v>8</v>
      </c>
      <c r="Z603" s="21">
        <f t="shared" si="588"/>
        <v>4.4848484848484844</v>
      </c>
      <c r="AA603" s="22">
        <f t="shared" si="589"/>
        <v>22.584175084175083</v>
      </c>
      <c r="AB603" s="103">
        <f t="shared" si="590"/>
        <v>31197.674418604653</v>
      </c>
      <c r="AC603" s="106">
        <f t="shared" si="620"/>
        <v>10.702702702702704</v>
      </c>
      <c r="AE603">
        <v>184</v>
      </c>
      <c r="AF603" s="132">
        <f t="shared" si="592"/>
        <v>-3151.1627906976746</v>
      </c>
      <c r="AG603" s="431">
        <f t="shared" si="593"/>
        <v>203.8918918918919</v>
      </c>
      <c r="AH603" s="431">
        <f t="shared" si="594"/>
        <v>4492.2522522522522</v>
      </c>
      <c r="AI603" s="204">
        <f t="shared" si="595"/>
        <v>1341.0894615545776</v>
      </c>
    </row>
    <row r="604" spans="1:35" x14ac:dyDescent="0.25">
      <c r="A604" s="90" t="s">
        <v>20</v>
      </c>
      <c r="B604" s="560"/>
      <c r="C604" s="27">
        <v>10.08</v>
      </c>
      <c r="D604" s="28">
        <v>1160</v>
      </c>
      <c r="E604" s="16">
        <f t="shared" si="621"/>
        <v>115.07936507936508</v>
      </c>
      <c r="F604" s="17">
        <f t="shared" si="612"/>
        <v>5</v>
      </c>
      <c r="G604" s="18">
        <v>50.4</v>
      </c>
      <c r="H604" s="19">
        <v>5800</v>
      </c>
      <c r="I604" s="18">
        <v>14</v>
      </c>
      <c r="J604" s="19">
        <v>1704</v>
      </c>
      <c r="K604" s="19">
        <v>33610</v>
      </c>
      <c r="L604" s="136">
        <v>31970</v>
      </c>
      <c r="M604" s="20" t="s">
        <v>8</v>
      </c>
      <c r="N604" s="21">
        <f t="shared" si="578"/>
        <v>3.403755868544601</v>
      </c>
      <c r="O604" s="22">
        <f t="shared" si="579"/>
        <v>19.724178403755868</v>
      </c>
      <c r="P604" s="23">
        <f t="shared" si="622"/>
        <v>3334.3253968253966</v>
      </c>
      <c r="Q604" s="100">
        <f t="shared" si="613"/>
        <v>1.4689655172413794</v>
      </c>
      <c r="R604" s="17">
        <f t="shared" si="614"/>
        <v>47.396825396825392</v>
      </c>
      <c r="S604" s="24">
        <f t="shared" si="615"/>
        <v>477.75999999999993</v>
      </c>
      <c r="T604" s="25">
        <f t="shared" si="616"/>
        <v>55032</v>
      </c>
      <c r="U604" s="24">
        <f t="shared" si="617"/>
        <v>129</v>
      </c>
      <c r="V604" s="25">
        <f t="shared" si="618"/>
        <v>14301</v>
      </c>
      <c r="W604" s="25">
        <f t="shared" si="619"/>
        <v>295570</v>
      </c>
      <c r="X604" s="72">
        <f t="shared" si="600"/>
        <v>280420</v>
      </c>
      <c r="Y604" s="20" t="s">
        <v>8</v>
      </c>
      <c r="Z604" s="21">
        <f t="shared" si="588"/>
        <v>3.8481225089154605</v>
      </c>
      <c r="AA604" s="22">
        <f t="shared" si="589"/>
        <v>20.667785469547585</v>
      </c>
      <c r="AB604" s="103">
        <f t="shared" si="590"/>
        <v>29322.420634920636</v>
      </c>
      <c r="AC604" s="106">
        <f t="shared" si="620"/>
        <v>12.328448275862069</v>
      </c>
      <c r="AE604">
        <v>106</v>
      </c>
      <c r="AF604" s="132">
        <f t="shared" si="592"/>
        <v>-3334.3253968253966</v>
      </c>
      <c r="AG604" s="431">
        <f t="shared" si="593"/>
        <v>155.7103448275862</v>
      </c>
      <c r="AH604" s="431">
        <f t="shared" si="594"/>
        <v>3071.2586206896549</v>
      </c>
      <c r="AI604" s="204">
        <f t="shared" si="595"/>
        <v>-263.06677613574175</v>
      </c>
    </row>
    <row r="605" spans="1:35" x14ac:dyDescent="0.25">
      <c r="A605" s="90" t="s">
        <v>19</v>
      </c>
      <c r="B605" s="560"/>
      <c r="C605" s="27">
        <v>10.83</v>
      </c>
      <c r="D605" s="28">
        <v>1290</v>
      </c>
      <c r="E605" s="16">
        <f t="shared" si="621"/>
        <v>119.11357340720221</v>
      </c>
      <c r="F605" s="17">
        <f t="shared" si="612"/>
        <v>5</v>
      </c>
      <c r="G605" s="18">
        <v>54.15</v>
      </c>
      <c r="H605" s="19">
        <v>6450</v>
      </c>
      <c r="I605" s="18">
        <v>13</v>
      </c>
      <c r="J605" s="19">
        <v>1193</v>
      </c>
      <c r="K605" s="19">
        <v>23020</v>
      </c>
      <c r="L605" s="136">
        <v>21890</v>
      </c>
      <c r="M605" s="20" t="s">
        <v>8</v>
      </c>
      <c r="N605" s="21">
        <f t="shared" si="578"/>
        <v>5.4065381391450122</v>
      </c>
      <c r="O605" s="22">
        <f t="shared" si="579"/>
        <v>19.295892707460183</v>
      </c>
      <c r="P605" s="23">
        <f t="shared" si="622"/>
        <v>2125.5771006463528</v>
      </c>
      <c r="Q605" s="100">
        <f t="shared" si="613"/>
        <v>0.92480620155038762</v>
      </c>
      <c r="R605" s="17">
        <f t="shared" si="614"/>
        <v>48.787626962142198</v>
      </c>
      <c r="S605" s="24">
        <f t="shared" si="615"/>
        <v>528.37</v>
      </c>
      <c r="T605" s="25">
        <f t="shared" si="616"/>
        <v>63072</v>
      </c>
      <c r="U605" s="24">
        <f t="shared" si="617"/>
        <v>121</v>
      </c>
      <c r="V605" s="25">
        <f t="shared" si="618"/>
        <v>12356</v>
      </c>
      <c r="W605" s="25">
        <f t="shared" si="619"/>
        <v>251450</v>
      </c>
      <c r="X605" s="72">
        <f t="shared" si="600"/>
        <v>238470</v>
      </c>
      <c r="Y605" s="20" t="s">
        <v>8</v>
      </c>
      <c r="Z605" s="21">
        <f t="shared" si="588"/>
        <v>5.1045645840077691</v>
      </c>
      <c r="AA605" s="22">
        <f t="shared" si="589"/>
        <v>20.350437034639043</v>
      </c>
      <c r="AB605" s="103">
        <f t="shared" si="590"/>
        <v>23217.913204062788</v>
      </c>
      <c r="AC605" s="106">
        <f t="shared" si="620"/>
        <v>9.5782945736434115</v>
      </c>
      <c r="AF605" s="132">
        <f t="shared" si="592"/>
        <v>-2125.5771006463528</v>
      </c>
      <c r="AG605" s="431">
        <f t="shared" si="593"/>
        <v>0</v>
      </c>
      <c r="AH605" s="431">
        <f t="shared" si="594"/>
        <v>0</v>
      </c>
      <c r="AI605" s="204">
        <f t="shared" si="595"/>
        <v>-2125.5771006463528</v>
      </c>
    </row>
    <row r="606" spans="1:35" x14ac:dyDescent="0.25">
      <c r="A606" s="94" t="s">
        <v>21</v>
      </c>
      <c r="B606" s="566"/>
      <c r="C606" s="29">
        <v>0.83</v>
      </c>
      <c r="D606" s="30">
        <v>98</v>
      </c>
      <c r="E606" s="32">
        <f t="shared" si="621"/>
        <v>118.07228915662651</v>
      </c>
      <c r="F606" s="7">
        <f t="shared" si="612"/>
        <v>5.0000000000000009</v>
      </c>
      <c r="G606" s="6">
        <v>4.1500000000000004</v>
      </c>
      <c r="H606" s="5">
        <v>490</v>
      </c>
      <c r="I606" s="6">
        <v>5</v>
      </c>
      <c r="J606" s="5">
        <v>103</v>
      </c>
      <c r="K606" s="5">
        <v>2100</v>
      </c>
      <c r="L606" s="137">
        <v>2000</v>
      </c>
      <c r="M606" s="43" t="s">
        <v>8</v>
      </c>
      <c r="N606" s="37">
        <f t="shared" si="578"/>
        <v>4.7572815533980579</v>
      </c>
      <c r="O606" s="38">
        <f t="shared" si="579"/>
        <v>20.388349514563107</v>
      </c>
      <c r="P606" s="39">
        <f t="shared" si="622"/>
        <v>2530.1204819277109</v>
      </c>
      <c r="Q606" s="100">
        <f t="shared" si="613"/>
        <v>1.0510204081632653</v>
      </c>
      <c r="R606" s="7">
        <f t="shared" si="614"/>
        <v>47.759036144578317</v>
      </c>
      <c r="S606" s="47">
        <f t="shared" si="615"/>
        <v>39.64</v>
      </c>
      <c r="T606" s="48">
        <f t="shared" si="616"/>
        <v>4679</v>
      </c>
      <c r="U606" s="47">
        <f t="shared" si="617"/>
        <v>50</v>
      </c>
      <c r="V606" s="48">
        <f t="shared" si="618"/>
        <v>976</v>
      </c>
      <c r="W606" s="48">
        <f t="shared" si="619"/>
        <v>20350</v>
      </c>
      <c r="X606" s="72">
        <f t="shared" si="600"/>
        <v>19290</v>
      </c>
      <c r="Y606" s="49" t="s">
        <v>8</v>
      </c>
      <c r="Z606" s="21">
        <f t="shared" si="588"/>
        <v>4.7940573770491799</v>
      </c>
      <c r="AA606" s="22">
        <f t="shared" si="589"/>
        <v>20.850409836065573</v>
      </c>
      <c r="AB606" s="103">
        <f t="shared" si="590"/>
        <v>24518.072289156629</v>
      </c>
      <c r="AC606" s="106">
        <f t="shared" si="620"/>
        <v>9.9591836734693882</v>
      </c>
      <c r="AE606">
        <v>13</v>
      </c>
      <c r="AF606" s="132">
        <f t="shared" si="592"/>
        <v>-2530.1204819277109</v>
      </c>
      <c r="AG606" s="431">
        <f t="shared" si="593"/>
        <v>13.663265306122447</v>
      </c>
      <c r="AH606" s="431">
        <f t="shared" si="594"/>
        <v>278.57142857142856</v>
      </c>
      <c r="AI606" s="204">
        <f t="shared" si="595"/>
        <v>-2251.5490533562825</v>
      </c>
    </row>
    <row r="607" spans="1:35" ht="15.75" thickBot="1" x14ac:dyDescent="0.3">
      <c r="A607" s="122" t="s">
        <v>24</v>
      </c>
      <c r="B607" s="123"/>
      <c r="C607" s="98">
        <f t="shared" ref="C607" si="623">SUM(C598:C606)</f>
        <v>57.309999999999995</v>
      </c>
      <c r="D607" s="99">
        <f t="shared" ref="D607" si="624">SUM(D598:D606)</f>
        <v>6505</v>
      </c>
      <c r="E607" s="50">
        <f t="shared" si="621"/>
        <v>113.50549642296285</v>
      </c>
      <c r="F607" s="51"/>
      <c r="G607" s="98">
        <f t="shared" ref="G607:L607" si="625">SUM(G598:G606)</f>
        <v>312.12</v>
      </c>
      <c r="H607" s="99">
        <f t="shared" si="625"/>
        <v>35393</v>
      </c>
      <c r="I607" s="98">
        <f t="shared" si="625"/>
        <v>94</v>
      </c>
      <c r="J607" s="99">
        <f t="shared" si="625"/>
        <v>7776</v>
      </c>
      <c r="K607" s="99">
        <f t="shared" si="625"/>
        <v>157030</v>
      </c>
      <c r="L607" s="99">
        <f t="shared" si="625"/>
        <v>149370</v>
      </c>
      <c r="M607" s="42" t="s">
        <v>8</v>
      </c>
      <c r="N607" s="126">
        <f t="shared" si="578"/>
        <v>4.5515689300411522</v>
      </c>
      <c r="O607" s="127">
        <f t="shared" si="579"/>
        <v>20.194187242798353</v>
      </c>
      <c r="P607" s="110">
        <f t="shared" si="622"/>
        <v>2740.0104693770722</v>
      </c>
      <c r="Q607" s="113">
        <f t="shared" si="613"/>
        <v>1.1953881629515757</v>
      </c>
      <c r="R607" s="51"/>
      <c r="S607" s="98">
        <f t="shared" ref="S607:W607" si="626">SUM(S598:S606)</f>
        <v>2709.2799999999997</v>
      </c>
      <c r="T607" s="99">
        <f t="shared" si="626"/>
        <v>307895</v>
      </c>
      <c r="U607" s="98">
        <f t="shared" si="626"/>
        <v>780</v>
      </c>
      <c r="V607" s="99">
        <f t="shared" si="626"/>
        <v>67865</v>
      </c>
      <c r="W607" s="99">
        <f t="shared" si="626"/>
        <v>1426660</v>
      </c>
      <c r="X607" s="72">
        <f t="shared" si="600"/>
        <v>1353060</v>
      </c>
      <c r="Y607" s="42" t="s">
        <v>8</v>
      </c>
      <c r="Z607" s="126">
        <f t="shared" si="588"/>
        <v>4.5368746776689015</v>
      </c>
      <c r="AA607" s="127">
        <f t="shared" si="589"/>
        <v>21.022029028217787</v>
      </c>
      <c r="AB607" s="128">
        <f t="shared" si="590"/>
        <v>24893.73582271855</v>
      </c>
      <c r="AC607" s="108">
        <f t="shared" si="620"/>
        <v>10.432744043043812</v>
      </c>
      <c r="AG607" s="431">
        <f t="shared" si="593"/>
        <v>0</v>
      </c>
      <c r="AH607" s="431">
        <f t="shared" si="594"/>
        <v>0</v>
      </c>
    </row>
    <row r="608" spans="1:35" ht="15.75" thickBot="1" x14ac:dyDescent="0.3">
      <c r="A608" s="93" t="s">
        <v>25</v>
      </c>
      <c r="B608" s="52"/>
      <c r="C608" s="40">
        <f t="shared" ref="C608:D608" si="627">C585+C597+C607</f>
        <v>507.90000000000003</v>
      </c>
      <c r="D608" s="41">
        <f t="shared" si="627"/>
        <v>63451</v>
      </c>
      <c r="E608" s="10">
        <f t="shared" si="621"/>
        <v>124.92813545973615</v>
      </c>
      <c r="F608" s="4"/>
      <c r="G608" s="40">
        <f t="shared" ref="G608:L608" si="628">G585+G597+G607</f>
        <v>2773.2599999999998</v>
      </c>
      <c r="H608" s="41">
        <f t="shared" si="628"/>
        <v>346113</v>
      </c>
      <c r="I608" s="40">
        <f t="shared" si="628"/>
        <v>815</v>
      </c>
      <c r="J608" s="41">
        <f t="shared" si="628"/>
        <v>68116</v>
      </c>
      <c r="K608" s="41">
        <f t="shared" si="628"/>
        <v>1592030</v>
      </c>
      <c r="L608" s="41">
        <f t="shared" si="628"/>
        <v>1514130</v>
      </c>
      <c r="M608" s="83" t="s">
        <v>8</v>
      </c>
      <c r="N608" s="12">
        <f t="shared" si="578"/>
        <v>5.0812290798050386</v>
      </c>
      <c r="O608" s="13">
        <f t="shared" si="579"/>
        <v>23.372335427799637</v>
      </c>
      <c r="P608" s="26">
        <f t="shared" si="622"/>
        <v>3134.5343571569206</v>
      </c>
      <c r="Q608" s="114">
        <f t="shared" si="613"/>
        <v>1.0735212999007109</v>
      </c>
      <c r="R608" s="4"/>
      <c r="S608" s="40">
        <f t="shared" ref="S608:W608" si="629">S585+S597+S607</f>
        <v>24367.919999999998</v>
      </c>
      <c r="T608" s="41">
        <f t="shared" si="629"/>
        <v>3045010</v>
      </c>
      <c r="U608" s="40">
        <f t="shared" si="629"/>
        <v>7293</v>
      </c>
      <c r="V608" s="41">
        <f t="shared" si="629"/>
        <v>604565</v>
      </c>
      <c r="W608" s="41">
        <f t="shared" si="629"/>
        <v>14595410</v>
      </c>
      <c r="X608" s="72">
        <f t="shared" si="600"/>
        <v>13843270</v>
      </c>
      <c r="Y608" s="83" t="s">
        <v>8</v>
      </c>
      <c r="Z608" s="12">
        <f t="shared" si="588"/>
        <v>5.0366958060754428</v>
      </c>
      <c r="AA608" s="13">
        <f t="shared" si="589"/>
        <v>24.142002927724892</v>
      </c>
      <c r="AB608" s="104">
        <f t="shared" si="590"/>
        <v>28736.778893482966</v>
      </c>
      <c r="AC608" s="109">
        <f t="shared" si="620"/>
        <v>9.5280610234669272</v>
      </c>
      <c r="AG608" s="431">
        <f t="shared" si="593"/>
        <v>0</v>
      </c>
      <c r="AH608" s="431">
        <f t="shared" si="594"/>
        <v>0</v>
      </c>
    </row>
    <row r="611" spans="1:29" ht="18.75" x14ac:dyDescent="0.3">
      <c r="A611" s="567" t="s">
        <v>58</v>
      </c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</row>
    <row r="612" spans="1:29" ht="15.75" x14ac:dyDescent="0.25">
      <c r="A612" s="568" t="s">
        <v>62</v>
      </c>
      <c r="B612" s="568"/>
      <c r="C612" s="568"/>
      <c r="D612" s="568"/>
      <c r="E612" s="568"/>
      <c r="F612" s="568"/>
      <c r="G612" s="568"/>
      <c r="H612" s="568"/>
      <c r="I612" s="568"/>
      <c r="J612" s="568"/>
      <c r="K612" s="568"/>
      <c r="L612" s="568"/>
      <c r="M612" s="568"/>
      <c r="N612" s="568"/>
      <c r="O612" s="568"/>
      <c r="P612" s="568"/>
      <c r="Q612" s="568"/>
      <c r="R612" s="568"/>
      <c r="S612" s="568"/>
      <c r="T612" s="568"/>
      <c r="U612" s="568"/>
      <c r="V612" s="568"/>
      <c r="W612" s="568"/>
      <c r="X612" s="568"/>
      <c r="Y612" s="568"/>
      <c r="Z612" s="568"/>
      <c r="AA612" s="568"/>
      <c r="AB612" s="568"/>
      <c r="AC612" s="568"/>
    </row>
    <row r="613" spans="1:29" ht="15.75" x14ac:dyDescent="0.25">
      <c r="A613" s="568" t="s">
        <v>63</v>
      </c>
      <c r="B613" s="568"/>
      <c r="C613" s="568"/>
      <c r="D613" s="568"/>
      <c r="E613" s="568"/>
      <c r="F613" s="568"/>
      <c r="G613" s="568"/>
      <c r="H613" s="568"/>
      <c r="I613" s="568"/>
      <c r="J613" s="568"/>
      <c r="K613" s="568"/>
      <c r="L613" s="568"/>
      <c r="M613" s="568"/>
      <c r="N613" s="568"/>
      <c r="O613" s="568"/>
      <c r="P613" s="568"/>
      <c r="Q613" s="568"/>
      <c r="R613" s="568"/>
      <c r="S613" s="568"/>
      <c r="T613" s="568"/>
      <c r="U613" s="568"/>
      <c r="V613" s="568"/>
      <c r="W613" s="568"/>
      <c r="X613" s="568"/>
      <c r="Y613" s="568"/>
      <c r="Z613" s="568"/>
      <c r="AA613" s="568"/>
      <c r="AB613" s="568"/>
      <c r="AC613" s="568"/>
    </row>
    <row r="614" spans="1:29" ht="19.5" thickBot="1" x14ac:dyDescent="0.35"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11">
        <v>4</v>
      </c>
      <c r="AC614" s="4"/>
    </row>
    <row r="615" spans="1:29" x14ac:dyDescent="0.25">
      <c r="A615" s="569" t="s">
        <v>3</v>
      </c>
      <c r="B615" s="571" t="s">
        <v>2</v>
      </c>
      <c r="C615" s="573" t="s">
        <v>59</v>
      </c>
      <c r="D615" s="573" t="s">
        <v>60</v>
      </c>
      <c r="E615" s="573" t="s">
        <v>23</v>
      </c>
      <c r="F615" s="576" t="s">
        <v>9</v>
      </c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8"/>
      <c r="R615" s="576" t="s">
        <v>10</v>
      </c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9"/>
    </row>
    <row r="616" spans="1:29" ht="45.75" thickBot="1" x14ac:dyDescent="0.3">
      <c r="A616" s="570"/>
      <c r="B616" s="572"/>
      <c r="C616" s="574"/>
      <c r="D616" s="575"/>
      <c r="E616" s="575"/>
      <c r="F616" s="8" t="s">
        <v>14</v>
      </c>
      <c r="G616" s="95" t="s">
        <v>13</v>
      </c>
      <c r="H616" s="95" t="s">
        <v>57</v>
      </c>
      <c r="I616" s="1" t="s">
        <v>4</v>
      </c>
      <c r="J616" s="1" t="s">
        <v>5</v>
      </c>
      <c r="K616" s="1" t="s">
        <v>6</v>
      </c>
      <c r="L616" s="102"/>
      <c r="M616" s="557" t="s">
        <v>7</v>
      </c>
      <c r="N616" s="558"/>
      <c r="O616" s="1" t="s">
        <v>0</v>
      </c>
      <c r="P616" s="1" t="s">
        <v>1</v>
      </c>
      <c r="Q616" s="95" t="s">
        <v>61</v>
      </c>
      <c r="R616" s="8" t="s">
        <v>14</v>
      </c>
      <c r="S616" s="95" t="s">
        <v>12</v>
      </c>
      <c r="T616" s="95" t="s">
        <v>11</v>
      </c>
      <c r="U616" s="1" t="s">
        <v>4</v>
      </c>
      <c r="V616" s="1" t="s">
        <v>5</v>
      </c>
      <c r="W616" s="1" t="s">
        <v>6</v>
      </c>
      <c r="X616" s="102"/>
      <c r="Y616" s="557" t="s">
        <v>7</v>
      </c>
      <c r="Z616" s="558"/>
      <c r="AA616" s="1" t="s">
        <v>0</v>
      </c>
      <c r="AB616" s="102" t="s">
        <v>1</v>
      </c>
      <c r="AC616" s="105" t="s">
        <v>15</v>
      </c>
    </row>
    <row r="617" spans="1:29" x14ac:dyDescent="0.25">
      <c r="A617" s="89" t="s">
        <v>26</v>
      </c>
      <c r="B617" s="559">
        <v>1997</v>
      </c>
      <c r="C617" s="78">
        <v>18.91</v>
      </c>
      <c r="D617" s="79">
        <v>2467</v>
      </c>
      <c r="E617" s="31">
        <f t="shared" ref="E617:E646" si="630">D617/C617</f>
        <v>130.46007403490216</v>
      </c>
      <c r="F617" s="64">
        <f t="shared" ref="F617:F633" si="631">G617/C617</f>
        <v>4</v>
      </c>
      <c r="G617" s="65">
        <v>75.64</v>
      </c>
      <c r="H617" s="66">
        <v>9868</v>
      </c>
      <c r="I617" s="65">
        <v>24</v>
      </c>
      <c r="J617" s="66">
        <v>1802</v>
      </c>
      <c r="K617" s="66">
        <v>40050</v>
      </c>
      <c r="L617" s="135"/>
      <c r="M617" s="67" t="s">
        <v>8</v>
      </c>
      <c r="N617" s="68">
        <f t="shared" ref="N617:N657" si="632">H617/J617</f>
        <v>5.4761376248612654</v>
      </c>
      <c r="O617" s="69">
        <f t="shared" ref="O617:O657" si="633">K617/J617</f>
        <v>22.225305216426193</v>
      </c>
      <c r="P617" s="70">
        <f t="shared" ref="P617:P646" si="634">K617/C617</f>
        <v>2117.9270227392913</v>
      </c>
      <c r="Q617" s="100">
        <f t="shared" ref="Q617:Q633" si="635">J617/D617</f>
        <v>0.73044183218483993</v>
      </c>
      <c r="R617" s="64">
        <f t="shared" ref="R617:R633" si="636">S617/C617</f>
        <v>4</v>
      </c>
      <c r="S617" s="71">
        <f t="shared" ref="S617:S633" si="637">G617+S566</f>
        <v>75.64</v>
      </c>
      <c r="T617" s="72">
        <f t="shared" ref="T617:T633" si="638">H617+T566</f>
        <v>9868</v>
      </c>
      <c r="U617" s="71">
        <f t="shared" ref="U617:U633" si="639">I617+U566</f>
        <v>24</v>
      </c>
      <c r="V617" s="72">
        <f t="shared" ref="V617:V633" si="640">J617+V566</f>
        <v>1802</v>
      </c>
      <c r="W617" s="72">
        <f t="shared" ref="W617:W633" si="641">K617+W566</f>
        <v>40050</v>
      </c>
      <c r="X617" s="142"/>
      <c r="Y617" s="67" t="s">
        <v>8</v>
      </c>
      <c r="Z617" s="21">
        <f t="shared" ref="Z617:Z657" si="642">T617/V617</f>
        <v>5.4761376248612654</v>
      </c>
      <c r="AA617" s="22">
        <f t="shared" ref="AA617:AA657" si="643">W617/V617</f>
        <v>22.225305216426193</v>
      </c>
      <c r="AB617" s="103">
        <f t="shared" ref="AB617:AB657" si="644">W617/C617</f>
        <v>2117.9270227392913</v>
      </c>
      <c r="AC617" s="106">
        <f t="shared" ref="AC617:AC633" si="645">V617/D617</f>
        <v>0.73044183218483993</v>
      </c>
    </row>
    <row r="618" spans="1:29" x14ac:dyDescent="0.25">
      <c r="A618" s="90" t="s">
        <v>27</v>
      </c>
      <c r="B618" s="560"/>
      <c r="C618" s="27">
        <v>16.41</v>
      </c>
      <c r="D618" s="28">
        <v>2048</v>
      </c>
      <c r="E618" s="16">
        <f t="shared" si="630"/>
        <v>124.80195003046923</v>
      </c>
      <c r="F618" s="17">
        <f t="shared" si="631"/>
        <v>4</v>
      </c>
      <c r="G618" s="18">
        <v>65.64</v>
      </c>
      <c r="H618" s="19">
        <v>8192</v>
      </c>
      <c r="I618" s="65">
        <v>24</v>
      </c>
      <c r="J618" s="19">
        <v>1244</v>
      </c>
      <c r="K618" s="19">
        <v>29100</v>
      </c>
      <c r="L618" s="136"/>
      <c r="M618" s="20" t="s">
        <v>8</v>
      </c>
      <c r="N618" s="21">
        <f t="shared" si="632"/>
        <v>6.585209003215434</v>
      </c>
      <c r="O618" s="22">
        <f t="shared" si="633"/>
        <v>23.392282958199356</v>
      </c>
      <c r="P618" s="23">
        <f t="shared" si="634"/>
        <v>1773.3089579524681</v>
      </c>
      <c r="Q618" s="100">
        <f t="shared" si="635"/>
        <v>0.607421875</v>
      </c>
      <c r="R618" s="17" t="e">
        <f t="shared" si="636"/>
        <v>#VALUE!</v>
      </c>
      <c r="S618" s="24" t="e">
        <f t="shared" si="637"/>
        <v>#VALUE!</v>
      </c>
      <c r="T618" s="25" t="e">
        <f t="shared" si="638"/>
        <v>#VALUE!</v>
      </c>
      <c r="U618" s="24" t="e">
        <f t="shared" si="639"/>
        <v>#VALUE!</v>
      </c>
      <c r="V618" s="25" t="e">
        <f t="shared" si="640"/>
        <v>#VALUE!</v>
      </c>
      <c r="W618" s="25" t="e">
        <f t="shared" si="641"/>
        <v>#VALUE!</v>
      </c>
      <c r="X618" s="143"/>
      <c r="Y618" s="20" t="s">
        <v>8</v>
      </c>
      <c r="Z618" s="21" t="e">
        <f t="shared" si="642"/>
        <v>#VALUE!</v>
      </c>
      <c r="AA618" s="22" t="e">
        <f t="shared" si="643"/>
        <v>#VALUE!</v>
      </c>
      <c r="AB618" s="103" t="e">
        <f t="shared" si="644"/>
        <v>#VALUE!</v>
      </c>
      <c r="AC618" s="106" t="e">
        <f t="shared" si="645"/>
        <v>#VALUE!</v>
      </c>
    </row>
    <row r="619" spans="1:29" x14ac:dyDescent="0.25">
      <c r="A619" s="90" t="s">
        <v>28</v>
      </c>
      <c r="B619" s="560"/>
      <c r="C619" s="27">
        <v>18.7</v>
      </c>
      <c r="D619" s="28">
        <v>2297</v>
      </c>
      <c r="E619" s="16">
        <f t="shared" si="630"/>
        <v>122.83422459893049</v>
      </c>
      <c r="F619" s="17">
        <f t="shared" si="631"/>
        <v>4</v>
      </c>
      <c r="G619" s="18">
        <v>74.8</v>
      </c>
      <c r="H619" s="19">
        <v>9188</v>
      </c>
      <c r="I619" s="65">
        <v>19</v>
      </c>
      <c r="J619" s="19">
        <v>1576</v>
      </c>
      <c r="K619" s="19">
        <v>36340</v>
      </c>
      <c r="L619" s="136"/>
      <c r="M619" s="20" t="s">
        <v>8</v>
      </c>
      <c r="N619" s="21">
        <f t="shared" si="632"/>
        <v>5.8299492385786804</v>
      </c>
      <c r="O619" s="22">
        <f t="shared" si="633"/>
        <v>23.058375634517766</v>
      </c>
      <c r="P619" s="23">
        <f t="shared" si="634"/>
        <v>1943.3155080213905</v>
      </c>
      <c r="Q619" s="100">
        <f t="shared" si="635"/>
        <v>0.68611232041793646</v>
      </c>
      <c r="R619" s="17">
        <f t="shared" si="636"/>
        <v>51.688235294117646</v>
      </c>
      <c r="S619" s="24">
        <f t="shared" si="637"/>
        <v>966.56999999999994</v>
      </c>
      <c r="T619" s="25">
        <f t="shared" si="638"/>
        <v>124574</v>
      </c>
      <c r="U619" s="24">
        <f t="shared" si="639"/>
        <v>274</v>
      </c>
      <c r="V619" s="25">
        <f t="shared" si="640"/>
        <v>25034</v>
      </c>
      <c r="W619" s="25">
        <f t="shared" si="641"/>
        <v>591860</v>
      </c>
      <c r="X619" s="143"/>
      <c r="Y619" s="20" t="s">
        <v>8</v>
      </c>
      <c r="Z619" s="21">
        <f t="shared" si="642"/>
        <v>4.9761923783654227</v>
      </c>
      <c r="AA619" s="22">
        <f t="shared" si="643"/>
        <v>23.642246544699208</v>
      </c>
      <c r="AB619" s="103">
        <f t="shared" si="644"/>
        <v>31650.267379679146</v>
      </c>
      <c r="AC619" s="106">
        <f t="shared" si="645"/>
        <v>10.89856334349151</v>
      </c>
    </row>
    <row r="620" spans="1:29" x14ac:dyDescent="0.25">
      <c r="A620" s="90" t="s">
        <v>29</v>
      </c>
      <c r="B620" s="560"/>
      <c r="C620" s="27">
        <v>17.149999999999999</v>
      </c>
      <c r="D620" s="28">
        <v>2160</v>
      </c>
      <c r="E620" s="16">
        <f t="shared" si="630"/>
        <v>125.94752186588923</v>
      </c>
      <c r="F620" s="17">
        <f t="shared" si="631"/>
        <v>4</v>
      </c>
      <c r="G620" s="18">
        <v>68.599999999999994</v>
      </c>
      <c r="H620" s="19">
        <v>8640</v>
      </c>
      <c r="I620" s="65">
        <v>19</v>
      </c>
      <c r="J620" s="19">
        <v>1473</v>
      </c>
      <c r="K620" s="19">
        <v>33990</v>
      </c>
      <c r="L620" s="136"/>
      <c r="M620" s="20" t="s">
        <v>8</v>
      </c>
      <c r="N620" s="21">
        <f t="shared" si="632"/>
        <v>5.865580448065173</v>
      </c>
      <c r="O620" s="22">
        <f t="shared" si="633"/>
        <v>23.075356415478616</v>
      </c>
      <c r="P620" s="23">
        <f t="shared" si="634"/>
        <v>1981.924198250729</v>
      </c>
      <c r="Q620" s="100">
        <f t="shared" si="635"/>
        <v>0.68194444444444446</v>
      </c>
      <c r="R620" s="17">
        <f t="shared" si="636"/>
        <v>49.928862973760943</v>
      </c>
      <c r="S620" s="24">
        <f t="shared" si="637"/>
        <v>856.28000000000009</v>
      </c>
      <c r="T620" s="25">
        <f t="shared" si="638"/>
        <v>106032</v>
      </c>
      <c r="U620" s="24">
        <f t="shared" si="639"/>
        <v>263</v>
      </c>
      <c r="V620" s="25">
        <f t="shared" si="640"/>
        <v>19802</v>
      </c>
      <c r="W620" s="25">
        <f t="shared" si="641"/>
        <v>493810</v>
      </c>
      <c r="X620" s="143"/>
      <c r="Y620" s="20" t="s">
        <v>8</v>
      </c>
      <c r="Z620" s="21">
        <f t="shared" si="642"/>
        <v>5.3546106453893545</v>
      </c>
      <c r="AA620" s="22">
        <f t="shared" si="643"/>
        <v>24.937380062619937</v>
      </c>
      <c r="AB620" s="103">
        <f t="shared" si="644"/>
        <v>28793.586005830904</v>
      </c>
      <c r="AC620" s="106">
        <f t="shared" si="645"/>
        <v>9.1675925925925927</v>
      </c>
    </row>
    <row r="621" spans="1:29" x14ac:dyDescent="0.25">
      <c r="A621" s="90" t="s">
        <v>30</v>
      </c>
      <c r="B621" s="560"/>
      <c r="C621" s="27">
        <v>16.600000000000001</v>
      </c>
      <c r="D621" s="28">
        <v>2142</v>
      </c>
      <c r="E621" s="16">
        <f t="shared" si="630"/>
        <v>129.03614457831324</v>
      </c>
      <c r="F621" s="17">
        <f t="shared" si="631"/>
        <v>4</v>
      </c>
      <c r="G621" s="18">
        <v>66.400000000000006</v>
      </c>
      <c r="H621" s="19">
        <v>8568</v>
      </c>
      <c r="I621" s="65">
        <v>18</v>
      </c>
      <c r="J621" s="19">
        <v>1345</v>
      </c>
      <c r="K621" s="19">
        <v>31080</v>
      </c>
      <c r="L621" s="136"/>
      <c r="M621" s="20" t="s">
        <v>8</v>
      </c>
      <c r="N621" s="21">
        <f t="shared" si="632"/>
        <v>6.3702602230483274</v>
      </c>
      <c r="O621" s="22">
        <f t="shared" si="633"/>
        <v>23.107806691449813</v>
      </c>
      <c r="P621" s="23">
        <f t="shared" si="634"/>
        <v>1872.2891566265059</v>
      </c>
      <c r="Q621" s="100">
        <f t="shared" si="635"/>
        <v>0.62791783380018673</v>
      </c>
      <c r="R621" s="17">
        <f t="shared" si="636"/>
        <v>59.198795180722882</v>
      </c>
      <c r="S621" s="24">
        <f t="shared" si="637"/>
        <v>982.69999999999993</v>
      </c>
      <c r="T621" s="25">
        <f t="shared" si="638"/>
        <v>120729</v>
      </c>
      <c r="U621" s="24">
        <f t="shared" si="639"/>
        <v>280</v>
      </c>
      <c r="V621" s="25">
        <f t="shared" si="640"/>
        <v>23110</v>
      </c>
      <c r="W621" s="25">
        <f t="shared" si="641"/>
        <v>570350</v>
      </c>
      <c r="X621" s="143"/>
      <c r="Y621" s="20" t="s">
        <v>8</v>
      </c>
      <c r="Z621" s="21">
        <f t="shared" si="642"/>
        <v>5.224102120294245</v>
      </c>
      <c r="AA621" s="22">
        <f t="shared" si="643"/>
        <v>24.679792297706619</v>
      </c>
      <c r="AB621" s="103">
        <f t="shared" si="644"/>
        <v>34358.433734939754</v>
      </c>
      <c r="AC621" s="106">
        <f t="shared" si="645"/>
        <v>10.788982259570496</v>
      </c>
    </row>
    <row r="622" spans="1:29" x14ac:dyDescent="0.25">
      <c r="A622" s="90" t="s">
        <v>31</v>
      </c>
      <c r="B622" s="560"/>
      <c r="C622" s="27">
        <v>14.28</v>
      </c>
      <c r="D622" s="28">
        <v>1781</v>
      </c>
      <c r="E622" s="16">
        <f t="shared" si="630"/>
        <v>124.71988795518207</v>
      </c>
      <c r="F622" s="17">
        <f t="shared" si="631"/>
        <v>4.0021008403361344</v>
      </c>
      <c r="G622" s="18">
        <v>57.15</v>
      </c>
      <c r="H622" s="19">
        <v>7124</v>
      </c>
      <c r="I622" s="65">
        <v>17</v>
      </c>
      <c r="J622" s="19">
        <v>1095</v>
      </c>
      <c r="K622" s="19">
        <v>24300</v>
      </c>
      <c r="L622" s="136"/>
      <c r="M622" s="20" t="s">
        <v>8</v>
      </c>
      <c r="N622" s="21">
        <f t="shared" si="632"/>
        <v>6.5059360730593605</v>
      </c>
      <c r="O622" s="22">
        <f t="shared" si="633"/>
        <v>22.19178082191781</v>
      </c>
      <c r="P622" s="23">
        <f t="shared" si="634"/>
        <v>1701.6806722689075</v>
      </c>
      <c r="Q622" s="100">
        <f t="shared" si="635"/>
        <v>0.6148231330713082</v>
      </c>
      <c r="R622" s="17">
        <f t="shared" si="636"/>
        <v>62.850140056022411</v>
      </c>
      <c r="S622" s="24">
        <f t="shared" si="637"/>
        <v>897.5</v>
      </c>
      <c r="T622" s="25">
        <f t="shared" si="638"/>
        <v>112523</v>
      </c>
      <c r="U622" s="24">
        <f t="shared" si="639"/>
        <v>254</v>
      </c>
      <c r="V622" s="25">
        <f t="shared" si="640"/>
        <v>21802</v>
      </c>
      <c r="W622" s="25">
        <f t="shared" si="641"/>
        <v>536870</v>
      </c>
      <c r="X622" s="143"/>
      <c r="Y622" s="20" t="s">
        <v>8</v>
      </c>
      <c r="Z622" s="21">
        <f t="shared" si="642"/>
        <v>5.1611320062379598</v>
      </c>
      <c r="AA622" s="22">
        <f t="shared" si="643"/>
        <v>24.62480506375562</v>
      </c>
      <c r="AB622" s="103">
        <f t="shared" si="644"/>
        <v>37595.938375350139</v>
      </c>
      <c r="AC622" s="106">
        <f t="shared" si="645"/>
        <v>12.241437394722066</v>
      </c>
    </row>
    <row r="623" spans="1:29" x14ac:dyDescent="0.25">
      <c r="A623" s="90" t="s">
        <v>32</v>
      </c>
      <c r="B623" s="560"/>
      <c r="C623" s="27">
        <v>19.53</v>
      </c>
      <c r="D623" s="28">
        <v>2435</v>
      </c>
      <c r="E623" s="16">
        <f t="shared" si="630"/>
        <v>124.67997951868919</v>
      </c>
      <c r="F623" s="17">
        <f t="shared" si="631"/>
        <v>4</v>
      </c>
      <c r="G623" s="18">
        <v>78.12</v>
      </c>
      <c r="H623" s="19">
        <v>9740</v>
      </c>
      <c r="I623" s="65">
        <v>21</v>
      </c>
      <c r="J623" s="19">
        <v>1599</v>
      </c>
      <c r="K623" s="19">
        <v>37510</v>
      </c>
      <c r="L623" s="136"/>
      <c r="M623" s="20" t="s">
        <v>8</v>
      </c>
      <c r="N623" s="21">
        <f t="shared" si="632"/>
        <v>6.0913070669168228</v>
      </c>
      <c r="O623" s="22">
        <f t="shared" si="633"/>
        <v>23.458411507191997</v>
      </c>
      <c r="P623" s="23">
        <f t="shared" si="634"/>
        <v>1920.6349206349205</v>
      </c>
      <c r="Q623" s="100">
        <f t="shared" si="635"/>
        <v>0.65667351129363449</v>
      </c>
      <c r="R623" s="17">
        <f t="shared" si="636"/>
        <v>45.648745519713259</v>
      </c>
      <c r="S623" s="24">
        <f t="shared" si="637"/>
        <v>891.52</v>
      </c>
      <c r="T623" s="25">
        <f t="shared" si="638"/>
        <v>114306</v>
      </c>
      <c r="U623" s="24">
        <f t="shared" si="639"/>
        <v>246</v>
      </c>
      <c r="V623" s="25">
        <f t="shared" si="640"/>
        <v>21742</v>
      </c>
      <c r="W623" s="25">
        <f t="shared" si="641"/>
        <v>536880</v>
      </c>
      <c r="X623" s="143"/>
      <c r="Y623" s="20" t="s">
        <v>8</v>
      </c>
      <c r="Z623" s="21">
        <f t="shared" si="642"/>
        <v>5.2573820255726247</v>
      </c>
      <c r="AA623" s="22">
        <f t="shared" si="643"/>
        <v>24.693220494894675</v>
      </c>
      <c r="AB623" s="103">
        <f t="shared" si="644"/>
        <v>27490.0153609831</v>
      </c>
      <c r="AC623" s="106">
        <f t="shared" si="645"/>
        <v>8.9289527720739219</v>
      </c>
    </row>
    <row r="624" spans="1:29" x14ac:dyDescent="0.25">
      <c r="A624" s="90" t="s">
        <v>33</v>
      </c>
      <c r="B624" s="560"/>
      <c r="C624" s="27">
        <v>19.88</v>
      </c>
      <c r="D624" s="28">
        <v>2482</v>
      </c>
      <c r="E624" s="16">
        <f t="shared" si="630"/>
        <v>124.84909456740444</v>
      </c>
      <c r="F624" s="17">
        <f t="shared" si="631"/>
        <v>4</v>
      </c>
      <c r="G624" s="18">
        <v>79.52</v>
      </c>
      <c r="H624" s="19">
        <v>9928</v>
      </c>
      <c r="I624" s="65">
        <v>22</v>
      </c>
      <c r="J624" s="19">
        <v>1808</v>
      </c>
      <c r="K624" s="19">
        <v>41670</v>
      </c>
      <c r="L624" s="136"/>
      <c r="M624" s="20" t="s">
        <v>8</v>
      </c>
      <c r="N624" s="21">
        <f t="shared" si="632"/>
        <v>5.4911504424778759</v>
      </c>
      <c r="O624" s="22">
        <f t="shared" si="633"/>
        <v>23.047566371681416</v>
      </c>
      <c r="P624" s="23">
        <f t="shared" si="634"/>
        <v>2096.076458752515</v>
      </c>
      <c r="Q624" s="100">
        <f t="shared" si="635"/>
        <v>0.7284448025785657</v>
      </c>
      <c r="R624" s="17">
        <f t="shared" si="636"/>
        <v>38.076458752515094</v>
      </c>
      <c r="S624" s="24">
        <f t="shared" si="637"/>
        <v>756.96</v>
      </c>
      <c r="T624" s="25">
        <f t="shared" si="638"/>
        <v>93504</v>
      </c>
      <c r="U624" s="24">
        <f t="shared" si="639"/>
        <v>217</v>
      </c>
      <c r="V624" s="25">
        <f t="shared" si="640"/>
        <v>17484</v>
      </c>
      <c r="W624" s="25">
        <f t="shared" si="641"/>
        <v>413860</v>
      </c>
      <c r="X624" s="143"/>
      <c r="Y624" s="20" t="s">
        <v>8</v>
      </c>
      <c r="Z624" s="21">
        <f t="shared" si="642"/>
        <v>5.3479752916952643</v>
      </c>
      <c r="AA624" s="22">
        <f t="shared" si="643"/>
        <v>23.670784717455959</v>
      </c>
      <c r="AB624" s="103">
        <f t="shared" si="644"/>
        <v>20817.90744466801</v>
      </c>
      <c r="AC624" s="106">
        <f t="shared" si="645"/>
        <v>7.0443190975020142</v>
      </c>
    </row>
    <row r="625" spans="1:29" x14ac:dyDescent="0.25">
      <c r="A625" s="90" t="s">
        <v>34</v>
      </c>
      <c r="B625" s="560"/>
      <c r="C625" s="27">
        <v>19.899999999999999</v>
      </c>
      <c r="D625" s="28">
        <v>2492</v>
      </c>
      <c r="E625" s="16">
        <f t="shared" si="630"/>
        <v>125.22613065326634</v>
      </c>
      <c r="F625" s="17">
        <f t="shared" si="631"/>
        <v>4</v>
      </c>
      <c r="G625" s="18">
        <v>79.599999999999994</v>
      </c>
      <c r="H625" s="19">
        <v>9968</v>
      </c>
      <c r="I625" s="65">
        <v>21</v>
      </c>
      <c r="J625" s="19">
        <v>1807</v>
      </c>
      <c r="K625" s="19">
        <v>41680</v>
      </c>
      <c r="L625" s="136"/>
      <c r="M625" s="20" t="s">
        <v>8</v>
      </c>
      <c r="N625" s="21">
        <f t="shared" si="632"/>
        <v>5.5163254012174878</v>
      </c>
      <c r="O625" s="22">
        <f t="shared" si="633"/>
        <v>23.065855008301053</v>
      </c>
      <c r="P625" s="23">
        <f t="shared" si="634"/>
        <v>2094.4723618090452</v>
      </c>
      <c r="Q625" s="100">
        <f t="shared" si="635"/>
        <v>0.7251203852327448</v>
      </c>
      <c r="R625" s="17">
        <f t="shared" si="636"/>
        <v>51.107537688442221</v>
      </c>
      <c r="S625" s="24">
        <f t="shared" si="637"/>
        <v>1017.0400000000001</v>
      </c>
      <c r="T625" s="25">
        <f t="shared" si="638"/>
        <v>126272</v>
      </c>
      <c r="U625" s="24">
        <f t="shared" si="639"/>
        <v>504</v>
      </c>
      <c r="V625" s="25">
        <f t="shared" si="640"/>
        <v>25665</v>
      </c>
      <c r="W625" s="25">
        <f t="shared" si="641"/>
        <v>643180</v>
      </c>
      <c r="X625" s="143"/>
      <c r="Y625" s="20" t="s">
        <v>8</v>
      </c>
      <c r="Z625" s="21">
        <f t="shared" si="642"/>
        <v>4.9200077927138128</v>
      </c>
      <c r="AA625" s="22">
        <f t="shared" si="643"/>
        <v>25.06058834989285</v>
      </c>
      <c r="AB625" s="103">
        <f t="shared" si="644"/>
        <v>32320.60301507538</v>
      </c>
      <c r="AC625" s="106">
        <f t="shared" si="645"/>
        <v>10.298956661316211</v>
      </c>
    </row>
    <row r="626" spans="1:29" x14ac:dyDescent="0.25">
      <c r="A626" s="90" t="s">
        <v>35</v>
      </c>
      <c r="B626" s="560"/>
      <c r="C626" s="27">
        <v>16.489999999999998</v>
      </c>
      <c r="D626" s="28">
        <v>2176</v>
      </c>
      <c r="E626" s="16">
        <f t="shared" si="630"/>
        <v>131.95876288659795</v>
      </c>
      <c r="F626" s="17">
        <f t="shared" si="631"/>
        <v>4</v>
      </c>
      <c r="G626" s="18">
        <v>65.959999999999994</v>
      </c>
      <c r="H626" s="19">
        <v>8704</v>
      </c>
      <c r="I626" s="65">
        <v>20</v>
      </c>
      <c r="J626" s="19">
        <v>1603</v>
      </c>
      <c r="K626" s="19">
        <v>39280</v>
      </c>
      <c r="L626" s="136"/>
      <c r="M626" s="20" t="s">
        <v>8</v>
      </c>
      <c r="N626" s="21">
        <f t="shared" si="632"/>
        <v>5.4298190892077356</v>
      </c>
      <c r="O626" s="22">
        <f t="shared" si="633"/>
        <v>24.504054897067999</v>
      </c>
      <c r="P626" s="23">
        <f t="shared" si="634"/>
        <v>2382.0497271073382</v>
      </c>
      <c r="Q626" s="100">
        <f t="shared" si="635"/>
        <v>0.73667279411764708</v>
      </c>
      <c r="R626" s="17">
        <f t="shared" si="636"/>
        <v>62.588235294117652</v>
      </c>
      <c r="S626" s="24">
        <f t="shared" si="637"/>
        <v>1032.08</v>
      </c>
      <c r="T626" s="25">
        <f t="shared" si="638"/>
        <v>128885</v>
      </c>
      <c r="U626" s="24">
        <f t="shared" si="639"/>
        <v>296</v>
      </c>
      <c r="V626" s="25">
        <f t="shared" si="640"/>
        <v>24868</v>
      </c>
      <c r="W626" s="25">
        <f t="shared" si="641"/>
        <v>614990</v>
      </c>
      <c r="X626" s="143"/>
      <c r="Y626" s="20" t="s">
        <v>8</v>
      </c>
      <c r="Z626" s="21">
        <f t="shared" si="642"/>
        <v>5.1827649991957534</v>
      </c>
      <c r="AA626" s="22">
        <f t="shared" si="643"/>
        <v>24.730175325719802</v>
      </c>
      <c r="AB626" s="103">
        <f t="shared" si="644"/>
        <v>37294.724075197089</v>
      </c>
      <c r="AC626" s="106">
        <f t="shared" si="645"/>
        <v>11.428308823529411</v>
      </c>
    </row>
    <row r="627" spans="1:29" x14ac:dyDescent="0.25">
      <c r="A627" s="90" t="s">
        <v>36</v>
      </c>
      <c r="B627" s="560"/>
      <c r="C627" s="27">
        <v>19.05</v>
      </c>
      <c r="D627" s="28">
        <v>2503</v>
      </c>
      <c r="E627" s="16">
        <f t="shared" si="630"/>
        <v>131.39107611548556</v>
      </c>
      <c r="F627" s="17">
        <f t="shared" si="631"/>
        <v>4</v>
      </c>
      <c r="G627" s="18">
        <v>76.2</v>
      </c>
      <c r="H627" s="19">
        <v>10012</v>
      </c>
      <c r="I627" s="65">
        <v>21</v>
      </c>
      <c r="J627" s="19">
        <v>1714</v>
      </c>
      <c r="K627" s="19">
        <v>41220</v>
      </c>
      <c r="L627" s="136"/>
      <c r="M627" s="20" t="s">
        <v>8</v>
      </c>
      <c r="N627" s="21">
        <f t="shared" si="632"/>
        <v>5.8413068844807468</v>
      </c>
      <c r="O627" s="22">
        <f t="shared" si="633"/>
        <v>24.049008168028006</v>
      </c>
      <c r="P627" s="23">
        <f t="shared" si="634"/>
        <v>2163.7795275590552</v>
      </c>
      <c r="Q627" s="100">
        <f t="shared" si="635"/>
        <v>0.68477826608070314</v>
      </c>
      <c r="R627" s="17">
        <f t="shared" si="636"/>
        <v>55.186351706036739</v>
      </c>
      <c r="S627" s="24">
        <f t="shared" si="637"/>
        <v>1051.3</v>
      </c>
      <c r="T627" s="25">
        <f t="shared" si="638"/>
        <v>131777</v>
      </c>
      <c r="U627" s="24">
        <f t="shared" si="639"/>
        <v>273</v>
      </c>
      <c r="V627" s="25">
        <f t="shared" si="640"/>
        <v>27444</v>
      </c>
      <c r="W627" s="25">
        <f t="shared" si="641"/>
        <v>677880</v>
      </c>
      <c r="X627" s="143"/>
      <c r="Y627" s="20" t="s">
        <v>8</v>
      </c>
      <c r="Z627" s="21">
        <f t="shared" si="642"/>
        <v>4.8016688529368894</v>
      </c>
      <c r="AA627" s="22">
        <f t="shared" si="643"/>
        <v>24.700480979449061</v>
      </c>
      <c r="AB627" s="103">
        <f t="shared" si="644"/>
        <v>35584.251968503937</v>
      </c>
      <c r="AC627" s="106">
        <f t="shared" si="645"/>
        <v>10.964442668797442</v>
      </c>
    </row>
    <row r="628" spans="1:29" x14ac:dyDescent="0.25">
      <c r="A628" s="90" t="s">
        <v>37</v>
      </c>
      <c r="B628" s="560"/>
      <c r="C628" s="27">
        <v>20.239999999999998</v>
      </c>
      <c r="D628" s="28">
        <v>2526</v>
      </c>
      <c r="E628" s="16">
        <f t="shared" si="630"/>
        <v>124.80237154150198</v>
      </c>
      <c r="F628" s="17">
        <f t="shared" si="631"/>
        <v>4</v>
      </c>
      <c r="G628" s="18">
        <v>80.959999999999994</v>
      </c>
      <c r="H628" s="19">
        <v>10104</v>
      </c>
      <c r="I628" s="65">
        <v>26</v>
      </c>
      <c r="J628" s="19"/>
      <c r="K628" s="19"/>
      <c r="L628" s="136"/>
      <c r="M628" s="20" t="s">
        <v>8</v>
      </c>
      <c r="N628" s="21" t="e">
        <f t="shared" si="632"/>
        <v>#DIV/0!</v>
      </c>
      <c r="O628" s="22" t="e">
        <f t="shared" si="633"/>
        <v>#DIV/0!</v>
      </c>
      <c r="P628" s="23">
        <f t="shared" si="634"/>
        <v>0</v>
      </c>
      <c r="Q628" s="100">
        <f t="shared" si="635"/>
        <v>0</v>
      </c>
      <c r="R628" s="17">
        <f t="shared" si="636"/>
        <v>43.106719367588944</v>
      </c>
      <c r="S628" s="24">
        <f t="shared" si="637"/>
        <v>872.48000000000013</v>
      </c>
      <c r="T628" s="25">
        <f t="shared" si="638"/>
        <v>114312</v>
      </c>
      <c r="U628" s="24">
        <f t="shared" si="639"/>
        <v>274</v>
      </c>
      <c r="V628" s="25">
        <f t="shared" si="640"/>
        <v>19147</v>
      </c>
      <c r="W628" s="25">
        <f t="shared" si="641"/>
        <v>487340</v>
      </c>
      <c r="X628" s="143"/>
      <c r="Y628" s="20" t="s">
        <v>8</v>
      </c>
      <c r="Z628" s="21">
        <f t="shared" si="642"/>
        <v>5.9702303232882432</v>
      </c>
      <c r="AA628" s="22">
        <f t="shared" si="643"/>
        <v>25.452551313521699</v>
      </c>
      <c r="AB628" s="103">
        <f t="shared" si="644"/>
        <v>24078.06324110672</v>
      </c>
      <c r="AC628" s="106">
        <f t="shared" si="645"/>
        <v>7.5799683293745055</v>
      </c>
    </row>
    <row r="629" spans="1:29" x14ac:dyDescent="0.25">
      <c r="A629" s="90" t="s">
        <v>18</v>
      </c>
      <c r="B629" s="560"/>
      <c r="C629" s="27">
        <v>15.47</v>
      </c>
      <c r="D629" s="28">
        <v>1648</v>
      </c>
      <c r="E629" s="16">
        <f t="shared" si="630"/>
        <v>106.52876535229476</v>
      </c>
      <c r="F629" s="17">
        <f t="shared" si="631"/>
        <v>0</v>
      </c>
      <c r="G629" s="18"/>
      <c r="H629" s="19"/>
      <c r="I629" s="65"/>
      <c r="J629" s="19"/>
      <c r="K629" s="19"/>
      <c r="L629" s="136"/>
      <c r="M629" s="20" t="s">
        <v>8</v>
      </c>
      <c r="N629" s="21" t="e">
        <f t="shared" si="632"/>
        <v>#DIV/0!</v>
      </c>
      <c r="O629" s="22" t="e">
        <f t="shared" si="633"/>
        <v>#DIV/0!</v>
      </c>
      <c r="P629" s="23">
        <f t="shared" si="634"/>
        <v>0</v>
      </c>
      <c r="Q629" s="100">
        <f t="shared" si="635"/>
        <v>0</v>
      </c>
      <c r="R629" s="17">
        <f t="shared" si="636"/>
        <v>59.107950872656758</v>
      </c>
      <c r="S629" s="24">
        <f t="shared" si="637"/>
        <v>914.40000000000009</v>
      </c>
      <c r="T629" s="25">
        <f t="shared" si="638"/>
        <v>119616</v>
      </c>
      <c r="U629" s="24">
        <f t="shared" si="639"/>
        <v>274</v>
      </c>
      <c r="V629" s="25">
        <f t="shared" si="640"/>
        <v>22666</v>
      </c>
      <c r="W629" s="25">
        <f t="shared" si="641"/>
        <v>566870</v>
      </c>
      <c r="X629" s="143"/>
      <c r="Y629" s="20" t="s">
        <v>8</v>
      </c>
      <c r="Z629" s="21">
        <f t="shared" si="642"/>
        <v>5.2773316862260655</v>
      </c>
      <c r="AA629" s="22">
        <f t="shared" si="643"/>
        <v>25.009706167828465</v>
      </c>
      <c r="AB629" s="103">
        <f t="shared" si="644"/>
        <v>36643.180349062699</v>
      </c>
      <c r="AC629" s="106">
        <f t="shared" si="645"/>
        <v>13.753640776699029</v>
      </c>
    </row>
    <row r="630" spans="1:29" x14ac:dyDescent="0.25">
      <c r="A630" s="90" t="s">
        <v>38</v>
      </c>
      <c r="B630" s="560"/>
      <c r="C630" s="27">
        <v>20.6</v>
      </c>
      <c r="D630" s="28">
        <v>2642</v>
      </c>
      <c r="E630" s="16">
        <f t="shared" si="630"/>
        <v>128.252427184466</v>
      </c>
      <c r="F630" s="17">
        <f t="shared" si="631"/>
        <v>0</v>
      </c>
      <c r="G630" s="18"/>
      <c r="H630" s="19"/>
      <c r="I630" s="65"/>
      <c r="J630" s="19"/>
      <c r="K630" s="19"/>
      <c r="L630" s="136"/>
      <c r="M630" s="20" t="s">
        <v>8</v>
      </c>
      <c r="N630" s="21" t="e">
        <f t="shared" si="632"/>
        <v>#DIV/0!</v>
      </c>
      <c r="O630" s="22" t="e">
        <f t="shared" si="633"/>
        <v>#DIV/0!</v>
      </c>
      <c r="P630" s="23">
        <f t="shared" si="634"/>
        <v>0</v>
      </c>
      <c r="Q630" s="100">
        <f t="shared" si="635"/>
        <v>0</v>
      </c>
      <c r="R630" s="17">
        <f t="shared" si="636"/>
        <v>47.161165048543694</v>
      </c>
      <c r="S630" s="24">
        <f t="shared" si="637"/>
        <v>971.5200000000001</v>
      </c>
      <c r="T630" s="25">
        <f t="shared" si="638"/>
        <v>120960</v>
      </c>
      <c r="U630" s="24">
        <f t="shared" si="639"/>
        <v>273</v>
      </c>
      <c r="V630" s="25">
        <f t="shared" si="640"/>
        <v>21637</v>
      </c>
      <c r="W630" s="25">
        <f t="shared" si="641"/>
        <v>538590</v>
      </c>
      <c r="X630" s="143"/>
      <c r="Y630" s="20" t="s">
        <v>8</v>
      </c>
      <c r="Z630" s="21">
        <f t="shared" si="642"/>
        <v>5.5904238110643805</v>
      </c>
      <c r="AA630" s="22">
        <f t="shared" si="643"/>
        <v>24.892083005962011</v>
      </c>
      <c r="AB630" s="103">
        <f t="shared" si="644"/>
        <v>26145.14563106796</v>
      </c>
      <c r="AC630" s="106">
        <f t="shared" si="645"/>
        <v>8.1896290688872071</v>
      </c>
    </row>
    <row r="631" spans="1:29" x14ac:dyDescent="0.25">
      <c r="A631" s="90" t="s">
        <v>39</v>
      </c>
      <c r="B631" s="560"/>
      <c r="C631" s="27">
        <v>17.48</v>
      </c>
      <c r="D631" s="28">
        <v>2307</v>
      </c>
      <c r="E631" s="16">
        <f t="shared" si="630"/>
        <v>131.97940503432494</v>
      </c>
      <c r="F631" s="17">
        <f t="shared" si="631"/>
        <v>0</v>
      </c>
      <c r="G631" s="18"/>
      <c r="H631" s="19"/>
      <c r="I631" s="65"/>
      <c r="J631" s="19"/>
      <c r="K631" s="19"/>
      <c r="L631" s="136"/>
      <c r="M631" s="20" t="s">
        <v>8</v>
      </c>
      <c r="N631" s="21" t="e">
        <f t="shared" si="632"/>
        <v>#DIV/0!</v>
      </c>
      <c r="O631" s="22" t="e">
        <f t="shared" si="633"/>
        <v>#DIV/0!</v>
      </c>
      <c r="P631" s="23">
        <f t="shared" si="634"/>
        <v>0</v>
      </c>
      <c r="Q631" s="100">
        <f t="shared" si="635"/>
        <v>0</v>
      </c>
      <c r="R631" s="17">
        <f t="shared" si="636"/>
        <v>42.85411899313501</v>
      </c>
      <c r="S631" s="24">
        <f t="shared" si="637"/>
        <v>749.09</v>
      </c>
      <c r="T631" s="25">
        <f t="shared" si="638"/>
        <v>79677</v>
      </c>
      <c r="U631" s="24">
        <f t="shared" si="639"/>
        <v>216</v>
      </c>
      <c r="V631" s="25">
        <f t="shared" si="640"/>
        <v>16803</v>
      </c>
      <c r="W631" s="25">
        <f t="shared" si="641"/>
        <v>409190</v>
      </c>
      <c r="X631" s="143"/>
      <c r="Y631" s="20" t="s">
        <v>8</v>
      </c>
      <c r="Z631" s="21">
        <f t="shared" si="642"/>
        <v>4.7418318157471884</v>
      </c>
      <c r="AA631" s="22">
        <f t="shared" si="643"/>
        <v>24.352199012081176</v>
      </c>
      <c r="AB631" s="103">
        <f t="shared" si="644"/>
        <v>23409.038901601831</v>
      </c>
      <c r="AC631" s="106">
        <f t="shared" si="645"/>
        <v>7.2834850455136539</v>
      </c>
    </row>
    <row r="632" spans="1:29" x14ac:dyDescent="0.25">
      <c r="A632" s="90" t="s">
        <v>40</v>
      </c>
      <c r="B632" s="560"/>
      <c r="C632" s="27">
        <v>12.81</v>
      </c>
      <c r="D632" s="28">
        <v>1647</v>
      </c>
      <c r="E632" s="16">
        <f t="shared" si="630"/>
        <v>128.57142857142856</v>
      </c>
      <c r="F632" s="17">
        <f t="shared" si="631"/>
        <v>0</v>
      </c>
      <c r="G632" s="18"/>
      <c r="H632" s="19"/>
      <c r="I632" s="65"/>
      <c r="J632" s="19"/>
      <c r="K632" s="19"/>
      <c r="L632" s="136"/>
      <c r="M632" s="20" t="s">
        <v>8</v>
      </c>
      <c r="N632" s="21" t="e">
        <f t="shared" si="632"/>
        <v>#DIV/0!</v>
      </c>
      <c r="O632" s="22" t="e">
        <f t="shared" si="633"/>
        <v>#DIV/0!</v>
      </c>
      <c r="P632" s="23">
        <f t="shared" si="634"/>
        <v>0</v>
      </c>
      <c r="Q632" s="100">
        <f t="shared" si="635"/>
        <v>0</v>
      </c>
      <c r="R632" s="17">
        <f t="shared" si="636"/>
        <v>77.189695550351288</v>
      </c>
      <c r="S632" s="24">
        <f t="shared" si="637"/>
        <v>988.8</v>
      </c>
      <c r="T632" s="25">
        <f t="shared" si="638"/>
        <v>126144</v>
      </c>
      <c r="U632" s="24">
        <f t="shared" si="639"/>
        <v>274</v>
      </c>
      <c r="V632" s="25">
        <f t="shared" si="640"/>
        <v>26229</v>
      </c>
      <c r="W632" s="25">
        <f t="shared" si="641"/>
        <v>653560</v>
      </c>
      <c r="X632" s="143"/>
      <c r="Y632" s="20" t="s">
        <v>8</v>
      </c>
      <c r="Z632" s="21">
        <f t="shared" si="642"/>
        <v>4.8093331808303788</v>
      </c>
      <c r="AA632" s="22">
        <f t="shared" si="643"/>
        <v>24.917457775744406</v>
      </c>
      <c r="AB632" s="103">
        <f t="shared" si="644"/>
        <v>51019.516003122561</v>
      </c>
      <c r="AC632" s="106">
        <f t="shared" si="645"/>
        <v>15.925318761384336</v>
      </c>
    </row>
    <row r="633" spans="1:29" x14ac:dyDescent="0.25">
      <c r="A633" s="91" t="s">
        <v>41</v>
      </c>
      <c r="B633" s="561"/>
      <c r="C633" s="82">
        <v>2.2200000000000002</v>
      </c>
      <c r="D633" s="55">
        <v>278</v>
      </c>
      <c r="E633" s="11">
        <f t="shared" si="630"/>
        <v>125.22522522522522</v>
      </c>
      <c r="F633" s="7">
        <f t="shared" si="631"/>
        <v>0</v>
      </c>
      <c r="G633" s="6"/>
      <c r="H633" s="5"/>
      <c r="I633" s="65"/>
      <c r="J633" s="5"/>
      <c r="K633" s="5"/>
      <c r="L633" s="137"/>
      <c r="M633" s="131" t="s">
        <v>8</v>
      </c>
      <c r="N633" s="60" t="e">
        <f t="shared" si="632"/>
        <v>#DIV/0!</v>
      </c>
      <c r="O633" s="61" t="e">
        <f t="shared" si="633"/>
        <v>#DIV/0!</v>
      </c>
      <c r="P633" s="62">
        <f t="shared" si="634"/>
        <v>0</v>
      </c>
      <c r="Q633" s="120">
        <f t="shared" si="635"/>
        <v>0</v>
      </c>
      <c r="R633" s="17">
        <f t="shared" si="636"/>
        <v>377.94594594594588</v>
      </c>
      <c r="S633" s="24">
        <f t="shared" si="637"/>
        <v>839.04</v>
      </c>
      <c r="T633" s="25">
        <f t="shared" si="638"/>
        <v>110544</v>
      </c>
      <c r="U633" s="24">
        <f t="shared" si="639"/>
        <v>256</v>
      </c>
      <c r="V633" s="25">
        <f t="shared" si="640"/>
        <v>22357</v>
      </c>
      <c r="W633" s="25">
        <f t="shared" si="641"/>
        <v>556420</v>
      </c>
      <c r="X633" s="144"/>
      <c r="Y633" s="131" t="s">
        <v>8</v>
      </c>
      <c r="Z633" s="21">
        <f t="shared" si="642"/>
        <v>4.9444916580936615</v>
      </c>
      <c r="AA633" s="22">
        <f t="shared" si="643"/>
        <v>24.887954555620162</v>
      </c>
      <c r="AB633" s="103">
        <f t="shared" si="644"/>
        <v>250639.63963963962</v>
      </c>
      <c r="AC633" s="106">
        <f t="shared" si="645"/>
        <v>80.420863309352512</v>
      </c>
    </row>
    <row r="634" spans="1:29" x14ac:dyDescent="0.25">
      <c r="A634" s="92" t="s">
        <v>24</v>
      </c>
      <c r="B634" s="44"/>
      <c r="C634" s="45">
        <f t="shared" ref="C634:D634" si="646">SUM(C617:C633)</f>
        <v>285.72000000000003</v>
      </c>
      <c r="D634" s="46">
        <f t="shared" si="646"/>
        <v>36031</v>
      </c>
      <c r="E634" s="130">
        <f t="shared" si="630"/>
        <v>126.10597788044238</v>
      </c>
      <c r="F634" s="73"/>
      <c r="G634" s="45">
        <f t="shared" ref="G634:K634" si="647">SUM(G617:G633)</f>
        <v>868.59</v>
      </c>
      <c r="H634" s="46">
        <f t="shared" si="647"/>
        <v>110036</v>
      </c>
      <c r="I634" s="45">
        <f t="shared" si="647"/>
        <v>252</v>
      </c>
      <c r="J634" s="46">
        <f t="shared" si="647"/>
        <v>17066</v>
      </c>
      <c r="K634" s="46">
        <f t="shared" si="647"/>
        <v>396220</v>
      </c>
      <c r="L634" s="138"/>
      <c r="M634" s="74" t="s">
        <v>8</v>
      </c>
      <c r="N634" s="75">
        <f t="shared" si="632"/>
        <v>6.4476737372553616</v>
      </c>
      <c r="O634" s="76">
        <f t="shared" si="633"/>
        <v>23.216922536036563</v>
      </c>
      <c r="P634" s="77">
        <f t="shared" si="634"/>
        <v>1386.7422651546967</v>
      </c>
      <c r="Q634" s="101">
        <f>J634/D634</f>
        <v>0.47364769226499404</v>
      </c>
      <c r="R634" s="73"/>
      <c r="S634" s="45" t="e">
        <f t="shared" ref="S634:W634" si="648">SUM(S617:S633)</f>
        <v>#VALUE!</v>
      </c>
      <c r="T634" s="46" t="e">
        <f t="shared" si="648"/>
        <v>#VALUE!</v>
      </c>
      <c r="U634" s="45" t="e">
        <f t="shared" si="648"/>
        <v>#VALUE!</v>
      </c>
      <c r="V634" s="46" t="e">
        <f t="shared" si="648"/>
        <v>#VALUE!</v>
      </c>
      <c r="W634" s="46" t="e">
        <f t="shared" si="648"/>
        <v>#VALUE!</v>
      </c>
      <c r="X634" s="138"/>
      <c r="Y634" s="129" t="s">
        <v>8</v>
      </c>
      <c r="Z634" s="75" t="e">
        <f t="shared" si="642"/>
        <v>#VALUE!</v>
      </c>
      <c r="AA634" s="76" t="e">
        <f t="shared" si="643"/>
        <v>#VALUE!</v>
      </c>
      <c r="AB634" s="112" t="e">
        <f t="shared" si="644"/>
        <v>#VALUE!</v>
      </c>
      <c r="AC634" s="107" t="e">
        <f>V634/D634</f>
        <v>#VALUE!</v>
      </c>
    </row>
    <row r="635" spans="1:29" x14ac:dyDescent="0.25">
      <c r="A635" s="90" t="s">
        <v>42</v>
      </c>
      <c r="B635" s="562">
        <v>1998</v>
      </c>
      <c r="C635" s="27">
        <v>19.739999999999998</v>
      </c>
      <c r="D635" s="28">
        <v>2499</v>
      </c>
      <c r="E635" s="16">
        <f t="shared" si="630"/>
        <v>126.59574468085107</v>
      </c>
      <c r="F635" s="17">
        <f t="shared" ref="F635:F645" si="649">G635/C635</f>
        <v>4</v>
      </c>
      <c r="G635" s="18">
        <v>78.959999999999994</v>
      </c>
      <c r="H635" s="19">
        <v>9996</v>
      </c>
      <c r="I635" s="18">
        <v>20</v>
      </c>
      <c r="J635" s="19">
        <v>1685</v>
      </c>
      <c r="K635" s="19">
        <v>38760</v>
      </c>
      <c r="L635" s="136"/>
      <c r="M635" s="20" t="s">
        <v>8</v>
      </c>
      <c r="N635" s="21">
        <f t="shared" si="632"/>
        <v>5.9323442136498512</v>
      </c>
      <c r="O635" s="22">
        <f t="shared" si="633"/>
        <v>23.002967359050444</v>
      </c>
      <c r="P635" s="23">
        <f t="shared" si="634"/>
        <v>1963.5258358662616</v>
      </c>
      <c r="Q635" s="100">
        <f t="shared" ref="Q635:Q645" si="650">J635/D635</f>
        <v>0.67426970788315321</v>
      </c>
      <c r="R635" s="17">
        <f t="shared" ref="R635:R645" si="651">S635/C635</f>
        <v>9.3981762917933125</v>
      </c>
      <c r="S635" s="24">
        <f t="shared" ref="S635:S645" si="652">G635+S584</f>
        <v>185.51999999999998</v>
      </c>
      <c r="T635" s="25">
        <f t="shared" ref="T635:T645" si="653">H635+T584</f>
        <v>23340</v>
      </c>
      <c r="U635" s="24">
        <f t="shared" ref="U635:U645" si="654">I635+U584</f>
        <v>68</v>
      </c>
      <c r="V635" s="25">
        <f t="shared" ref="V635:V645" si="655">J635+V584</f>
        <v>5012</v>
      </c>
      <c r="W635" s="25">
        <f t="shared" ref="W635:W645" si="656">K635+W584</f>
        <v>119600</v>
      </c>
      <c r="X635" s="144"/>
      <c r="Y635" s="131" t="s">
        <v>8</v>
      </c>
      <c r="Z635" s="21">
        <f t="shared" si="642"/>
        <v>4.6568236233040698</v>
      </c>
      <c r="AA635" s="22">
        <f t="shared" si="643"/>
        <v>23.862729449321627</v>
      </c>
      <c r="AB635" s="103">
        <f t="shared" si="644"/>
        <v>6058.7639311043567</v>
      </c>
      <c r="AC635" s="106">
        <f t="shared" ref="AC635:AC645" si="657">V635/D635</f>
        <v>2.0056022408963585</v>
      </c>
    </row>
    <row r="636" spans="1:29" x14ac:dyDescent="0.25">
      <c r="A636" s="89" t="s">
        <v>43</v>
      </c>
      <c r="B636" s="563"/>
      <c r="C636" s="78">
        <v>22.16</v>
      </c>
      <c r="D636" s="79">
        <v>2722</v>
      </c>
      <c r="E636" s="63">
        <f t="shared" si="630"/>
        <v>122.83393501805054</v>
      </c>
      <c r="F636" s="64">
        <f t="shared" si="649"/>
        <v>3.7518050541516246</v>
      </c>
      <c r="G636" s="65">
        <v>83.14</v>
      </c>
      <c r="H636" s="66">
        <v>10197</v>
      </c>
      <c r="I636" s="65">
        <v>27</v>
      </c>
      <c r="J636" s="66">
        <v>1832</v>
      </c>
      <c r="K636" s="66">
        <v>41430</v>
      </c>
      <c r="L636" s="135"/>
      <c r="M636" s="67" t="s">
        <v>8</v>
      </c>
      <c r="N636" s="68">
        <f t="shared" si="632"/>
        <v>5.5660480349344974</v>
      </c>
      <c r="O636" s="69">
        <f t="shared" si="633"/>
        <v>22.6146288209607</v>
      </c>
      <c r="P636" s="70">
        <f t="shared" si="634"/>
        <v>1869.5848375451264</v>
      </c>
      <c r="Q636" s="100">
        <f t="shared" si="650"/>
        <v>0.67303453343130049</v>
      </c>
      <c r="R636" s="64">
        <f t="shared" si="651"/>
        <v>625.20532490974722</v>
      </c>
      <c r="S636" s="71">
        <f t="shared" si="652"/>
        <v>13854.55</v>
      </c>
      <c r="T636" s="72">
        <f t="shared" si="653"/>
        <v>1738904</v>
      </c>
      <c r="U636" s="71">
        <f t="shared" si="654"/>
        <v>4210</v>
      </c>
      <c r="V636" s="72">
        <f t="shared" si="655"/>
        <v>342290</v>
      </c>
      <c r="W636" s="72">
        <f t="shared" si="656"/>
        <v>8437880</v>
      </c>
      <c r="X636" s="142"/>
      <c r="Y636" s="67" t="s">
        <v>8</v>
      </c>
      <c r="Z636" s="21">
        <f t="shared" si="642"/>
        <v>5.0802068421513917</v>
      </c>
      <c r="AA636" s="22">
        <f t="shared" si="643"/>
        <v>24.651260626953754</v>
      </c>
      <c r="AB636" s="103">
        <f t="shared" si="644"/>
        <v>380770.75812274369</v>
      </c>
      <c r="AC636" s="106">
        <f t="shared" si="657"/>
        <v>125.7494489346069</v>
      </c>
    </row>
    <row r="637" spans="1:29" x14ac:dyDescent="0.25">
      <c r="A637" s="90" t="s">
        <v>44</v>
      </c>
      <c r="B637" s="563"/>
      <c r="C637" s="27">
        <v>13.09</v>
      </c>
      <c r="D637" s="28">
        <v>1520</v>
      </c>
      <c r="E637" s="16">
        <f t="shared" si="630"/>
        <v>116.11917494270436</v>
      </c>
      <c r="F637" s="17">
        <f t="shared" si="649"/>
        <v>3.5416348357524829</v>
      </c>
      <c r="G637" s="18">
        <v>46.36</v>
      </c>
      <c r="H637" s="19">
        <v>5380</v>
      </c>
      <c r="I637" s="18"/>
      <c r="J637" s="19">
        <v>1196</v>
      </c>
      <c r="K637" s="19">
        <v>25940</v>
      </c>
      <c r="L637" s="136"/>
      <c r="M637" s="20" t="s">
        <v>8</v>
      </c>
      <c r="N637" s="21">
        <f t="shared" si="632"/>
        <v>4.4983277591973243</v>
      </c>
      <c r="O637" s="22">
        <f t="shared" si="633"/>
        <v>21.68896321070234</v>
      </c>
      <c r="P637" s="23">
        <f t="shared" si="634"/>
        <v>1981.6653934300994</v>
      </c>
      <c r="Q637" s="100">
        <f t="shared" si="650"/>
        <v>0.7868421052631579</v>
      </c>
      <c r="R637" s="17">
        <f t="shared" si="651"/>
        <v>77.434682964094748</v>
      </c>
      <c r="S637" s="24">
        <f t="shared" si="652"/>
        <v>1013.6200000000002</v>
      </c>
      <c r="T637" s="25">
        <f t="shared" si="653"/>
        <v>127439</v>
      </c>
      <c r="U637" s="24">
        <f t="shared" si="654"/>
        <v>260</v>
      </c>
      <c r="V637" s="25">
        <f t="shared" si="655"/>
        <v>24891</v>
      </c>
      <c r="W637" s="25">
        <f t="shared" si="656"/>
        <v>613410</v>
      </c>
      <c r="X637" s="143"/>
      <c r="Y637" s="20" t="s">
        <v>8</v>
      </c>
      <c r="Z637" s="21">
        <f t="shared" si="642"/>
        <v>5.1198826885219555</v>
      </c>
      <c r="AA637" s="22">
        <f t="shared" si="643"/>
        <v>24.643847173677234</v>
      </c>
      <c r="AB637" s="103">
        <f t="shared" si="644"/>
        <v>46860.962566844923</v>
      </c>
      <c r="AC637" s="106">
        <f t="shared" si="657"/>
        <v>16.375657894736843</v>
      </c>
    </row>
    <row r="638" spans="1:29" x14ac:dyDescent="0.25">
      <c r="A638" s="90" t="s">
        <v>45</v>
      </c>
      <c r="B638" s="563"/>
      <c r="C638" s="27">
        <v>16.28</v>
      </c>
      <c r="D638" s="28">
        <v>1988</v>
      </c>
      <c r="E638" s="16">
        <f t="shared" si="630"/>
        <v>122.1130221130221</v>
      </c>
      <c r="F638" s="17">
        <f t="shared" si="649"/>
        <v>0</v>
      </c>
      <c r="G638" s="18"/>
      <c r="H638" s="19"/>
      <c r="I638" s="18"/>
      <c r="J638" s="19"/>
      <c r="K638" s="19"/>
      <c r="L638" s="136"/>
      <c r="M638" s="20" t="s">
        <v>8</v>
      </c>
      <c r="N638" s="21" t="e">
        <f t="shared" si="632"/>
        <v>#DIV/0!</v>
      </c>
      <c r="O638" s="22" t="e">
        <f t="shared" si="633"/>
        <v>#DIV/0!</v>
      </c>
      <c r="P638" s="23">
        <f t="shared" si="634"/>
        <v>0</v>
      </c>
      <c r="Q638" s="100">
        <f t="shared" si="650"/>
        <v>0</v>
      </c>
      <c r="R638" s="17">
        <f t="shared" si="651"/>
        <v>65.643734643734632</v>
      </c>
      <c r="S638" s="24">
        <f t="shared" si="652"/>
        <v>1068.6799999999998</v>
      </c>
      <c r="T638" s="25">
        <f t="shared" si="653"/>
        <v>130469</v>
      </c>
      <c r="U638" s="24">
        <f t="shared" si="654"/>
        <v>325</v>
      </c>
      <c r="V638" s="25">
        <f t="shared" si="655"/>
        <v>28799</v>
      </c>
      <c r="W638" s="25">
        <f t="shared" si="656"/>
        <v>684420</v>
      </c>
      <c r="X638" s="143"/>
      <c r="Y638" s="20" t="s">
        <v>8</v>
      </c>
      <c r="Z638" s="21">
        <f t="shared" si="642"/>
        <v>4.5303309142678563</v>
      </c>
      <c r="AA638" s="22">
        <f t="shared" si="643"/>
        <v>23.765408521129206</v>
      </c>
      <c r="AB638" s="103">
        <f t="shared" si="644"/>
        <v>42040.54054054054</v>
      </c>
      <c r="AC638" s="106">
        <f t="shared" si="657"/>
        <v>14.486418511066399</v>
      </c>
    </row>
    <row r="639" spans="1:29" x14ac:dyDescent="0.25">
      <c r="A639" s="90" t="s">
        <v>46</v>
      </c>
      <c r="B639" s="563"/>
      <c r="C639" s="27">
        <v>18.239999999999998</v>
      </c>
      <c r="D639" s="28">
        <v>2485</v>
      </c>
      <c r="E639" s="16">
        <f t="shared" si="630"/>
        <v>136.23903508771932</v>
      </c>
      <c r="F639" s="17">
        <f t="shared" si="649"/>
        <v>4</v>
      </c>
      <c r="G639" s="18">
        <v>72.959999999999994</v>
      </c>
      <c r="H639" s="19">
        <v>9940</v>
      </c>
      <c r="I639" s="65">
        <v>25</v>
      </c>
      <c r="J639" s="19">
        <v>1518</v>
      </c>
      <c r="K639" s="19">
        <v>37240</v>
      </c>
      <c r="L639" s="136"/>
      <c r="M639" s="20" t="s">
        <v>8</v>
      </c>
      <c r="N639" s="21">
        <f t="shared" si="632"/>
        <v>6.5480895915678525</v>
      </c>
      <c r="O639" s="22">
        <f t="shared" si="633"/>
        <v>24.532279314888012</v>
      </c>
      <c r="P639" s="23">
        <f t="shared" si="634"/>
        <v>2041.6666666666667</v>
      </c>
      <c r="Q639" s="100">
        <f t="shared" si="650"/>
        <v>0.61086519114688131</v>
      </c>
      <c r="R639" s="17">
        <f t="shared" si="651"/>
        <v>38.342653508771932</v>
      </c>
      <c r="S639" s="24">
        <f t="shared" si="652"/>
        <v>699.37</v>
      </c>
      <c r="T639" s="25">
        <f t="shared" si="653"/>
        <v>82668</v>
      </c>
      <c r="U639" s="24">
        <f t="shared" si="654"/>
        <v>224</v>
      </c>
      <c r="V639" s="25">
        <f t="shared" si="655"/>
        <v>19283</v>
      </c>
      <c r="W639" s="25">
        <f t="shared" si="656"/>
        <v>453390</v>
      </c>
      <c r="X639" s="143"/>
      <c r="Y639" s="20" t="s">
        <v>8</v>
      </c>
      <c r="Z639" s="21">
        <f t="shared" si="642"/>
        <v>4.2870922574288235</v>
      </c>
      <c r="AA639" s="22">
        <f t="shared" si="643"/>
        <v>23.512420266556035</v>
      </c>
      <c r="AB639" s="103">
        <f t="shared" si="644"/>
        <v>24856.907894736843</v>
      </c>
      <c r="AC639" s="106">
        <f t="shared" si="657"/>
        <v>7.7597585513078471</v>
      </c>
    </row>
    <row r="640" spans="1:29" x14ac:dyDescent="0.25">
      <c r="A640" s="90" t="s">
        <v>47</v>
      </c>
      <c r="B640" s="563"/>
      <c r="C640" s="27">
        <v>16.23</v>
      </c>
      <c r="D640" s="28">
        <v>2261</v>
      </c>
      <c r="E640" s="16">
        <f t="shared" si="630"/>
        <v>139.30991990141712</v>
      </c>
      <c r="F640" s="17">
        <f t="shared" si="649"/>
        <v>3.7535428219346887</v>
      </c>
      <c r="G640" s="18">
        <v>60.92</v>
      </c>
      <c r="H640" s="19">
        <v>8470</v>
      </c>
      <c r="I640" s="18">
        <v>18</v>
      </c>
      <c r="J640" s="19">
        <v>1424</v>
      </c>
      <c r="K640" s="19">
        <v>32010</v>
      </c>
      <c r="L640" s="136"/>
      <c r="M640" s="20" t="s">
        <v>8</v>
      </c>
      <c r="N640" s="21">
        <f t="shared" si="632"/>
        <v>5.9480337078651688</v>
      </c>
      <c r="O640" s="22">
        <f t="shared" si="633"/>
        <v>22.478932584269664</v>
      </c>
      <c r="P640" s="23">
        <f t="shared" si="634"/>
        <v>1972.2735674676524</v>
      </c>
      <c r="Q640" s="100">
        <f t="shared" si="650"/>
        <v>0.62980981866430785</v>
      </c>
      <c r="R640" s="17">
        <f t="shared" si="651"/>
        <v>50.853974121996295</v>
      </c>
      <c r="S640" s="24">
        <f t="shared" si="652"/>
        <v>825.3599999999999</v>
      </c>
      <c r="T640" s="25">
        <f t="shared" si="653"/>
        <v>101395</v>
      </c>
      <c r="U640" s="24">
        <f t="shared" si="654"/>
        <v>243</v>
      </c>
      <c r="V640" s="25">
        <f t="shared" si="655"/>
        <v>18985</v>
      </c>
      <c r="W640" s="25">
        <f t="shared" si="656"/>
        <v>462900</v>
      </c>
      <c r="X640" s="143"/>
      <c r="Y640" s="20" t="s">
        <v>8</v>
      </c>
      <c r="Z640" s="21">
        <f t="shared" si="642"/>
        <v>5.3407953647616537</v>
      </c>
      <c r="AA640" s="22">
        <f t="shared" si="643"/>
        <v>24.38240716355017</v>
      </c>
      <c r="AB640" s="103">
        <f t="shared" si="644"/>
        <v>28521.256931608132</v>
      </c>
      <c r="AC640" s="106">
        <f t="shared" si="657"/>
        <v>8.3967271118973912</v>
      </c>
    </row>
    <row r="641" spans="1:29" x14ac:dyDescent="0.25">
      <c r="A641" s="90" t="s">
        <v>48</v>
      </c>
      <c r="B641" s="563"/>
      <c r="C641" s="27">
        <v>3.23</v>
      </c>
      <c r="D641" s="28">
        <v>405</v>
      </c>
      <c r="E641" s="16">
        <f t="shared" si="630"/>
        <v>125.38699690402477</v>
      </c>
      <c r="F641" s="17">
        <f t="shared" si="649"/>
        <v>4</v>
      </c>
      <c r="G641" s="18">
        <v>12.92</v>
      </c>
      <c r="H641" s="19">
        <v>1620</v>
      </c>
      <c r="I641" s="18">
        <v>4</v>
      </c>
      <c r="J641" s="19">
        <v>253</v>
      </c>
      <c r="K641" s="19">
        <v>5560</v>
      </c>
      <c r="L641" s="136"/>
      <c r="M641" s="20" t="s">
        <v>8</v>
      </c>
      <c r="N641" s="21">
        <f t="shared" si="632"/>
        <v>6.4031620553359687</v>
      </c>
      <c r="O641" s="22">
        <f t="shared" si="633"/>
        <v>21.976284584980238</v>
      </c>
      <c r="P641" s="23">
        <f t="shared" si="634"/>
        <v>1721.3622291021672</v>
      </c>
      <c r="Q641" s="100">
        <f t="shared" si="650"/>
        <v>0.62469135802469133</v>
      </c>
      <c r="R641" s="17">
        <f t="shared" si="651"/>
        <v>275.05882352941182</v>
      </c>
      <c r="S641" s="24">
        <f t="shared" si="652"/>
        <v>888.44000000000017</v>
      </c>
      <c r="T641" s="25">
        <f t="shared" si="653"/>
        <v>119844</v>
      </c>
      <c r="U641" s="24">
        <f t="shared" si="654"/>
        <v>273</v>
      </c>
      <c r="V641" s="25">
        <f t="shared" si="655"/>
        <v>21026</v>
      </c>
      <c r="W641" s="25">
        <f t="shared" si="656"/>
        <v>539150</v>
      </c>
      <c r="X641" s="143"/>
      <c r="Y641" s="20" t="s">
        <v>8</v>
      </c>
      <c r="Z641" s="21">
        <f t="shared" si="642"/>
        <v>5.6998002473128508</v>
      </c>
      <c r="AA641" s="22">
        <f t="shared" si="643"/>
        <v>25.642062208693996</v>
      </c>
      <c r="AB641" s="103">
        <f t="shared" si="644"/>
        <v>166919.50464396283</v>
      </c>
      <c r="AC641" s="106">
        <f t="shared" si="657"/>
        <v>51.916049382716047</v>
      </c>
    </row>
    <row r="642" spans="1:29" x14ac:dyDescent="0.25">
      <c r="A642" s="90" t="s">
        <v>49</v>
      </c>
      <c r="B642" s="563"/>
      <c r="C642" s="27">
        <v>8.82</v>
      </c>
      <c r="D642" s="28">
        <v>1155</v>
      </c>
      <c r="E642" s="16">
        <f t="shared" si="630"/>
        <v>130.95238095238093</v>
      </c>
      <c r="F642" s="17">
        <f t="shared" si="649"/>
        <v>4</v>
      </c>
      <c r="G642" s="18">
        <v>35.28</v>
      </c>
      <c r="H642" s="19">
        <v>4620</v>
      </c>
      <c r="I642" s="18">
        <v>11</v>
      </c>
      <c r="J642" s="19">
        <v>733</v>
      </c>
      <c r="K642" s="19">
        <v>16610</v>
      </c>
      <c r="L642" s="136"/>
      <c r="M642" s="20" t="s">
        <v>8</v>
      </c>
      <c r="N642" s="21">
        <f t="shared" si="632"/>
        <v>6.3028649386084581</v>
      </c>
      <c r="O642" s="22">
        <f t="shared" si="633"/>
        <v>22.660300136425647</v>
      </c>
      <c r="P642" s="23">
        <f t="shared" si="634"/>
        <v>1883.219954648526</v>
      </c>
      <c r="Q642" s="100">
        <f t="shared" si="650"/>
        <v>0.63463203463203466</v>
      </c>
      <c r="R642" s="17">
        <f t="shared" si="651"/>
        <v>91.873015873015859</v>
      </c>
      <c r="S642" s="24">
        <f t="shared" si="652"/>
        <v>810.31999999999994</v>
      </c>
      <c r="T642" s="25">
        <f t="shared" si="653"/>
        <v>111950</v>
      </c>
      <c r="U642" s="24">
        <f t="shared" si="654"/>
        <v>249</v>
      </c>
      <c r="V642" s="25">
        <f t="shared" si="655"/>
        <v>21047</v>
      </c>
      <c r="W642" s="25">
        <f t="shared" si="656"/>
        <v>505350</v>
      </c>
      <c r="X642" s="143"/>
      <c r="Y642" s="20" t="s">
        <v>8</v>
      </c>
      <c r="Z642" s="21">
        <f t="shared" si="642"/>
        <v>5.3190478452986172</v>
      </c>
      <c r="AA642" s="22">
        <f t="shared" si="643"/>
        <v>24.010547821542264</v>
      </c>
      <c r="AB642" s="103">
        <f t="shared" si="644"/>
        <v>57295.918367346938</v>
      </c>
      <c r="AC642" s="106">
        <f t="shared" si="657"/>
        <v>18.222510822510824</v>
      </c>
    </row>
    <row r="643" spans="1:29" x14ac:dyDescent="0.25">
      <c r="A643" s="90" t="s">
        <v>50</v>
      </c>
      <c r="B643" s="563"/>
      <c r="C643" s="27">
        <v>11.54</v>
      </c>
      <c r="D643" s="28">
        <v>1452</v>
      </c>
      <c r="E643" s="16">
        <f t="shared" si="630"/>
        <v>125.82322357019065</v>
      </c>
      <c r="F643" s="17">
        <f t="shared" si="649"/>
        <v>0</v>
      </c>
      <c r="G643" s="18"/>
      <c r="H643" s="19"/>
      <c r="I643" s="18"/>
      <c r="J643" s="19"/>
      <c r="K643" s="19"/>
      <c r="L643" s="136"/>
      <c r="M643" s="20" t="s">
        <v>8</v>
      </c>
      <c r="N643" s="21" t="e">
        <f t="shared" si="632"/>
        <v>#DIV/0!</v>
      </c>
      <c r="O643" s="22" t="e">
        <f t="shared" si="633"/>
        <v>#DIV/0!</v>
      </c>
      <c r="P643" s="23">
        <f t="shared" si="634"/>
        <v>0</v>
      </c>
      <c r="Q643" s="100">
        <f t="shared" si="650"/>
        <v>0</v>
      </c>
      <c r="R643" s="17">
        <f t="shared" si="651"/>
        <v>13.435008665511265</v>
      </c>
      <c r="S643" s="24">
        <f t="shared" si="652"/>
        <v>155.04</v>
      </c>
      <c r="T643" s="25">
        <f t="shared" si="653"/>
        <v>19344</v>
      </c>
      <c r="U643" s="24">
        <f t="shared" si="654"/>
        <v>48</v>
      </c>
      <c r="V643" s="25">
        <f t="shared" si="655"/>
        <v>3709</v>
      </c>
      <c r="W643" s="25">
        <f t="shared" si="656"/>
        <v>89990</v>
      </c>
      <c r="X643" s="143"/>
      <c r="Y643" s="20" t="s">
        <v>8</v>
      </c>
      <c r="Z643" s="21">
        <f t="shared" si="642"/>
        <v>5.2154219466163383</v>
      </c>
      <c r="AA643" s="22">
        <f t="shared" si="643"/>
        <v>24.262604475599893</v>
      </c>
      <c r="AB643" s="103">
        <f t="shared" si="644"/>
        <v>7798.0935875216646</v>
      </c>
      <c r="AC643" s="106">
        <f t="shared" si="657"/>
        <v>2.5544077134986227</v>
      </c>
    </row>
    <row r="644" spans="1:29" x14ac:dyDescent="0.25">
      <c r="A644" s="90" t="s">
        <v>51</v>
      </c>
      <c r="B644" s="563"/>
      <c r="C644" s="27">
        <v>19.36</v>
      </c>
      <c r="D644" s="28">
        <v>2445</v>
      </c>
      <c r="E644" s="16">
        <f t="shared" si="630"/>
        <v>126.29132231404959</v>
      </c>
      <c r="F644" s="17">
        <f t="shared" si="649"/>
        <v>0</v>
      </c>
      <c r="G644" s="18"/>
      <c r="H644" s="19"/>
      <c r="I644" s="18"/>
      <c r="J644" s="19"/>
      <c r="K644" s="19"/>
      <c r="L644" s="136"/>
      <c r="M644" s="20" t="s">
        <v>8</v>
      </c>
      <c r="N644" s="21" t="e">
        <f t="shared" si="632"/>
        <v>#DIV/0!</v>
      </c>
      <c r="O644" s="22" t="e">
        <f t="shared" si="633"/>
        <v>#DIV/0!</v>
      </c>
      <c r="P644" s="23">
        <f t="shared" si="634"/>
        <v>0</v>
      </c>
      <c r="Q644" s="100">
        <f t="shared" si="650"/>
        <v>0</v>
      </c>
      <c r="R644" s="17">
        <f t="shared" si="651"/>
        <v>21.867768595041323</v>
      </c>
      <c r="S644" s="24">
        <f t="shared" si="652"/>
        <v>423.36</v>
      </c>
      <c r="T644" s="25">
        <f t="shared" si="653"/>
        <v>55344</v>
      </c>
      <c r="U644" s="24">
        <f t="shared" si="654"/>
        <v>122</v>
      </c>
      <c r="V644" s="25">
        <f t="shared" si="655"/>
        <v>9740</v>
      </c>
      <c r="W644" s="25">
        <f t="shared" si="656"/>
        <v>240760</v>
      </c>
      <c r="X644" s="143"/>
      <c r="Y644" s="20" t="s">
        <v>8</v>
      </c>
      <c r="Z644" s="21">
        <f t="shared" si="642"/>
        <v>5.6821355236139635</v>
      </c>
      <c r="AA644" s="22">
        <f t="shared" si="643"/>
        <v>24.718685831622178</v>
      </c>
      <c r="AB644" s="103">
        <f t="shared" si="644"/>
        <v>12435.950413223141</v>
      </c>
      <c r="AC644" s="106">
        <f t="shared" si="657"/>
        <v>3.9836400817995909</v>
      </c>
    </row>
    <row r="645" spans="1:29" x14ac:dyDescent="0.25">
      <c r="A645" s="94" t="s">
        <v>52</v>
      </c>
      <c r="B645" s="564"/>
      <c r="C645" s="29">
        <v>16.18</v>
      </c>
      <c r="D645" s="30">
        <v>2234</v>
      </c>
      <c r="E645" s="32">
        <f t="shared" si="630"/>
        <v>138.07169344870209</v>
      </c>
      <c r="F645" s="57">
        <f t="shared" si="649"/>
        <v>0</v>
      </c>
      <c r="G645" s="58"/>
      <c r="H645" s="59"/>
      <c r="I645" s="58"/>
      <c r="J645" s="59"/>
      <c r="K645" s="59"/>
      <c r="L645" s="139"/>
      <c r="M645" s="49" t="s">
        <v>8</v>
      </c>
      <c r="N645" s="37" t="e">
        <f t="shared" si="632"/>
        <v>#DIV/0!</v>
      </c>
      <c r="O645" s="38" t="e">
        <f t="shared" si="633"/>
        <v>#DIV/0!</v>
      </c>
      <c r="P645" s="39">
        <f t="shared" si="634"/>
        <v>0</v>
      </c>
      <c r="Q645" s="100">
        <f t="shared" si="650"/>
        <v>0</v>
      </c>
      <c r="R645" s="57">
        <f t="shared" si="651"/>
        <v>34.234857849196537</v>
      </c>
      <c r="S645" s="47">
        <f t="shared" si="652"/>
        <v>553.91999999999996</v>
      </c>
      <c r="T645" s="48">
        <f t="shared" si="653"/>
        <v>69504</v>
      </c>
      <c r="U645" s="47">
        <f t="shared" si="654"/>
        <v>160</v>
      </c>
      <c r="V645" s="48">
        <f t="shared" si="655"/>
        <v>13979</v>
      </c>
      <c r="W645" s="48">
        <f t="shared" si="656"/>
        <v>349160</v>
      </c>
      <c r="X645" s="145"/>
      <c r="Y645" s="49" t="s">
        <v>8</v>
      </c>
      <c r="Z645" s="21">
        <f t="shared" si="642"/>
        <v>4.9720294727805996</v>
      </c>
      <c r="AA645" s="22">
        <f t="shared" si="643"/>
        <v>24.977466199298949</v>
      </c>
      <c r="AB645" s="103">
        <f t="shared" si="644"/>
        <v>21579.728059332509</v>
      </c>
      <c r="AC645" s="106">
        <f t="shared" si="657"/>
        <v>6.2573858549686658</v>
      </c>
    </row>
    <row r="646" spans="1:29" x14ac:dyDescent="0.25">
      <c r="A646" s="92" t="s">
        <v>24</v>
      </c>
      <c r="B646" s="44"/>
      <c r="C646" s="45">
        <f>SUM(C635:C645)</f>
        <v>164.87</v>
      </c>
      <c r="D646" s="46">
        <f>SUM(D635:D645)</f>
        <v>21166</v>
      </c>
      <c r="E646" s="80">
        <f t="shared" si="630"/>
        <v>128.37993570692061</v>
      </c>
      <c r="F646" s="73"/>
      <c r="G646" s="45">
        <f>SUM(G635:G645)</f>
        <v>390.53999999999996</v>
      </c>
      <c r="H646" s="46">
        <f>SUM(H635:H645)</f>
        <v>50223</v>
      </c>
      <c r="I646" s="45">
        <f>SUM(I635:I645)</f>
        <v>105</v>
      </c>
      <c r="J646" s="46">
        <f>SUM(J635:J645)</f>
        <v>8641</v>
      </c>
      <c r="K646" s="46">
        <f>SUM(K635:K645)</f>
        <v>197550</v>
      </c>
      <c r="L646" s="138"/>
      <c r="M646" s="74" t="s">
        <v>8</v>
      </c>
      <c r="N646" s="75">
        <f t="shared" si="632"/>
        <v>5.8121745168383292</v>
      </c>
      <c r="O646" s="76">
        <f t="shared" si="633"/>
        <v>22.861937275778267</v>
      </c>
      <c r="P646" s="77">
        <f t="shared" si="634"/>
        <v>1198.2167768544914</v>
      </c>
      <c r="Q646" s="101">
        <f>J646/D646</f>
        <v>0.40824907871114052</v>
      </c>
      <c r="R646" s="73"/>
      <c r="S646" s="45">
        <f>SUM(S635:S645)</f>
        <v>20478.18</v>
      </c>
      <c r="T646" s="46">
        <f>SUM(T635:T645)</f>
        <v>2580201</v>
      </c>
      <c r="U646" s="45">
        <f>SUM(U635:U645)</f>
        <v>6182</v>
      </c>
      <c r="V646" s="46">
        <f t="shared" ref="V646:W646" si="658">SUM(V635:V645)</f>
        <v>508761</v>
      </c>
      <c r="W646" s="46">
        <f t="shared" si="658"/>
        <v>12496010</v>
      </c>
      <c r="X646" s="138"/>
      <c r="Y646" s="74" t="s">
        <v>8</v>
      </c>
      <c r="Z646" s="75">
        <f t="shared" si="642"/>
        <v>5.0715385023616193</v>
      </c>
      <c r="AA646" s="76">
        <f t="shared" si="643"/>
        <v>24.561650755462782</v>
      </c>
      <c r="AB646" s="112">
        <f t="shared" si="644"/>
        <v>75793.109722811903</v>
      </c>
      <c r="AC646" s="107">
        <f>V646/D646</f>
        <v>24.036709817632051</v>
      </c>
    </row>
    <row r="647" spans="1:29" x14ac:dyDescent="0.25">
      <c r="A647" s="117" t="s">
        <v>16</v>
      </c>
      <c r="B647" s="565">
        <v>2005</v>
      </c>
      <c r="C647" s="115">
        <v>5.16</v>
      </c>
      <c r="D647" s="116">
        <v>527</v>
      </c>
      <c r="E647" s="63">
        <f>D647/C647</f>
        <v>102.13178294573643</v>
      </c>
      <c r="F647" s="7">
        <f t="shared" ref="F647:F655" si="659">G647/C647</f>
        <v>0</v>
      </c>
      <c r="G647" s="6"/>
      <c r="H647" s="5"/>
      <c r="I647" s="6"/>
      <c r="J647" s="5"/>
      <c r="K647" s="5"/>
      <c r="L647" s="137"/>
      <c r="M647" s="15" t="s">
        <v>8</v>
      </c>
      <c r="N647" s="86" t="e">
        <f t="shared" si="632"/>
        <v>#DIV/0!</v>
      </c>
      <c r="O647" s="87" t="e">
        <f t="shared" si="633"/>
        <v>#DIV/0!</v>
      </c>
      <c r="P647" s="70">
        <f>K647/C647</f>
        <v>0</v>
      </c>
      <c r="Q647" s="100">
        <f t="shared" ref="Q647:Q657" si="660">J647/D647</f>
        <v>0</v>
      </c>
      <c r="R647" s="14">
        <f t="shared" ref="R647:R655" si="661">S647/C647</f>
        <v>152.51937984496126</v>
      </c>
      <c r="S647" s="71">
        <f t="shared" ref="S647:S655" si="662">G647+S596</f>
        <v>787.00000000000011</v>
      </c>
      <c r="T647" s="72">
        <f t="shared" ref="T647:T655" si="663">H647+T596</f>
        <v>108149</v>
      </c>
      <c r="U647" s="71">
        <f t="shared" ref="U647:U655" si="664">I647+U596</f>
        <v>229</v>
      </c>
      <c r="V647" s="72">
        <f t="shared" ref="V647:V655" si="665">J647+V596</f>
        <v>19075</v>
      </c>
      <c r="W647" s="72">
        <f t="shared" ref="W647:W655" si="666">K647+W596</f>
        <v>438130</v>
      </c>
      <c r="X647" s="144"/>
      <c r="Y647" s="15" t="s">
        <v>8</v>
      </c>
      <c r="Z647" s="21">
        <f t="shared" si="642"/>
        <v>5.6696723460026215</v>
      </c>
      <c r="AA647" s="22">
        <f t="shared" si="643"/>
        <v>22.96880733944954</v>
      </c>
      <c r="AB647" s="103">
        <f t="shared" si="644"/>
        <v>84908.914728682168</v>
      </c>
      <c r="AC647" s="106">
        <f t="shared" ref="AC647:AC657" si="667">V647/D647</f>
        <v>36.195445920303605</v>
      </c>
    </row>
    <row r="648" spans="1:29" x14ac:dyDescent="0.25">
      <c r="A648" s="90" t="s">
        <v>53</v>
      </c>
      <c r="B648" s="560"/>
      <c r="C648" s="27">
        <v>11.02</v>
      </c>
      <c r="D648" s="28">
        <v>1432</v>
      </c>
      <c r="E648" s="16">
        <f t="shared" ref="E648:E657" si="668">D648/C648</f>
        <v>129.94555353901998</v>
      </c>
      <c r="F648" s="17">
        <f t="shared" si="659"/>
        <v>0</v>
      </c>
      <c r="G648" s="18"/>
      <c r="H648" s="19"/>
      <c r="I648" s="18"/>
      <c r="J648" s="19"/>
      <c r="K648" s="19"/>
      <c r="L648" s="136"/>
      <c r="M648" s="20" t="s">
        <v>8</v>
      </c>
      <c r="N648" s="21" t="e">
        <f t="shared" si="632"/>
        <v>#DIV/0!</v>
      </c>
      <c r="O648" s="22" t="e">
        <f t="shared" si="633"/>
        <v>#DIV/0!</v>
      </c>
      <c r="P648" s="23">
        <f t="shared" ref="P648:P657" si="669">K648/C648</f>
        <v>0</v>
      </c>
      <c r="Q648" s="100">
        <f t="shared" si="660"/>
        <v>0</v>
      </c>
      <c r="R648" s="17">
        <f t="shared" si="661"/>
        <v>715.71960072595289</v>
      </c>
      <c r="S648" s="24">
        <f t="shared" si="662"/>
        <v>7887.2300000000005</v>
      </c>
      <c r="T648" s="25">
        <f t="shared" si="663"/>
        <v>1008408</v>
      </c>
      <c r="U648" s="24">
        <f t="shared" si="664"/>
        <v>2330</v>
      </c>
      <c r="V648" s="25">
        <f t="shared" si="665"/>
        <v>196242</v>
      </c>
      <c r="W648" s="25">
        <f t="shared" si="666"/>
        <v>4772300</v>
      </c>
      <c r="X648" s="143"/>
      <c r="Y648" s="20" t="s">
        <v>8</v>
      </c>
      <c r="Z648" s="21">
        <f t="shared" si="642"/>
        <v>5.1385941847310974</v>
      </c>
      <c r="AA648" s="22">
        <f t="shared" si="643"/>
        <v>24.318443554386931</v>
      </c>
      <c r="AB648" s="103">
        <f t="shared" si="644"/>
        <v>433058.07622504537</v>
      </c>
      <c r="AC648" s="106">
        <f t="shared" si="667"/>
        <v>137.0405027932961</v>
      </c>
    </row>
    <row r="649" spans="1:29" x14ac:dyDescent="0.25">
      <c r="A649" s="90" t="s">
        <v>54</v>
      </c>
      <c r="B649" s="560"/>
      <c r="C649" s="27">
        <v>4.38</v>
      </c>
      <c r="D649" s="28">
        <v>466</v>
      </c>
      <c r="E649" s="16">
        <f t="shared" si="668"/>
        <v>106.39269406392694</v>
      </c>
      <c r="F649" s="17">
        <f t="shared" si="659"/>
        <v>1.7716894977168949</v>
      </c>
      <c r="G649" s="18">
        <v>7.76</v>
      </c>
      <c r="H649" s="19">
        <v>826</v>
      </c>
      <c r="I649" s="18">
        <v>4</v>
      </c>
      <c r="J649" s="19">
        <v>294</v>
      </c>
      <c r="K649" s="19">
        <v>5880</v>
      </c>
      <c r="L649" s="136"/>
      <c r="M649" s="20" t="s">
        <v>8</v>
      </c>
      <c r="N649" s="21">
        <f t="shared" si="632"/>
        <v>2.8095238095238093</v>
      </c>
      <c r="O649" s="22">
        <f t="shared" si="633"/>
        <v>20</v>
      </c>
      <c r="P649" s="23">
        <f t="shared" si="669"/>
        <v>1342.4657534246576</v>
      </c>
      <c r="Q649" s="100">
        <f t="shared" si="660"/>
        <v>0.63090128755364805</v>
      </c>
      <c r="R649" s="17">
        <f t="shared" si="661"/>
        <v>57.141552511415512</v>
      </c>
      <c r="S649" s="24">
        <f t="shared" si="662"/>
        <v>250.27999999999994</v>
      </c>
      <c r="T649" s="25">
        <f t="shared" si="663"/>
        <v>25501</v>
      </c>
      <c r="U649" s="24">
        <f t="shared" si="664"/>
        <v>51</v>
      </c>
      <c r="V649" s="25">
        <f t="shared" si="665"/>
        <v>5967</v>
      </c>
      <c r="W649" s="25">
        <f t="shared" si="666"/>
        <v>126070</v>
      </c>
      <c r="X649" s="143"/>
      <c r="Y649" s="20" t="s">
        <v>8</v>
      </c>
      <c r="Z649" s="21">
        <f t="shared" si="642"/>
        <v>4.2736718619071556</v>
      </c>
      <c r="AA649" s="22">
        <f t="shared" si="643"/>
        <v>21.127869951399362</v>
      </c>
      <c r="AB649" s="103">
        <f t="shared" si="644"/>
        <v>28783.105022831052</v>
      </c>
      <c r="AC649" s="106">
        <f t="shared" si="667"/>
        <v>12.804721030042918</v>
      </c>
    </row>
    <row r="650" spans="1:29" x14ac:dyDescent="0.25">
      <c r="A650" s="90" t="s">
        <v>17</v>
      </c>
      <c r="B650" s="560"/>
      <c r="C650" s="27">
        <v>9.39</v>
      </c>
      <c r="D650" s="28">
        <v>921</v>
      </c>
      <c r="E650" s="16">
        <f t="shared" si="668"/>
        <v>98.083067092651746</v>
      </c>
      <c r="F650" s="17">
        <f t="shared" si="659"/>
        <v>0</v>
      </c>
      <c r="G650" s="18"/>
      <c r="H650" s="19"/>
      <c r="I650" s="18"/>
      <c r="J650" s="19"/>
      <c r="K650" s="19"/>
      <c r="L650" s="136"/>
      <c r="M650" s="20" t="s">
        <v>8</v>
      </c>
      <c r="N650" s="21" t="e">
        <f t="shared" si="632"/>
        <v>#DIV/0!</v>
      </c>
      <c r="O650" s="22" t="e">
        <f t="shared" si="633"/>
        <v>#DIV/0!</v>
      </c>
      <c r="P650" s="23">
        <f t="shared" si="669"/>
        <v>0</v>
      </c>
      <c r="Q650" s="100">
        <f t="shared" si="660"/>
        <v>0</v>
      </c>
      <c r="R650" s="17">
        <f t="shared" si="661"/>
        <v>55.158679446219359</v>
      </c>
      <c r="S650" s="24">
        <f t="shared" si="662"/>
        <v>517.93999999999983</v>
      </c>
      <c r="T650" s="25">
        <f t="shared" si="663"/>
        <v>67210</v>
      </c>
      <c r="U650" s="24">
        <f t="shared" si="664"/>
        <v>154</v>
      </c>
      <c r="V650" s="25">
        <f t="shared" si="665"/>
        <v>13691</v>
      </c>
      <c r="W650" s="25">
        <f t="shared" si="666"/>
        <v>295590</v>
      </c>
      <c r="X650" s="143"/>
      <c r="Y650" s="20" t="s">
        <v>8</v>
      </c>
      <c r="Z650" s="21">
        <f t="shared" si="642"/>
        <v>4.9090643488423051</v>
      </c>
      <c r="AA650" s="22">
        <f t="shared" si="643"/>
        <v>21.590095683295594</v>
      </c>
      <c r="AB650" s="103">
        <f t="shared" si="644"/>
        <v>31479.233226837059</v>
      </c>
      <c r="AC650" s="106">
        <f t="shared" si="667"/>
        <v>14.865363735070575</v>
      </c>
    </row>
    <row r="651" spans="1:29" x14ac:dyDescent="0.25">
      <c r="A651" s="90" t="s">
        <v>55</v>
      </c>
      <c r="B651" s="560"/>
      <c r="C651" s="27">
        <v>4.76</v>
      </c>
      <c r="D651" s="28">
        <v>513</v>
      </c>
      <c r="E651" s="16">
        <f t="shared" si="668"/>
        <v>107.77310924369749</v>
      </c>
      <c r="F651" s="17">
        <f t="shared" si="659"/>
        <v>3</v>
      </c>
      <c r="G651" s="18">
        <v>14.28</v>
      </c>
      <c r="H651" s="19">
        <v>1539</v>
      </c>
      <c r="I651" s="18">
        <v>6</v>
      </c>
      <c r="J651" s="19">
        <v>443</v>
      </c>
      <c r="K651" s="19">
        <v>8840</v>
      </c>
      <c r="L651" s="136"/>
      <c r="M651" s="20" t="s">
        <v>8</v>
      </c>
      <c r="N651" s="21">
        <f t="shared" si="632"/>
        <v>3.4740406320541761</v>
      </c>
      <c r="O651" s="22">
        <f t="shared" si="633"/>
        <v>19.954853273137697</v>
      </c>
      <c r="P651" s="23">
        <f t="shared" si="669"/>
        <v>1857.1428571428573</v>
      </c>
      <c r="Q651" s="100">
        <f t="shared" si="660"/>
        <v>0.8635477582846004</v>
      </c>
      <c r="R651" s="17">
        <f t="shared" si="661"/>
        <v>45.327731092436977</v>
      </c>
      <c r="S651" s="24">
        <f t="shared" si="662"/>
        <v>215.76</v>
      </c>
      <c r="T651" s="25">
        <f t="shared" si="663"/>
        <v>22929</v>
      </c>
      <c r="U651" s="24">
        <f t="shared" si="664"/>
        <v>54</v>
      </c>
      <c r="V651" s="25">
        <f t="shared" si="665"/>
        <v>5558</v>
      </c>
      <c r="W651" s="25">
        <f t="shared" si="666"/>
        <v>115610</v>
      </c>
      <c r="X651" s="143"/>
      <c r="Y651" s="20" t="s">
        <v>8</v>
      </c>
      <c r="Z651" s="21">
        <f t="shared" si="642"/>
        <v>4.1254048218783739</v>
      </c>
      <c r="AA651" s="22">
        <f t="shared" si="643"/>
        <v>20.800647715005397</v>
      </c>
      <c r="AB651" s="103">
        <f t="shared" si="644"/>
        <v>24287.81512605042</v>
      </c>
      <c r="AC651" s="106">
        <f t="shared" si="667"/>
        <v>10.83430799220273</v>
      </c>
    </row>
    <row r="652" spans="1:29" x14ac:dyDescent="0.25">
      <c r="A652" s="90" t="s">
        <v>56</v>
      </c>
      <c r="B652" s="560"/>
      <c r="C652" s="27">
        <v>0.86</v>
      </c>
      <c r="D652" s="28">
        <v>113</v>
      </c>
      <c r="E652" s="16">
        <f t="shared" si="668"/>
        <v>131.3953488372093</v>
      </c>
      <c r="F652" s="17">
        <f t="shared" si="659"/>
        <v>0</v>
      </c>
      <c r="G652" s="18"/>
      <c r="H652" s="19"/>
      <c r="I652" s="18"/>
      <c r="J652" s="19"/>
      <c r="K652" s="19"/>
      <c r="L652" s="136"/>
      <c r="M652" s="20" t="s">
        <v>8</v>
      </c>
      <c r="N652" s="21" t="e">
        <f t="shared" si="632"/>
        <v>#DIV/0!</v>
      </c>
      <c r="O652" s="22" t="e">
        <f t="shared" si="633"/>
        <v>#DIV/0!</v>
      </c>
      <c r="P652" s="23">
        <f t="shared" si="669"/>
        <v>0</v>
      </c>
      <c r="Q652" s="100">
        <f t="shared" si="660"/>
        <v>0</v>
      </c>
      <c r="R652" s="17">
        <f t="shared" si="661"/>
        <v>513.17441860465124</v>
      </c>
      <c r="S652" s="24">
        <f t="shared" si="662"/>
        <v>441.33000000000004</v>
      </c>
      <c r="T652" s="25">
        <f t="shared" si="663"/>
        <v>42911</v>
      </c>
      <c r="U652" s="24">
        <f t="shared" si="664"/>
        <v>130</v>
      </c>
      <c r="V652" s="25">
        <f t="shared" si="665"/>
        <v>9089</v>
      </c>
      <c r="W652" s="25">
        <f t="shared" si="666"/>
        <v>195550</v>
      </c>
      <c r="X652" s="143"/>
      <c r="Y652" s="20" t="s">
        <v>8</v>
      </c>
      <c r="Z652" s="21">
        <f t="shared" si="642"/>
        <v>4.7212014523049843</v>
      </c>
      <c r="AA652" s="22">
        <f t="shared" si="643"/>
        <v>21.515018153812299</v>
      </c>
      <c r="AB652" s="103">
        <f t="shared" si="644"/>
        <v>227383.72093023255</v>
      </c>
      <c r="AC652" s="106">
        <f t="shared" si="667"/>
        <v>80.43362831858407</v>
      </c>
    </row>
    <row r="653" spans="1:29" x14ac:dyDescent="0.25">
      <c r="A653" s="90" t="s">
        <v>20</v>
      </c>
      <c r="B653" s="560"/>
      <c r="C653" s="27">
        <v>10.08</v>
      </c>
      <c r="D653" s="28">
        <v>1166</v>
      </c>
      <c r="E653" s="16">
        <f t="shared" si="668"/>
        <v>115.67460317460318</v>
      </c>
      <c r="F653" s="17">
        <f t="shared" si="659"/>
        <v>0</v>
      </c>
      <c r="G653" s="18"/>
      <c r="H653" s="19"/>
      <c r="I653" s="18"/>
      <c r="J653" s="19"/>
      <c r="K653" s="19"/>
      <c r="L653" s="136"/>
      <c r="M653" s="20" t="s">
        <v>8</v>
      </c>
      <c r="N653" s="21" t="e">
        <f t="shared" si="632"/>
        <v>#DIV/0!</v>
      </c>
      <c r="O653" s="22" t="e">
        <f t="shared" si="633"/>
        <v>#DIV/0!</v>
      </c>
      <c r="P653" s="23">
        <f t="shared" si="669"/>
        <v>0</v>
      </c>
      <c r="Q653" s="100">
        <f t="shared" si="660"/>
        <v>0</v>
      </c>
      <c r="R653" s="17">
        <f t="shared" si="661"/>
        <v>21.722222222222221</v>
      </c>
      <c r="S653" s="24">
        <f t="shared" si="662"/>
        <v>218.96</v>
      </c>
      <c r="T653" s="25">
        <f t="shared" si="663"/>
        <v>23598</v>
      </c>
      <c r="U653" s="24">
        <f t="shared" si="664"/>
        <v>53</v>
      </c>
      <c r="V653" s="25">
        <f t="shared" si="665"/>
        <v>5476</v>
      </c>
      <c r="W653" s="25">
        <f t="shared" si="666"/>
        <v>114360</v>
      </c>
      <c r="X653" s="143"/>
      <c r="Y653" s="20" t="s">
        <v>8</v>
      </c>
      <c r="Z653" s="21">
        <f t="shared" si="642"/>
        <v>4.3093498904309717</v>
      </c>
      <c r="AA653" s="22">
        <f t="shared" si="643"/>
        <v>20.883856829802777</v>
      </c>
      <c r="AB653" s="103">
        <f t="shared" si="644"/>
        <v>11345.238095238095</v>
      </c>
      <c r="AC653" s="106">
        <f t="shared" si="667"/>
        <v>4.6963979416809609</v>
      </c>
    </row>
    <row r="654" spans="1:29" x14ac:dyDescent="0.25">
      <c r="A654" s="90" t="s">
        <v>19</v>
      </c>
      <c r="B654" s="560"/>
      <c r="C654" s="27">
        <v>10.83</v>
      </c>
      <c r="D654" s="28">
        <v>1293</v>
      </c>
      <c r="E654" s="16">
        <f t="shared" si="668"/>
        <v>119.39058171745152</v>
      </c>
      <c r="F654" s="17">
        <f t="shared" si="659"/>
        <v>0</v>
      </c>
      <c r="G654" s="18"/>
      <c r="H654" s="19"/>
      <c r="I654" s="18"/>
      <c r="J654" s="19"/>
      <c r="K654" s="19"/>
      <c r="L654" s="136"/>
      <c r="M654" s="20" t="s">
        <v>8</v>
      </c>
      <c r="N654" s="21" t="e">
        <f t="shared" si="632"/>
        <v>#DIV/0!</v>
      </c>
      <c r="O654" s="22" t="e">
        <f t="shared" si="633"/>
        <v>#DIV/0!</v>
      </c>
      <c r="P654" s="23">
        <f t="shared" si="669"/>
        <v>0</v>
      </c>
      <c r="Q654" s="100">
        <f t="shared" si="660"/>
        <v>0</v>
      </c>
      <c r="R654" s="17">
        <f t="shared" si="661"/>
        <v>3.8116343490304705</v>
      </c>
      <c r="S654" s="24">
        <f t="shared" si="662"/>
        <v>41.279999999999994</v>
      </c>
      <c r="T654" s="25">
        <f t="shared" si="663"/>
        <v>5328</v>
      </c>
      <c r="U654" s="24">
        <f t="shared" si="664"/>
        <v>48</v>
      </c>
      <c r="V654" s="25">
        <f t="shared" si="665"/>
        <v>1188</v>
      </c>
      <c r="W654" s="25">
        <f t="shared" si="666"/>
        <v>26830</v>
      </c>
      <c r="X654" s="143"/>
      <c r="Y654" s="20" t="s">
        <v>8</v>
      </c>
      <c r="Z654" s="21">
        <f t="shared" si="642"/>
        <v>4.4848484848484844</v>
      </c>
      <c r="AA654" s="22">
        <f t="shared" si="643"/>
        <v>22.584175084175083</v>
      </c>
      <c r="AB654" s="103">
        <f t="shared" si="644"/>
        <v>2477.3776546629733</v>
      </c>
      <c r="AC654" s="106">
        <f t="shared" si="667"/>
        <v>0.91879350348027844</v>
      </c>
    </row>
    <row r="655" spans="1:29" x14ac:dyDescent="0.25">
      <c r="A655" s="94" t="s">
        <v>21</v>
      </c>
      <c r="B655" s="566"/>
      <c r="C655" s="29">
        <v>0.83</v>
      </c>
      <c r="D655" s="30">
        <v>98</v>
      </c>
      <c r="E655" s="32">
        <f t="shared" si="668"/>
        <v>118.07228915662651</v>
      </c>
      <c r="F655" s="7">
        <f t="shared" si="659"/>
        <v>0</v>
      </c>
      <c r="G655" s="6"/>
      <c r="H655" s="5"/>
      <c r="I655" s="6"/>
      <c r="J655" s="5"/>
      <c r="K655" s="5"/>
      <c r="L655" s="137"/>
      <c r="M655" s="43" t="s">
        <v>8</v>
      </c>
      <c r="N655" s="37" t="e">
        <f t="shared" si="632"/>
        <v>#DIV/0!</v>
      </c>
      <c r="O655" s="38" t="e">
        <f t="shared" si="633"/>
        <v>#DIV/0!</v>
      </c>
      <c r="P655" s="39">
        <f t="shared" si="669"/>
        <v>0</v>
      </c>
      <c r="Q655" s="100">
        <f t="shared" si="660"/>
        <v>0</v>
      </c>
      <c r="R655" s="7">
        <f t="shared" si="661"/>
        <v>575.61445783132524</v>
      </c>
      <c r="S655" s="47">
        <f t="shared" si="662"/>
        <v>477.75999999999993</v>
      </c>
      <c r="T655" s="48">
        <f t="shared" si="663"/>
        <v>55032</v>
      </c>
      <c r="U655" s="47">
        <f t="shared" si="664"/>
        <v>129</v>
      </c>
      <c r="V655" s="48">
        <f t="shared" si="665"/>
        <v>14301</v>
      </c>
      <c r="W655" s="48">
        <f t="shared" si="666"/>
        <v>295570</v>
      </c>
      <c r="X655" s="145"/>
      <c r="Y655" s="49" t="s">
        <v>8</v>
      </c>
      <c r="Z655" s="21">
        <f t="shared" si="642"/>
        <v>3.8481225089154605</v>
      </c>
      <c r="AA655" s="22">
        <f t="shared" si="643"/>
        <v>20.667785469547585</v>
      </c>
      <c r="AB655" s="103">
        <f t="shared" si="644"/>
        <v>356108.43373493978</v>
      </c>
      <c r="AC655" s="106">
        <f t="shared" si="667"/>
        <v>145.92857142857142</v>
      </c>
    </row>
    <row r="656" spans="1:29" ht="15.75" thickBot="1" x14ac:dyDescent="0.3">
      <c r="A656" s="122" t="s">
        <v>24</v>
      </c>
      <c r="B656" s="123"/>
      <c r="C656" s="98">
        <f t="shared" ref="C656:D656" si="670">SUM(C647:C655)</f>
        <v>57.309999999999995</v>
      </c>
      <c r="D656" s="99">
        <f t="shared" si="670"/>
        <v>6529</v>
      </c>
      <c r="E656" s="50">
        <f t="shared" si="668"/>
        <v>113.92427150584541</v>
      </c>
      <c r="F656" s="51"/>
      <c r="G656" s="98">
        <f t="shared" ref="G656:K656" si="671">SUM(G647:G655)</f>
        <v>22.04</v>
      </c>
      <c r="H656" s="99">
        <f t="shared" si="671"/>
        <v>2365</v>
      </c>
      <c r="I656" s="98">
        <f t="shared" si="671"/>
        <v>10</v>
      </c>
      <c r="J656" s="99">
        <f t="shared" si="671"/>
        <v>737</v>
      </c>
      <c r="K656" s="99">
        <f t="shared" si="671"/>
        <v>14720</v>
      </c>
      <c r="L656" s="140"/>
      <c r="M656" s="42" t="s">
        <v>8</v>
      </c>
      <c r="N656" s="126">
        <f t="shared" si="632"/>
        <v>3.2089552238805972</v>
      </c>
      <c r="O656" s="127">
        <f t="shared" si="633"/>
        <v>19.972862957937586</v>
      </c>
      <c r="P656" s="110">
        <f t="shared" si="669"/>
        <v>256.84871750130867</v>
      </c>
      <c r="Q656" s="113">
        <f t="shared" si="660"/>
        <v>0.1128809924950222</v>
      </c>
      <c r="R656" s="51"/>
      <c r="S656" s="98">
        <f t="shared" ref="S656:W656" si="672">SUM(S647:S655)</f>
        <v>10837.540000000003</v>
      </c>
      <c r="T656" s="99">
        <f t="shared" si="672"/>
        <v>1359066</v>
      </c>
      <c r="U656" s="98">
        <f t="shared" si="672"/>
        <v>3178</v>
      </c>
      <c r="V656" s="99">
        <f t="shared" si="672"/>
        <v>270587</v>
      </c>
      <c r="W656" s="99">
        <f t="shared" si="672"/>
        <v>6380010</v>
      </c>
      <c r="X656" s="140"/>
      <c r="Y656" s="42" t="s">
        <v>8</v>
      </c>
      <c r="Z656" s="126">
        <f t="shared" si="642"/>
        <v>5.0226581469176272</v>
      </c>
      <c r="AA656" s="127">
        <f t="shared" si="643"/>
        <v>23.578405466633651</v>
      </c>
      <c r="AB656" s="128">
        <f t="shared" si="644"/>
        <v>111324.55068923401</v>
      </c>
      <c r="AC656" s="108">
        <f t="shared" si="667"/>
        <v>41.443865829376627</v>
      </c>
    </row>
    <row r="657" spans="1:29" ht="15.75" thickBot="1" x14ac:dyDescent="0.3">
      <c r="A657" s="93" t="s">
        <v>25</v>
      </c>
      <c r="B657" s="52"/>
      <c r="C657" s="40">
        <f t="shared" ref="C657:D657" si="673">C634+C646+C656</f>
        <v>507.90000000000003</v>
      </c>
      <c r="D657" s="41">
        <f t="shared" si="673"/>
        <v>63726</v>
      </c>
      <c r="E657" s="10">
        <f t="shared" si="668"/>
        <v>125.46958062610749</v>
      </c>
      <c r="F657" s="4"/>
      <c r="G657" s="40">
        <f t="shared" ref="G657:K657" si="674">G634+G646+G656</f>
        <v>1281.17</v>
      </c>
      <c r="H657" s="41">
        <f t="shared" si="674"/>
        <v>162624</v>
      </c>
      <c r="I657" s="40">
        <f t="shared" si="674"/>
        <v>367</v>
      </c>
      <c r="J657" s="41">
        <f t="shared" si="674"/>
        <v>26444</v>
      </c>
      <c r="K657" s="41">
        <f t="shared" si="674"/>
        <v>608490</v>
      </c>
      <c r="L657" s="141"/>
      <c r="M657" s="83" t="s">
        <v>8</v>
      </c>
      <c r="N657" s="12">
        <f t="shared" si="632"/>
        <v>6.1497504159733776</v>
      </c>
      <c r="O657" s="13">
        <f t="shared" si="633"/>
        <v>23.010512781727424</v>
      </c>
      <c r="P657" s="26">
        <f t="shared" si="669"/>
        <v>1198.0507974010632</v>
      </c>
      <c r="Q657" s="114">
        <f t="shared" si="660"/>
        <v>0.41496406490286541</v>
      </c>
      <c r="R657" s="4"/>
      <c r="S657" s="40" t="e">
        <f t="shared" ref="S657:W657" si="675">S634+S646+S656</f>
        <v>#VALUE!</v>
      </c>
      <c r="T657" s="41" t="e">
        <f t="shared" si="675"/>
        <v>#VALUE!</v>
      </c>
      <c r="U657" s="40" t="e">
        <f t="shared" si="675"/>
        <v>#VALUE!</v>
      </c>
      <c r="V657" s="41" t="e">
        <f t="shared" si="675"/>
        <v>#VALUE!</v>
      </c>
      <c r="W657" s="41" t="e">
        <f t="shared" si="675"/>
        <v>#VALUE!</v>
      </c>
      <c r="X657" s="141"/>
      <c r="Y657" s="83" t="s">
        <v>8</v>
      </c>
      <c r="Z657" s="12" t="e">
        <f t="shared" si="642"/>
        <v>#VALUE!</v>
      </c>
      <c r="AA657" s="13" t="e">
        <f t="shared" si="643"/>
        <v>#VALUE!</v>
      </c>
      <c r="AB657" s="104" t="e">
        <f t="shared" si="644"/>
        <v>#VALUE!</v>
      </c>
      <c r="AC657" s="109" t="e">
        <f t="shared" si="667"/>
        <v>#VALUE!</v>
      </c>
    </row>
  </sheetData>
  <mergeCells count="195">
    <mergeCell ref="M6:N6"/>
    <mergeCell ref="Y6:Z6"/>
    <mergeCell ref="B7:B23"/>
    <mergeCell ref="B25:B35"/>
    <mergeCell ref="B37:B45"/>
    <mergeCell ref="A52:AC52"/>
    <mergeCell ref="A1:AC1"/>
    <mergeCell ref="A2:AC2"/>
    <mergeCell ref="A3:AC3"/>
    <mergeCell ref="A5:A6"/>
    <mergeCell ref="B5:B6"/>
    <mergeCell ref="C5:C6"/>
    <mergeCell ref="D5:D6"/>
    <mergeCell ref="E5:E6"/>
    <mergeCell ref="F5:Q5"/>
    <mergeCell ref="R5:AC5"/>
    <mergeCell ref="Y57:Z57"/>
    <mergeCell ref="B58:B74"/>
    <mergeCell ref="B76:B86"/>
    <mergeCell ref="B88:B96"/>
    <mergeCell ref="A103:AC103"/>
    <mergeCell ref="A104:AC104"/>
    <mergeCell ref="A53:AC53"/>
    <mergeCell ref="A54:AC54"/>
    <mergeCell ref="A56:A57"/>
    <mergeCell ref="B56:B57"/>
    <mergeCell ref="C56:C57"/>
    <mergeCell ref="D56:D57"/>
    <mergeCell ref="E56:E57"/>
    <mergeCell ref="F56:Q56"/>
    <mergeCell ref="R56:AC56"/>
    <mergeCell ref="M57:N57"/>
    <mergeCell ref="B109:B125"/>
    <mergeCell ref="B127:B137"/>
    <mergeCell ref="B139:B147"/>
    <mergeCell ref="A154:AC154"/>
    <mergeCell ref="A155:AC155"/>
    <mergeCell ref="A156:AC156"/>
    <mergeCell ref="A105:AC105"/>
    <mergeCell ref="A107:A108"/>
    <mergeCell ref="B107:B108"/>
    <mergeCell ref="C107:C108"/>
    <mergeCell ref="D107:D108"/>
    <mergeCell ref="E107:E108"/>
    <mergeCell ref="F107:Q107"/>
    <mergeCell ref="R107:AC107"/>
    <mergeCell ref="M108:N108"/>
    <mergeCell ref="Y108:Z108"/>
    <mergeCell ref="R158:AC158"/>
    <mergeCell ref="M159:N159"/>
    <mergeCell ref="Y159:Z159"/>
    <mergeCell ref="B160:B176"/>
    <mergeCell ref="B178:B188"/>
    <mergeCell ref="B190:B198"/>
    <mergeCell ref="A158:A159"/>
    <mergeCell ref="B158:B159"/>
    <mergeCell ref="C158:C159"/>
    <mergeCell ref="D158:D159"/>
    <mergeCell ref="E158:E159"/>
    <mergeCell ref="F158:Q158"/>
    <mergeCell ref="M210:N210"/>
    <mergeCell ref="Y210:Z210"/>
    <mergeCell ref="B211:B227"/>
    <mergeCell ref="B229:B239"/>
    <mergeCell ref="B241:B249"/>
    <mergeCell ref="A256:AC256"/>
    <mergeCell ref="A205:AC205"/>
    <mergeCell ref="A206:AC206"/>
    <mergeCell ref="A207:AC207"/>
    <mergeCell ref="A209:A210"/>
    <mergeCell ref="B209:B210"/>
    <mergeCell ref="C209:C210"/>
    <mergeCell ref="D209:D210"/>
    <mergeCell ref="E209:E210"/>
    <mergeCell ref="F209:Q209"/>
    <mergeCell ref="R209:AC209"/>
    <mergeCell ref="Y261:Z261"/>
    <mergeCell ref="B262:B278"/>
    <mergeCell ref="B280:B290"/>
    <mergeCell ref="B292:B300"/>
    <mergeCell ref="A307:AC307"/>
    <mergeCell ref="A308:AC308"/>
    <mergeCell ref="A257:AC257"/>
    <mergeCell ref="A258:AC258"/>
    <mergeCell ref="A260:A261"/>
    <mergeCell ref="B260:B261"/>
    <mergeCell ref="C260:C261"/>
    <mergeCell ref="D260:D261"/>
    <mergeCell ref="E260:E261"/>
    <mergeCell ref="F260:Q260"/>
    <mergeCell ref="R260:AC260"/>
    <mergeCell ref="M261:N261"/>
    <mergeCell ref="B313:B329"/>
    <mergeCell ref="B331:B341"/>
    <mergeCell ref="B343:B351"/>
    <mergeCell ref="A358:AC358"/>
    <mergeCell ref="A359:AC359"/>
    <mergeCell ref="A360:AC360"/>
    <mergeCell ref="A309:AC309"/>
    <mergeCell ref="A311:A312"/>
    <mergeCell ref="B311:B312"/>
    <mergeCell ref="C311:C312"/>
    <mergeCell ref="D311:D312"/>
    <mergeCell ref="E311:E312"/>
    <mergeCell ref="F311:Q311"/>
    <mergeCell ref="R311:AC311"/>
    <mergeCell ref="M312:N312"/>
    <mergeCell ref="Y312:Z312"/>
    <mergeCell ref="R362:AC362"/>
    <mergeCell ref="M363:N363"/>
    <mergeCell ref="Y363:Z363"/>
    <mergeCell ref="B364:B380"/>
    <mergeCell ref="B382:B392"/>
    <mergeCell ref="B394:B402"/>
    <mergeCell ref="A362:A363"/>
    <mergeCell ref="B362:B363"/>
    <mergeCell ref="C362:C363"/>
    <mergeCell ref="D362:D363"/>
    <mergeCell ref="E362:E363"/>
    <mergeCell ref="F362:Q362"/>
    <mergeCell ref="M414:N414"/>
    <mergeCell ref="Y414:Z414"/>
    <mergeCell ref="B415:B431"/>
    <mergeCell ref="B433:B443"/>
    <mergeCell ref="B445:B453"/>
    <mergeCell ref="A460:AC460"/>
    <mergeCell ref="A409:AC409"/>
    <mergeCell ref="A410:AC410"/>
    <mergeCell ref="A411:AC411"/>
    <mergeCell ref="A413:A414"/>
    <mergeCell ref="B413:B414"/>
    <mergeCell ref="C413:C414"/>
    <mergeCell ref="D413:D414"/>
    <mergeCell ref="E413:E414"/>
    <mergeCell ref="F413:Q413"/>
    <mergeCell ref="R413:AC413"/>
    <mergeCell ref="Y465:Z465"/>
    <mergeCell ref="B466:B482"/>
    <mergeCell ref="B484:B494"/>
    <mergeCell ref="B496:B504"/>
    <mergeCell ref="A511:AC511"/>
    <mergeCell ref="A512:AC512"/>
    <mergeCell ref="A461:AC461"/>
    <mergeCell ref="A462:AC462"/>
    <mergeCell ref="A464:A465"/>
    <mergeCell ref="B464:B465"/>
    <mergeCell ref="C464:C465"/>
    <mergeCell ref="D464:D465"/>
    <mergeCell ref="E464:E465"/>
    <mergeCell ref="F464:Q464"/>
    <mergeCell ref="R464:AC464"/>
    <mergeCell ref="M465:N465"/>
    <mergeCell ref="B517:B533"/>
    <mergeCell ref="B535:B545"/>
    <mergeCell ref="B547:B555"/>
    <mergeCell ref="A562:AC562"/>
    <mergeCell ref="A563:AC563"/>
    <mergeCell ref="A564:AC564"/>
    <mergeCell ref="A513:AC513"/>
    <mergeCell ref="A515:A516"/>
    <mergeCell ref="B515:B516"/>
    <mergeCell ref="C515:C516"/>
    <mergeCell ref="D515:D516"/>
    <mergeCell ref="E515:E516"/>
    <mergeCell ref="F515:Q515"/>
    <mergeCell ref="R515:AC515"/>
    <mergeCell ref="M516:N516"/>
    <mergeCell ref="Y516:Z516"/>
    <mergeCell ref="R566:AC566"/>
    <mergeCell ref="M567:N567"/>
    <mergeCell ref="Y567:Z567"/>
    <mergeCell ref="B568:B584"/>
    <mergeCell ref="B586:B596"/>
    <mergeCell ref="B598:B606"/>
    <mergeCell ref="A566:A567"/>
    <mergeCell ref="B566:B567"/>
    <mergeCell ref="C566:C567"/>
    <mergeCell ref="D566:D567"/>
    <mergeCell ref="E566:E567"/>
    <mergeCell ref="F566:Q566"/>
    <mergeCell ref="M616:N616"/>
    <mergeCell ref="Y616:Z616"/>
    <mergeCell ref="B617:B633"/>
    <mergeCell ref="B635:B645"/>
    <mergeCell ref="B647:B655"/>
    <mergeCell ref="A611:AC611"/>
    <mergeCell ref="A612:AC612"/>
    <mergeCell ref="A613:AC613"/>
    <mergeCell ref="A615:A616"/>
    <mergeCell ref="B615:B616"/>
    <mergeCell ref="C615:C616"/>
    <mergeCell ref="D615:D616"/>
    <mergeCell ref="E615:E616"/>
    <mergeCell ref="F615:Q615"/>
    <mergeCell ref="R615:AC615"/>
  </mergeCells>
  <printOptions horizontalCentered="1"/>
  <pageMargins left="0.23622047244094499" right="0" top="0.511811023622047" bottom="0" header="0.31496062992126" footer="0.31496062992126"/>
  <pageSetup paperSize="256" scale="54" orientation="landscape" horizontalDpi="4294967293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7"/>
  <sheetViews>
    <sheetView zoomScale="90" zoomScaleNormal="90" zoomScaleSheetLayoutView="90" workbookViewId="0">
      <selection sqref="A1:AC1"/>
    </sheetView>
  </sheetViews>
  <sheetFormatPr defaultColWidth="9.140625" defaultRowHeight="15" x14ac:dyDescent="0.25"/>
  <cols>
    <col min="3" max="3" width="8.140625" customWidth="1"/>
    <col min="4" max="4" width="9.140625" customWidth="1"/>
    <col min="5" max="5" width="6.7109375" customWidth="1"/>
    <col min="6" max="6" width="5.140625" customWidth="1"/>
    <col min="7" max="9" width="10" customWidth="1"/>
    <col min="10" max="10" width="9.140625" customWidth="1"/>
    <col min="11" max="12" width="11.5703125" customWidth="1"/>
    <col min="13" max="13" width="4" customWidth="1"/>
    <col min="14" max="14" width="5.140625" customWidth="1"/>
    <col min="15" max="15" width="6.7109375" customWidth="1"/>
    <col min="16" max="16" width="8.140625" customWidth="1"/>
    <col min="17" max="18" width="6.7109375" customWidth="1"/>
    <col min="19" max="20" width="11" customWidth="1"/>
    <col min="21" max="22" width="10" customWidth="1"/>
    <col min="23" max="24" width="12.5703125" customWidth="1"/>
    <col min="25" max="25" width="4" customWidth="1"/>
    <col min="26" max="26" width="5.140625" customWidth="1"/>
    <col min="27" max="27" width="6.7109375" customWidth="1"/>
    <col min="28" max="28" width="9.140625" customWidth="1"/>
    <col min="29" max="29" width="6.7109375" customWidth="1"/>
    <col min="30" max="30" width="10.5703125" bestFit="1" customWidth="1"/>
    <col min="31" max="31" width="10" customWidth="1"/>
    <col min="32" max="32" width="10.5703125" bestFit="1" customWidth="1"/>
    <col min="33" max="33" width="11.140625" style="431" bestFit="1" customWidth="1"/>
    <col min="34" max="34" width="10.5703125" style="431" bestFit="1" customWidth="1"/>
    <col min="35" max="35" width="10.5703125" customWidth="1"/>
  </cols>
  <sheetData>
    <row r="1" spans="1:34" ht="18.75" x14ac:dyDescent="0.3">
      <c r="A1" s="567" t="s">
        <v>58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</row>
    <row r="2" spans="1:34" ht="15.75" x14ac:dyDescent="0.25">
      <c r="A2" s="568" t="s">
        <v>62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</row>
    <row r="3" spans="1:34" ht="15.75" x14ac:dyDescent="0.25">
      <c r="A3" s="568" t="s">
        <v>78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</row>
    <row r="4" spans="1:34" ht="19.5" thickBot="1" x14ac:dyDescent="0.35">
      <c r="C4" s="2"/>
      <c r="D4" s="2"/>
      <c r="E4" s="2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11">
        <v>4</v>
      </c>
      <c r="AC4" s="4"/>
    </row>
    <row r="5" spans="1:34" ht="15" customHeight="1" x14ac:dyDescent="0.25">
      <c r="A5" s="569" t="s">
        <v>3</v>
      </c>
      <c r="B5" s="571" t="s">
        <v>2</v>
      </c>
      <c r="C5" s="573" t="s">
        <v>59</v>
      </c>
      <c r="D5" s="573" t="s">
        <v>60</v>
      </c>
      <c r="E5" s="573" t="s">
        <v>23</v>
      </c>
      <c r="F5" s="576" t="s">
        <v>9</v>
      </c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8"/>
      <c r="R5" s="576" t="s">
        <v>10</v>
      </c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9"/>
    </row>
    <row r="6" spans="1:34" ht="45.75" customHeight="1" thickBot="1" x14ac:dyDescent="0.3">
      <c r="A6" s="570"/>
      <c r="B6" s="572"/>
      <c r="C6" s="574"/>
      <c r="D6" s="575"/>
      <c r="E6" s="575"/>
      <c r="F6" s="8" t="s">
        <v>14</v>
      </c>
      <c r="G6" s="95" t="s">
        <v>13</v>
      </c>
      <c r="H6" s="95" t="s">
        <v>57</v>
      </c>
      <c r="I6" s="1" t="s">
        <v>4</v>
      </c>
      <c r="J6" s="1" t="s">
        <v>5</v>
      </c>
      <c r="K6" s="1" t="s">
        <v>6</v>
      </c>
      <c r="L6" s="95" t="s">
        <v>64</v>
      </c>
      <c r="M6" s="557" t="s">
        <v>7</v>
      </c>
      <c r="N6" s="558"/>
      <c r="O6" s="1" t="s">
        <v>0</v>
      </c>
      <c r="P6" s="1" t="s">
        <v>1</v>
      </c>
      <c r="Q6" s="95" t="s">
        <v>61</v>
      </c>
      <c r="R6" s="8" t="s">
        <v>14</v>
      </c>
      <c r="S6" s="95" t="s">
        <v>12</v>
      </c>
      <c r="T6" s="95" t="s">
        <v>11</v>
      </c>
      <c r="U6" s="1" t="s">
        <v>4</v>
      </c>
      <c r="V6" s="1" t="s">
        <v>5</v>
      </c>
      <c r="W6" s="1" t="s">
        <v>6</v>
      </c>
      <c r="X6" s="95" t="s">
        <v>65</v>
      </c>
      <c r="Y6" s="557" t="s">
        <v>7</v>
      </c>
      <c r="Z6" s="558"/>
      <c r="AA6" s="1" t="s">
        <v>0</v>
      </c>
      <c r="AB6" s="102" t="s">
        <v>1</v>
      </c>
      <c r="AC6" s="105" t="s">
        <v>15</v>
      </c>
    </row>
    <row r="7" spans="1:34" x14ac:dyDescent="0.25">
      <c r="A7" s="89" t="s">
        <v>26</v>
      </c>
      <c r="B7" s="559">
        <v>1997</v>
      </c>
      <c r="C7" s="78">
        <v>18.91</v>
      </c>
      <c r="D7" s="79">
        <v>2446</v>
      </c>
      <c r="E7" s="63">
        <f t="shared" ref="E7:E36" si="0">D7/C7</f>
        <v>129.34955050237969</v>
      </c>
      <c r="F7" s="64">
        <f t="shared" ref="F7:F45" si="1">G7/C7</f>
        <v>2</v>
      </c>
      <c r="G7" s="65">
        <v>37.82</v>
      </c>
      <c r="H7" s="66">
        <v>4892</v>
      </c>
      <c r="I7" s="65">
        <v>12</v>
      </c>
      <c r="J7" s="66">
        <v>1019</v>
      </c>
      <c r="K7" s="66">
        <v>23590</v>
      </c>
      <c r="L7" s="135">
        <v>22440</v>
      </c>
      <c r="M7" s="67" t="s">
        <v>8</v>
      </c>
      <c r="N7" s="68">
        <f t="shared" ref="N7:N47" si="2">H7/J7</f>
        <v>4.8007850834151125</v>
      </c>
      <c r="O7" s="69">
        <f t="shared" ref="O7:O47" si="3">K7/J7</f>
        <v>23.150147203140335</v>
      </c>
      <c r="P7" s="70">
        <f t="shared" ref="P7:P36" si="4">K7/C7</f>
        <v>1247.4881015335802</v>
      </c>
      <c r="Q7" s="100">
        <f t="shared" ref="Q7:Q23" si="5">J7/D7</f>
        <v>0.41659852820932136</v>
      </c>
      <c r="R7" s="64">
        <f t="shared" ref="R7:R23" si="6">S7/C7</f>
        <v>2</v>
      </c>
      <c r="S7" s="65">
        <f t="shared" ref="S7:X22" si="7">G7</f>
        <v>37.82</v>
      </c>
      <c r="T7" s="66">
        <f t="shared" si="7"/>
        <v>4892</v>
      </c>
      <c r="U7" s="65">
        <f t="shared" si="7"/>
        <v>12</v>
      </c>
      <c r="V7" s="66">
        <f t="shared" si="7"/>
        <v>1019</v>
      </c>
      <c r="W7" s="66">
        <f t="shared" si="7"/>
        <v>23590</v>
      </c>
      <c r="X7" s="66">
        <f t="shared" si="7"/>
        <v>22440</v>
      </c>
      <c r="Y7" s="67" t="s">
        <v>8</v>
      </c>
      <c r="Z7" s="21">
        <f t="shared" ref="Z7:Z47" si="8">T7/V7</f>
        <v>4.8007850834151125</v>
      </c>
      <c r="AA7" s="22">
        <f t="shared" ref="AA7:AA47" si="9">W7/V7</f>
        <v>23.150147203140335</v>
      </c>
      <c r="AB7" s="103">
        <f t="shared" ref="AB7:AB47" si="10">W7/C7</f>
        <v>1247.4881015335802</v>
      </c>
      <c r="AC7" s="106">
        <f t="shared" ref="AC7:AC23" si="11">V7/D7</f>
        <v>0.41659852820932136</v>
      </c>
      <c r="AD7" s="205">
        <v>1461.1316763617133</v>
      </c>
      <c r="AF7" s="132">
        <f>AD7-P7</f>
        <v>213.64357482813307</v>
      </c>
      <c r="AG7" s="431">
        <f>(J7/D7)*AE7</f>
        <v>0</v>
      </c>
      <c r="AH7" s="431">
        <f>AG7*O7</f>
        <v>0</v>
      </c>
    </row>
    <row r="8" spans="1:34" x14ac:dyDescent="0.25">
      <c r="A8" s="90" t="s">
        <v>27</v>
      </c>
      <c r="B8" s="560"/>
      <c r="C8" s="27">
        <v>16.41</v>
      </c>
      <c r="D8" s="28">
        <v>2028</v>
      </c>
      <c r="E8" s="16">
        <f t="shared" si="0"/>
        <v>123.58318098720292</v>
      </c>
      <c r="F8" s="17">
        <f t="shared" si="1"/>
        <v>2</v>
      </c>
      <c r="G8" s="18">
        <v>32.82</v>
      </c>
      <c r="H8" s="19">
        <v>4056</v>
      </c>
      <c r="I8" s="18">
        <v>11</v>
      </c>
      <c r="J8" s="19">
        <v>903</v>
      </c>
      <c r="K8" s="19">
        <v>21740</v>
      </c>
      <c r="L8" s="136">
        <v>20680</v>
      </c>
      <c r="M8" s="20" t="s">
        <v>8</v>
      </c>
      <c r="N8" s="21">
        <f t="shared" si="2"/>
        <v>4.4916943521594686</v>
      </c>
      <c r="O8" s="22">
        <f t="shared" si="3"/>
        <v>24.07530454042082</v>
      </c>
      <c r="P8" s="23">
        <f t="shared" si="4"/>
        <v>1324.8019500304692</v>
      </c>
      <c r="Q8" s="100">
        <f t="shared" si="5"/>
        <v>0.44526627218934911</v>
      </c>
      <c r="R8" s="17">
        <f t="shared" si="6"/>
        <v>2</v>
      </c>
      <c r="S8" s="18">
        <f t="shared" si="7"/>
        <v>32.82</v>
      </c>
      <c r="T8" s="19">
        <f t="shared" si="7"/>
        <v>4056</v>
      </c>
      <c r="U8" s="18">
        <f t="shared" si="7"/>
        <v>11</v>
      </c>
      <c r="V8" s="19">
        <f t="shared" si="7"/>
        <v>903</v>
      </c>
      <c r="W8" s="19">
        <f t="shared" si="7"/>
        <v>21740</v>
      </c>
      <c r="X8" s="66">
        <f t="shared" si="7"/>
        <v>20680</v>
      </c>
      <c r="Y8" s="20" t="s">
        <v>8</v>
      </c>
      <c r="Z8" s="21">
        <f t="shared" si="8"/>
        <v>4.4916943521594686</v>
      </c>
      <c r="AA8" s="22">
        <f t="shared" si="9"/>
        <v>24.07530454042082</v>
      </c>
      <c r="AB8" s="103">
        <f t="shared" si="10"/>
        <v>1324.8019500304692</v>
      </c>
      <c r="AC8" s="106">
        <f t="shared" si="11"/>
        <v>0.44526627218934911</v>
      </c>
      <c r="AD8" s="205">
        <v>1255.3321145642901</v>
      </c>
      <c r="AF8" s="132">
        <f t="shared" ref="AF8:AF45" si="12">AD8-P8</f>
        <v>-69.46983546617912</v>
      </c>
      <c r="AG8" s="431">
        <f t="shared" ref="AG8:AG47" si="13">(J8/D8)*AE8</f>
        <v>0</v>
      </c>
      <c r="AH8" s="431">
        <f t="shared" ref="AH8:AH47" si="14">AG8*O8</f>
        <v>0</v>
      </c>
    </row>
    <row r="9" spans="1:34" x14ac:dyDescent="0.25">
      <c r="A9" s="90" t="s">
        <v>28</v>
      </c>
      <c r="B9" s="560"/>
      <c r="C9" s="27">
        <v>18.7</v>
      </c>
      <c r="D9" s="28">
        <v>2286</v>
      </c>
      <c r="E9" s="16">
        <f t="shared" si="0"/>
        <v>122.24598930481284</v>
      </c>
      <c r="F9" s="17">
        <f t="shared" si="1"/>
        <v>2</v>
      </c>
      <c r="G9" s="18">
        <v>37.4</v>
      </c>
      <c r="H9" s="19">
        <v>4572</v>
      </c>
      <c r="I9" s="18">
        <v>12</v>
      </c>
      <c r="J9" s="19">
        <v>1064</v>
      </c>
      <c r="K9" s="19">
        <v>25460</v>
      </c>
      <c r="L9" s="136">
        <v>24170</v>
      </c>
      <c r="M9" s="20" t="s">
        <v>8</v>
      </c>
      <c r="N9" s="21">
        <f t="shared" si="2"/>
        <v>4.2969924812030076</v>
      </c>
      <c r="O9" s="22">
        <f t="shared" si="3"/>
        <v>23.928571428571427</v>
      </c>
      <c r="P9" s="23">
        <f t="shared" si="4"/>
        <v>1361.4973262032086</v>
      </c>
      <c r="Q9" s="100">
        <f t="shared" si="5"/>
        <v>0.46544181977252841</v>
      </c>
      <c r="R9" s="17">
        <f t="shared" si="6"/>
        <v>2</v>
      </c>
      <c r="S9" s="18">
        <f t="shared" si="7"/>
        <v>37.4</v>
      </c>
      <c r="T9" s="19">
        <f t="shared" si="7"/>
        <v>4572</v>
      </c>
      <c r="U9" s="18">
        <f t="shared" si="7"/>
        <v>12</v>
      </c>
      <c r="V9" s="19">
        <f t="shared" si="7"/>
        <v>1064</v>
      </c>
      <c r="W9" s="19">
        <f t="shared" si="7"/>
        <v>25460</v>
      </c>
      <c r="X9" s="66">
        <f t="shared" si="7"/>
        <v>24170</v>
      </c>
      <c r="Y9" s="20" t="s">
        <v>8</v>
      </c>
      <c r="Z9" s="21">
        <f t="shared" si="8"/>
        <v>4.2969924812030076</v>
      </c>
      <c r="AA9" s="22">
        <f t="shared" si="9"/>
        <v>23.928571428571427</v>
      </c>
      <c r="AB9" s="103">
        <f t="shared" si="10"/>
        <v>1361.4973262032086</v>
      </c>
      <c r="AC9" s="106">
        <f t="shared" si="11"/>
        <v>0.46544181977252841</v>
      </c>
      <c r="AD9" s="205">
        <v>1329.9465240641712</v>
      </c>
      <c r="AF9" s="132">
        <f t="shared" si="12"/>
        <v>-31.550802139037387</v>
      </c>
      <c r="AG9" s="431">
        <f t="shared" si="13"/>
        <v>0</v>
      </c>
      <c r="AH9" s="431">
        <f t="shared" si="14"/>
        <v>0</v>
      </c>
    </row>
    <row r="10" spans="1:34" x14ac:dyDescent="0.25">
      <c r="A10" s="90" t="s">
        <v>29</v>
      </c>
      <c r="B10" s="560"/>
      <c r="C10" s="27">
        <v>17.149999999999999</v>
      </c>
      <c r="D10" s="28">
        <v>2151</v>
      </c>
      <c r="E10" s="16">
        <f t="shared" si="0"/>
        <v>125.42274052478135</v>
      </c>
      <c r="F10" s="17">
        <f t="shared" si="1"/>
        <v>2</v>
      </c>
      <c r="G10" s="18">
        <v>34.299999999999997</v>
      </c>
      <c r="H10" s="19">
        <v>4302</v>
      </c>
      <c r="I10" s="18">
        <v>11</v>
      </c>
      <c r="J10" s="19">
        <v>887</v>
      </c>
      <c r="K10" s="19">
        <v>21220</v>
      </c>
      <c r="L10" s="136">
        <v>20140</v>
      </c>
      <c r="M10" s="20" t="s">
        <v>8</v>
      </c>
      <c r="N10" s="21">
        <f t="shared" si="2"/>
        <v>4.8500563697857952</v>
      </c>
      <c r="O10" s="22">
        <f t="shared" si="3"/>
        <v>23.923337091319052</v>
      </c>
      <c r="P10" s="23">
        <f t="shared" si="4"/>
        <v>1237.3177842565599</v>
      </c>
      <c r="Q10" s="100">
        <f t="shared" si="5"/>
        <v>0.41236634123663413</v>
      </c>
      <c r="R10" s="17">
        <f t="shared" si="6"/>
        <v>2</v>
      </c>
      <c r="S10" s="18">
        <f t="shared" si="7"/>
        <v>34.299999999999997</v>
      </c>
      <c r="T10" s="19">
        <f t="shared" si="7"/>
        <v>4302</v>
      </c>
      <c r="U10" s="18">
        <f t="shared" si="7"/>
        <v>11</v>
      </c>
      <c r="V10" s="19">
        <f t="shared" si="7"/>
        <v>887</v>
      </c>
      <c r="W10" s="19">
        <f t="shared" si="7"/>
        <v>21220</v>
      </c>
      <c r="X10" s="66">
        <f t="shared" si="7"/>
        <v>20140</v>
      </c>
      <c r="Y10" s="20" t="s">
        <v>8</v>
      </c>
      <c r="Z10" s="21">
        <f t="shared" si="8"/>
        <v>4.8500563697857952</v>
      </c>
      <c r="AA10" s="22">
        <f t="shared" si="9"/>
        <v>23.923337091319052</v>
      </c>
      <c r="AB10" s="103">
        <f t="shared" si="10"/>
        <v>1237.3177842565599</v>
      </c>
      <c r="AC10" s="106">
        <f t="shared" si="11"/>
        <v>0.41236634123663413</v>
      </c>
      <c r="AD10" s="205">
        <v>1572.0116618075804</v>
      </c>
      <c r="AF10" s="132">
        <f t="shared" si="12"/>
        <v>334.69387755102048</v>
      </c>
      <c r="AG10" s="431">
        <f t="shared" si="13"/>
        <v>0</v>
      </c>
      <c r="AH10" s="431">
        <f t="shared" si="14"/>
        <v>0</v>
      </c>
    </row>
    <row r="11" spans="1:34" x14ac:dyDescent="0.25">
      <c r="A11" s="90" t="s">
        <v>30</v>
      </c>
      <c r="B11" s="560"/>
      <c r="C11" s="27">
        <v>16.600000000000001</v>
      </c>
      <c r="D11" s="28">
        <v>2133</v>
      </c>
      <c r="E11" s="16">
        <f t="shared" si="0"/>
        <v>128.49397590361446</v>
      </c>
      <c r="F11" s="17">
        <f t="shared" si="1"/>
        <v>2</v>
      </c>
      <c r="G11" s="18">
        <v>33.200000000000003</v>
      </c>
      <c r="H11" s="19">
        <v>4266</v>
      </c>
      <c r="I11" s="18">
        <v>12</v>
      </c>
      <c r="J11" s="19">
        <v>1029</v>
      </c>
      <c r="K11" s="19">
        <v>23870</v>
      </c>
      <c r="L11" s="136">
        <v>22660</v>
      </c>
      <c r="M11" s="20" t="s">
        <v>8</v>
      </c>
      <c r="N11" s="21">
        <f t="shared" si="2"/>
        <v>4.1457725947521862</v>
      </c>
      <c r="O11" s="22">
        <f t="shared" si="3"/>
        <v>23.197278911564627</v>
      </c>
      <c r="P11" s="23">
        <f t="shared" si="4"/>
        <v>1437.9518072289156</v>
      </c>
      <c r="Q11" s="100">
        <f t="shared" si="5"/>
        <v>0.48241912798874825</v>
      </c>
      <c r="R11" s="17">
        <f t="shared" si="6"/>
        <v>2</v>
      </c>
      <c r="S11" s="18">
        <f t="shared" si="7"/>
        <v>33.200000000000003</v>
      </c>
      <c r="T11" s="19">
        <f t="shared" si="7"/>
        <v>4266</v>
      </c>
      <c r="U11" s="18">
        <f t="shared" si="7"/>
        <v>12</v>
      </c>
      <c r="V11" s="19">
        <f t="shared" si="7"/>
        <v>1029</v>
      </c>
      <c r="W11" s="19">
        <f t="shared" si="7"/>
        <v>23870</v>
      </c>
      <c r="X11" s="66">
        <f t="shared" si="7"/>
        <v>22660</v>
      </c>
      <c r="Y11" s="20" t="s">
        <v>8</v>
      </c>
      <c r="Z11" s="21">
        <f t="shared" si="8"/>
        <v>4.1457725947521862</v>
      </c>
      <c r="AA11" s="22">
        <f t="shared" si="9"/>
        <v>23.197278911564627</v>
      </c>
      <c r="AB11" s="103">
        <f t="shared" si="10"/>
        <v>1437.9518072289156</v>
      </c>
      <c r="AC11" s="106">
        <f t="shared" si="11"/>
        <v>0.48241912798874825</v>
      </c>
      <c r="AD11" s="205">
        <v>2044.5783132530119</v>
      </c>
      <c r="AF11" s="132">
        <f t="shared" si="12"/>
        <v>606.62650602409622</v>
      </c>
      <c r="AG11" s="431">
        <f t="shared" si="13"/>
        <v>0</v>
      </c>
      <c r="AH11" s="431">
        <f t="shared" si="14"/>
        <v>0</v>
      </c>
    </row>
    <row r="12" spans="1:34" x14ac:dyDescent="0.25">
      <c r="A12" s="90" t="s">
        <v>31</v>
      </c>
      <c r="B12" s="560"/>
      <c r="C12" s="27">
        <v>14.28</v>
      </c>
      <c r="D12" s="28">
        <v>1762</v>
      </c>
      <c r="E12" s="16">
        <f t="shared" si="0"/>
        <v>123.38935574229693</v>
      </c>
      <c r="F12" s="17">
        <f t="shared" si="1"/>
        <v>2</v>
      </c>
      <c r="G12" s="18">
        <v>28.56</v>
      </c>
      <c r="H12" s="19">
        <v>3524</v>
      </c>
      <c r="I12" s="18">
        <v>9</v>
      </c>
      <c r="J12" s="19">
        <v>730</v>
      </c>
      <c r="K12" s="19">
        <v>16410</v>
      </c>
      <c r="L12" s="136">
        <v>15610</v>
      </c>
      <c r="M12" s="20" t="s">
        <v>8</v>
      </c>
      <c r="N12" s="21">
        <f t="shared" si="2"/>
        <v>4.8273972602739725</v>
      </c>
      <c r="O12" s="22">
        <f t="shared" si="3"/>
        <v>22.479452054794521</v>
      </c>
      <c r="P12" s="23">
        <f t="shared" si="4"/>
        <v>1149.1596638655462</v>
      </c>
      <c r="Q12" s="100">
        <f t="shared" si="5"/>
        <v>0.41430192962542567</v>
      </c>
      <c r="R12" s="17">
        <f t="shared" si="6"/>
        <v>2</v>
      </c>
      <c r="S12" s="18">
        <f t="shared" si="7"/>
        <v>28.56</v>
      </c>
      <c r="T12" s="19">
        <f t="shared" si="7"/>
        <v>3524</v>
      </c>
      <c r="U12" s="18">
        <f t="shared" si="7"/>
        <v>9</v>
      </c>
      <c r="V12" s="19">
        <f t="shared" si="7"/>
        <v>730</v>
      </c>
      <c r="W12" s="19">
        <f t="shared" si="7"/>
        <v>16410</v>
      </c>
      <c r="X12" s="66">
        <f t="shared" si="7"/>
        <v>15610</v>
      </c>
      <c r="Y12" s="20" t="s">
        <v>8</v>
      </c>
      <c r="Z12" s="21">
        <f t="shared" si="8"/>
        <v>4.8273972602739725</v>
      </c>
      <c r="AA12" s="22">
        <f t="shared" si="9"/>
        <v>22.479452054794521</v>
      </c>
      <c r="AB12" s="103">
        <f t="shared" si="10"/>
        <v>1149.1596638655462</v>
      </c>
      <c r="AC12" s="106">
        <f t="shared" si="11"/>
        <v>0.41430192962542567</v>
      </c>
      <c r="AD12" s="205">
        <v>1165.266106442577</v>
      </c>
      <c r="AF12" s="132">
        <f t="shared" si="12"/>
        <v>16.106442577030748</v>
      </c>
      <c r="AG12" s="431">
        <f t="shared" si="13"/>
        <v>0</v>
      </c>
      <c r="AH12" s="431">
        <f t="shared" si="14"/>
        <v>0</v>
      </c>
    </row>
    <row r="13" spans="1:34" x14ac:dyDescent="0.25">
      <c r="A13" s="90" t="s">
        <v>32</v>
      </c>
      <c r="B13" s="560"/>
      <c r="C13" s="27">
        <v>19.53</v>
      </c>
      <c r="D13" s="28">
        <v>2423</v>
      </c>
      <c r="E13" s="16">
        <f t="shared" si="0"/>
        <v>124.06554019457245</v>
      </c>
      <c r="F13" s="17">
        <f t="shared" si="1"/>
        <v>2</v>
      </c>
      <c r="G13" s="18">
        <v>39.06</v>
      </c>
      <c r="H13" s="19">
        <v>4846</v>
      </c>
      <c r="I13" s="18">
        <v>14</v>
      </c>
      <c r="J13" s="19">
        <v>1057</v>
      </c>
      <c r="K13" s="19">
        <v>25250</v>
      </c>
      <c r="L13" s="136">
        <v>24020</v>
      </c>
      <c r="M13" s="20" t="s">
        <v>8</v>
      </c>
      <c r="N13" s="21">
        <f t="shared" si="2"/>
        <v>4.5846736045411545</v>
      </c>
      <c r="O13" s="22">
        <f t="shared" si="3"/>
        <v>23.888363292336802</v>
      </c>
      <c r="P13" s="23">
        <f t="shared" si="4"/>
        <v>1292.8827444956476</v>
      </c>
      <c r="Q13" s="100">
        <f t="shared" si="5"/>
        <v>0.43623607098638051</v>
      </c>
      <c r="R13" s="17">
        <f t="shared" si="6"/>
        <v>2</v>
      </c>
      <c r="S13" s="18">
        <f t="shared" si="7"/>
        <v>39.06</v>
      </c>
      <c r="T13" s="19">
        <f t="shared" si="7"/>
        <v>4846</v>
      </c>
      <c r="U13" s="18">
        <f t="shared" si="7"/>
        <v>14</v>
      </c>
      <c r="V13" s="19">
        <f t="shared" si="7"/>
        <v>1057</v>
      </c>
      <c r="W13" s="19">
        <f t="shared" si="7"/>
        <v>25250</v>
      </c>
      <c r="X13" s="66">
        <f t="shared" si="7"/>
        <v>24020</v>
      </c>
      <c r="Y13" s="20" t="s">
        <v>8</v>
      </c>
      <c r="Z13" s="21">
        <f t="shared" si="8"/>
        <v>4.5846736045411545</v>
      </c>
      <c r="AA13" s="22">
        <f t="shared" si="9"/>
        <v>23.888363292336802</v>
      </c>
      <c r="AB13" s="103">
        <f t="shared" si="10"/>
        <v>1292.8827444956476</v>
      </c>
      <c r="AC13" s="106">
        <f t="shared" si="11"/>
        <v>0.43623607098638051</v>
      </c>
      <c r="AD13" s="205">
        <v>1152.5857654889912</v>
      </c>
      <c r="AF13" s="132">
        <f t="shared" si="12"/>
        <v>-140.29697900665633</v>
      </c>
      <c r="AG13" s="431">
        <f t="shared" si="13"/>
        <v>0</v>
      </c>
      <c r="AH13" s="431">
        <f t="shared" si="14"/>
        <v>0</v>
      </c>
    </row>
    <row r="14" spans="1:34" x14ac:dyDescent="0.25">
      <c r="A14" s="90" t="s">
        <v>33</v>
      </c>
      <c r="B14" s="560"/>
      <c r="C14" s="27">
        <v>19.88</v>
      </c>
      <c r="D14" s="28">
        <v>2473</v>
      </c>
      <c r="E14" s="16">
        <f t="shared" si="0"/>
        <v>124.39637826961771</v>
      </c>
      <c r="F14" s="17">
        <f t="shared" si="1"/>
        <v>2</v>
      </c>
      <c r="G14" s="18">
        <v>39.76</v>
      </c>
      <c r="H14" s="19">
        <v>4946</v>
      </c>
      <c r="I14" s="18">
        <v>12</v>
      </c>
      <c r="J14" s="19">
        <v>1100</v>
      </c>
      <c r="K14" s="19">
        <v>26270</v>
      </c>
      <c r="L14" s="136">
        <v>24940</v>
      </c>
      <c r="M14" s="20" t="s">
        <v>8</v>
      </c>
      <c r="N14" s="21">
        <f t="shared" si="2"/>
        <v>4.4963636363636361</v>
      </c>
      <c r="O14" s="22">
        <f t="shared" si="3"/>
        <v>23.881818181818183</v>
      </c>
      <c r="P14" s="23">
        <f t="shared" si="4"/>
        <v>1321.4285714285716</v>
      </c>
      <c r="Q14" s="100">
        <f t="shared" si="5"/>
        <v>0.4448038819247877</v>
      </c>
      <c r="R14" s="17">
        <f t="shared" si="6"/>
        <v>2</v>
      </c>
      <c r="S14" s="18">
        <f t="shared" si="7"/>
        <v>39.76</v>
      </c>
      <c r="T14" s="19">
        <f t="shared" si="7"/>
        <v>4946</v>
      </c>
      <c r="U14" s="18">
        <f t="shared" si="7"/>
        <v>12</v>
      </c>
      <c r="V14" s="19">
        <f t="shared" si="7"/>
        <v>1100</v>
      </c>
      <c r="W14" s="19">
        <f t="shared" si="7"/>
        <v>26270</v>
      </c>
      <c r="X14" s="66">
        <f t="shared" si="7"/>
        <v>24940</v>
      </c>
      <c r="Y14" s="20" t="s">
        <v>8</v>
      </c>
      <c r="Z14" s="21">
        <f t="shared" si="8"/>
        <v>4.4963636363636361</v>
      </c>
      <c r="AA14" s="22">
        <f t="shared" si="9"/>
        <v>23.881818181818183</v>
      </c>
      <c r="AB14" s="103">
        <f t="shared" si="10"/>
        <v>1321.4285714285716</v>
      </c>
      <c r="AC14" s="106">
        <f t="shared" si="11"/>
        <v>0.4448038819247877</v>
      </c>
      <c r="AD14" s="205">
        <v>1397.3843058350101</v>
      </c>
      <c r="AF14" s="132">
        <f t="shared" si="12"/>
        <v>75.955734406438523</v>
      </c>
      <c r="AG14" s="431">
        <f t="shared" si="13"/>
        <v>0</v>
      </c>
      <c r="AH14" s="431">
        <f t="shared" si="14"/>
        <v>0</v>
      </c>
    </row>
    <row r="15" spans="1:34" x14ac:dyDescent="0.25">
      <c r="A15" s="90" t="s">
        <v>34</v>
      </c>
      <c r="B15" s="560"/>
      <c r="C15" s="27">
        <v>19.899999999999999</v>
      </c>
      <c r="D15" s="28">
        <v>2485</v>
      </c>
      <c r="E15" s="16">
        <f t="shared" si="0"/>
        <v>124.87437185929649</v>
      </c>
      <c r="F15" s="17">
        <f t="shared" si="1"/>
        <v>2</v>
      </c>
      <c r="G15" s="18">
        <v>39.799999999999997</v>
      </c>
      <c r="H15" s="19">
        <v>4970</v>
      </c>
      <c r="I15" s="18">
        <v>12</v>
      </c>
      <c r="J15" s="19">
        <v>1198</v>
      </c>
      <c r="K15" s="19">
        <v>28190</v>
      </c>
      <c r="L15" s="136">
        <v>26820</v>
      </c>
      <c r="M15" s="20" t="s">
        <v>8</v>
      </c>
      <c r="N15" s="21">
        <f t="shared" si="2"/>
        <v>4.1485809682804673</v>
      </c>
      <c r="O15" s="22">
        <f t="shared" si="3"/>
        <v>23.530884808013354</v>
      </c>
      <c r="P15" s="23">
        <f t="shared" si="4"/>
        <v>1416.5829145728644</v>
      </c>
      <c r="Q15" s="100">
        <f t="shared" si="5"/>
        <v>0.48209255533199197</v>
      </c>
      <c r="R15" s="17">
        <f t="shared" si="6"/>
        <v>2</v>
      </c>
      <c r="S15" s="18">
        <f t="shared" si="7"/>
        <v>39.799999999999997</v>
      </c>
      <c r="T15" s="19">
        <f t="shared" si="7"/>
        <v>4970</v>
      </c>
      <c r="U15" s="18">
        <f t="shared" si="7"/>
        <v>12</v>
      </c>
      <c r="V15" s="19">
        <f t="shared" si="7"/>
        <v>1198</v>
      </c>
      <c r="W15" s="19">
        <f t="shared" si="7"/>
        <v>28190</v>
      </c>
      <c r="X15" s="66">
        <f t="shared" si="7"/>
        <v>26820</v>
      </c>
      <c r="Y15" s="20" t="s">
        <v>8</v>
      </c>
      <c r="Z15" s="21">
        <f t="shared" si="8"/>
        <v>4.1485809682804673</v>
      </c>
      <c r="AA15" s="22">
        <f t="shared" si="9"/>
        <v>23.530884808013354</v>
      </c>
      <c r="AB15" s="103">
        <f t="shared" si="10"/>
        <v>1416.5829145728644</v>
      </c>
      <c r="AC15" s="106">
        <f t="shared" si="11"/>
        <v>0.48209255533199197</v>
      </c>
      <c r="AD15" s="205">
        <v>1638.1909547738694</v>
      </c>
      <c r="AF15" s="132">
        <f t="shared" si="12"/>
        <v>221.608040201005</v>
      </c>
      <c r="AG15" s="431">
        <f t="shared" si="13"/>
        <v>0</v>
      </c>
      <c r="AH15" s="431">
        <f t="shared" si="14"/>
        <v>0</v>
      </c>
    </row>
    <row r="16" spans="1:34" x14ac:dyDescent="0.25">
      <c r="A16" s="90" t="s">
        <v>35</v>
      </c>
      <c r="B16" s="560"/>
      <c r="C16" s="27">
        <v>16.489999999999998</v>
      </c>
      <c r="D16" s="28">
        <v>2171</v>
      </c>
      <c r="E16" s="16">
        <f t="shared" si="0"/>
        <v>131.65554881746513</v>
      </c>
      <c r="F16" s="17">
        <f t="shared" si="1"/>
        <v>2</v>
      </c>
      <c r="G16" s="18">
        <v>32.979999999999997</v>
      </c>
      <c r="H16" s="19">
        <v>4342</v>
      </c>
      <c r="I16" s="18">
        <v>10</v>
      </c>
      <c r="J16" s="19">
        <v>922</v>
      </c>
      <c r="K16" s="19">
        <v>22430</v>
      </c>
      <c r="L16" s="136">
        <v>21340</v>
      </c>
      <c r="M16" s="20" t="s">
        <v>8</v>
      </c>
      <c r="N16" s="21">
        <f t="shared" si="2"/>
        <v>4.7093275488069413</v>
      </c>
      <c r="O16" s="22">
        <f t="shared" si="3"/>
        <v>24.327548806941433</v>
      </c>
      <c r="P16" s="23">
        <f t="shared" si="4"/>
        <v>1360.2183141297758</v>
      </c>
      <c r="Q16" s="100">
        <f t="shared" si="5"/>
        <v>0.42468908337171812</v>
      </c>
      <c r="R16" s="17">
        <f t="shared" si="6"/>
        <v>2</v>
      </c>
      <c r="S16" s="18">
        <f t="shared" si="7"/>
        <v>32.979999999999997</v>
      </c>
      <c r="T16" s="19">
        <f t="shared" si="7"/>
        <v>4342</v>
      </c>
      <c r="U16" s="18">
        <f t="shared" si="7"/>
        <v>10</v>
      </c>
      <c r="V16" s="19">
        <f t="shared" si="7"/>
        <v>922</v>
      </c>
      <c r="W16" s="19">
        <f t="shared" si="7"/>
        <v>22430</v>
      </c>
      <c r="X16" s="66">
        <f t="shared" si="7"/>
        <v>21340</v>
      </c>
      <c r="Y16" s="20" t="s">
        <v>8</v>
      </c>
      <c r="Z16" s="21">
        <f t="shared" si="8"/>
        <v>4.7093275488069413</v>
      </c>
      <c r="AA16" s="22">
        <f t="shared" si="9"/>
        <v>24.327548806941433</v>
      </c>
      <c r="AB16" s="103">
        <f t="shared" si="10"/>
        <v>1360.2183141297758</v>
      </c>
      <c r="AC16" s="106">
        <f t="shared" si="11"/>
        <v>0.42468908337171812</v>
      </c>
      <c r="AD16" s="205">
        <v>1911.4614918132204</v>
      </c>
      <c r="AF16" s="132">
        <f t="shared" si="12"/>
        <v>551.24317768344463</v>
      </c>
      <c r="AG16" s="431">
        <f t="shared" si="13"/>
        <v>0</v>
      </c>
      <c r="AH16" s="431">
        <f t="shared" si="14"/>
        <v>0</v>
      </c>
    </row>
    <row r="17" spans="1:34" x14ac:dyDescent="0.25">
      <c r="A17" s="90" t="s">
        <v>36</v>
      </c>
      <c r="B17" s="560"/>
      <c r="C17" s="27">
        <v>19.05</v>
      </c>
      <c r="D17" s="28">
        <v>2490</v>
      </c>
      <c r="E17" s="16">
        <f t="shared" si="0"/>
        <v>130.70866141732282</v>
      </c>
      <c r="F17" s="17">
        <f t="shared" si="1"/>
        <v>2</v>
      </c>
      <c r="G17" s="18">
        <v>38.1</v>
      </c>
      <c r="H17" s="19">
        <v>4980</v>
      </c>
      <c r="I17" s="18">
        <v>17</v>
      </c>
      <c r="J17" s="19">
        <v>1220</v>
      </c>
      <c r="K17" s="19">
        <v>30590</v>
      </c>
      <c r="L17" s="136">
        <v>29100</v>
      </c>
      <c r="M17" s="20" t="s">
        <v>8</v>
      </c>
      <c r="N17" s="21">
        <f t="shared" si="2"/>
        <v>4.081967213114754</v>
      </c>
      <c r="O17" s="22">
        <f t="shared" si="3"/>
        <v>25.07377049180328</v>
      </c>
      <c r="P17" s="23">
        <f t="shared" si="4"/>
        <v>1605.7742782152231</v>
      </c>
      <c r="Q17" s="100">
        <f t="shared" si="5"/>
        <v>0.48995983935742971</v>
      </c>
      <c r="R17" s="17">
        <f t="shared" si="6"/>
        <v>2</v>
      </c>
      <c r="S17" s="18">
        <f t="shared" si="7"/>
        <v>38.1</v>
      </c>
      <c r="T17" s="19">
        <f t="shared" si="7"/>
        <v>4980</v>
      </c>
      <c r="U17" s="18">
        <f t="shared" si="7"/>
        <v>17</v>
      </c>
      <c r="V17" s="19">
        <f t="shared" si="7"/>
        <v>1220</v>
      </c>
      <c r="W17" s="19">
        <f t="shared" si="7"/>
        <v>30590</v>
      </c>
      <c r="X17" s="66">
        <f t="shared" si="7"/>
        <v>29100</v>
      </c>
      <c r="Y17" s="20" t="s">
        <v>8</v>
      </c>
      <c r="Z17" s="21">
        <f t="shared" si="8"/>
        <v>4.081967213114754</v>
      </c>
      <c r="AA17" s="22">
        <f t="shared" si="9"/>
        <v>25.07377049180328</v>
      </c>
      <c r="AB17" s="103">
        <f t="shared" si="10"/>
        <v>1605.7742782152231</v>
      </c>
      <c r="AC17" s="106">
        <f t="shared" si="11"/>
        <v>0.48995983935742971</v>
      </c>
      <c r="AD17" s="205">
        <v>1148.5564304461941</v>
      </c>
      <c r="AF17" s="257">
        <f t="shared" si="12"/>
        <v>-457.21784776902905</v>
      </c>
      <c r="AG17" s="431">
        <f t="shared" si="13"/>
        <v>0</v>
      </c>
      <c r="AH17" s="431">
        <f t="shared" si="14"/>
        <v>0</v>
      </c>
    </row>
    <row r="18" spans="1:34" x14ac:dyDescent="0.25">
      <c r="A18" s="90" t="s">
        <v>37</v>
      </c>
      <c r="B18" s="560"/>
      <c r="C18" s="27">
        <v>20.239999999999998</v>
      </c>
      <c r="D18" s="28">
        <v>2519</v>
      </c>
      <c r="E18" s="16">
        <f t="shared" si="0"/>
        <v>124.45652173913045</v>
      </c>
      <c r="F18" s="17">
        <f t="shared" si="1"/>
        <v>2.0000000000000004</v>
      </c>
      <c r="G18" s="18">
        <v>40.480000000000004</v>
      </c>
      <c r="H18" s="19">
        <v>5038</v>
      </c>
      <c r="I18" s="18">
        <v>12</v>
      </c>
      <c r="J18" s="19">
        <v>933</v>
      </c>
      <c r="K18" s="19">
        <v>23130</v>
      </c>
      <c r="L18" s="136">
        <v>22000</v>
      </c>
      <c r="M18" s="20" t="s">
        <v>8</v>
      </c>
      <c r="N18" s="21">
        <f t="shared" si="2"/>
        <v>5.39978563772776</v>
      </c>
      <c r="O18" s="22">
        <f t="shared" si="3"/>
        <v>24.790996784565916</v>
      </c>
      <c r="P18" s="23">
        <f t="shared" si="4"/>
        <v>1142.7865612648222</v>
      </c>
      <c r="Q18" s="100">
        <f t="shared" si="5"/>
        <v>0.37038507344184202</v>
      </c>
      <c r="R18" s="17">
        <f t="shared" si="6"/>
        <v>2.0000000000000004</v>
      </c>
      <c r="S18" s="18">
        <f t="shared" si="7"/>
        <v>40.480000000000004</v>
      </c>
      <c r="T18" s="19">
        <f t="shared" si="7"/>
        <v>5038</v>
      </c>
      <c r="U18" s="18">
        <f t="shared" si="7"/>
        <v>12</v>
      </c>
      <c r="V18" s="19">
        <f t="shared" si="7"/>
        <v>933</v>
      </c>
      <c r="W18" s="19">
        <f t="shared" si="7"/>
        <v>23130</v>
      </c>
      <c r="X18" s="66">
        <f t="shared" si="7"/>
        <v>22000</v>
      </c>
      <c r="Y18" s="20" t="s">
        <v>8</v>
      </c>
      <c r="Z18" s="21">
        <f t="shared" si="8"/>
        <v>5.39978563772776</v>
      </c>
      <c r="AA18" s="22">
        <f t="shared" si="9"/>
        <v>24.790996784565916</v>
      </c>
      <c r="AB18" s="103">
        <f t="shared" si="10"/>
        <v>1142.7865612648222</v>
      </c>
      <c r="AC18" s="106">
        <f t="shared" si="11"/>
        <v>0.37038507344184202</v>
      </c>
      <c r="AD18" s="205">
        <v>934.28853754940724</v>
      </c>
      <c r="AF18" s="132">
        <f t="shared" si="12"/>
        <v>-208.498023715415</v>
      </c>
      <c r="AG18" s="431">
        <f t="shared" si="13"/>
        <v>0</v>
      </c>
      <c r="AH18" s="431">
        <f t="shared" si="14"/>
        <v>0</v>
      </c>
    </row>
    <row r="19" spans="1:34" x14ac:dyDescent="0.25">
      <c r="A19" s="90" t="s">
        <v>18</v>
      </c>
      <c r="B19" s="560"/>
      <c r="C19" s="27">
        <v>15.47</v>
      </c>
      <c r="D19" s="28">
        <v>1640</v>
      </c>
      <c r="E19" s="16">
        <f t="shared" si="0"/>
        <v>106.01163542340012</v>
      </c>
      <c r="F19" s="17">
        <f t="shared" si="1"/>
        <v>2</v>
      </c>
      <c r="G19" s="18">
        <v>30.94</v>
      </c>
      <c r="H19" s="19">
        <v>3280</v>
      </c>
      <c r="I19" s="18">
        <v>11</v>
      </c>
      <c r="J19" s="19">
        <v>584</v>
      </c>
      <c r="K19" s="19">
        <v>13990</v>
      </c>
      <c r="L19" s="136">
        <v>13310</v>
      </c>
      <c r="M19" s="20" t="s">
        <v>8</v>
      </c>
      <c r="N19" s="21">
        <f t="shared" si="2"/>
        <v>5.6164383561643838</v>
      </c>
      <c r="O19" s="22">
        <f t="shared" si="3"/>
        <v>23.955479452054796</v>
      </c>
      <c r="P19" s="23">
        <f t="shared" si="4"/>
        <v>904.33096315449257</v>
      </c>
      <c r="Q19" s="100">
        <f t="shared" si="5"/>
        <v>0.35609756097560974</v>
      </c>
      <c r="R19" s="17">
        <f t="shared" si="6"/>
        <v>2</v>
      </c>
      <c r="S19" s="18">
        <f t="shared" si="7"/>
        <v>30.94</v>
      </c>
      <c r="T19" s="19">
        <f t="shared" si="7"/>
        <v>3280</v>
      </c>
      <c r="U19" s="18">
        <f t="shared" si="7"/>
        <v>11</v>
      </c>
      <c r="V19" s="19">
        <f t="shared" si="7"/>
        <v>584</v>
      </c>
      <c r="W19" s="19">
        <f t="shared" si="7"/>
        <v>13990</v>
      </c>
      <c r="X19" s="66">
        <f t="shared" si="7"/>
        <v>13310</v>
      </c>
      <c r="Y19" s="20" t="s">
        <v>8</v>
      </c>
      <c r="Z19" s="21">
        <f t="shared" si="8"/>
        <v>5.6164383561643838</v>
      </c>
      <c r="AA19" s="22">
        <f t="shared" si="9"/>
        <v>23.955479452054796</v>
      </c>
      <c r="AB19" s="103">
        <f t="shared" si="10"/>
        <v>904.33096315449257</v>
      </c>
      <c r="AC19" s="106">
        <f t="shared" si="11"/>
        <v>0.35609756097560974</v>
      </c>
      <c r="AD19" s="205">
        <v>1303.8138332255978</v>
      </c>
      <c r="AE19">
        <v>230</v>
      </c>
      <c r="AF19" s="132">
        <f t="shared" si="12"/>
        <v>399.48287007110525</v>
      </c>
      <c r="AG19" s="431">
        <f t="shared" si="13"/>
        <v>81.902439024390233</v>
      </c>
      <c r="AH19" s="431">
        <f t="shared" si="14"/>
        <v>1962.012195121951</v>
      </c>
    </row>
    <row r="20" spans="1:34" x14ac:dyDescent="0.25">
      <c r="A20" s="90" t="s">
        <v>38</v>
      </c>
      <c r="B20" s="560"/>
      <c r="C20" s="27">
        <v>20.6</v>
      </c>
      <c r="D20" s="28">
        <v>2628</v>
      </c>
      <c r="E20" s="16">
        <f t="shared" si="0"/>
        <v>127.57281553398057</v>
      </c>
      <c r="F20" s="17">
        <f t="shared" si="1"/>
        <v>2</v>
      </c>
      <c r="G20" s="18">
        <v>41.2</v>
      </c>
      <c r="H20" s="19">
        <v>5256</v>
      </c>
      <c r="I20" s="18">
        <v>14</v>
      </c>
      <c r="J20" s="19">
        <v>1407</v>
      </c>
      <c r="K20" s="19">
        <v>34730</v>
      </c>
      <c r="L20" s="136">
        <v>33040</v>
      </c>
      <c r="M20" s="20" t="s">
        <v>8</v>
      </c>
      <c r="N20" s="21">
        <f t="shared" si="2"/>
        <v>3.7356076759061834</v>
      </c>
      <c r="O20" s="22">
        <f t="shared" si="3"/>
        <v>24.683724235963041</v>
      </c>
      <c r="P20" s="23">
        <f t="shared" si="4"/>
        <v>1685.9223300970873</v>
      </c>
      <c r="Q20" s="100">
        <f t="shared" si="5"/>
        <v>0.53538812785388123</v>
      </c>
      <c r="R20" s="17">
        <f t="shared" si="6"/>
        <v>2</v>
      </c>
      <c r="S20" s="18">
        <f t="shared" si="7"/>
        <v>41.2</v>
      </c>
      <c r="T20" s="19">
        <f t="shared" si="7"/>
        <v>5256</v>
      </c>
      <c r="U20" s="18">
        <f t="shared" si="7"/>
        <v>14</v>
      </c>
      <c r="V20" s="19">
        <f t="shared" si="7"/>
        <v>1407</v>
      </c>
      <c r="W20" s="19">
        <f t="shared" si="7"/>
        <v>34730</v>
      </c>
      <c r="X20" s="66">
        <f t="shared" si="7"/>
        <v>33040</v>
      </c>
      <c r="Y20" s="20" t="s">
        <v>8</v>
      </c>
      <c r="Z20" s="21">
        <f t="shared" si="8"/>
        <v>3.7356076759061834</v>
      </c>
      <c r="AA20" s="22">
        <f t="shared" si="9"/>
        <v>24.683724235963041</v>
      </c>
      <c r="AB20" s="103">
        <f t="shared" si="10"/>
        <v>1685.9223300970873</v>
      </c>
      <c r="AC20" s="106">
        <f t="shared" si="11"/>
        <v>0.53538812785388123</v>
      </c>
      <c r="AD20" s="205">
        <v>1468.9320388349513</v>
      </c>
      <c r="AF20" s="132">
        <f t="shared" si="12"/>
        <v>-216.990291262136</v>
      </c>
      <c r="AG20" s="431">
        <f t="shared" si="13"/>
        <v>0</v>
      </c>
      <c r="AH20" s="431">
        <f t="shared" si="14"/>
        <v>0</v>
      </c>
    </row>
    <row r="21" spans="1:34" x14ac:dyDescent="0.25">
      <c r="A21" s="90" t="s">
        <v>39</v>
      </c>
      <c r="B21" s="560"/>
      <c r="C21" s="27">
        <v>17.48</v>
      </c>
      <c r="D21" s="28">
        <v>2303</v>
      </c>
      <c r="E21" s="16">
        <f t="shared" si="0"/>
        <v>131.75057208237985</v>
      </c>
      <c r="F21" s="17">
        <f t="shared" si="1"/>
        <v>2</v>
      </c>
      <c r="G21" s="18">
        <v>34.96</v>
      </c>
      <c r="H21" s="19">
        <v>4606</v>
      </c>
      <c r="I21" s="18">
        <v>11</v>
      </c>
      <c r="J21" s="19">
        <v>1076</v>
      </c>
      <c r="K21" s="19">
        <v>26260</v>
      </c>
      <c r="L21" s="136">
        <v>24980</v>
      </c>
      <c r="M21" s="20" t="s">
        <v>8</v>
      </c>
      <c r="N21" s="21">
        <f t="shared" si="2"/>
        <v>4.2806691449814123</v>
      </c>
      <c r="O21" s="22">
        <f t="shared" si="3"/>
        <v>24.405204460966544</v>
      </c>
      <c r="P21" s="23">
        <f t="shared" si="4"/>
        <v>1502.2883295194508</v>
      </c>
      <c r="Q21" s="100">
        <f t="shared" si="5"/>
        <v>0.467216673903604</v>
      </c>
      <c r="R21" s="17">
        <f t="shared" si="6"/>
        <v>2</v>
      </c>
      <c r="S21" s="18">
        <f t="shared" si="7"/>
        <v>34.96</v>
      </c>
      <c r="T21" s="19">
        <f t="shared" si="7"/>
        <v>4606</v>
      </c>
      <c r="U21" s="18">
        <f t="shared" si="7"/>
        <v>11</v>
      </c>
      <c r="V21" s="19">
        <f t="shared" si="7"/>
        <v>1076</v>
      </c>
      <c r="W21" s="19">
        <f t="shared" si="7"/>
        <v>26260</v>
      </c>
      <c r="X21" s="66">
        <f t="shared" si="7"/>
        <v>24980</v>
      </c>
      <c r="Y21" s="20" t="s">
        <v>8</v>
      </c>
      <c r="Z21" s="21">
        <f t="shared" si="8"/>
        <v>4.2806691449814123</v>
      </c>
      <c r="AA21" s="22">
        <f t="shared" si="9"/>
        <v>24.405204460966544</v>
      </c>
      <c r="AB21" s="103">
        <f t="shared" si="10"/>
        <v>1502.2883295194508</v>
      </c>
      <c r="AC21" s="106">
        <f t="shared" si="11"/>
        <v>0.467216673903604</v>
      </c>
      <c r="AD21" s="205">
        <v>1395.3089244851258</v>
      </c>
      <c r="AF21" s="132">
        <f t="shared" si="12"/>
        <v>-106.97940503432505</v>
      </c>
      <c r="AG21" s="431">
        <f t="shared" si="13"/>
        <v>0</v>
      </c>
      <c r="AH21" s="431">
        <f t="shared" si="14"/>
        <v>0</v>
      </c>
    </row>
    <row r="22" spans="1:34" x14ac:dyDescent="0.25">
      <c r="A22" s="90" t="s">
        <v>40</v>
      </c>
      <c r="B22" s="560"/>
      <c r="C22" s="27">
        <v>12.81</v>
      </c>
      <c r="D22" s="28">
        <v>1641</v>
      </c>
      <c r="E22" s="16">
        <f t="shared" si="0"/>
        <v>128.10304449648712</v>
      </c>
      <c r="F22" s="17">
        <f t="shared" si="1"/>
        <v>2</v>
      </c>
      <c r="G22" s="18">
        <v>25.62</v>
      </c>
      <c r="H22" s="19">
        <v>3282</v>
      </c>
      <c r="I22" s="18">
        <v>9</v>
      </c>
      <c r="J22" s="19">
        <v>726</v>
      </c>
      <c r="K22" s="19">
        <v>16330</v>
      </c>
      <c r="L22" s="136">
        <v>15530</v>
      </c>
      <c r="M22" s="20" t="s">
        <v>8</v>
      </c>
      <c r="N22" s="21">
        <f t="shared" si="2"/>
        <v>4.5206611570247937</v>
      </c>
      <c r="O22" s="22">
        <f t="shared" si="3"/>
        <v>22.493112947658403</v>
      </c>
      <c r="P22" s="23">
        <f t="shared" si="4"/>
        <v>1274.7853239656517</v>
      </c>
      <c r="Q22" s="100">
        <f t="shared" si="5"/>
        <v>0.44241316270566727</v>
      </c>
      <c r="R22" s="17">
        <f t="shared" si="6"/>
        <v>2</v>
      </c>
      <c r="S22" s="18">
        <f t="shared" si="7"/>
        <v>25.62</v>
      </c>
      <c r="T22" s="19">
        <f t="shared" si="7"/>
        <v>3282</v>
      </c>
      <c r="U22" s="18">
        <f t="shared" si="7"/>
        <v>9</v>
      </c>
      <c r="V22" s="19">
        <f t="shared" si="7"/>
        <v>726</v>
      </c>
      <c r="W22" s="19">
        <f t="shared" si="7"/>
        <v>16330</v>
      </c>
      <c r="X22" s="66">
        <f t="shared" si="7"/>
        <v>15530</v>
      </c>
      <c r="Y22" s="20" t="s">
        <v>8</v>
      </c>
      <c r="Z22" s="21">
        <f t="shared" si="8"/>
        <v>4.5206611570247937</v>
      </c>
      <c r="AA22" s="22">
        <f t="shared" si="9"/>
        <v>22.493112947658403</v>
      </c>
      <c r="AB22" s="103">
        <f t="shared" si="10"/>
        <v>1274.7853239656517</v>
      </c>
      <c r="AC22" s="106">
        <f t="shared" si="11"/>
        <v>0.44241316270566727</v>
      </c>
      <c r="AD22" s="205">
        <v>1132.7088212334113</v>
      </c>
      <c r="AF22" s="132">
        <f t="shared" si="12"/>
        <v>-142.07650273224044</v>
      </c>
      <c r="AG22" s="431">
        <f t="shared" si="13"/>
        <v>0</v>
      </c>
      <c r="AH22" s="431">
        <f t="shared" si="14"/>
        <v>0</v>
      </c>
    </row>
    <row r="23" spans="1:34" x14ac:dyDescent="0.25">
      <c r="A23" s="91" t="s">
        <v>41</v>
      </c>
      <c r="B23" s="561"/>
      <c r="C23" s="54">
        <v>2.2200000000000002</v>
      </c>
      <c r="D23" s="55">
        <v>278</v>
      </c>
      <c r="E23" s="56">
        <f t="shared" si="0"/>
        <v>125.22522522522522</v>
      </c>
      <c r="F23" s="57">
        <f t="shared" si="1"/>
        <v>2</v>
      </c>
      <c r="G23" s="6">
        <v>4.4400000000000004</v>
      </c>
      <c r="H23" s="5">
        <v>556</v>
      </c>
      <c r="I23" s="6">
        <v>2</v>
      </c>
      <c r="J23" s="5">
        <v>149</v>
      </c>
      <c r="K23" s="5">
        <v>3570</v>
      </c>
      <c r="L23" s="137">
        <v>3400</v>
      </c>
      <c r="M23" s="49" t="s">
        <v>8</v>
      </c>
      <c r="N23" s="60">
        <f t="shared" si="2"/>
        <v>3.7315436241610738</v>
      </c>
      <c r="O23" s="61">
        <f t="shared" si="3"/>
        <v>23.959731543624162</v>
      </c>
      <c r="P23" s="62">
        <f t="shared" si="4"/>
        <v>1608.1081081081079</v>
      </c>
      <c r="Q23" s="120">
        <f t="shared" si="5"/>
        <v>0.53597122302158273</v>
      </c>
      <c r="R23" s="57">
        <f t="shared" si="6"/>
        <v>2</v>
      </c>
      <c r="S23" s="118">
        <f t="shared" ref="S23:X45" si="15">G23</f>
        <v>4.4400000000000004</v>
      </c>
      <c r="T23" s="119">
        <f t="shared" si="15"/>
        <v>556</v>
      </c>
      <c r="U23" s="118">
        <f t="shared" si="15"/>
        <v>2</v>
      </c>
      <c r="V23" s="119">
        <f t="shared" si="15"/>
        <v>149</v>
      </c>
      <c r="W23" s="119">
        <f t="shared" si="15"/>
        <v>3570</v>
      </c>
      <c r="X23" s="66">
        <f t="shared" si="15"/>
        <v>3400</v>
      </c>
      <c r="Y23" s="121" t="s">
        <v>8</v>
      </c>
      <c r="Z23" s="21">
        <f t="shared" si="8"/>
        <v>3.7315436241610738</v>
      </c>
      <c r="AA23" s="22">
        <f t="shared" si="9"/>
        <v>23.959731543624162</v>
      </c>
      <c r="AB23" s="103">
        <f t="shared" si="10"/>
        <v>1608.1081081081079</v>
      </c>
      <c r="AC23" s="106">
        <f t="shared" si="11"/>
        <v>0.53597122302158273</v>
      </c>
      <c r="AD23" s="205">
        <v>1481.9819819819818</v>
      </c>
      <c r="AF23" s="132">
        <f t="shared" si="12"/>
        <v>-126.12612612612611</v>
      </c>
      <c r="AG23" s="431">
        <f t="shared" si="13"/>
        <v>0</v>
      </c>
      <c r="AH23" s="431">
        <f t="shared" si="14"/>
        <v>0</v>
      </c>
    </row>
    <row r="24" spans="1:34" x14ac:dyDescent="0.25">
      <c r="A24" s="92" t="s">
        <v>24</v>
      </c>
      <c r="B24" s="44"/>
      <c r="C24" s="45">
        <f t="shared" ref="C24:D24" si="16">SUM(C7:C23)</f>
        <v>285.72000000000003</v>
      </c>
      <c r="D24" s="46">
        <f t="shared" si="16"/>
        <v>35857</v>
      </c>
      <c r="E24" s="80">
        <f t="shared" si="0"/>
        <v>125.49699006019878</v>
      </c>
      <c r="F24" s="73"/>
      <c r="G24" s="45">
        <f t="shared" ref="G24:L24" si="17">SUM(G7:G23)</f>
        <v>571.44000000000005</v>
      </c>
      <c r="H24" s="46">
        <f t="shared" si="17"/>
        <v>71714</v>
      </c>
      <c r="I24" s="45">
        <f t="shared" si="17"/>
        <v>191</v>
      </c>
      <c r="J24" s="46">
        <f t="shared" si="17"/>
        <v>16004</v>
      </c>
      <c r="K24" s="46">
        <f t="shared" si="17"/>
        <v>383030</v>
      </c>
      <c r="L24" s="46">
        <f t="shared" si="17"/>
        <v>364180</v>
      </c>
      <c r="M24" s="74" t="s">
        <v>8</v>
      </c>
      <c r="N24" s="75">
        <f t="shared" si="2"/>
        <v>4.4810047488127971</v>
      </c>
      <c r="O24" s="76">
        <f t="shared" si="3"/>
        <v>23.933391652086978</v>
      </c>
      <c r="P24" s="77">
        <f t="shared" si="4"/>
        <v>1340.5781884362311</v>
      </c>
      <c r="Q24" s="101">
        <f>J24/D24</f>
        <v>0.446328471428173</v>
      </c>
      <c r="R24" s="73"/>
      <c r="S24" s="45">
        <f t="shared" ref="S24:X24" si="18">SUM(S7:S23)</f>
        <v>571.44000000000005</v>
      </c>
      <c r="T24" s="46">
        <f t="shared" si="18"/>
        <v>71714</v>
      </c>
      <c r="U24" s="45">
        <f t="shared" si="18"/>
        <v>191</v>
      </c>
      <c r="V24" s="46">
        <f t="shared" si="18"/>
        <v>16004</v>
      </c>
      <c r="W24" s="46">
        <f t="shared" si="18"/>
        <v>383030</v>
      </c>
      <c r="X24" s="46">
        <f t="shared" si="18"/>
        <v>364180</v>
      </c>
      <c r="Y24" s="74" t="s">
        <v>8</v>
      </c>
      <c r="Z24" s="75">
        <f t="shared" si="8"/>
        <v>4.4810047488127971</v>
      </c>
      <c r="AA24" s="76">
        <f t="shared" si="9"/>
        <v>23.933391652086978</v>
      </c>
      <c r="AB24" s="112">
        <f t="shared" si="10"/>
        <v>1340.5781884362311</v>
      </c>
      <c r="AC24" s="107">
        <f>V24/D24</f>
        <v>0.446328471428173</v>
      </c>
      <c r="AF24" s="132"/>
      <c r="AG24" s="431">
        <f t="shared" si="13"/>
        <v>0</v>
      </c>
      <c r="AH24" s="431">
        <f t="shared" si="14"/>
        <v>0</v>
      </c>
    </row>
    <row r="25" spans="1:34" x14ac:dyDescent="0.25">
      <c r="A25" s="133" t="s">
        <v>42</v>
      </c>
      <c r="B25" s="562">
        <v>1998</v>
      </c>
      <c r="C25" s="27">
        <v>19.739999999999998</v>
      </c>
      <c r="D25" s="28">
        <v>2490</v>
      </c>
      <c r="E25" s="16">
        <f t="shared" si="0"/>
        <v>126.13981762917935</v>
      </c>
      <c r="F25" s="17">
        <f t="shared" ref="F25" si="19">G25/C25</f>
        <v>2</v>
      </c>
      <c r="G25" s="18">
        <v>39.479999999999997</v>
      </c>
      <c r="H25" s="19">
        <v>4980</v>
      </c>
      <c r="I25" s="18">
        <v>12</v>
      </c>
      <c r="J25" s="19">
        <v>1078</v>
      </c>
      <c r="K25" s="19">
        <v>25060</v>
      </c>
      <c r="L25" s="136">
        <v>23820</v>
      </c>
      <c r="M25" s="20" t="s">
        <v>8</v>
      </c>
      <c r="N25" s="21">
        <f t="shared" si="2"/>
        <v>4.6196660482374767</v>
      </c>
      <c r="O25" s="22">
        <f t="shared" si="3"/>
        <v>23.246753246753247</v>
      </c>
      <c r="P25" s="23">
        <f t="shared" si="4"/>
        <v>1269.5035460992908</v>
      </c>
      <c r="Q25" s="100">
        <f t="shared" ref="Q25:Q35" si="20">J25/D25</f>
        <v>0.43293172690763054</v>
      </c>
      <c r="R25" s="17">
        <f t="shared" ref="R25:R35" si="21">S25/C25</f>
        <v>2</v>
      </c>
      <c r="S25" s="18">
        <f t="shared" ref="S25:X35" si="22">G25</f>
        <v>39.479999999999997</v>
      </c>
      <c r="T25" s="19">
        <f t="shared" si="22"/>
        <v>4980</v>
      </c>
      <c r="U25" s="18">
        <f t="shared" si="22"/>
        <v>12</v>
      </c>
      <c r="V25" s="19">
        <f t="shared" si="22"/>
        <v>1078</v>
      </c>
      <c r="W25" s="19">
        <f t="shared" si="22"/>
        <v>25060</v>
      </c>
      <c r="X25" s="19">
        <f t="shared" si="22"/>
        <v>23820</v>
      </c>
      <c r="Y25" s="20" t="s">
        <v>8</v>
      </c>
      <c r="Z25" s="21">
        <f t="shared" si="8"/>
        <v>4.6196660482374767</v>
      </c>
      <c r="AA25" s="22">
        <f t="shared" si="9"/>
        <v>23.246753246753247</v>
      </c>
      <c r="AB25" s="103">
        <f t="shared" si="10"/>
        <v>1269.5035460992908</v>
      </c>
      <c r="AC25" s="106">
        <f t="shared" ref="AC25:AC35" si="23">V25/D25</f>
        <v>0.43293172690763054</v>
      </c>
      <c r="AD25" s="205">
        <v>2078.0141843971633</v>
      </c>
      <c r="AF25" s="132">
        <f t="shared" si="12"/>
        <v>808.51063829787245</v>
      </c>
      <c r="AG25" s="431">
        <f t="shared" si="13"/>
        <v>0</v>
      </c>
      <c r="AH25" s="431">
        <f t="shared" si="14"/>
        <v>0</v>
      </c>
    </row>
    <row r="26" spans="1:34" x14ac:dyDescent="0.25">
      <c r="A26" s="89" t="s">
        <v>43</v>
      </c>
      <c r="B26" s="563"/>
      <c r="C26" s="78">
        <v>22.16</v>
      </c>
      <c r="D26" s="79">
        <v>2704</v>
      </c>
      <c r="E26" s="63">
        <f t="shared" si="0"/>
        <v>122.02166064981949</v>
      </c>
      <c r="F26" s="64">
        <f t="shared" si="1"/>
        <v>1.7292418772563176</v>
      </c>
      <c r="G26" s="65">
        <v>38.32</v>
      </c>
      <c r="H26" s="66">
        <v>4622</v>
      </c>
      <c r="I26" s="65">
        <v>15</v>
      </c>
      <c r="J26" s="66">
        <v>1086</v>
      </c>
      <c r="K26" s="66">
        <v>24420</v>
      </c>
      <c r="L26" s="135">
        <v>23230</v>
      </c>
      <c r="M26" s="67" t="s">
        <v>8</v>
      </c>
      <c r="N26" s="68">
        <f t="shared" si="2"/>
        <v>4.2559852670349905</v>
      </c>
      <c r="O26" s="69">
        <f t="shared" si="3"/>
        <v>22.486187845303867</v>
      </c>
      <c r="P26" s="70">
        <f t="shared" si="4"/>
        <v>1101.9855595667871</v>
      </c>
      <c r="Q26" s="100">
        <f t="shared" si="20"/>
        <v>0.40162721893491127</v>
      </c>
      <c r="R26" s="64">
        <f t="shared" si="21"/>
        <v>1.7292418772563176</v>
      </c>
      <c r="S26" s="65">
        <f t="shared" si="15"/>
        <v>38.32</v>
      </c>
      <c r="T26" s="66">
        <f t="shared" si="15"/>
        <v>4622</v>
      </c>
      <c r="U26" s="65">
        <f t="shared" si="15"/>
        <v>15</v>
      </c>
      <c r="V26" s="66">
        <f t="shared" si="15"/>
        <v>1086</v>
      </c>
      <c r="W26" s="66">
        <f t="shared" si="15"/>
        <v>24420</v>
      </c>
      <c r="X26" s="19">
        <f t="shared" si="22"/>
        <v>23230</v>
      </c>
      <c r="Y26" s="67" t="s">
        <v>8</v>
      </c>
      <c r="Z26" s="21">
        <f t="shared" si="8"/>
        <v>4.2559852670349905</v>
      </c>
      <c r="AA26" s="22">
        <f t="shared" si="9"/>
        <v>22.486187845303867</v>
      </c>
      <c r="AB26" s="103">
        <f t="shared" si="10"/>
        <v>1101.9855595667871</v>
      </c>
      <c r="AC26" s="106">
        <f t="shared" si="23"/>
        <v>0.40162721893491127</v>
      </c>
      <c r="AD26" s="205">
        <v>2125</v>
      </c>
      <c r="AF26" s="132">
        <f t="shared" si="12"/>
        <v>1023.0144404332129</v>
      </c>
      <c r="AG26" s="431">
        <f t="shared" si="13"/>
        <v>0</v>
      </c>
      <c r="AH26" s="431">
        <f t="shared" si="14"/>
        <v>0</v>
      </c>
    </row>
    <row r="27" spans="1:34" x14ac:dyDescent="0.25">
      <c r="A27" s="90" t="s">
        <v>44</v>
      </c>
      <c r="B27" s="563"/>
      <c r="C27" s="27">
        <v>13.09</v>
      </c>
      <c r="D27" s="28">
        <v>1518</v>
      </c>
      <c r="E27" s="16">
        <f t="shared" si="0"/>
        <v>115.96638655462185</v>
      </c>
      <c r="F27" s="17">
        <f t="shared" si="1"/>
        <v>1.3819709702062644</v>
      </c>
      <c r="G27" s="18">
        <v>18.09</v>
      </c>
      <c r="H27" s="19">
        <v>2100</v>
      </c>
      <c r="I27" s="18">
        <v>7</v>
      </c>
      <c r="J27" s="19">
        <v>662</v>
      </c>
      <c r="K27" s="19">
        <v>14520</v>
      </c>
      <c r="L27" s="136">
        <v>13810</v>
      </c>
      <c r="M27" s="20" t="s">
        <v>8</v>
      </c>
      <c r="N27" s="21">
        <f t="shared" si="2"/>
        <v>3.1722054380664653</v>
      </c>
      <c r="O27" s="22">
        <f t="shared" si="3"/>
        <v>21.933534743202419</v>
      </c>
      <c r="P27" s="23">
        <f t="shared" si="4"/>
        <v>1109.2436974789916</v>
      </c>
      <c r="Q27" s="100">
        <f t="shared" si="20"/>
        <v>0.43610013175230566</v>
      </c>
      <c r="R27" s="17">
        <f t="shared" si="21"/>
        <v>1.3819709702062644</v>
      </c>
      <c r="S27" s="18">
        <f t="shared" si="15"/>
        <v>18.09</v>
      </c>
      <c r="T27" s="19">
        <f t="shared" si="15"/>
        <v>2100</v>
      </c>
      <c r="U27" s="18">
        <f t="shared" si="15"/>
        <v>7</v>
      </c>
      <c r="V27" s="19">
        <f t="shared" si="15"/>
        <v>662</v>
      </c>
      <c r="W27" s="19">
        <f t="shared" si="15"/>
        <v>14520</v>
      </c>
      <c r="X27" s="19">
        <f t="shared" si="22"/>
        <v>13810</v>
      </c>
      <c r="Y27" s="20" t="s">
        <v>8</v>
      </c>
      <c r="Z27" s="21">
        <f t="shared" si="8"/>
        <v>3.1722054380664653</v>
      </c>
      <c r="AA27" s="22">
        <f t="shared" si="9"/>
        <v>21.933534743202419</v>
      </c>
      <c r="AB27" s="103">
        <f t="shared" si="10"/>
        <v>1109.2436974789916</v>
      </c>
      <c r="AC27" s="106">
        <f t="shared" si="23"/>
        <v>0.43610013175230566</v>
      </c>
      <c r="AD27" s="205">
        <v>2117.6470588235293</v>
      </c>
      <c r="AF27" s="132">
        <f t="shared" si="12"/>
        <v>1008.4033613445376</v>
      </c>
      <c r="AG27" s="431">
        <f t="shared" si="13"/>
        <v>0</v>
      </c>
      <c r="AH27" s="431">
        <f t="shared" si="14"/>
        <v>0</v>
      </c>
    </row>
    <row r="28" spans="1:34" x14ac:dyDescent="0.25">
      <c r="A28" s="90" t="s">
        <v>45</v>
      </c>
      <c r="B28" s="563"/>
      <c r="C28" s="27">
        <v>16.28</v>
      </c>
      <c r="D28" s="28">
        <v>1976</v>
      </c>
      <c r="E28" s="16">
        <f t="shared" si="0"/>
        <v>121.37592137592137</v>
      </c>
      <c r="F28" s="17">
        <f t="shared" si="1"/>
        <v>2</v>
      </c>
      <c r="G28" s="18">
        <v>32.56</v>
      </c>
      <c r="H28" s="19">
        <v>3952</v>
      </c>
      <c r="I28" s="18">
        <v>11</v>
      </c>
      <c r="J28" s="19">
        <v>765</v>
      </c>
      <c r="K28" s="19">
        <v>18810</v>
      </c>
      <c r="L28" s="136">
        <v>17890</v>
      </c>
      <c r="M28" s="20" t="s">
        <v>8</v>
      </c>
      <c r="N28" s="21">
        <f t="shared" si="2"/>
        <v>5.1660130718954251</v>
      </c>
      <c r="O28" s="22">
        <f t="shared" si="3"/>
        <v>24.588235294117649</v>
      </c>
      <c r="P28" s="23">
        <f t="shared" si="4"/>
        <v>1155.4054054054054</v>
      </c>
      <c r="Q28" s="100">
        <f t="shared" si="20"/>
        <v>0.38714574898785425</v>
      </c>
      <c r="R28" s="17">
        <f t="shared" si="21"/>
        <v>2</v>
      </c>
      <c r="S28" s="18">
        <f t="shared" si="15"/>
        <v>32.56</v>
      </c>
      <c r="T28" s="19">
        <f t="shared" si="15"/>
        <v>3952</v>
      </c>
      <c r="U28" s="18">
        <f t="shared" si="15"/>
        <v>11</v>
      </c>
      <c r="V28" s="19">
        <f t="shared" si="15"/>
        <v>765</v>
      </c>
      <c r="W28" s="19">
        <f t="shared" si="15"/>
        <v>18810</v>
      </c>
      <c r="X28" s="19">
        <f t="shared" si="22"/>
        <v>17890</v>
      </c>
      <c r="Y28" s="20" t="s">
        <v>8</v>
      </c>
      <c r="Z28" s="21">
        <f t="shared" si="8"/>
        <v>5.1660130718954251</v>
      </c>
      <c r="AA28" s="22">
        <f t="shared" si="9"/>
        <v>24.588235294117649</v>
      </c>
      <c r="AB28" s="103">
        <f t="shared" si="10"/>
        <v>1155.4054054054054</v>
      </c>
      <c r="AC28" s="106">
        <f t="shared" si="23"/>
        <v>0.38714574898785425</v>
      </c>
      <c r="AD28" s="205">
        <v>1156.0196560196559</v>
      </c>
      <c r="AF28" s="132">
        <f t="shared" si="12"/>
        <v>0.61425061425052263</v>
      </c>
      <c r="AG28" s="431">
        <f t="shared" si="13"/>
        <v>0</v>
      </c>
      <c r="AH28" s="431">
        <f t="shared" si="14"/>
        <v>0</v>
      </c>
    </row>
    <row r="29" spans="1:34" x14ac:dyDescent="0.25">
      <c r="A29" s="90" t="s">
        <v>46</v>
      </c>
      <c r="B29" s="563"/>
      <c r="C29" s="27">
        <v>18.239999999999998</v>
      </c>
      <c r="D29" s="28">
        <v>2462</v>
      </c>
      <c r="E29" s="16">
        <f t="shared" si="0"/>
        <v>134.9780701754386</v>
      </c>
      <c r="F29" s="17">
        <f t="shared" si="1"/>
        <v>2</v>
      </c>
      <c r="G29" s="18">
        <v>36.479999999999997</v>
      </c>
      <c r="H29" s="19">
        <v>4924</v>
      </c>
      <c r="I29" s="18">
        <v>11</v>
      </c>
      <c r="J29" s="19">
        <v>845</v>
      </c>
      <c r="K29" s="19">
        <v>20580</v>
      </c>
      <c r="L29" s="136">
        <v>19580</v>
      </c>
      <c r="M29" s="20" t="s">
        <v>8</v>
      </c>
      <c r="N29" s="21">
        <f t="shared" si="2"/>
        <v>5.8272189349112429</v>
      </c>
      <c r="O29" s="22">
        <f t="shared" si="3"/>
        <v>24.355029585798817</v>
      </c>
      <c r="P29" s="23">
        <f t="shared" si="4"/>
        <v>1128.2894736842106</v>
      </c>
      <c r="Q29" s="100">
        <f t="shared" si="20"/>
        <v>0.34321689683184403</v>
      </c>
      <c r="R29" s="17">
        <f t="shared" si="21"/>
        <v>2</v>
      </c>
      <c r="S29" s="18">
        <f t="shared" si="15"/>
        <v>36.479999999999997</v>
      </c>
      <c r="T29" s="19">
        <f t="shared" si="15"/>
        <v>4924</v>
      </c>
      <c r="U29" s="18">
        <f t="shared" si="15"/>
        <v>11</v>
      </c>
      <c r="V29" s="19">
        <f t="shared" si="15"/>
        <v>845</v>
      </c>
      <c r="W29" s="19">
        <f t="shared" si="15"/>
        <v>20580</v>
      </c>
      <c r="X29" s="19">
        <f t="shared" si="22"/>
        <v>19580</v>
      </c>
      <c r="Y29" s="20" t="s">
        <v>8</v>
      </c>
      <c r="Z29" s="21">
        <f t="shared" si="8"/>
        <v>5.8272189349112429</v>
      </c>
      <c r="AA29" s="22">
        <f t="shared" si="9"/>
        <v>24.355029585798817</v>
      </c>
      <c r="AB29" s="103">
        <f t="shared" si="10"/>
        <v>1128.2894736842106</v>
      </c>
      <c r="AC29" s="106">
        <f t="shared" si="23"/>
        <v>0.34321689683184403</v>
      </c>
      <c r="AD29" s="205">
        <v>1947.9166666666667</v>
      </c>
      <c r="AF29" s="132">
        <f t="shared" si="12"/>
        <v>819.62719298245611</v>
      </c>
      <c r="AG29" s="431">
        <f t="shared" si="13"/>
        <v>0</v>
      </c>
      <c r="AH29" s="431">
        <f t="shared" si="14"/>
        <v>0</v>
      </c>
    </row>
    <row r="30" spans="1:34" x14ac:dyDescent="0.25">
      <c r="A30" s="90" t="s">
        <v>47</v>
      </c>
      <c r="B30" s="563"/>
      <c r="C30" s="27">
        <v>16.23</v>
      </c>
      <c r="D30" s="28">
        <v>2247</v>
      </c>
      <c r="E30" s="16">
        <f t="shared" si="0"/>
        <v>138.44731977818853</v>
      </c>
      <c r="F30" s="17">
        <f t="shared" si="1"/>
        <v>2</v>
      </c>
      <c r="G30" s="18">
        <v>32.46</v>
      </c>
      <c r="H30" s="19">
        <v>4494</v>
      </c>
      <c r="I30" s="18">
        <v>13</v>
      </c>
      <c r="J30" s="19">
        <v>1183</v>
      </c>
      <c r="K30" s="19">
        <v>27490</v>
      </c>
      <c r="L30" s="136">
        <v>26150</v>
      </c>
      <c r="M30" s="20" t="s">
        <v>8</v>
      </c>
      <c r="N30" s="21">
        <f t="shared" si="2"/>
        <v>3.7988165680473371</v>
      </c>
      <c r="O30" s="22">
        <f t="shared" si="3"/>
        <v>23.237531699070161</v>
      </c>
      <c r="P30" s="23">
        <f t="shared" si="4"/>
        <v>1693.7769562538508</v>
      </c>
      <c r="Q30" s="100">
        <f t="shared" si="20"/>
        <v>0.52647975077881615</v>
      </c>
      <c r="R30" s="17">
        <f t="shared" si="21"/>
        <v>2</v>
      </c>
      <c r="S30" s="18">
        <f t="shared" si="15"/>
        <v>32.46</v>
      </c>
      <c r="T30" s="19">
        <f t="shared" si="15"/>
        <v>4494</v>
      </c>
      <c r="U30" s="18">
        <f t="shared" si="15"/>
        <v>13</v>
      </c>
      <c r="V30" s="19">
        <f t="shared" si="15"/>
        <v>1183</v>
      </c>
      <c r="W30" s="19">
        <f t="shared" si="15"/>
        <v>27490</v>
      </c>
      <c r="X30" s="19">
        <f t="shared" si="22"/>
        <v>26150</v>
      </c>
      <c r="Y30" s="20" t="s">
        <v>8</v>
      </c>
      <c r="Z30" s="21">
        <f t="shared" si="8"/>
        <v>3.7988165680473371</v>
      </c>
      <c r="AA30" s="22">
        <f t="shared" si="9"/>
        <v>23.237531699070161</v>
      </c>
      <c r="AB30" s="103">
        <f t="shared" si="10"/>
        <v>1693.7769562538508</v>
      </c>
      <c r="AC30" s="106">
        <f t="shared" si="23"/>
        <v>0.52647975077881615</v>
      </c>
      <c r="AD30" s="205">
        <v>2311.1521873074553</v>
      </c>
      <c r="AF30" s="132">
        <f t="shared" si="12"/>
        <v>617.37523105360447</v>
      </c>
      <c r="AG30" s="431">
        <f t="shared" si="13"/>
        <v>0</v>
      </c>
      <c r="AH30" s="431">
        <f t="shared" si="14"/>
        <v>0</v>
      </c>
    </row>
    <row r="31" spans="1:34" x14ac:dyDescent="0.25">
      <c r="A31" s="90" t="s">
        <v>48</v>
      </c>
      <c r="B31" s="563"/>
      <c r="C31" s="27">
        <v>3.23</v>
      </c>
      <c r="D31" s="28">
        <v>402</v>
      </c>
      <c r="E31" s="16">
        <f t="shared" si="0"/>
        <v>124.45820433436532</v>
      </c>
      <c r="F31" s="17">
        <f t="shared" si="1"/>
        <v>2</v>
      </c>
      <c r="G31" s="18">
        <v>6.46</v>
      </c>
      <c r="H31" s="19">
        <v>804</v>
      </c>
      <c r="I31" s="18">
        <v>2</v>
      </c>
      <c r="J31" s="19">
        <v>173</v>
      </c>
      <c r="K31" s="19">
        <v>4170</v>
      </c>
      <c r="L31" s="136">
        <v>3970</v>
      </c>
      <c r="M31" s="20" t="s">
        <v>8</v>
      </c>
      <c r="N31" s="21">
        <f t="shared" si="2"/>
        <v>4.6473988439306355</v>
      </c>
      <c r="O31" s="22">
        <f t="shared" si="3"/>
        <v>24.104046242774565</v>
      </c>
      <c r="P31" s="23">
        <f t="shared" si="4"/>
        <v>1291.0216718266254</v>
      </c>
      <c r="Q31" s="100">
        <f t="shared" si="20"/>
        <v>0.43034825870646765</v>
      </c>
      <c r="R31" s="17">
        <f t="shared" si="21"/>
        <v>2</v>
      </c>
      <c r="S31" s="18">
        <f t="shared" si="15"/>
        <v>6.46</v>
      </c>
      <c r="T31" s="19">
        <f t="shared" si="15"/>
        <v>804</v>
      </c>
      <c r="U31" s="18">
        <f t="shared" si="15"/>
        <v>2</v>
      </c>
      <c r="V31" s="19">
        <f t="shared" si="15"/>
        <v>173</v>
      </c>
      <c r="W31" s="19">
        <f t="shared" si="15"/>
        <v>4170</v>
      </c>
      <c r="X31" s="19">
        <f t="shared" si="22"/>
        <v>3970</v>
      </c>
      <c r="Y31" s="20" t="s">
        <v>8</v>
      </c>
      <c r="Z31" s="21">
        <f t="shared" si="8"/>
        <v>4.6473988439306355</v>
      </c>
      <c r="AA31" s="22">
        <f t="shared" si="9"/>
        <v>24.104046242774565</v>
      </c>
      <c r="AB31" s="103">
        <f t="shared" si="10"/>
        <v>1291.0216718266254</v>
      </c>
      <c r="AC31" s="106">
        <f t="shared" si="23"/>
        <v>0.43034825870646765</v>
      </c>
      <c r="AD31" s="205">
        <v>2139.3188854489163</v>
      </c>
      <c r="AF31" s="132">
        <f t="shared" si="12"/>
        <v>848.29721362229088</v>
      </c>
      <c r="AG31" s="431">
        <f t="shared" si="13"/>
        <v>0</v>
      </c>
      <c r="AH31" s="431">
        <f t="shared" si="14"/>
        <v>0</v>
      </c>
    </row>
    <row r="32" spans="1:34" x14ac:dyDescent="0.25">
      <c r="A32" s="90" t="s">
        <v>49</v>
      </c>
      <c r="B32" s="563"/>
      <c r="C32" s="27">
        <v>8.82</v>
      </c>
      <c r="D32" s="28">
        <v>1152</v>
      </c>
      <c r="E32" s="16">
        <f t="shared" si="0"/>
        <v>130.61224489795919</v>
      </c>
      <c r="F32" s="17">
        <f t="shared" si="1"/>
        <v>2</v>
      </c>
      <c r="G32" s="18">
        <v>17.64</v>
      </c>
      <c r="H32" s="19">
        <v>2304</v>
      </c>
      <c r="I32" s="18">
        <v>7</v>
      </c>
      <c r="J32" s="19">
        <v>517</v>
      </c>
      <c r="K32" s="19">
        <v>12560</v>
      </c>
      <c r="L32" s="136">
        <v>11950</v>
      </c>
      <c r="M32" s="20" t="s">
        <v>8</v>
      </c>
      <c r="N32" s="21">
        <f t="shared" si="2"/>
        <v>4.4564796905222437</v>
      </c>
      <c r="O32" s="22">
        <f t="shared" si="3"/>
        <v>24.294003868471954</v>
      </c>
      <c r="P32" s="23">
        <f t="shared" si="4"/>
        <v>1424.0362811791383</v>
      </c>
      <c r="Q32" s="100">
        <f t="shared" si="20"/>
        <v>0.44878472222222221</v>
      </c>
      <c r="R32" s="17">
        <f t="shared" si="21"/>
        <v>2</v>
      </c>
      <c r="S32" s="18">
        <f t="shared" si="15"/>
        <v>17.64</v>
      </c>
      <c r="T32" s="19">
        <f t="shared" si="15"/>
        <v>2304</v>
      </c>
      <c r="U32" s="18">
        <f t="shared" si="15"/>
        <v>7</v>
      </c>
      <c r="V32" s="19">
        <f t="shared" si="15"/>
        <v>517</v>
      </c>
      <c r="W32" s="19">
        <f t="shared" si="15"/>
        <v>12560</v>
      </c>
      <c r="X32" s="19">
        <f t="shared" si="22"/>
        <v>11950</v>
      </c>
      <c r="Y32" s="20" t="s">
        <v>8</v>
      </c>
      <c r="Z32" s="21">
        <f t="shared" si="8"/>
        <v>4.4564796905222437</v>
      </c>
      <c r="AA32" s="22">
        <f t="shared" si="9"/>
        <v>24.294003868471954</v>
      </c>
      <c r="AB32" s="103">
        <f t="shared" si="10"/>
        <v>1424.0362811791383</v>
      </c>
      <c r="AC32" s="106">
        <f t="shared" si="23"/>
        <v>0.44878472222222221</v>
      </c>
      <c r="AD32" s="205">
        <v>1598.6394557823128</v>
      </c>
      <c r="AF32" s="132">
        <f t="shared" si="12"/>
        <v>174.60317460317447</v>
      </c>
      <c r="AG32" s="431">
        <f t="shared" si="13"/>
        <v>0</v>
      </c>
      <c r="AH32" s="431">
        <f t="shared" si="14"/>
        <v>0</v>
      </c>
    </row>
    <row r="33" spans="1:34" x14ac:dyDescent="0.25">
      <c r="A33" s="90" t="s">
        <v>50</v>
      </c>
      <c r="B33" s="563"/>
      <c r="C33" s="27">
        <v>11.54</v>
      </c>
      <c r="D33" s="28">
        <v>1448</v>
      </c>
      <c r="E33" s="16">
        <f t="shared" si="0"/>
        <v>125.47660311958407</v>
      </c>
      <c r="F33" s="17">
        <f t="shared" si="1"/>
        <v>2</v>
      </c>
      <c r="G33" s="18">
        <v>23.08</v>
      </c>
      <c r="H33" s="19">
        <v>2896</v>
      </c>
      <c r="I33" s="18">
        <v>8</v>
      </c>
      <c r="J33" s="19">
        <v>665</v>
      </c>
      <c r="K33" s="19">
        <v>15810</v>
      </c>
      <c r="L33" s="136">
        <v>15040</v>
      </c>
      <c r="M33" s="20" t="s">
        <v>8</v>
      </c>
      <c r="N33" s="21">
        <f t="shared" si="2"/>
        <v>4.3548872180451124</v>
      </c>
      <c r="O33" s="22">
        <f t="shared" si="3"/>
        <v>23.774436090225564</v>
      </c>
      <c r="P33" s="23">
        <f t="shared" si="4"/>
        <v>1370.0173310225305</v>
      </c>
      <c r="Q33" s="100">
        <f t="shared" si="20"/>
        <v>0.45925414364640882</v>
      </c>
      <c r="R33" s="17">
        <f t="shared" si="21"/>
        <v>2</v>
      </c>
      <c r="S33" s="18">
        <f t="shared" si="15"/>
        <v>23.08</v>
      </c>
      <c r="T33" s="19">
        <f t="shared" si="15"/>
        <v>2896</v>
      </c>
      <c r="U33" s="18">
        <f t="shared" si="15"/>
        <v>8</v>
      </c>
      <c r="V33" s="19">
        <f t="shared" si="15"/>
        <v>665</v>
      </c>
      <c r="W33" s="19">
        <f t="shared" si="15"/>
        <v>15810</v>
      </c>
      <c r="X33" s="19">
        <f t="shared" si="22"/>
        <v>15040</v>
      </c>
      <c r="Y33" s="20" t="s">
        <v>8</v>
      </c>
      <c r="Z33" s="21">
        <f t="shared" si="8"/>
        <v>4.3548872180451124</v>
      </c>
      <c r="AA33" s="22">
        <f t="shared" si="9"/>
        <v>23.774436090225564</v>
      </c>
      <c r="AB33" s="103">
        <f t="shared" si="10"/>
        <v>1370.0173310225305</v>
      </c>
      <c r="AC33" s="106">
        <f t="shared" si="23"/>
        <v>0.45925414364640882</v>
      </c>
      <c r="AD33" s="205">
        <v>1139.5147313691509</v>
      </c>
      <c r="AF33" s="132">
        <f t="shared" si="12"/>
        <v>-230.50259965337955</v>
      </c>
      <c r="AG33" s="431">
        <f t="shared" si="13"/>
        <v>0</v>
      </c>
      <c r="AH33" s="431">
        <f t="shared" si="14"/>
        <v>0</v>
      </c>
    </row>
    <row r="34" spans="1:34" x14ac:dyDescent="0.25">
      <c r="A34" s="90" t="s">
        <v>51</v>
      </c>
      <c r="B34" s="563"/>
      <c r="C34" s="27">
        <v>19.36</v>
      </c>
      <c r="D34" s="28">
        <v>2442</v>
      </c>
      <c r="E34" s="16">
        <f t="shared" si="0"/>
        <v>126.13636363636364</v>
      </c>
      <c r="F34" s="17">
        <f t="shared" si="1"/>
        <v>2</v>
      </c>
      <c r="G34" s="18">
        <v>38.72</v>
      </c>
      <c r="H34" s="19">
        <v>4884</v>
      </c>
      <c r="I34" s="18">
        <v>11</v>
      </c>
      <c r="J34" s="19">
        <v>1081</v>
      </c>
      <c r="K34" s="19">
        <v>26550</v>
      </c>
      <c r="L34" s="136">
        <v>25260</v>
      </c>
      <c r="M34" s="20" t="s">
        <v>8</v>
      </c>
      <c r="N34" s="21">
        <f t="shared" si="2"/>
        <v>4.5180388529139686</v>
      </c>
      <c r="O34" s="22">
        <f t="shared" si="3"/>
        <v>24.560592044403329</v>
      </c>
      <c r="P34" s="23">
        <f t="shared" si="4"/>
        <v>1371.3842975206612</v>
      </c>
      <c r="Q34" s="100">
        <f t="shared" si="20"/>
        <v>0.4426699426699427</v>
      </c>
      <c r="R34" s="17">
        <f t="shared" si="21"/>
        <v>2</v>
      </c>
      <c r="S34" s="18">
        <f t="shared" si="15"/>
        <v>38.72</v>
      </c>
      <c r="T34" s="19">
        <f t="shared" si="15"/>
        <v>4884</v>
      </c>
      <c r="U34" s="18">
        <f t="shared" si="15"/>
        <v>11</v>
      </c>
      <c r="V34" s="19">
        <f t="shared" si="15"/>
        <v>1081</v>
      </c>
      <c r="W34" s="19">
        <f t="shared" si="15"/>
        <v>26550</v>
      </c>
      <c r="X34" s="19">
        <f t="shared" si="22"/>
        <v>25260</v>
      </c>
      <c r="Y34" s="20" t="s">
        <v>8</v>
      </c>
      <c r="Z34" s="21">
        <f t="shared" si="8"/>
        <v>4.5180388529139686</v>
      </c>
      <c r="AA34" s="22">
        <f t="shared" si="9"/>
        <v>24.560592044403329</v>
      </c>
      <c r="AB34" s="103">
        <f t="shared" si="10"/>
        <v>1371.3842975206612</v>
      </c>
      <c r="AC34" s="106">
        <f t="shared" si="23"/>
        <v>0.4426699426699427</v>
      </c>
      <c r="AD34" s="205">
        <v>1069.2148760330579</v>
      </c>
      <c r="AF34" s="257">
        <f t="shared" si="12"/>
        <v>-302.16942148760336</v>
      </c>
      <c r="AG34" s="431">
        <f t="shared" si="13"/>
        <v>0</v>
      </c>
      <c r="AH34" s="431">
        <f t="shared" si="14"/>
        <v>0</v>
      </c>
    </row>
    <row r="35" spans="1:34" x14ac:dyDescent="0.25">
      <c r="A35" s="94" t="s">
        <v>52</v>
      </c>
      <c r="B35" s="564"/>
      <c r="C35" s="29">
        <v>16.18</v>
      </c>
      <c r="D35" s="30">
        <v>2228</v>
      </c>
      <c r="E35" s="32">
        <f t="shared" si="0"/>
        <v>137.7008652657602</v>
      </c>
      <c r="F35" s="33">
        <f t="shared" si="1"/>
        <v>2</v>
      </c>
      <c r="G35" s="58">
        <v>32.36</v>
      </c>
      <c r="H35" s="59">
        <v>4456</v>
      </c>
      <c r="I35" s="58">
        <v>9</v>
      </c>
      <c r="J35" s="59">
        <v>809</v>
      </c>
      <c r="K35" s="59">
        <v>18200</v>
      </c>
      <c r="L35" s="139">
        <v>17310</v>
      </c>
      <c r="M35" s="36" t="s">
        <v>8</v>
      </c>
      <c r="N35" s="37">
        <f t="shared" si="2"/>
        <v>5.5080346106304079</v>
      </c>
      <c r="O35" s="38">
        <f t="shared" si="3"/>
        <v>22.496909765142149</v>
      </c>
      <c r="P35" s="39">
        <f t="shared" si="4"/>
        <v>1124.8454882571075</v>
      </c>
      <c r="Q35" s="100">
        <f t="shared" si="20"/>
        <v>0.36310592459605029</v>
      </c>
      <c r="R35" s="33">
        <f t="shared" si="21"/>
        <v>2</v>
      </c>
      <c r="S35" s="34">
        <f t="shared" si="15"/>
        <v>32.36</v>
      </c>
      <c r="T35" s="35">
        <f t="shared" si="15"/>
        <v>4456</v>
      </c>
      <c r="U35" s="34">
        <f t="shared" si="15"/>
        <v>9</v>
      </c>
      <c r="V35" s="35">
        <f t="shared" si="15"/>
        <v>809</v>
      </c>
      <c r="W35" s="35">
        <f t="shared" si="15"/>
        <v>18200</v>
      </c>
      <c r="X35" s="19">
        <f t="shared" si="22"/>
        <v>17310</v>
      </c>
      <c r="Y35" s="36" t="s">
        <v>8</v>
      </c>
      <c r="Z35" s="21">
        <f t="shared" si="8"/>
        <v>5.5080346106304079</v>
      </c>
      <c r="AA35" s="22">
        <f t="shared" si="9"/>
        <v>22.496909765142149</v>
      </c>
      <c r="AB35" s="103">
        <f t="shared" si="10"/>
        <v>1124.8454882571075</v>
      </c>
      <c r="AC35" s="106">
        <f t="shared" si="23"/>
        <v>0.36310592459605029</v>
      </c>
      <c r="AD35" s="205">
        <v>1122.9913473423981</v>
      </c>
      <c r="AF35" s="132">
        <f t="shared" si="12"/>
        <v>-1.8541409147094328</v>
      </c>
      <c r="AG35" s="431">
        <f t="shared" si="13"/>
        <v>0</v>
      </c>
      <c r="AH35" s="431">
        <f t="shared" si="14"/>
        <v>0</v>
      </c>
    </row>
    <row r="36" spans="1:34" x14ac:dyDescent="0.25">
      <c r="A36" s="92" t="s">
        <v>24</v>
      </c>
      <c r="B36" s="44"/>
      <c r="C36" s="45">
        <f>SUM(C25:C35)</f>
        <v>164.87</v>
      </c>
      <c r="D36" s="46">
        <f>SUM(D25:D35)</f>
        <v>21069</v>
      </c>
      <c r="E36" s="80">
        <f t="shared" si="0"/>
        <v>127.79159337659974</v>
      </c>
      <c r="F36" s="81"/>
      <c r="G36" s="45">
        <f t="shared" ref="G36:L36" si="24">SUM(G25:G35)</f>
        <v>315.64999999999998</v>
      </c>
      <c r="H36" s="46">
        <f t="shared" si="24"/>
        <v>40416</v>
      </c>
      <c r="I36" s="45">
        <f t="shared" si="24"/>
        <v>106</v>
      </c>
      <c r="J36" s="46">
        <f t="shared" si="24"/>
        <v>8864</v>
      </c>
      <c r="K36" s="46">
        <f t="shared" si="24"/>
        <v>208170</v>
      </c>
      <c r="L36" s="46">
        <f t="shared" si="24"/>
        <v>198010</v>
      </c>
      <c r="M36" s="74" t="s">
        <v>8</v>
      </c>
      <c r="N36" s="75">
        <f t="shared" si="2"/>
        <v>4.5595667870036101</v>
      </c>
      <c r="O36" s="76">
        <f t="shared" si="3"/>
        <v>23.484882671480143</v>
      </c>
      <c r="P36" s="77">
        <f t="shared" si="4"/>
        <v>1262.6311639473524</v>
      </c>
      <c r="Q36" s="101">
        <f>J36/D36</f>
        <v>0.4207128957235749</v>
      </c>
      <c r="R36" s="81"/>
      <c r="S36" s="45">
        <f t="shared" ref="S36:X36" si="25">SUM(S25:S35)</f>
        <v>315.64999999999998</v>
      </c>
      <c r="T36" s="46">
        <f t="shared" si="25"/>
        <v>40416</v>
      </c>
      <c r="U36" s="45">
        <f t="shared" si="25"/>
        <v>106</v>
      </c>
      <c r="V36" s="46">
        <f t="shared" si="25"/>
        <v>8864</v>
      </c>
      <c r="W36" s="46">
        <f t="shared" si="25"/>
        <v>208170</v>
      </c>
      <c r="X36" s="46">
        <f t="shared" si="25"/>
        <v>198010</v>
      </c>
      <c r="Y36" s="74" t="s">
        <v>8</v>
      </c>
      <c r="Z36" s="75">
        <f t="shared" si="8"/>
        <v>4.5595667870036101</v>
      </c>
      <c r="AA36" s="76">
        <f t="shared" si="9"/>
        <v>23.484882671480143</v>
      </c>
      <c r="AB36" s="112">
        <f t="shared" si="10"/>
        <v>1262.6311639473524</v>
      </c>
      <c r="AC36" s="107">
        <f>V36/D36</f>
        <v>0.4207128957235749</v>
      </c>
      <c r="AF36" s="132"/>
      <c r="AG36" s="431">
        <f t="shared" si="13"/>
        <v>0</v>
      </c>
      <c r="AH36" s="431">
        <f t="shared" si="14"/>
        <v>0</v>
      </c>
    </row>
    <row r="37" spans="1:34" x14ac:dyDescent="0.25">
      <c r="A37" s="117" t="s">
        <v>16</v>
      </c>
      <c r="B37" s="565">
        <v>2005</v>
      </c>
      <c r="C37" s="115">
        <v>5.16</v>
      </c>
      <c r="D37" s="116">
        <v>525</v>
      </c>
      <c r="E37" s="63">
        <f>D37/C37</f>
        <v>101.74418604651163</v>
      </c>
      <c r="F37" s="64">
        <f t="shared" si="1"/>
        <v>2</v>
      </c>
      <c r="G37" s="6">
        <v>10.32</v>
      </c>
      <c r="H37" s="5">
        <v>1050</v>
      </c>
      <c r="I37" s="6">
        <v>2</v>
      </c>
      <c r="J37" s="5">
        <v>248</v>
      </c>
      <c r="K37" s="5">
        <v>5020</v>
      </c>
      <c r="L37" s="137">
        <v>4780</v>
      </c>
      <c r="M37" s="85" t="s">
        <v>8</v>
      </c>
      <c r="N37" s="86">
        <f t="shared" si="2"/>
        <v>4.2338709677419351</v>
      </c>
      <c r="O37" s="87">
        <f t="shared" si="3"/>
        <v>20.241935483870968</v>
      </c>
      <c r="P37" s="70">
        <f>K37/C37</f>
        <v>972.8682170542636</v>
      </c>
      <c r="Q37" s="100">
        <f t="shared" ref="Q37:Q47" si="26">J37/D37</f>
        <v>0.4723809523809524</v>
      </c>
      <c r="R37" s="88">
        <f t="shared" ref="R37:R45" si="27">S37/C37</f>
        <v>2</v>
      </c>
      <c r="S37" s="65">
        <f t="shared" si="15"/>
        <v>10.32</v>
      </c>
      <c r="T37" s="66">
        <f t="shared" si="15"/>
        <v>1050</v>
      </c>
      <c r="U37" s="65">
        <f t="shared" si="15"/>
        <v>2</v>
      </c>
      <c r="V37" s="66">
        <f t="shared" si="15"/>
        <v>248</v>
      </c>
      <c r="W37" s="66">
        <f t="shared" si="15"/>
        <v>5020</v>
      </c>
      <c r="X37" s="66">
        <f t="shared" si="15"/>
        <v>4780</v>
      </c>
      <c r="Y37" s="85" t="s">
        <v>8</v>
      </c>
      <c r="Z37" s="21">
        <f t="shared" si="8"/>
        <v>4.2338709677419351</v>
      </c>
      <c r="AA37" s="22">
        <f t="shared" si="9"/>
        <v>20.241935483870968</v>
      </c>
      <c r="AB37" s="103">
        <f t="shared" si="10"/>
        <v>972.8682170542636</v>
      </c>
      <c r="AC37" s="106">
        <f t="shared" ref="AC37:AC47" si="28">V37/D37</f>
        <v>0.4723809523809524</v>
      </c>
      <c r="AD37" s="205">
        <v>910.85271317829449</v>
      </c>
      <c r="AE37">
        <v>199</v>
      </c>
      <c r="AF37" s="132">
        <f t="shared" si="12"/>
        <v>-62.015503875969102</v>
      </c>
      <c r="AG37" s="431">
        <f t="shared" si="13"/>
        <v>94.003809523809522</v>
      </c>
      <c r="AH37" s="431">
        <f t="shared" si="14"/>
        <v>1902.8190476190475</v>
      </c>
    </row>
    <row r="38" spans="1:34" x14ac:dyDescent="0.25">
      <c r="A38" s="90" t="s">
        <v>53</v>
      </c>
      <c r="B38" s="560"/>
      <c r="C38" s="27">
        <v>11.02</v>
      </c>
      <c r="D38" s="28">
        <v>1429</v>
      </c>
      <c r="E38" s="16">
        <f t="shared" ref="E38:E47" si="29">D38/C38</f>
        <v>129.67332123411978</v>
      </c>
      <c r="F38" s="17">
        <f t="shared" si="1"/>
        <v>2</v>
      </c>
      <c r="G38" s="18">
        <v>22.04</v>
      </c>
      <c r="H38" s="19">
        <v>2858</v>
      </c>
      <c r="I38" s="18">
        <v>7</v>
      </c>
      <c r="J38" s="19">
        <v>742</v>
      </c>
      <c r="K38" s="19">
        <v>15850</v>
      </c>
      <c r="L38" s="136">
        <v>15080</v>
      </c>
      <c r="M38" s="20" t="s">
        <v>8</v>
      </c>
      <c r="N38" s="21">
        <f t="shared" si="2"/>
        <v>3.8517520215633425</v>
      </c>
      <c r="O38" s="22">
        <f t="shared" si="3"/>
        <v>21.361185983827493</v>
      </c>
      <c r="P38" s="23">
        <f t="shared" ref="P38:P47" si="30">K38/C38</f>
        <v>1438.2940108892922</v>
      </c>
      <c r="Q38" s="100">
        <f t="shared" si="26"/>
        <v>0.51924422673198045</v>
      </c>
      <c r="R38" s="17">
        <f t="shared" si="27"/>
        <v>2</v>
      </c>
      <c r="S38" s="18">
        <f t="shared" si="15"/>
        <v>22.04</v>
      </c>
      <c r="T38" s="19">
        <f t="shared" si="15"/>
        <v>2858</v>
      </c>
      <c r="U38" s="18">
        <f t="shared" si="15"/>
        <v>7</v>
      </c>
      <c r="V38" s="19">
        <f t="shared" si="15"/>
        <v>742</v>
      </c>
      <c r="W38" s="19">
        <f t="shared" si="15"/>
        <v>15850</v>
      </c>
      <c r="X38" s="66">
        <f t="shared" si="15"/>
        <v>15080</v>
      </c>
      <c r="Y38" s="20" t="s">
        <v>8</v>
      </c>
      <c r="Z38" s="21">
        <f t="shared" si="8"/>
        <v>3.8517520215633425</v>
      </c>
      <c r="AA38" s="22">
        <f t="shared" si="9"/>
        <v>21.361185983827493</v>
      </c>
      <c r="AB38" s="103">
        <f t="shared" si="10"/>
        <v>1438.2940108892922</v>
      </c>
      <c r="AC38" s="106">
        <f t="shared" si="28"/>
        <v>0.51924422673198045</v>
      </c>
      <c r="AD38" s="205">
        <v>1426.4972776769509</v>
      </c>
      <c r="AE38">
        <v>54</v>
      </c>
      <c r="AF38" s="132">
        <f t="shared" si="12"/>
        <v>-11.796733212341223</v>
      </c>
      <c r="AG38" s="431">
        <f t="shared" si="13"/>
        <v>28.039188243526944</v>
      </c>
      <c r="AH38" s="431">
        <f t="shared" si="14"/>
        <v>598.95031490552833</v>
      </c>
    </row>
    <row r="39" spans="1:34" x14ac:dyDescent="0.25">
      <c r="A39" s="90" t="s">
        <v>54</v>
      </c>
      <c r="B39" s="560"/>
      <c r="C39" s="27">
        <v>4.38</v>
      </c>
      <c r="D39" s="28">
        <v>465</v>
      </c>
      <c r="E39" s="16">
        <f t="shared" si="29"/>
        <v>106.16438356164385</v>
      </c>
      <c r="F39" s="17">
        <f t="shared" si="1"/>
        <v>2</v>
      </c>
      <c r="G39" s="18">
        <v>8.76</v>
      </c>
      <c r="H39" s="19">
        <v>930</v>
      </c>
      <c r="I39" s="18">
        <v>3</v>
      </c>
      <c r="J39" s="19">
        <v>202</v>
      </c>
      <c r="K39" s="19">
        <v>4010</v>
      </c>
      <c r="L39" s="136">
        <v>3810</v>
      </c>
      <c r="M39" s="20" t="s">
        <v>8</v>
      </c>
      <c r="N39" s="21">
        <f t="shared" si="2"/>
        <v>4.6039603960396036</v>
      </c>
      <c r="O39" s="22">
        <f t="shared" si="3"/>
        <v>19.85148514851485</v>
      </c>
      <c r="P39" s="23">
        <f t="shared" si="30"/>
        <v>915.52511415525112</v>
      </c>
      <c r="Q39" s="100">
        <f t="shared" si="26"/>
        <v>0.43440860215053761</v>
      </c>
      <c r="R39" s="17">
        <f t="shared" si="27"/>
        <v>2</v>
      </c>
      <c r="S39" s="18">
        <f t="shared" si="15"/>
        <v>8.76</v>
      </c>
      <c r="T39" s="19">
        <f t="shared" si="15"/>
        <v>930</v>
      </c>
      <c r="U39" s="18">
        <f t="shared" si="15"/>
        <v>3</v>
      </c>
      <c r="V39" s="19">
        <f t="shared" si="15"/>
        <v>202</v>
      </c>
      <c r="W39" s="19">
        <f t="shared" si="15"/>
        <v>4010</v>
      </c>
      <c r="X39" s="66">
        <f t="shared" si="15"/>
        <v>3810</v>
      </c>
      <c r="Y39" s="20" t="s">
        <v>8</v>
      </c>
      <c r="Z39" s="21">
        <f t="shared" si="8"/>
        <v>4.6039603960396036</v>
      </c>
      <c r="AA39" s="22">
        <f t="shared" si="9"/>
        <v>19.85148514851485</v>
      </c>
      <c r="AB39" s="103">
        <f t="shared" si="10"/>
        <v>915.52511415525112</v>
      </c>
      <c r="AC39" s="106">
        <f t="shared" si="28"/>
        <v>0.43440860215053761</v>
      </c>
      <c r="AD39" s="205">
        <v>1611.8721461187215</v>
      </c>
      <c r="AE39">
        <v>39</v>
      </c>
      <c r="AF39" s="132">
        <f t="shared" si="12"/>
        <v>696.34703196347039</v>
      </c>
      <c r="AG39" s="431">
        <f t="shared" si="13"/>
        <v>16.941935483870967</v>
      </c>
      <c r="AH39" s="431">
        <f t="shared" si="14"/>
        <v>336.32258064516128</v>
      </c>
    </row>
    <row r="40" spans="1:34" x14ac:dyDescent="0.25">
      <c r="A40" s="90" t="s">
        <v>17</v>
      </c>
      <c r="B40" s="560"/>
      <c r="C40" s="27">
        <v>9.39</v>
      </c>
      <c r="D40" s="28">
        <v>912</v>
      </c>
      <c r="E40" s="16">
        <f t="shared" si="29"/>
        <v>97.124600638977626</v>
      </c>
      <c r="F40" s="17">
        <f t="shared" si="1"/>
        <v>2</v>
      </c>
      <c r="G40" s="18">
        <v>18.78</v>
      </c>
      <c r="H40" s="19">
        <v>1824</v>
      </c>
      <c r="I40" s="18">
        <v>6</v>
      </c>
      <c r="J40" s="19">
        <v>430</v>
      </c>
      <c r="K40" s="19">
        <v>8970</v>
      </c>
      <c r="L40" s="136">
        <v>8530</v>
      </c>
      <c r="M40" s="20" t="s">
        <v>8</v>
      </c>
      <c r="N40" s="21">
        <f t="shared" si="2"/>
        <v>4.2418604651162788</v>
      </c>
      <c r="O40" s="22">
        <f t="shared" si="3"/>
        <v>20.86046511627907</v>
      </c>
      <c r="P40" s="23">
        <f t="shared" si="30"/>
        <v>955.2715654952076</v>
      </c>
      <c r="Q40" s="100">
        <f t="shared" si="26"/>
        <v>0.47149122807017546</v>
      </c>
      <c r="R40" s="17">
        <f t="shared" si="27"/>
        <v>2</v>
      </c>
      <c r="S40" s="18">
        <f t="shared" si="15"/>
        <v>18.78</v>
      </c>
      <c r="T40" s="19">
        <f t="shared" si="15"/>
        <v>1824</v>
      </c>
      <c r="U40" s="18">
        <f t="shared" si="15"/>
        <v>6</v>
      </c>
      <c r="V40" s="19">
        <f t="shared" si="15"/>
        <v>430</v>
      </c>
      <c r="W40" s="19">
        <f t="shared" si="15"/>
        <v>8970</v>
      </c>
      <c r="X40" s="66">
        <f t="shared" si="15"/>
        <v>8530</v>
      </c>
      <c r="Y40" s="20" t="s">
        <v>8</v>
      </c>
      <c r="Z40" s="21">
        <f t="shared" si="8"/>
        <v>4.2418604651162788</v>
      </c>
      <c r="AA40" s="22">
        <f t="shared" si="9"/>
        <v>20.86046511627907</v>
      </c>
      <c r="AB40" s="103">
        <f t="shared" si="10"/>
        <v>955.2715654952076</v>
      </c>
      <c r="AC40" s="106">
        <f t="shared" si="28"/>
        <v>0.47149122807017546</v>
      </c>
      <c r="AD40" s="205">
        <v>1092.6517571884983</v>
      </c>
      <c r="AE40">
        <v>106</v>
      </c>
      <c r="AF40" s="132">
        <f t="shared" si="12"/>
        <v>137.38019169329073</v>
      </c>
      <c r="AG40" s="431">
        <f t="shared" si="13"/>
        <v>49.978070175438596</v>
      </c>
      <c r="AH40" s="431">
        <f t="shared" si="14"/>
        <v>1042.5657894736842</v>
      </c>
    </row>
    <row r="41" spans="1:34" x14ac:dyDescent="0.25">
      <c r="A41" s="90" t="s">
        <v>55</v>
      </c>
      <c r="B41" s="560"/>
      <c r="C41" s="27">
        <v>4.76</v>
      </c>
      <c r="D41" s="28">
        <v>513</v>
      </c>
      <c r="E41" s="16">
        <f t="shared" si="29"/>
        <v>107.77310924369749</v>
      </c>
      <c r="F41" s="17">
        <f t="shared" si="1"/>
        <v>2</v>
      </c>
      <c r="G41" s="18">
        <v>9.52</v>
      </c>
      <c r="H41" s="19">
        <v>1026</v>
      </c>
      <c r="I41" s="18">
        <v>2</v>
      </c>
      <c r="J41" s="19">
        <v>219</v>
      </c>
      <c r="K41" s="19">
        <v>4350</v>
      </c>
      <c r="L41" s="136">
        <v>4140</v>
      </c>
      <c r="M41" s="20" t="s">
        <v>8</v>
      </c>
      <c r="N41" s="21">
        <f t="shared" si="2"/>
        <v>4.6849315068493151</v>
      </c>
      <c r="O41" s="22">
        <f t="shared" si="3"/>
        <v>19.863013698630137</v>
      </c>
      <c r="P41" s="23">
        <f t="shared" si="30"/>
        <v>913.86554621848745</v>
      </c>
      <c r="Q41" s="100">
        <f t="shared" si="26"/>
        <v>0.42690058479532161</v>
      </c>
      <c r="R41" s="17">
        <f t="shared" si="27"/>
        <v>2</v>
      </c>
      <c r="S41" s="18">
        <f t="shared" si="15"/>
        <v>9.52</v>
      </c>
      <c r="T41" s="19">
        <f t="shared" si="15"/>
        <v>1026</v>
      </c>
      <c r="U41" s="18">
        <f t="shared" si="15"/>
        <v>2</v>
      </c>
      <c r="V41" s="19">
        <f t="shared" si="15"/>
        <v>219</v>
      </c>
      <c r="W41" s="19">
        <f t="shared" si="15"/>
        <v>4350</v>
      </c>
      <c r="X41" s="66">
        <f t="shared" si="15"/>
        <v>4140</v>
      </c>
      <c r="Y41" s="20" t="s">
        <v>8</v>
      </c>
      <c r="Z41" s="21">
        <f t="shared" si="8"/>
        <v>4.6849315068493151</v>
      </c>
      <c r="AA41" s="22">
        <f t="shared" si="9"/>
        <v>19.863013698630137</v>
      </c>
      <c r="AB41" s="103">
        <f t="shared" si="10"/>
        <v>913.86554621848745</v>
      </c>
      <c r="AC41" s="106">
        <f t="shared" si="28"/>
        <v>0.42690058479532161</v>
      </c>
      <c r="AD41" s="205">
        <v>1649.1596638655462</v>
      </c>
      <c r="AF41" s="132">
        <f t="shared" si="12"/>
        <v>735.29411764705878</v>
      </c>
      <c r="AG41" s="431">
        <f t="shared" si="13"/>
        <v>0</v>
      </c>
      <c r="AH41" s="431">
        <f t="shared" si="14"/>
        <v>0</v>
      </c>
    </row>
    <row r="42" spans="1:34" x14ac:dyDescent="0.25">
      <c r="A42" s="90" t="s">
        <v>56</v>
      </c>
      <c r="B42" s="560"/>
      <c r="C42" s="27">
        <v>0.86</v>
      </c>
      <c r="D42" s="28">
        <v>110</v>
      </c>
      <c r="E42" s="16">
        <f t="shared" si="29"/>
        <v>127.90697674418605</v>
      </c>
      <c r="F42" s="17">
        <f t="shared" si="1"/>
        <v>2</v>
      </c>
      <c r="G42" s="6">
        <v>1.72</v>
      </c>
      <c r="H42" s="5">
        <v>220</v>
      </c>
      <c r="I42" s="6">
        <v>2</v>
      </c>
      <c r="J42" s="5">
        <v>46</v>
      </c>
      <c r="K42" s="5">
        <v>1040</v>
      </c>
      <c r="L42" s="136">
        <v>990</v>
      </c>
      <c r="M42" s="20" t="s">
        <v>8</v>
      </c>
      <c r="N42" s="21">
        <f t="shared" si="2"/>
        <v>4.7826086956521738</v>
      </c>
      <c r="O42" s="22">
        <f t="shared" si="3"/>
        <v>22.608695652173914</v>
      </c>
      <c r="P42" s="23">
        <f t="shared" si="30"/>
        <v>1209.3023255813953</v>
      </c>
      <c r="Q42" s="100">
        <f t="shared" si="26"/>
        <v>0.41818181818181815</v>
      </c>
      <c r="R42" s="17">
        <f t="shared" si="27"/>
        <v>2</v>
      </c>
      <c r="S42" s="18">
        <f t="shared" si="15"/>
        <v>1.72</v>
      </c>
      <c r="T42" s="19">
        <f t="shared" si="15"/>
        <v>220</v>
      </c>
      <c r="U42" s="18">
        <f t="shared" si="15"/>
        <v>2</v>
      </c>
      <c r="V42" s="19">
        <f t="shared" si="15"/>
        <v>46</v>
      </c>
      <c r="W42" s="19">
        <f t="shared" si="15"/>
        <v>1040</v>
      </c>
      <c r="X42" s="66">
        <f t="shared" si="15"/>
        <v>990</v>
      </c>
      <c r="Y42" s="20" t="s">
        <v>8</v>
      </c>
      <c r="Z42" s="21">
        <f t="shared" si="8"/>
        <v>4.7826086956521738</v>
      </c>
      <c r="AA42" s="22">
        <f t="shared" si="9"/>
        <v>22.608695652173914</v>
      </c>
      <c r="AB42" s="103">
        <f t="shared" si="10"/>
        <v>1209.3023255813953</v>
      </c>
      <c r="AC42" s="106">
        <f t="shared" si="28"/>
        <v>0.41818181818181815</v>
      </c>
      <c r="AD42" s="205">
        <v>1127.9069767441861</v>
      </c>
      <c r="AE42">
        <v>184</v>
      </c>
      <c r="AF42" s="132">
        <f t="shared" si="12"/>
        <v>-81.395348837209212</v>
      </c>
      <c r="AG42" s="431">
        <f t="shared" si="13"/>
        <v>76.945454545454538</v>
      </c>
      <c r="AH42" s="431">
        <f t="shared" si="14"/>
        <v>1739.6363636363635</v>
      </c>
    </row>
    <row r="43" spans="1:34" x14ac:dyDescent="0.25">
      <c r="A43" s="90" t="s">
        <v>20</v>
      </c>
      <c r="B43" s="560"/>
      <c r="C43" s="27">
        <v>10.08</v>
      </c>
      <c r="D43" s="28">
        <v>1160</v>
      </c>
      <c r="E43" s="16">
        <f t="shared" si="29"/>
        <v>115.07936507936508</v>
      </c>
      <c r="F43" s="17">
        <f t="shared" si="1"/>
        <v>2</v>
      </c>
      <c r="G43" s="18">
        <v>20.16</v>
      </c>
      <c r="H43" s="19">
        <v>2320</v>
      </c>
      <c r="I43" s="18">
        <v>6</v>
      </c>
      <c r="J43" s="19">
        <v>620</v>
      </c>
      <c r="K43" s="19">
        <v>12810</v>
      </c>
      <c r="L43" s="136">
        <v>12190</v>
      </c>
      <c r="M43" s="20" t="s">
        <v>8</v>
      </c>
      <c r="N43" s="21">
        <f t="shared" si="2"/>
        <v>3.7419354838709675</v>
      </c>
      <c r="O43" s="22">
        <f t="shared" si="3"/>
        <v>20.661290322580644</v>
      </c>
      <c r="P43" s="23">
        <f t="shared" si="30"/>
        <v>1270.8333333333333</v>
      </c>
      <c r="Q43" s="100">
        <f t="shared" si="26"/>
        <v>0.53448275862068961</v>
      </c>
      <c r="R43" s="17">
        <f t="shared" si="27"/>
        <v>2</v>
      </c>
      <c r="S43" s="18">
        <f t="shared" si="15"/>
        <v>20.16</v>
      </c>
      <c r="T43" s="19">
        <f t="shared" si="15"/>
        <v>2320</v>
      </c>
      <c r="U43" s="18">
        <f t="shared" si="15"/>
        <v>6</v>
      </c>
      <c r="V43" s="19">
        <f t="shared" si="15"/>
        <v>620</v>
      </c>
      <c r="W43" s="19">
        <f t="shared" si="15"/>
        <v>12810</v>
      </c>
      <c r="X43" s="66">
        <f t="shared" si="15"/>
        <v>12190</v>
      </c>
      <c r="Y43" s="20" t="s">
        <v>8</v>
      </c>
      <c r="Z43" s="21">
        <f t="shared" si="8"/>
        <v>3.7419354838709675</v>
      </c>
      <c r="AA43" s="22">
        <f t="shared" si="9"/>
        <v>20.661290322580644</v>
      </c>
      <c r="AB43" s="103">
        <f t="shared" si="10"/>
        <v>1270.8333333333333</v>
      </c>
      <c r="AC43" s="106">
        <f t="shared" si="28"/>
        <v>0.53448275862068961</v>
      </c>
      <c r="AD43" s="205">
        <v>1396.8253968253969</v>
      </c>
      <c r="AE43">
        <v>106</v>
      </c>
      <c r="AF43" s="132">
        <f t="shared" si="12"/>
        <v>125.99206349206361</v>
      </c>
      <c r="AG43" s="431">
        <f t="shared" si="13"/>
        <v>56.655172413793096</v>
      </c>
      <c r="AH43" s="431">
        <f t="shared" si="14"/>
        <v>1170.5689655172412</v>
      </c>
    </row>
    <row r="44" spans="1:34" x14ac:dyDescent="0.25">
      <c r="A44" s="90" t="s">
        <v>19</v>
      </c>
      <c r="B44" s="560"/>
      <c r="C44" s="27">
        <v>10.83</v>
      </c>
      <c r="D44" s="28">
        <v>1290</v>
      </c>
      <c r="E44" s="16">
        <f t="shared" si="29"/>
        <v>119.11357340720221</v>
      </c>
      <c r="F44" s="17">
        <f t="shared" si="1"/>
        <v>2</v>
      </c>
      <c r="G44" s="18">
        <v>21.66</v>
      </c>
      <c r="H44" s="19">
        <v>2580</v>
      </c>
      <c r="I44" s="18">
        <v>5</v>
      </c>
      <c r="J44" s="19">
        <v>460</v>
      </c>
      <c r="K44" s="19">
        <v>9370</v>
      </c>
      <c r="L44" s="136">
        <v>8910</v>
      </c>
      <c r="M44" s="20" t="s">
        <v>8</v>
      </c>
      <c r="N44" s="21">
        <f t="shared" si="2"/>
        <v>5.6086956521739131</v>
      </c>
      <c r="O44" s="22">
        <f t="shared" si="3"/>
        <v>20.369565217391305</v>
      </c>
      <c r="P44" s="23">
        <f t="shared" si="30"/>
        <v>865.18928901200366</v>
      </c>
      <c r="Q44" s="100">
        <f t="shared" si="26"/>
        <v>0.35658914728682173</v>
      </c>
      <c r="R44" s="17">
        <f t="shared" si="27"/>
        <v>2</v>
      </c>
      <c r="S44" s="18">
        <f t="shared" si="15"/>
        <v>21.66</v>
      </c>
      <c r="T44" s="19">
        <f t="shared" si="15"/>
        <v>2580</v>
      </c>
      <c r="U44" s="18">
        <f t="shared" si="15"/>
        <v>5</v>
      </c>
      <c r="V44" s="19">
        <f t="shared" si="15"/>
        <v>460</v>
      </c>
      <c r="W44" s="19">
        <f t="shared" si="15"/>
        <v>9370</v>
      </c>
      <c r="X44" s="66">
        <f t="shared" si="15"/>
        <v>8910</v>
      </c>
      <c r="Y44" s="20" t="s">
        <v>8</v>
      </c>
      <c r="Z44" s="21">
        <f t="shared" si="8"/>
        <v>5.6086956521739131</v>
      </c>
      <c r="AA44" s="22">
        <f t="shared" si="9"/>
        <v>20.369565217391305</v>
      </c>
      <c r="AB44" s="103">
        <f t="shared" si="10"/>
        <v>865.18928901200366</v>
      </c>
      <c r="AC44" s="106">
        <f t="shared" si="28"/>
        <v>0.35658914728682173</v>
      </c>
      <c r="AD44" s="205">
        <v>926.13111726685133</v>
      </c>
      <c r="AF44" s="132">
        <f t="shared" si="12"/>
        <v>60.941828254847678</v>
      </c>
      <c r="AG44" s="431">
        <f t="shared" si="13"/>
        <v>0</v>
      </c>
      <c r="AH44" s="431">
        <f t="shared" si="14"/>
        <v>0</v>
      </c>
    </row>
    <row r="45" spans="1:34" x14ac:dyDescent="0.25">
      <c r="A45" s="94" t="s">
        <v>21</v>
      </c>
      <c r="B45" s="566"/>
      <c r="C45" s="29">
        <v>0.83</v>
      </c>
      <c r="D45" s="30">
        <v>98</v>
      </c>
      <c r="E45" s="32">
        <f t="shared" si="29"/>
        <v>118.07228915662651</v>
      </c>
      <c r="F45" s="33">
        <f t="shared" si="1"/>
        <v>2</v>
      </c>
      <c r="G45" s="18">
        <v>1.66</v>
      </c>
      <c r="H45" s="19">
        <v>196</v>
      </c>
      <c r="I45" s="18">
        <v>2</v>
      </c>
      <c r="J45" s="19">
        <v>36</v>
      </c>
      <c r="K45" s="19">
        <v>750</v>
      </c>
      <c r="L45" s="137">
        <v>710</v>
      </c>
      <c r="M45" s="36" t="s">
        <v>8</v>
      </c>
      <c r="N45" s="37">
        <f t="shared" si="2"/>
        <v>5.4444444444444446</v>
      </c>
      <c r="O45" s="38">
        <f t="shared" si="3"/>
        <v>20.833333333333332</v>
      </c>
      <c r="P45" s="39">
        <f t="shared" si="30"/>
        <v>903.61445783132535</v>
      </c>
      <c r="Q45" s="100">
        <f t="shared" si="26"/>
        <v>0.36734693877551022</v>
      </c>
      <c r="R45" s="33">
        <f t="shared" si="27"/>
        <v>2</v>
      </c>
      <c r="S45" s="34">
        <f t="shared" si="15"/>
        <v>1.66</v>
      </c>
      <c r="T45" s="35">
        <f t="shared" si="15"/>
        <v>196</v>
      </c>
      <c r="U45" s="34">
        <f t="shared" si="15"/>
        <v>2</v>
      </c>
      <c r="V45" s="35">
        <f t="shared" si="15"/>
        <v>36</v>
      </c>
      <c r="W45" s="35">
        <f t="shared" si="15"/>
        <v>750</v>
      </c>
      <c r="X45" s="66">
        <f t="shared" si="15"/>
        <v>710</v>
      </c>
      <c r="Y45" s="36" t="s">
        <v>8</v>
      </c>
      <c r="Z45" s="21">
        <f t="shared" si="8"/>
        <v>5.4444444444444446</v>
      </c>
      <c r="AA45" s="22">
        <f t="shared" si="9"/>
        <v>20.833333333333332</v>
      </c>
      <c r="AB45" s="103">
        <f t="shared" si="10"/>
        <v>903.61445783132535</v>
      </c>
      <c r="AC45" s="106">
        <f t="shared" si="28"/>
        <v>0.36734693877551022</v>
      </c>
      <c r="AD45" s="205">
        <v>1240.9638554216867</v>
      </c>
      <c r="AE45">
        <v>13</v>
      </c>
      <c r="AF45" s="132">
        <f t="shared" si="12"/>
        <v>337.34939759036138</v>
      </c>
      <c r="AG45" s="431">
        <f t="shared" si="13"/>
        <v>4.7755102040816331</v>
      </c>
      <c r="AH45" s="431">
        <f t="shared" si="14"/>
        <v>99.489795918367349</v>
      </c>
    </row>
    <row r="46" spans="1:34" ht="15.75" thickBot="1" x14ac:dyDescent="0.3">
      <c r="A46" s="122" t="s">
        <v>24</v>
      </c>
      <c r="B46" s="123"/>
      <c r="C46" s="98">
        <f t="shared" ref="C46:D46" si="31">SUM(C37:C45)</f>
        <v>57.309999999999995</v>
      </c>
      <c r="D46" s="99">
        <f t="shared" si="31"/>
        <v>6502</v>
      </c>
      <c r="E46" s="124">
        <f t="shared" si="29"/>
        <v>113.45314953760253</v>
      </c>
      <c r="F46" s="97"/>
      <c r="G46" s="98">
        <f t="shared" ref="G46:L46" si="32">SUM(G37:G45)</f>
        <v>114.61999999999999</v>
      </c>
      <c r="H46" s="99">
        <f t="shared" si="32"/>
        <v>13004</v>
      </c>
      <c r="I46" s="98">
        <f t="shared" si="32"/>
        <v>35</v>
      </c>
      <c r="J46" s="99">
        <f t="shared" si="32"/>
        <v>3003</v>
      </c>
      <c r="K46" s="99">
        <f t="shared" si="32"/>
        <v>62170</v>
      </c>
      <c r="L46" s="99">
        <f t="shared" si="32"/>
        <v>59140</v>
      </c>
      <c r="M46" s="125" t="s">
        <v>8</v>
      </c>
      <c r="N46" s="126">
        <f t="shared" si="2"/>
        <v>4.3303363303363307</v>
      </c>
      <c r="O46" s="127">
        <f t="shared" si="3"/>
        <v>20.702630702630703</v>
      </c>
      <c r="P46" s="110">
        <f t="shared" si="30"/>
        <v>1084.8019542837203</v>
      </c>
      <c r="Q46" s="113">
        <f t="shared" si="26"/>
        <v>0.4618578898800369</v>
      </c>
      <c r="R46" s="97"/>
      <c r="S46" s="98">
        <f t="shared" ref="S46:X46" si="33">SUM(S37:S45)</f>
        <v>114.61999999999999</v>
      </c>
      <c r="T46" s="99">
        <f t="shared" si="33"/>
        <v>13004</v>
      </c>
      <c r="U46" s="98">
        <f t="shared" si="33"/>
        <v>35</v>
      </c>
      <c r="V46" s="99">
        <f t="shared" si="33"/>
        <v>3003</v>
      </c>
      <c r="W46" s="99">
        <f t="shared" si="33"/>
        <v>62170</v>
      </c>
      <c r="X46" s="99">
        <f t="shared" si="33"/>
        <v>59140</v>
      </c>
      <c r="Y46" s="125" t="s">
        <v>8</v>
      </c>
      <c r="Z46" s="126">
        <f t="shared" si="8"/>
        <v>4.3303363303363307</v>
      </c>
      <c r="AA46" s="127">
        <f t="shared" si="9"/>
        <v>20.702630702630703</v>
      </c>
      <c r="AB46" s="128">
        <f t="shared" si="10"/>
        <v>1084.8019542837203</v>
      </c>
      <c r="AC46" s="108">
        <f t="shared" si="28"/>
        <v>0.4618578898800369</v>
      </c>
      <c r="AG46" s="431">
        <f t="shared" si="13"/>
        <v>0</v>
      </c>
      <c r="AH46" s="431">
        <f t="shared" si="14"/>
        <v>0</v>
      </c>
    </row>
    <row r="47" spans="1:34" ht="15.75" thickBot="1" x14ac:dyDescent="0.3">
      <c r="A47" s="93" t="s">
        <v>25</v>
      </c>
      <c r="B47" s="52"/>
      <c r="C47" s="40">
        <f t="shared" ref="C47:D47" si="34">C24+C36+C46</f>
        <v>507.90000000000003</v>
      </c>
      <c r="D47" s="41">
        <f t="shared" si="34"/>
        <v>63428</v>
      </c>
      <c r="E47" s="10">
        <f t="shared" si="29"/>
        <v>124.88285095491237</v>
      </c>
      <c r="F47" s="53"/>
      <c r="G47" s="40">
        <f t="shared" ref="G47:L47" si="35">G24+G36+G46</f>
        <v>1001.71</v>
      </c>
      <c r="H47" s="41">
        <f t="shared" si="35"/>
        <v>125134</v>
      </c>
      <c r="I47" s="40">
        <f t="shared" si="35"/>
        <v>332</v>
      </c>
      <c r="J47" s="41">
        <f t="shared" si="35"/>
        <v>27871</v>
      </c>
      <c r="K47" s="41">
        <f t="shared" si="35"/>
        <v>653370</v>
      </c>
      <c r="L47" s="41">
        <f t="shared" si="35"/>
        <v>621330</v>
      </c>
      <c r="M47" s="9" t="s">
        <v>8</v>
      </c>
      <c r="N47" s="12">
        <f t="shared" si="2"/>
        <v>4.4897563775967848</v>
      </c>
      <c r="O47" s="13">
        <f t="shared" si="3"/>
        <v>23.442646478418428</v>
      </c>
      <c r="P47" s="26">
        <f t="shared" si="30"/>
        <v>1286.4146485528647</v>
      </c>
      <c r="Q47" s="114">
        <f t="shared" si="26"/>
        <v>0.43941161632086778</v>
      </c>
      <c r="R47" s="53"/>
      <c r="S47" s="40">
        <f t="shared" ref="S47:X47" si="36">S24+S36+S46</f>
        <v>1001.71</v>
      </c>
      <c r="T47" s="41">
        <f t="shared" si="36"/>
        <v>125134</v>
      </c>
      <c r="U47" s="40">
        <f t="shared" si="36"/>
        <v>332</v>
      </c>
      <c r="V47" s="41">
        <f t="shared" si="36"/>
        <v>27871</v>
      </c>
      <c r="W47" s="41">
        <f t="shared" si="36"/>
        <v>653370</v>
      </c>
      <c r="X47" s="41">
        <f t="shared" si="36"/>
        <v>621330</v>
      </c>
      <c r="Y47" s="9" t="s">
        <v>8</v>
      </c>
      <c r="Z47" s="12">
        <f t="shared" si="8"/>
        <v>4.4897563775967848</v>
      </c>
      <c r="AA47" s="13">
        <f t="shared" si="9"/>
        <v>23.442646478418428</v>
      </c>
      <c r="AB47" s="104">
        <f t="shared" si="10"/>
        <v>1286.4146485528647</v>
      </c>
      <c r="AC47" s="109">
        <f t="shared" si="28"/>
        <v>0.43941161632086778</v>
      </c>
      <c r="AG47" s="431">
        <f t="shared" si="13"/>
        <v>0</v>
      </c>
      <c r="AH47" s="431">
        <f t="shared" si="14"/>
        <v>0</v>
      </c>
    </row>
    <row r="52" spans="1:34" ht="18.75" x14ac:dyDescent="0.3">
      <c r="A52" s="567" t="s">
        <v>22</v>
      </c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</row>
    <row r="53" spans="1:34" ht="15.75" x14ac:dyDescent="0.25">
      <c r="A53" s="568" t="s">
        <v>62</v>
      </c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</row>
    <row r="54" spans="1:34" ht="15.75" x14ac:dyDescent="0.25">
      <c r="A54" s="568" t="s">
        <v>79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U54" s="568"/>
      <c r="V54" s="568"/>
      <c r="W54" s="568"/>
      <c r="X54" s="568"/>
      <c r="Y54" s="568"/>
      <c r="Z54" s="568"/>
      <c r="AA54" s="568"/>
      <c r="AB54" s="568"/>
      <c r="AC54" s="568"/>
    </row>
    <row r="55" spans="1:34" ht="19.5" thickBot="1" x14ac:dyDescent="0.35">
      <c r="C55" s="2"/>
      <c r="D55" s="2"/>
      <c r="E55" s="2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11">
        <v>4</v>
      </c>
      <c r="AC55" s="4"/>
    </row>
    <row r="56" spans="1:34" ht="15" customHeight="1" x14ac:dyDescent="0.25">
      <c r="A56" s="569" t="s">
        <v>3</v>
      </c>
      <c r="B56" s="571" t="s">
        <v>2</v>
      </c>
      <c r="C56" s="573" t="s">
        <v>59</v>
      </c>
      <c r="D56" s="573" t="s">
        <v>60</v>
      </c>
      <c r="E56" s="573" t="s">
        <v>23</v>
      </c>
      <c r="F56" s="576" t="s">
        <v>9</v>
      </c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8"/>
      <c r="R56" s="576" t="s">
        <v>10</v>
      </c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9"/>
    </row>
    <row r="57" spans="1:34" ht="51.75" thickBot="1" x14ac:dyDescent="0.45">
      <c r="A57" s="570"/>
      <c r="B57" s="572"/>
      <c r="C57" s="574"/>
      <c r="D57" s="575"/>
      <c r="E57" s="575"/>
      <c r="F57" s="8" t="s">
        <v>14</v>
      </c>
      <c r="G57" s="95" t="s">
        <v>13</v>
      </c>
      <c r="H57" s="95" t="s">
        <v>57</v>
      </c>
      <c r="I57" s="1" t="s">
        <v>4</v>
      </c>
      <c r="J57" s="1" t="s">
        <v>5</v>
      </c>
      <c r="K57" s="1" t="s">
        <v>6</v>
      </c>
      <c r="L57" s="95" t="s">
        <v>64</v>
      </c>
      <c r="M57" s="557" t="s">
        <v>7</v>
      </c>
      <c r="N57" s="558"/>
      <c r="O57" s="1" t="s">
        <v>0</v>
      </c>
      <c r="P57" s="1" t="s">
        <v>1</v>
      </c>
      <c r="Q57" s="95" t="s">
        <v>61</v>
      </c>
      <c r="R57" s="8" t="s">
        <v>14</v>
      </c>
      <c r="S57" s="95" t="s">
        <v>12</v>
      </c>
      <c r="T57" s="95" t="s">
        <v>11</v>
      </c>
      <c r="U57" s="1" t="s">
        <v>4</v>
      </c>
      <c r="V57" s="1" t="s">
        <v>5</v>
      </c>
      <c r="W57" s="1" t="s">
        <v>6</v>
      </c>
      <c r="X57" s="95" t="s">
        <v>65</v>
      </c>
      <c r="Y57" s="557" t="s">
        <v>7</v>
      </c>
      <c r="Z57" s="558"/>
      <c r="AA57" s="1" t="s">
        <v>0</v>
      </c>
      <c r="AB57" s="102" t="s">
        <v>1</v>
      </c>
      <c r="AC57" s="105" t="s">
        <v>15</v>
      </c>
      <c r="AE57" s="260" t="s">
        <v>98</v>
      </c>
      <c r="AG57" s="489" t="s">
        <v>99</v>
      </c>
    </row>
    <row r="58" spans="1:34" x14ac:dyDescent="0.25">
      <c r="A58" s="89" t="s">
        <v>26</v>
      </c>
      <c r="B58" s="559">
        <v>1997</v>
      </c>
      <c r="C58" s="78">
        <v>18.91</v>
      </c>
      <c r="D58" s="79">
        <v>2446</v>
      </c>
      <c r="E58" s="31">
        <f t="shared" ref="E58:E87" si="37">D58/C58</f>
        <v>129.34955050237969</v>
      </c>
      <c r="F58" s="64">
        <f t="shared" ref="F58:F96" si="38">G58/C58</f>
        <v>4</v>
      </c>
      <c r="G58" s="65">
        <v>75.64</v>
      </c>
      <c r="H58" s="66">
        <v>9784</v>
      </c>
      <c r="I58" s="65">
        <v>19</v>
      </c>
      <c r="J58" s="66">
        <v>1450</v>
      </c>
      <c r="K58" s="66">
        <v>31580</v>
      </c>
      <c r="L58" s="135">
        <v>30070</v>
      </c>
      <c r="M58" s="67" t="s">
        <v>8</v>
      </c>
      <c r="N58" s="68">
        <f t="shared" ref="N58:N98" si="39">H58/J58</f>
        <v>6.7475862068965515</v>
      </c>
      <c r="O58" s="69">
        <f t="shared" ref="O58:O98" si="40">K58/J58</f>
        <v>21.779310344827586</v>
      </c>
      <c r="P58" s="70">
        <f t="shared" ref="P58:P87" si="41">K58/C58</f>
        <v>1670.0158646218931</v>
      </c>
      <c r="Q58" s="100">
        <f t="shared" ref="Q58:Q74" si="42">J58/D58</f>
        <v>0.59280457890433358</v>
      </c>
      <c r="R58" s="64">
        <f t="shared" ref="R58:R74" si="43">S58/C58</f>
        <v>6</v>
      </c>
      <c r="S58" s="71">
        <f t="shared" ref="S58:X73" si="44">G58+S7</f>
        <v>113.46000000000001</v>
      </c>
      <c r="T58" s="72">
        <f t="shared" si="44"/>
        <v>14676</v>
      </c>
      <c r="U58" s="71">
        <f t="shared" si="44"/>
        <v>31</v>
      </c>
      <c r="V58" s="72">
        <f t="shared" si="44"/>
        <v>2469</v>
      </c>
      <c r="W58" s="72">
        <f t="shared" si="44"/>
        <v>55170</v>
      </c>
      <c r="X58" s="72">
        <f t="shared" si="44"/>
        <v>52510</v>
      </c>
      <c r="Y58" s="67" t="s">
        <v>8</v>
      </c>
      <c r="Z58" s="21">
        <f t="shared" ref="Z58:Z98" si="45">T58/V58</f>
        <v>5.9441069258809236</v>
      </c>
      <c r="AA58" s="22">
        <f t="shared" ref="AA58:AA98" si="46">W58/V58</f>
        <v>22.345078979343864</v>
      </c>
      <c r="AB58" s="103">
        <f t="shared" ref="AB58:AB98" si="47">W58/C58</f>
        <v>2917.5039661554733</v>
      </c>
      <c r="AC58" s="106">
        <f t="shared" ref="AC58:AC74" si="48">V58/D58</f>
        <v>1.0094031071136549</v>
      </c>
      <c r="AF58" s="132">
        <f>AD58-P58</f>
        <v>-1670.0158646218931</v>
      </c>
      <c r="AG58" s="431">
        <f>(J58/D58)*AE58</f>
        <v>0</v>
      </c>
      <c r="AH58" s="431">
        <f>AG58*O58</f>
        <v>0</v>
      </c>
    </row>
    <row r="59" spans="1:34" x14ac:dyDescent="0.25">
      <c r="A59" s="90" t="s">
        <v>27</v>
      </c>
      <c r="B59" s="560"/>
      <c r="C59" s="27">
        <v>16.41</v>
      </c>
      <c r="D59" s="28">
        <v>2028</v>
      </c>
      <c r="E59" s="16">
        <f t="shared" si="37"/>
        <v>123.58318098720292</v>
      </c>
      <c r="F59" s="17">
        <f t="shared" si="38"/>
        <v>4</v>
      </c>
      <c r="G59" s="18">
        <v>65.64</v>
      </c>
      <c r="H59" s="19">
        <v>8112</v>
      </c>
      <c r="I59" s="18">
        <v>19</v>
      </c>
      <c r="J59" s="19">
        <v>1085</v>
      </c>
      <c r="K59" s="19">
        <v>25610</v>
      </c>
      <c r="L59" s="136">
        <v>24380</v>
      </c>
      <c r="M59" s="20" t="s">
        <v>8</v>
      </c>
      <c r="N59" s="21">
        <f t="shared" si="39"/>
        <v>7.4764976958525349</v>
      </c>
      <c r="O59" s="22">
        <f t="shared" si="40"/>
        <v>23.603686635944701</v>
      </c>
      <c r="P59" s="23">
        <f t="shared" si="41"/>
        <v>1560.6337599024985</v>
      </c>
      <c r="Q59" s="100">
        <f t="shared" si="42"/>
        <v>0.53500986193293887</v>
      </c>
      <c r="R59" s="17">
        <f t="shared" si="43"/>
        <v>6</v>
      </c>
      <c r="S59" s="24">
        <f t="shared" si="44"/>
        <v>98.460000000000008</v>
      </c>
      <c r="T59" s="25">
        <f t="shared" si="44"/>
        <v>12168</v>
      </c>
      <c r="U59" s="24">
        <f t="shared" si="44"/>
        <v>30</v>
      </c>
      <c r="V59" s="25">
        <f t="shared" si="44"/>
        <v>1988</v>
      </c>
      <c r="W59" s="25">
        <f t="shared" si="44"/>
        <v>47350</v>
      </c>
      <c r="X59" s="72">
        <f t="shared" si="44"/>
        <v>45060</v>
      </c>
      <c r="Y59" s="20" t="s">
        <v>8</v>
      </c>
      <c r="Z59" s="21">
        <f t="shared" si="45"/>
        <v>6.1207243460764591</v>
      </c>
      <c r="AA59" s="22">
        <f t="shared" si="46"/>
        <v>23.817907444668009</v>
      </c>
      <c r="AB59" s="103">
        <f t="shared" si="47"/>
        <v>2885.4357099329677</v>
      </c>
      <c r="AC59" s="106">
        <f t="shared" si="48"/>
        <v>0.98027613412228798</v>
      </c>
      <c r="AF59" s="132">
        <f t="shared" ref="AF59:AF74" si="49">AD59-P59</f>
        <v>-1560.6337599024985</v>
      </c>
      <c r="AG59" s="431">
        <f t="shared" ref="AG59:AG98" si="50">(J59/D59)*AE59</f>
        <v>0</v>
      </c>
      <c r="AH59" s="431">
        <f t="shared" ref="AH59:AH98" si="51">AG59*O59</f>
        <v>0</v>
      </c>
    </row>
    <row r="60" spans="1:34" x14ac:dyDescent="0.25">
      <c r="A60" s="90" t="s">
        <v>28</v>
      </c>
      <c r="B60" s="560"/>
      <c r="C60" s="27">
        <v>18.7</v>
      </c>
      <c r="D60" s="28">
        <v>2286</v>
      </c>
      <c r="E60" s="16">
        <f t="shared" si="37"/>
        <v>122.24598930481284</v>
      </c>
      <c r="F60" s="17">
        <f t="shared" si="38"/>
        <v>4</v>
      </c>
      <c r="G60" s="18">
        <v>74.8</v>
      </c>
      <c r="H60" s="19">
        <v>9144</v>
      </c>
      <c r="I60" s="18">
        <v>22</v>
      </c>
      <c r="J60" s="19">
        <v>1413</v>
      </c>
      <c r="K60" s="19">
        <v>33060</v>
      </c>
      <c r="L60" s="136">
        <v>31480</v>
      </c>
      <c r="M60" s="20" t="s">
        <v>8</v>
      </c>
      <c r="N60" s="21">
        <f t="shared" si="39"/>
        <v>6.4713375796178347</v>
      </c>
      <c r="O60" s="22">
        <f t="shared" si="40"/>
        <v>23.397027600849256</v>
      </c>
      <c r="P60" s="23">
        <f t="shared" si="41"/>
        <v>1767.9144385026739</v>
      </c>
      <c r="Q60" s="100">
        <f t="shared" si="42"/>
        <v>0.61811023622047245</v>
      </c>
      <c r="R60" s="17">
        <f t="shared" si="43"/>
        <v>6</v>
      </c>
      <c r="S60" s="24">
        <f t="shared" si="44"/>
        <v>112.19999999999999</v>
      </c>
      <c r="T60" s="25">
        <f t="shared" si="44"/>
        <v>13716</v>
      </c>
      <c r="U60" s="24">
        <f t="shared" si="44"/>
        <v>34</v>
      </c>
      <c r="V60" s="25">
        <f t="shared" si="44"/>
        <v>2477</v>
      </c>
      <c r="W60" s="25">
        <f t="shared" si="44"/>
        <v>58520</v>
      </c>
      <c r="X60" s="72">
        <f t="shared" si="44"/>
        <v>55650</v>
      </c>
      <c r="Y60" s="20" t="s">
        <v>8</v>
      </c>
      <c r="Z60" s="21">
        <f t="shared" si="45"/>
        <v>5.5373435607589823</v>
      </c>
      <c r="AA60" s="22">
        <f t="shared" si="46"/>
        <v>23.625353249899071</v>
      </c>
      <c r="AB60" s="103">
        <f t="shared" si="47"/>
        <v>3129.4117647058824</v>
      </c>
      <c r="AC60" s="106">
        <f t="shared" si="48"/>
        <v>1.083552055993001</v>
      </c>
      <c r="AF60" s="132">
        <f t="shared" si="49"/>
        <v>-1767.9144385026739</v>
      </c>
      <c r="AG60" s="431">
        <f t="shared" si="50"/>
        <v>0</v>
      </c>
      <c r="AH60" s="431">
        <f t="shared" si="51"/>
        <v>0</v>
      </c>
    </row>
    <row r="61" spans="1:34" x14ac:dyDescent="0.25">
      <c r="A61" s="90" t="s">
        <v>29</v>
      </c>
      <c r="B61" s="560"/>
      <c r="C61" s="27">
        <v>17.149999999999999</v>
      </c>
      <c r="D61" s="28">
        <v>2151</v>
      </c>
      <c r="E61" s="16">
        <f t="shared" si="37"/>
        <v>125.42274052478135</v>
      </c>
      <c r="F61" s="17">
        <f t="shared" si="38"/>
        <v>4</v>
      </c>
      <c r="G61" s="18">
        <v>68.599999999999994</v>
      </c>
      <c r="H61" s="19">
        <v>8604</v>
      </c>
      <c r="I61" s="18">
        <v>18</v>
      </c>
      <c r="J61" s="19">
        <v>1264</v>
      </c>
      <c r="K61" s="19">
        <v>29980</v>
      </c>
      <c r="L61" s="136">
        <v>28550</v>
      </c>
      <c r="M61" s="20" t="s">
        <v>8</v>
      </c>
      <c r="N61" s="21">
        <f t="shared" si="39"/>
        <v>6.806962025316456</v>
      </c>
      <c r="O61" s="22">
        <f t="shared" si="40"/>
        <v>23.718354430379748</v>
      </c>
      <c r="P61" s="23">
        <f t="shared" si="41"/>
        <v>1748.1049562682217</v>
      </c>
      <c r="Q61" s="100">
        <f t="shared" si="42"/>
        <v>0.58763365876336593</v>
      </c>
      <c r="R61" s="17">
        <f t="shared" si="43"/>
        <v>6</v>
      </c>
      <c r="S61" s="24">
        <f t="shared" si="44"/>
        <v>102.89999999999999</v>
      </c>
      <c r="T61" s="25">
        <f t="shared" si="44"/>
        <v>12906</v>
      </c>
      <c r="U61" s="24">
        <f t="shared" si="44"/>
        <v>29</v>
      </c>
      <c r="V61" s="25">
        <f t="shared" si="44"/>
        <v>2151</v>
      </c>
      <c r="W61" s="25">
        <f t="shared" si="44"/>
        <v>51200</v>
      </c>
      <c r="X61" s="72">
        <f t="shared" si="44"/>
        <v>48690</v>
      </c>
      <c r="Y61" s="20" t="s">
        <v>8</v>
      </c>
      <c r="Z61" s="21">
        <f t="shared" si="45"/>
        <v>6</v>
      </c>
      <c r="AA61" s="22">
        <f t="shared" si="46"/>
        <v>23.802882380288239</v>
      </c>
      <c r="AB61" s="103">
        <f t="shared" si="47"/>
        <v>2985.4227405247816</v>
      </c>
      <c r="AC61" s="106">
        <f t="shared" si="48"/>
        <v>1</v>
      </c>
      <c r="AF61" s="132">
        <f t="shared" si="49"/>
        <v>-1748.1049562682217</v>
      </c>
      <c r="AG61" s="431">
        <f t="shared" si="50"/>
        <v>0</v>
      </c>
      <c r="AH61" s="431">
        <f t="shared" si="51"/>
        <v>0</v>
      </c>
    </row>
    <row r="62" spans="1:34" x14ac:dyDescent="0.25">
      <c r="A62" s="90" t="s">
        <v>30</v>
      </c>
      <c r="B62" s="560"/>
      <c r="C62" s="27">
        <v>16.600000000000001</v>
      </c>
      <c r="D62" s="28">
        <v>2133</v>
      </c>
      <c r="E62" s="16">
        <f t="shared" si="37"/>
        <v>128.49397590361446</v>
      </c>
      <c r="F62" s="17">
        <f t="shared" si="38"/>
        <v>4</v>
      </c>
      <c r="G62" s="18">
        <v>66.400000000000006</v>
      </c>
      <c r="H62" s="19">
        <v>8532</v>
      </c>
      <c r="I62" s="18">
        <v>17</v>
      </c>
      <c r="J62" s="19">
        <v>1228</v>
      </c>
      <c r="K62" s="19">
        <v>29160</v>
      </c>
      <c r="L62" s="136">
        <v>27760</v>
      </c>
      <c r="M62" s="20" t="s">
        <v>8</v>
      </c>
      <c r="N62" s="21">
        <f t="shared" si="39"/>
        <v>6.9478827361563518</v>
      </c>
      <c r="O62" s="22">
        <f t="shared" si="40"/>
        <v>23.745928338762216</v>
      </c>
      <c r="P62" s="23">
        <f t="shared" si="41"/>
        <v>1756.6265060240962</v>
      </c>
      <c r="Q62" s="100">
        <f t="shared" si="42"/>
        <v>0.57571495546179086</v>
      </c>
      <c r="R62" s="17">
        <f t="shared" si="43"/>
        <v>6</v>
      </c>
      <c r="S62" s="24">
        <f t="shared" si="44"/>
        <v>99.600000000000009</v>
      </c>
      <c r="T62" s="25">
        <f t="shared" si="44"/>
        <v>12798</v>
      </c>
      <c r="U62" s="24">
        <f t="shared" si="44"/>
        <v>29</v>
      </c>
      <c r="V62" s="25">
        <f t="shared" si="44"/>
        <v>2257</v>
      </c>
      <c r="W62" s="25">
        <f t="shared" si="44"/>
        <v>53030</v>
      </c>
      <c r="X62" s="72">
        <f t="shared" si="44"/>
        <v>50420</v>
      </c>
      <c r="Y62" s="20" t="s">
        <v>8</v>
      </c>
      <c r="Z62" s="21">
        <f t="shared" si="45"/>
        <v>5.6703588834736376</v>
      </c>
      <c r="AA62" s="22">
        <f t="shared" si="46"/>
        <v>23.495790872840054</v>
      </c>
      <c r="AB62" s="103">
        <f t="shared" si="47"/>
        <v>3194.5783132530119</v>
      </c>
      <c r="AC62" s="106">
        <f t="shared" si="48"/>
        <v>1.0581340834505391</v>
      </c>
      <c r="AF62" s="132">
        <f t="shared" si="49"/>
        <v>-1756.6265060240962</v>
      </c>
      <c r="AG62" s="431">
        <f t="shared" si="50"/>
        <v>0</v>
      </c>
      <c r="AH62" s="431">
        <f t="shared" si="51"/>
        <v>0</v>
      </c>
    </row>
    <row r="63" spans="1:34" x14ac:dyDescent="0.25">
      <c r="A63" s="90" t="s">
        <v>31</v>
      </c>
      <c r="B63" s="560"/>
      <c r="C63" s="27">
        <v>14.28</v>
      </c>
      <c r="D63" s="28">
        <v>1762</v>
      </c>
      <c r="E63" s="16">
        <f t="shared" si="37"/>
        <v>123.38935574229693</v>
      </c>
      <c r="F63" s="17">
        <f t="shared" si="38"/>
        <v>4</v>
      </c>
      <c r="G63" s="18">
        <v>57.12</v>
      </c>
      <c r="H63" s="19">
        <v>7048</v>
      </c>
      <c r="I63" s="18">
        <v>15</v>
      </c>
      <c r="J63" s="19">
        <v>997</v>
      </c>
      <c r="K63" s="19">
        <v>21240</v>
      </c>
      <c r="L63" s="136">
        <v>20220</v>
      </c>
      <c r="M63" s="20" t="s">
        <v>8</v>
      </c>
      <c r="N63" s="21">
        <f t="shared" si="39"/>
        <v>7.069207622868606</v>
      </c>
      <c r="O63" s="22">
        <f t="shared" si="40"/>
        <v>21.303911735205617</v>
      </c>
      <c r="P63" s="23">
        <f t="shared" si="41"/>
        <v>1487.3949579831933</v>
      </c>
      <c r="Q63" s="100">
        <f t="shared" si="42"/>
        <v>0.56583427922814988</v>
      </c>
      <c r="R63" s="17">
        <f t="shared" si="43"/>
        <v>6</v>
      </c>
      <c r="S63" s="24">
        <f t="shared" si="44"/>
        <v>85.679999999999993</v>
      </c>
      <c r="T63" s="25">
        <f t="shared" si="44"/>
        <v>10572</v>
      </c>
      <c r="U63" s="24">
        <f t="shared" si="44"/>
        <v>24</v>
      </c>
      <c r="V63" s="25">
        <f t="shared" si="44"/>
        <v>1727</v>
      </c>
      <c r="W63" s="25">
        <f t="shared" si="44"/>
        <v>37650</v>
      </c>
      <c r="X63" s="72">
        <f t="shared" si="44"/>
        <v>35830</v>
      </c>
      <c r="Y63" s="20" t="s">
        <v>8</v>
      </c>
      <c r="Z63" s="21">
        <f t="shared" si="45"/>
        <v>6.1215981470758543</v>
      </c>
      <c r="AA63" s="22">
        <f t="shared" si="46"/>
        <v>21.800810654313839</v>
      </c>
      <c r="AB63" s="103">
        <f t="shared" si="47"/>
        <v>2636.5546218487398</v>
      </c>
      <c r="AC63" s="106">
        <f t="shared" si="48"/>
        <v>0.98013620885357544</v>
      </c>
      <c r="AF63" s="132">
        <f t="shared" si="49"/>
        <v>-1487.3949579831933</v>
      </c>
      <c r="AG63" s="431">
        <f t="shared" si="50"/>
        <v>0</v>
      </c>
      <c r="AH63" s="431">
        <f t="shared" si="51"/>
        <v>0</v>
      </c>
    </row>
    <row r="64" spans="1:34" x14ac:dyDescent="0.25">
      <c r="A64" s="90" t="s">
        <v>32</v>
      </c>
      <c r="B64" s="560"/>
      <c r="C64" s="27">
        <v>19.53</v>
      </c>
      <c r="D64" s="28">
        <v>2423</v>
      </c>
      <c r="E64" s="16">
        <f t="shared" si="37"/>
        <v>124.06554019457245</v>
      </c>
      <c r="F64" s="17">
        <f t="shared" si="38"/>
        <v>4</v>
      </c>
      <c r="G64" s="18">
        <v>78.12</v>
      </c>
      <c r="H64" s="19">
        <v>9692</v>
      </c>
      <c r="I64" s="18">
        <v>21</v>
      </c>
      <c r="J64" s="19">
        <v>1436</v>
      </c>
      <c r="K64" s="19">
        <v>34640</v>
      </c>
      <c r="L64" s="136">
        <v>32980</v>
      </c>
      <c r="M64" s="20" t="s">
        <v>8</v>
      </c>
      <c r="N64" s="21">
        <f t="shared" si="39"/>
        <v>6.7493036211699167</v>
      </c>
      <c r="O64" s="22">
        <f t="shared" si="40"/>
        <v>24.122562674094709</v>
      </c>
      <c r="P64" s="23">
        <f t="shared" si="41"/>
        <v>1773.6815156169994</v>
      </c>
      <c r="Q64" s="100">
        <f t="shared" si="42"/>
        <v>0.5926537350392076</v>
      </c>
      <c r="R64" s="17">
        <f t="shared" si="43"/>
        <v>6</v>
      </c>
      <c r="S64" s="24">
        <f t="shared" si="44"/>
        <v>117.18</v>
      </c>
      <c r="T64" s="25">
        <f t="shared" si="44"/>
        <v>14538</v>
      </c>
      <c r="U64" s="24">
        <f t="shared" si="44"/>
        <v>35</v>
      </c>
      <c r="V64" s="25">
        <f t="shared" si="44"/>
        <v>2493</v>
      </c>
      <c r="W64" s="25">
        <f t="shared" si="44"/>
        <v>59890</v>
      </c>
      <c r="X64" s="72">
        <f t="shared" si="44"/>
        <v>57000</v>
      </c>
      <c r="Y64" s="20" t="s">
        <v>8</v>
      </c>
      <c r="Z64" s="21">
        <f t="shared" si="45"/>
        <v>5.8315282791817085</v>
      </c>
      <c r="AA64" s="22">
        <f t="shared" si="46"/>
        <v>24.023265142398717</v>
      </c>
      <c r="AB64" s="103">
        <f t="shared" si="47"/>
        <v>3066.5642601126469</v>
      </c>
      <c r="AC64" s="106">
        <f t="shared" si="48"/>
        <v>1.0288898060255882</v>
      </c>
      <c r="AF64" s="132">
        <f t="shared" si="49"/>
        <v>-1773.6815156169994</v>
      </c>
      <c r="AG64" s="431">
        <f t="shared" si="50"/>
        <v>0</v>
      </c>
      <c r="AH64" s="431">
        <f t="shared" si="51"/>
        <v>0</v>
      </c>
    </row>
    <row r="65" spans="1:34" x14ac:dyDescent="0.25">
      <c r="A65" s="90" t="s">
        <v>33</v>
      </c>
      <c r="B65" s="560"/>
      <c r="C65" s="27">
        <v>19.88</v>
      </c>
      <c r="D65" s="28">
        <v>2473</v>
      </c>
      <c r="E65" s="16">
        <f t="shared" si="37"/>
        <v>124.39637826961771</v>
      </c>
      <c r="F65" s="17">
        <f t="shared" si="38"/>
        <v>4</v>
      </c>
      <c r="G65" s="18">
        <v>79.52</v>
      </c>
      <c r="H65" s="19">
        <v>9892</v>
      </c>
      <c r="I65" s="18">
        <v>24</v>
      </c>
      <c r="J65" s="19">
        <v>1626</v>
      </c>
      <c r="K65" s="19">
        <v>38610</v>
      </c>
      <c r="L65" s="136">
        <v>36760</v>
      </c>
      <c r="M65" s="20" t="s">
        <v>8</v>
      </c>
      <c r="N65" s="21">
        <f t="shared" si="39"/>
        <v>6.0836408364083638</v>
      </c>
      <c r="O65" s="22">
        <f t="shared" si="40"/>
        <v>23.745387453874539</v>
      </c>
      <c r="P65" s="23">
        <f t="shared" si="41"/>
        <v>1942.1529175050302</v>
      </c>
      <c r="Q65" s="100">
        <f t="shared" si="42"/>
        <v>0.65750101091791346</v>
      </c>
      <c r="R65" s="17">
        <f t="shared" si="43"/>
        <v>6</v>
      </c>
      <c r="S65" s="24">
        <f t="shared" si="44"/>
        <v>119.28</v>
      </c>
      <c r="T65" s="25">
        <f t="shared" si="44"/>
        <v>14838</v>
      </c>
      <c r="U65" s="24">
        <f t="shared" si="44"/>
        <v>36</v>
      </c>
      <c r="V65" s="25">
        <f t="shared" si="44"/>
        <v>2726</v>
      </c>
      <c r="W65" s="25">
        <f t="shared" si="44"/>
        <v>64880</v>
      </c>
      <c r="X65" s="72">
        <f t="shared" si="44"/>
        <v>61700</v>
      </c>
      <c r="Y65" s="20" t="s">
        <v>8</v>
      </c>
      <c r="Z65" s="21">
        <f t="shared" si="45"/>
        <v>5.4431401320616288</v>
      </c>
      <c r="AA65" s="22">
        <f t="shared" si="46"/>
        <v>23.800440205429201</v>
      </c>
      <c r="AB65" s="103">
        <f t="shared" si="47"/>
        <v>3263.5814889336016</v>
      </c>
      <c r="AC65" s="106">
        <f t="shared" si="48"/>
        <v>1.1023048928427013</v>
      </c>
      <c r="AF65" s="132">
        <f t="shared" si="49"/>
        <v>-1942.1529175050302</v>
      </c>
      <c r="AG65" s="431">
        <f t="shared" si="50"/>
        <v>0</v>
      </c>
      <c r="AH65" s="431">
        <f t="shared" si="51"/>
        <v>0</v>
      </c>
    </row>
    <row r="66" spans="1:34" x14ac:dyDescent="0.25">
      <c r="A66" s="90" t="s">
        <v>34</v>
      </c>
      <c r="B66" s="560"/>
      <c r="C66" s="27">
        <v>19.899999999999999</v>
      </c>
      <c r="D66" s="28">
        <v>2485</v>
      </c>
      <c r="E66" s="16">
        <f t="shared" si="37"/>
        <v>124.87437185929649</v>
      </c>
      <c r="F66" s="17">
        <f t="shared" si="38"/>
        <v>4</v>
      </c>
      <c r="G66" s="18">
        <v>79.599999999999994</v>
      </c>
      <c r="H66" s="19">
        <v>9940</v>
      </c>
      <c r="I66" s="18">
        <v>20</v>
      </c>
      <c r="J66" s="19">
        <v>1622</v>
      </c>
      <c r="K66" s="19">
        <v>38480</v>
      </c>
      <c r="L66" s="136">
        <v>36640</v>
      </c>
      <c r="M66" s="20" t="s">
        <v>8</v>
      </c>
      <c r="N66" s="21">
        <f t="shared" si="39"/>
        <v>6.1282367447595565</v>
      </c>
      <c r="O66" s="22">
        <f t="shared" si="40"/>
        <v>23.723797780517881</v>
      </c>
      <c r="P66" s="23">
        <f t="shared" si="41"/>
        <v>1933.6683417085428</v>
      </c>
      <c r="Q66" s="100">
        <f t="shared" si="42"/>
        <v>0.65271629778672036</v>
      </c>
      <c r="R66" s="17">
        <f t="shared" si="43"/>
        <v>6</v>
      </c>
      <c r="S66" s="24">
        <f t="shared" si="44"/>
        <v>119.39999999999999</v>
      </c>
      <c r="T66" s="25">
        <f t="shared" si="44"/>
        <v>14910</v>
      </c>
      <c r="U66" s="24">
        <f t="shared" si="44"/>
        <v>32</v>
      </c>
      <c r="V66" s="25">
        <f t="shared" si="44"/>
        <v>2820</v>
      </c>
      <c r="W66" s="25">
        <f t="shared" si="44"/>
        <v>66670</v>
      </c>
      <c r="X66" s="72">
        <f t="shared" si="44"/>
        <v>63460</v>
      </c>
      <c r="Y66" s="20" t="s">
        <v>8</v>
      </c>
      <c r="Z66" s="21">
        <f t="shared" si="45"/>
        <v>5.2872340425531918</v>
      </c>
      <c r="AA66" s="22">
        <f t="shared" si="46"/>
        <v>23.641843971631207</v>
      </c>
      <c r="AB66" s="103">
        <f t="shared" si="47"/>
        <v>3350.2512562814072</v>
      </c>
      <c r="AC66" s="106">
        <f t="shared" si="48"/>
        <v>1.1348088531187124</v>
      </c>
      <c r="AF66" s="132">
        <f t="shared" si="49"/>
        <v>-1933.6683417085428</v>
      </c>
      <c r="AG66" s="431">
        <f t="shared" si="50"/>
        <v>0</v>
      </c>
      <c r="AH66" s="431">
        <f t="shared" si="51"/>
        <v>0</v>
      </c>
    </row>
    <row r="67" spans="1:34" x14ac:dyDescent="0.25">
      <c r="A67" s="90" t="s">
        <v>35</v>
      </c>
      <c r="B67" s="560"/>
      <c r="C67" s="27">
        <v>16.489999999999998</v>
      </c>
      <c r="D67" s="28">
        <v>2171</v>
      </c>
      <c r="E67" s="16">
        <f t="shared" si="37"/>
        <v>131.65554881746513</v>
      </c>
      <c r="F67" s="17">
        <f t="shared" si="38"/>
        <v>5.0000000000000009</v>
      </c>
      <c r="G67" s="18">
        <v>82.45</v>
      </c>
      <c r="H67" s="19">
        <v>10855</v>
      </c>
      <c r="I67" s="18">
        <v>31</v>
      </c>
      <c r="J67" s="19">
        <v>1592</v>
      </c>
      <c r="K67" s="19">
        <v>39370</v>
      </c>
      <c r="L67" s="136">
        <v>37490</v>
      </c>
      <c r="M67" s="20" t="s">
        <v>8</v>
      </c>
      <c r="N67" s="21">
        <f t="shared" si="39"/>
        <v>6.8184673366834172</v>
      </c>
      <c r="O67" s="22">
        <f t="shared" si="40"/>
        <v>24.729899497487438</v>
      </c>
      <c r="P67" s="23">
        <f t="shared" si="41"/>
        <v>2387.5075803517284</v>
      </c>
      <c r="Q67" s="100">
        <f t="shared" si="42"/>
        <v>0.73330262551819436</v>
      </c>
      <c r="R67" s="17">
        <f t="shared" si="43"/>
        <v>7.0000000000000009</v>
      </c>
      <c r="S67" s="24">
        <f t="shared" si="44"/>
        <v>115.43</v>
      </c>
      <c r="T67" s="25">
        <f t="shared" si="44"/>
        <v>15197</v>
      </c>
      <c r="U67" s="24">
        <f t="shared" si="44"/>
        <v>41</v>
      </c>
      <c r="V67" s="25">
        <f t="shared" si="44"/>
        <v>2514</v>
      </c>
      <c r="W67" s="25">
        <f t="shared" si="44"/>
        <v>61800</v>
      </c>
      <c r="X67" s="72">
        <f t="shared" si="44"/>
        <v>58830</v>
      </c>
      <c r="Y67" s="20" t="s">
        <v>8</v>
      </c>
      <c r="Z67" s="21">
        <f t="shared" si="45"/>
        <v>6.0449482895783611</v>
      </c>
      <c r="AA67" s="22">
        <f t="shared" si="46"/>
        <v>24.582338902147971</v>
      </c>
      <c r="AB67" s="103">
        <f t="shared" si="47"/>
        <v>3747.7258944815044</v>
      </c>
      <c r="AC67" s="106">
        <f t="shared" si="48"/>
        <v>1.1579917088899125</v>
      </c>
      <c r="AF67" s="132">
        <f t="shared" si="49"/>
        <v>-2387.5075803517284</v>
      </c>
      <c r="AG67" s="431">
        <f t="shared" si="50"/>
        <v>0</v>
      </c>
      <c r="AH67" s="431">
        <f t="shared" si="51"/>
        <v>0</v>
      </c>
    </row>
    <row r="68" spans="1:34" x14ac:dyDescent="0.25">
      <c r="A68" s="90" t="s">
        <v>36</v>
      </c>
      <c r="B68" s="560"/>
      <c r="C68" s="27">
        <v>19.05</v>
      </c>
      <c r="D68" s="28">
        <v>2490</v>
      </c>
      <c r="E68" s="16">
        <f t="shared" si="37"/>
        <v>130.70866141732282</v>
      </c>
      <c r="F68" s="17">
        <f t="shared" si="38"/>
        <v>5</v>
      </c>
      <c r="G68" s="18">
        <v>95.25</v>
      </c>
      <c r="H68" s="19">
        <v>12450</v>
      </c>
      <c r="I68" s="18">
        <v>32</v>
      </c>
      <c r="J68" s="19">
        <v>2035</v>
      </c>
      <c r="K68" s="19">
        <v>49250</v>
      </c>
      <c r="L68" s="136">
        <v>46890</v>
      </c>
      <c r="M68" s="20" t="s">
        <v>8</v>
      </c>
      <c r="N68" s="21">
        <f t="shared" si="39"/>
        <v>6.117936117936118</v>
      </c>
      <c r="O68" s="22">
        <f t="shared" si="40"/>
        <v>24.201474201474202</v>
      </c>
      <c r="P68" s="23">
        <f t="shared" si="41"/>
        <v>2585.3018372703409</v>
      </c>
      <c r="Q68" s="100">
        <f t="shared" si="42"/>
        <v>0.81726907630522083</v>
      </c>
      <c r="R68" s="17">
        <f t="shared" si="43"/>
        <v>6.9999999999999991</v>
      </c>
      <c r="S68" s="24">
        <f t="shared" si="44"/>
        <v>133.35</v>
      </c>
      <c r="T68" s="25">
        <f t="shared" si="44"/>
        <v>17430</v>
      </c>
      <c r="U68" s="24">
        <f t="shared" si="44"/>
        <v>49</v>
      </c>
      <c r="V68" s="25">
        <f t="shared" si="44"/>
        <v>3255</v>
      </c>
      <c r="W68" s="25">
        <f t="shared" si="44"/>
        <v>79840</v>
      </c>
      <c r="X68" s="72">
        <f t="shared" si="44"/>
        <v>75990</v>
      </c>
      <c r="Y68" s="20" t="s">
        <v>8</v>
      </c>
      <c r="Z68" s="21">
        <f t="shared" si="45"/>
        <v>5.354838709677419</v>
      </c>
      <c r="AA68" s="22">
        <f t="shared" si="46"/>
        <v>24.528417818740401</v>
      </c>
      <c r="AB68" s="103">
        <f t="shared" si="47"/>
        <v>4191.0761154855645</v>
      </c>
      <c r="AC68" s="106">
        <f t="shared" si="48"/>
        <v>1.3072289156626506</v>
      </c>
      <c r="AF68" s="257">
        <f t="shared" si="49"/>
        <v>-2585.3018372703409</v>
      </c>
      <c r="AG68" s="431">
        <f t="shared" si="50"/>
        <v>0</v>
      </c>
      <c r="AH68" s="431">
        <f t="shared" si="51"/>
        <v>0</v>
      </c>
    </row>
    <row r="69" spans="1:34" x14ac:dyDescent="0.25">
      <c r="A69" s="90" t="s">
        <v>37</v>
      </c>
      <c r="B69" s="560"/>
      <c r="C69" s="27">
        <v>20.239999999999998</v>
      </c>
      <c r="D69" s="28">
        <v>2519</v>
      </c>
      <c r="E69" s="16">
        <f t="shared" si="37"/>
        <v>124.45652173913045</v>
      </c>
      <c r="F69" s="17">
        <f t="shared" si="38"/>
        <v>5.0000000000000009</v>
      </c>
      <c r="G69" s="18">
        <v>101.2</v>
      </c>
      <c r="H69" s="19">
        <v>12595</v>
      </c>
      <c r="I69" s="18">
        <v>29</v>
      </c>
      <c r="J69" s="19">
        <v>2012</v>
      </c>
      <c r="K69" s="19">
        <v>48810</v>
      </c>
      <c r="L69" s="136">
        <v>46470</v>
      </c>
      <c r="M69" s="20" t="s">
        <v>8</v>
      </c>
      <c r="N69" s="21">
        <f t="shared" si="39"/>
        <v>6.2599403578528827</v>
      </c>
      <c r="O69" s="22">
        <f t="shared" si="40"/>
        <v>24.259443339960239</v>
      </c>
      <c r="P69" s="23">
        <f t="shared" si="41"/>
        <v>2411.5612648221345</v>
      </c>
      <c r="Q69" s="100">
        <f t="shared" si="42"/>
        <v>0.79872965462485113</v>
      </c>
      <c r="R69" s="17">
        <f t="shared" si="43"/>
        <v>7.0000000000000009</v>
      </c>
      <c r="S69" s="24">
        <f t="shared" si="44"/>
        <v>141.68</v>
      </c>
      <c r="T69" s="25">
        <f t="shared" si="44"/>
        <v>17633</v>
      </c>
      <c r="U69" s="24">
        <f t="shared" si="44"/>
        <v>41</v>
      </c>
      <c r="V69" s="25">
        <f t="shared" si="44"/>
        <v>2945</v>
      </c>
      <c r="W69" s="25">
        <f t="shared" si="44"/>
        <v>71940</v>
      </c>
      <c r="X69" s="72">
        <f t="shared" si="44"/>
        <v>68470</v>
      </c>
      <c r="Y69" s="20" t="s">
        <v>8</v>
      </c>
      <c r="Z69" s="21">
        <f t="shared" si="45"/>
        <v>5.9874363327674027</v>
      </c>
      <c r="AA69" s="22">
        <f t="shared" si="46"/>
        <v>24.427843803056028</v>
      </c>
      <c r="AB69" s="103">
        <f t="shared" si="47"/>
        <v>3554.347826086957</v>
      </c>
      <c r="AC69" s="106">
        <f t="shared" si="48"/>
        <v>1.1691147280666931</v>
      </c>
      <c r="AF69" s="132">
        <f t="shared" si="49"/>
        <v>-2411.5612648221345</v>
      </c>
      <c r="AG69" s="431">
        <f t="shared" si="50"/>
        <v>0</v>
      </c>
      <c r="AH69" s="431">
        <f t="shared" si="51"/>
        <v>0</v>
      </c>
    </row>
    <row r="70" spans="1:34" x14ac:dyDescent="0.25">
      <c r="A70" s="90" t="s">
        <v>18</v>
      </c>
      <c r="B70" s="560"/>
      <c r="C70" s="27">
        <v>15.47</v>
      </c>
      <c r="D70" s="28">
        <v>1640</v>
      </c>
      <c r="E70" s="16">
        <f t="shared" si="37"/>
        <v>106.01163542340012</v>
      </c>
      <c r="F70" s="17">
        <f t="shared" si="38"/>
        <v>4</v>
      </c>
      <c r="G70" s="18">
        <v>61.88</v>
      </c>
      <c r="H70" s="19">
        <v>6560</v>
      </c>
      <c r="I70" s="18">
        <v>17</v>
      </c>
      <c r="J70" s="19">
        <v>1081</v>
      </c>
      <c r="K70" s="19">
        <v>25290</v>
      </c>
      <c r="L70" s="136">
        <v>24080</v>
      </c>
      <c r="M70" s="20" t="s">
        <v>8</v>
      </c>
      <c r="N70" s="21">
        <f t="shared" si="39"/>
        <v>6.0684551341350605</v>
      </c>
      <c r="O70" s="22">
        <f t="shared" si="40"/>
        <v>23.3950046253469</v>
      </c>
      <c r="P70" s="23">
        <f t="shared" si="41"/>
        <v>1634.776987718164</v>
      </c>
      <c r="Q70" s="100">
        <f t="shared" si="42"/>
        <v>0.65914634146341466</v>
      </c>
      <c r="R70" s="17">
        <f t="shared" si="43"/>
        <v>6</v>
      </c>
      <c r="S70" s="24">
        <f t="shared" si="44"/>
        <v>92.820000000000007</v>
      </c>
      <c r="T70" s="25">
        <f t="shared" si="44"/>
        <v>9840</v>
      </c>
      <c r="U70" s="24">
        <f t="shared" si="44"/>
        <v>28</v>
      </c>
      <c r="V70" s="25">
        <f t="shared" si="44"/>
        <v>1665</v>
      </c>
      <c r="W70" s="25">
        <f t="shared" si="44"/>
        <v>39280</v>
      </c>
      <c r="X70" s="72">
        <f t="shared" si="44"/>
        <v>37390</v>
      </c>
      <c r="Y70" s="20" t="s">
        <v>8</v>
      </c>
      <c r="Z70" s="21">
        <f t="shared" si="45"/>
        <v>5.9099099099099099</v>
      </c>
      <c r="AA70" s="22">
        <f t="shared" si="46"/>
        <v>23.591591591591591</v>
      </c>
      <c r="AB70" s="103">
        <f t="shared" si="47"/>
        <v>2539.1079508726566</v>
      </c>
      <c r="AC70" s="106">
        <f t="shared" si="48"/>
        <v>1.0152439024390243</v>
      </c>
      <c r="AE70">
        <v>230</v>
      </c>
      <c r="AF70" s="132">
        <f t="shared" si="49"/>
        <v>-1634.776987718164</v>
      </c>
      <c r="AG70" s="431">
        <f t="shared" si="50"/>
        <v>151.60365853658539</v>
      </c>
      <c r="AH70" s="431">
        <f t="shared" si="51"/>
        <v>3546.768292682927</v>
      </c>
    </row>
    <row r="71" spans="1:34" x14ac:dyDescent="0.25">
      <c r="A71" s="90" t="s">
        <v>38</v>
      </c>
      <c r="B71" s="560"/>
      <c r="C71" s="27">
        <v>20.6</v>
      </c>
      <c r="D71" s="28">
        <v>2628</v>
      </c>
      <c r="E71" s="16">
        <f t="shared" si="37"/>
        <v>127.57281553398057</v>
      </c>
      <c r="F71" s="17">
        <f t="shared" si="38"/>
        <v>5</v>
      </c>
      <c r="G71" s="18">
        <v>103</v>
      </c>
      <c r="H71" s="19">
        <v>13140</v>
      </c>
      <c r="I71" s="18">
        <v>25</v>
      </c>
      <c r="J71" s="19">
        <v>2254</v>
      </c>
      <c r="K71" s="19">
        <v>54710</v>
      </c>
      <c r="L71" s="136">
        <v>52090</v>
      </c>
      <c r="M71" s="20" t="s">
        <v>8</v>
      </c>
      <c r="N71" s="21">
        <f t="shared" si="39"/>
        <v>5.8296362023070101</v>
      </c>
      <c r="O71" s="22">
        <f t="shared" si="40"/>
        <v>24.272404614019521</v>
      </c>
      <c r="P71" s="23">
        <f t="shared" si="41"/>
        <v>2655.8252427184466</v>
      </c>
      <c r="Q71" s="100">
        <f t="shared" si="42"/>
        <v>0.85768645357686457</v>
      </c>
      <c r="R71" s="17">
        <f t="shared" si="43"/>
        <v>6.9999999999999991</v>
      </c>
      <c r="S71" s="24">
        <f t="shared" si="44"/>
        <v>144.19999999999999</v>
      </c>
      <c r="T71" s="25">
        <f t="shared" si="44"/>
        <v>18396</v>
      </c>
      <c r="U71" s="24">
        <f t="shared" si="44"/>
        <v>39</v>
      </c>
      <c r="V71" s="25">
        <f t="shared" si="44"/>
        <v>3661</v>
      </c>
      <c r="W71" s="25">
        <f t="shared" si="44"/>
        <v>89440</v>
      </c>
      <c r="X71" s="72">
        <f t="shared" si="44"/>
        <v>85130</v>
      </c>
      <c r="Y71" s="20" t="s">
        <v>8</v>
      </c>
      <c r="Z71" s="21">
        <f t="shared" si="45"/>
        <v>5.0248565965583172</v>
      </c>
      <c r="AA71" s="22">
        <f t="shared" si="46"/>
        <v>24.43048347446053</v>
      </c>
      <c r="AB71" s="103">
        <f t="shared" si="47"/>
        <v>4341.7475728155341</v>
      </c>
      <c r="AC71" s="106">
        <f t="shared" si="48"/>
        <v>1.3930745814307459</v>
      </c>
      <c r="AF71" s="132">
        <f t="shared" si="49"/>
        <v>-2655.8252427184466</v>
      </c>
      <c r="AG71" s="431">
        <f t="shared" si="50"/>
        <v>0</v>
      </c>
      <c r="AH71" s="431">
        <f t="shared" si="51"/>
        <v>0</v>
      </c>
    </row>
    <row r="72" spans="1:34" x14ac:dyDescent="0.25">
      <c r="A72" s="90" t="s">
        <v>39</v>
      </c>
      <c r="B72" s="560"/>
      <c r="C72" s="27">
        <v>17.48</v>
      </c>
      <c r="D72" s="28">
        <v>2303</v>
      </c>
      <c r="E72" s="16">
        <f t="shared" si="37"/>
        <v>131.75057208237985</v>
      </c>
      <c r="F72" s="17">
        <f t="shared" si="38"/>
        <v>5</v>
      </c>
      <c r="G72" s="18">
        <v>87.4</v>
      </c>
      <c r="H72" s="19">
        <v>11515</v>
      </c>
      <c r="I72" s="18">
        <v>31</v>
      </c>
      <c r="J72" s="19">
        <v>1971</v>
      </c>
      <c r="K72" s="19">
        <v>47720</v>
      </c>
      <c r="L72" s="136">
        <v>45440</v>
      </c>
      <c r="M72" s="20" t="s">
        <v>8</v>
      </c>
      <c r="N72" s="21">
        <f t="shared" si="39"/>
        <v>5.8422120750887876</v>
      </c>
      <c r="O72" s="22">
        <f t="shared" si="40"/>
        <v>24.211060375443939</v>
      </c>
      <c r="P72" s="23">
        <f t="shared" si="41"/>
        <v>2729.9771167048052</v>
      </c>
      <c r="Q72" s="100">
        <f t="shared" si="42"/>
        <v>0.85584020842379505</v>
      </c>
      <c r="R72" s="17">
        <f t="shared" si="43"/>
        <v>7.0000000000000009</v>
      </c>
      <c r="S72" s="24">
        <f t="shared" si="44"/>
        <v>122.36000000000001</v>
      </c>
      <c r="T72" s="25">
        <f t="shared" si="44"/>
        <v>16121</v>
      </c>
      <c r="U72" s="24">
        <f t="shared" si="44"/>
        <v>42</v>
      </c>
      <c r="V72" s="25">
        <f t="shared" si="44"/>
        <v>3047</v>
      </c>
      <c r="W72" s="25">
        <f t="shared" si="44"/>
        <v>73980</v>
      </c>
      <c r="X72" s="72">
        <f t="shared" si="44"/>
        <v>70420</v>
      </c>
      <c r="Y72" s="20" t="s">
        <v>8</v>
      </c>
      <c r="Z72" s="21">
        <f t="shared" si="45"/>
        <v>5.2907778142435182</v>
      </c>
      <c r="AA72" s="22">
        <f t="shared" si="46"/>
        <v>24.279619297669839</v>
      </c>
      <c r="AB72" s="103">
        <f t="shared" si="47"/>
        <v>4232.2654462242563</v>
      </c>
      <c r="AC72" s="106">
        <f t="shared" si="48"/>
        <v>1.3230568823273992</v>
      </c>
      <c r="AF72" s="132">
        <f t="shared" si="49"/>
        <v>-2729.9771167048052</v>
      </c>
      <c r="AG72" s="431">
        <f t="shared" si="50"/>
        <v>0</v>
      </c>
      <c r="AH72" s="431">
        <f t="shared" si="51"/>
        <v>0</v>
      </c>
    </row>
    <row r="73" spans="1:34" x14ac:dyDescent="0.25">
      <c r="A73" s="90" t="s">
        <v>40</v>
      </c>
      <c r="B73" s="560"/>
      <c r="C73" s="27">
        <v>12.81</v>
      </c>
      <c r="D73" s="28">
        <v>1641</v>
      </c>
      <c r="E73" s="16">
        <f t="shared" si="37"/>
        <v>128.10304449648712</v>
      </c>
      <c r="F73" s="17">
        <f t="shared" si="38"/>
        <v>4</v>
      </c>
      <c r="G73" s="18">
        <v>51.24</v>
      </c>
      <c r="H73" s="19">
        <v>6564</v>
      </c>
      <c r="I73" s="18">
        <v>13</v>
      </c>
      <c r="J73" s="19">
        <v>939</v>
      </c>
      <c r="K73" s="19">
        <v>21240</v>
      </c>
      <c r="L73" s="136">
        <v>20220</v>
      </c>
      <c r="M73" s="20" t="s">
        <v>8</v>
      </c>
      <c r="N73" s="21">
        <f t="shared" si="39"/>
        <v>6.9904153354632586</v>
      </c>
      <c r="O73" s="22">
        <f t="shared" si="40"/>
        <v>22.619808306709267</v>
      </c>
      <c r="P73" s="23">
        <f t="shared" si="41"/>
        <v>1658.07962529274</v>
      </c>
      <c r="Q73" s="100">
        <f t="shared" si="42"/>
        <v>0.57221206581352835</v>
      </c>
      <c r="R73" s="17">
        <f t="shared" si="43"/>
        <v>6</v>
      </c>
      <c r="S73" s="24">
        <f t="shared" si="44"/>
        <v>76.86</v>
      </c>
      <c r="T73" s="25">
        <f t="shared" si="44"/>
        <v>9846</v>
      </c>
      <c r="U73" s="24">
        <f t="shared" si="44"/>
        <v>22</v>
      </c>
      <c r="V73" s="25">
        <f t="shared" si="44"/>
        <v>1665</v>
      </c>
      <c r="W73" s="25">
        <f t="shared" si="44"/>
        <v>37570</v>
      </c>
      <c r="X73" s="72">
        <f t="shared" si="44"/>
        <v>35750</v>
      </c>
      <c r="Y73" s="20" t="s">
        <v>8</v>
      </c>
      <c r="Z73" s="21">
        <f t="shared" si="45"/>
        <v>5.9135135135135135</v>
      </c>
      <c r="AA73" s="22">
        <f t="shared" si="46"/>
        <v>22.564564564564563</v>
      </c>
      <c r="AB73" s="103">
        <f t="shared" si="47"/>
        <v>2932.8649492583918</v>
      </c>
      <c r="AC73" s="106">
        <f t="shared" si="48"/>
        <v>1.0146252285191957</v>
      </c>
      <c r="AF73" s="132">
        <f t="shared" si="49"/>
        <v>-1658.07962529274</v>
      </c>
      <c r="AG73" s="431">
        <f t="shared" si="50"/>
        <v>0</v>
      </c>
      <c r="AH73" s="431">
        <f t="shared" si="51"/>
        <v>0</v>
      </c>
    </row>
    <row r="74" spans="1:34" x14ac:dyDescent="0.25">
      <c r="A74" s="91" t="s">
        <v>41</v>
      </c>
      <c r="B74" s="561"/>
      <c r="C74" s="54">
        <v>2.2200000000000002</v>
      </c>
      <c r="D74" s="55">
        <v>278</v>
      </c>
      <c r="E74" s="11">
        <f t="shared" si="37"/>
        <v>125.22522522522522</v>
      </c>
      <c r="F74" s="7">
        <f t="shared" si="38"/>
        <v>4</v>
      </c>
      <c r="G74" s="6">
        <v>8.8800000000000008</v>
      </c>
      <c r="H74" s="5">
        <v>1112</v>
      </c>
      <c r="I74" s="6">
        <v>4</v>
      </c>
      <c r="J74" s="5">
        <v>233</v>
      </c>
      <c r="K74" s="5">
        <v>5600</v>
      </c>
      <c r="L74" s="137">
        <v>5340</v>
      </c>
      <c r="M74" s="131" t="s">
        <v>8</v>
      </c>
      <c r="N74" s="60">
        <f t="shared" si="39"/>
        <v>4.7725321888412013</v>
      </c>
      <c r="O74" s="61">
        <f t="shared" si="40"/>
        <v>24.034334763948497</v>
      </c>
      <c r="P74" s="62">
        <f t="shared" si="41"/>
        <v>2522.5225225225222</v>
      </c>
      <c r="Q74" s="120">
        <f t="shared" si="42"/>
        <v>0.83812949640287771</v>
      </c>
      <c r="R74" s="17">
        <f t="shared" si="43"/>
        <v>6</v>
      </c>
      <c r="S74" s="24">
        <f t="shared" ref="S74:X89" si="52">G74+S23</f>
        <v>13.32</v>
      </c>
      <c r="T74" s="25">
        <f t="shared" si="52"/>
        <v>1668</v>
      </c>
      <c r="U74" s="24">
        <f t="shared" si="52"/>
        <v>6</v>
      </c>
      <c r="V74" s="25">
        <f t="shared" si="52"/>
        <v>382</v>
      </c>
      <c r="W74" s="25">
        <f t="shared" si="52"/>
        <v>9170</v>
      </c>
      <c r="X74" s="72">
        <f t="shared" si="52"/>
        <v>8740</v>
      </c>
      <c r="Y74" s="131" t="s">
        <v>8</v>
      </c>
      <c r="Z74" s="21">
        <f t="shared" si="45"/>
        <v>4.3664921465968582</v>
      </c>
      <c r="AA74" s="22">
        <f t="shared" si="46"/>
        <v>24.005235602094242</v>
      </c>
      <c r="AB74" s="103">
        <f t="shared" si="47"/>
        <v>4130.6306306306305</v>
      </c>
      <c r="AC74" s="106">
        <f t="shared" si="48"/>
        <v>1.3741007194244603</v>
      </c>
      <c r="AF74" s="132">
        <f t="shared" si="49"/>
        <v>-2522.5225225225222</v>
      </c>
      <c r="AG74" s="431">
        <f t="shared" si="50"/>
        <v>0</v>
      </c>
      <c r="AH74" s="431">
        <f t="shared" si="51"/>
        <v>0</v>
      </c>
    </row>
    <row r="75" spans="1:34" x14ac:dyDescent="0.25">
      <c r="A75" s="92" t="s">
        <v>24</v>
      </c>
      <c r="B75" s="44"/>
      <c r="C75" s="45">
        <f t="shared" ref="C75:D75" si="53">SUM(C58:C74)</f>
        <v>285.72000000000003</v>
      </c>
      <c r="D75" s="46">
        <f t="shared" si="53"/>
        <v>35857</v>
      </c>
      <c r="E75" s="130">
        <f t="shared" si="37"/>
        <v>125.49699006019878</v>
      </c>
      <c r="F75" s="73"/>
      <c r="G75" s="45">
        <f t="shared" ref="G75:L75" si="54">SUM(G58:G74)</f>
        <v>1236.7400000000002</v>
      </c>
      <c r="H75" s="46">
        <f t="shared" si="54"/>
        <v>155539</v>
      </c>
      <c r="I75" s="45">
        <f t="shared" si="54"/>
        <v>357</v>
      </c>
      <c r="J75" s="46">
        <f t="shared" si="54"/>
        <v>24238</v>
      </c>
      <c r="K75" s="46">
        <f t="shared" si="54"/>
        <v>574350</v>
      </c>
      <c r="L75" s="46">
        <f t="shared" si="54"/>
        <v>546860</v>
      </c>
      <c r="M75" s="74" t="s">
        <v>8</v>
      </c>
      <c r="N75" s="75">
        <f t="shared" si="39"/>
        <v>6.4171548807657395</v>
      </c>
      <c r="O75" s="76">
        <f t="shared" si="40"/>
        <v>23.69626206782738</v>
      </c>
      <c r="P75" s="77">
        <f t="shared" si="41"/>
        <v>2010.1847963040736</v>
      </c>
      <c r="Q75" s="101">
        <f>J75/D75</f>
        <v>0.67596285244164322</v>
      </c>
      <c r="R75" s="73"/>
      <c r="S75" s="45">
        <f t="shared" ref="S75:W75" si="55">SUM(S58:S74)</f>
        <v>1808.1799999999998</v>
      </c>
      <c r="T75" s="46">
        <f t="shared" si="55"/>
        <v>227253</v>
      </c>
      <c r="U75" s="45">
        <f t="shared" si="55"/>
        <v>548</v>
      </c>
      <c r="V75" s="46">
        <f t="shared" si="55"/>
        <v>40242</v>
      </c>
      <c r="W75" s="46">
        <f t="shared" si="55"/>
        <v>957380</v>
      </c>
      <c r="X75" s="72">
        <f t="shared" si="52"/>
        <v>911040</v>
      </c>
      <c r="Y75" s="129" t="s">
        <v>8</v>
      </c>
      <c r="Z75" s="75">
        <f t="shared" si="45"/>
        <v>5.6471596839123306</v>
      </c>
      <c r="AA75" s="76">
        <f t="shared" si="46"/>
        <v>23.790567069231152</v>
      </c>
      <c r="AB75" s="112">
        <f t="shared" si="47"/>
        <v>3350.762984740305</v>
      </c>
      <c r="AC75" s="107">
        <f>V75/D75</f>
        <v>1.1222913238698162</v>
      </c>
      <c r="AF75" s="132"/>
      <c r="AG75" s="431">
        <f t="shared" si="50"/>
        <v>0</v>
      </c>
      <c r="AH75" s="431">
        <f t="shared" si="51"/>
        <v>0</v>
      </c>
    </row>
    <row r="76" spans="1:34" x14ac:dyDescent="0.25">
      <c r="A76" s="90" t="s">
        <v>42</v>
      </c>
      <c r="B76" s="562">
        <v>1998</v>
      </c>
      <c r="C76" s="27">
        <v>19.739999999999998</v>
      </c>
      <c r="D76" s="28">
        <v>2490</v>
      </c>
      <c r="E76" s="16">
        <f t="shared" si="37"/>
        <v>126.13981762917935</v>
      </c>
      <c r="F76" s="17">
        <f t="shared" ref="F76" si="56">G76/C76</f>
        <v>4</v>
      </c>
      <c r="G76" s="18">
        <v>78.959999999999994</v>
      </c>
      <c r="H76" s="19">
        <v>9960</v>
      </c>
      <c r="I76" s="18">
        <v>20</v>
      </c>
      <c r="J76" s="19">
        <v>1404</v>
      </c>
      <c r="K76" s="19">
        <v>33460</v>
      </c>
      <c r="L76" s="136">
        <v>31870</v>
      </c>
      <c r="M76" s="20" t="s">
        <v>8</v>
      </c>
      <c r="N76" s="21">
        <f t="shared" si="39"/>
        <v>7.0940170940170937</v>
      </c>
      <c r="O76" s="22">
        <f t="shared" si="40"/>
        <v>23.83190883190883</v>
      </c>
      <c r="P76" s="23">
        <f t="shared" si="41"/>
        <v>1695.0354609929079</v>
      </c>
      <c r="Q76" s="100">
        <f t="shared" ref="Q76:Q86" si="57">J76/D76</f>
        <v>0.56385542168674696</v>
      </c>
      <c r="R76" s="17">
        <f t="shared" ref="R76:R86" si="58">S76/C76</f>
        <v>6</v>
      </c>
      <c r="S76" s="24">
        <f t="shared" ref="S76:W86" si="59">G76+S25</f>
        <v>118.44</v>
      </c>
      <c r="T76" s="25">
        <f t="shared" si="59"/>
        <v>14940</v>
      </c>
      <c r="U76" s="24">
        <f t="shared" si="59"/>
        <v>32</v>
      </c>
      <c r="V76" s="25">
        <f t="shared" si="59"/>
        <v>2482</v>
      </c>
      <c r="W76" s="25">
        <f t="shared" si="59"/>
        <v>58520</v>
      </c>
      <c r="X76" s="72">
        <f t="shared" si="52"/>
        <v>55690</v>
      </c>
      <c r="Y76" s="20" t="s">
        <v>8</v>
      </c>
      <c r="Z76" s="21">
        <f t="shared" si="45"/>
        <v>6.0193392425463337</v>
      </c>
      <c r="AA76" s="22">
        <f t="shared" si="46"/>
        <v>23.577759871071716</v>
      </c>
      <c r="AB76" s="103">
        <f t="shared" si="47"/>
        <v>2964.539007092199</v>
      </c>
      <c r="AC76" s="106">
        <f t="shared" ref="AC76:AC86" si="60">V76/D76</f>
        <v>0.99678714859437756</v>
      </c>
      <c r="AF76" s="132">
        <f t="shared" ref="AF76:AF86" si="61">AD76-P76</f>
        <v>-1695.0354609929079</v>
      </c>
      <c r="AG76" s="431">
        <f t="shared" si="50"/>
        <v>0</v>
      </c>
      <c r="AH76" s="431">
        <f t="shared" si="51"/>
        <v>0</v>
      </c>
    </row>
    <row r="77" spans="1:34" x14ac:dyDescent="0.25">
      <c r="A77" s="89" t="s">
        <v>43</v>
      </c>
      <c r="B77" s="563"/>
      <c r="C77" s="78">
        <v>22.16</v>
      </c>
      <c r="D77" s="79">
        <v>2704</v>
      </c>
      <c r="E77" s="63">
        <f t="shared" si="37"/>
        <v>122.02166064981949</v>
      </c>
      <c r="F77" s="64">
        <f t="shared" si="38"/>
        <v>4.6841155234657039</v>
      </c>
      <c r="G77" s="65">
        <v>103.8</v>
      </c>
      <c r="H77" s="66">
        <v>12665</v>
      </c>
      <c r="I77" s="65">
        <v>29</v>
      </c>
      <c r="J77" s="66">
        <v>2072</v>
      </c>
      <c r="K77" s="66">
        <v>47240</v>
      </c>
      <c r="L77" s="135">
        <v>44990</v>
      </c>
      <c r="M77" s="67" t="s">
        <v>8</v>
      </c>
      <c r="N77" s="68">
        <f t="shared" si="39"/>
        <v>6.1124517374517371</v>
      </c>
      <c r="O77" s="69">
        <f t="shared" si="40"/>
        <v>22.799227799227801</v>
      </c>
      <c r="P77" s="70">
        <f t="shared" si="41"/>
        <v>2131.7689530685921</v>
      </c>
      <c r="Q77" s="100">
        <f t="shared" si="57"/>
        <v>0.76627218934911245</v>
      </c>
      <c r="R77" s="64">
        <f t="shared" si="58"/>
        <v>6.4133574007220222</v>
      </c>
      <c r="S77" s="71">
        <f t="shared" si="59"/>
        <v>142.12</v>
      </c>
      <c r="T77" s="72">
        <f t="shared" si="59"/>
        <v>17287</v>
      </c>
      <c r="U77" s="71">
        <f t="shared" si="59"/>
        <v>44</v>
      </c>
      <c r="V77" s="72">
        <f t="shared" si="59"/>
        <v>3158</v>
      </c>
      <c r="W77" s="72">
        <f t="shared" si="59"/>
        <v>71660</v>
      </c>
      <c r="X77" s="72">
        <f t="shared" si="52"/>
        <v>68220</v>
      </c>
      <c r="Y77" s="67" t="s">
        <v>8</v>
      </c>
      <c r="Z77" s="21">
        <f t="shared" si="45"/>
        <v>5.4740341988600383</v>
      </c>
      <c r="AA77" s="22">
        <f t="shared" si="46"/>
        <v>22.691576947435085</v>
      </c>
      <c r="AB77" s="103">
        <f t="shared" si="47"/>
        <v>3233.7545126353789</v>
      </c>
      <c r="AC77" s="106">
        <f t="shared" si="60"/>
        <v>1.1678994082840237</v>
      </c>
      <c r="AF77" s="132">
        <f t="shared" si="61"/>
        <v>-2131.7689530685921</v>
      </c>
      <c r="AG77" s="431">
        <f t="shared" si="50"/>
        <v>0</v>
      </c>
      <c r="AH77" s="431">
        <f t="shared" si="51"/>
        <v>0</v>
      </c>
    </row>
    <row r="78" spans="1:34" x14ac:dyDescent="0.25">
      <c r="A78" s="90" t="s">
        <v>44</v>
      </c>
      <c r="B78" s="563"/>
      <c r="C78" s="27">
        <v>13.09</v>
      </c>
      <c r="D78" s="28">
        <v>1518</v>
      </c>
      <c r="E78" s="16">
        <f t="shared" si="37"/>
        <v>115.96638655462185</v>
      </c>
      <c r="F78" s="17">
        <f t="shared" si="38"/>
        <v>5</v>
      </c>
      <c r="G78" s="18">
        <v>65.45</v>
      </c>
      <c r="H78" s="19">
        <v>7590</v>
      </c>
      <c r="I78" s="18">
        <v>18</v>
      </c>
      <c r="J78" s="19">
        <v>1343</v>
      </c>
      <c r="K78" s="19">
        <v>30020</v>
      </c>
      <c r="L78" s="136">
        <v>28590</v>
      </c>
      <c r="M78" s="20" t="s">
        <v>8</v>
      </c>
      <c r="N78" s="21">
        <f t="shared" si="39"/>
        <v>5.6515264333581534</v>
      </c>
      <c r="O78" s="22">
        <f t="shared" si="40"/>
        <v>22.352941176470587</v>
      </c>
      <c r="P78" s="23">
        <f t="shared" si="41"/>
        <v>2293.3537051184112</v>
      </c>
      <c r="Q78" s="100">
        <f t="shared" si="57"/>
        <v>0.88471673254281946</v>
      </c>
      <c r="R78" s="17">
        <f t="shared" si="58"/>
        <v>6.3819709702062646</v>
      </c>
      <c r="S78" s="24">
        <f t="shared" si="59"/>
        <v>83.54</v>
      </c>
      <c r="T78" s="25">
        <f t="shared" si="59"/>
        <v>9690</v>
      </c>
      <c r="U78" s="24">
        <f t="shared" si="59"/>
        <v>25</v>
      </c>
      <c r="V78" s="25">
        <f t="shared" si="59"/>
        <v>2005</v>
      </c>
      <c r="W78" s="25">
        <f t="shared" si="59"/>
        <v>44540</v>
      </c>
      <c r="X78" s="72">
        <f t="shared" si="52"/>
        <v>42400</v>
      </c>
      <c r="Y78" s="20" t="s">
        <v>8</v>
      </c>
      <c r="Z78" s="21">
        <f t="shared" si="45"/>
        <v>4.8329177057356612</v>
      </c>
      <c r="AA78" s="22">
        <f t="shared" si="46"/>
        <v>22.214463840399002</v>
      </c>
      <c r="AB78" s="103">
        <f t="shared" si="47"/>
        <v>3402.5974025974028</v>
      </c>
      <c r="AC78" s="106">
        <f t="shared" si="60"/>
        <v>1.3208168642951252</v>
      </c>
      <c r="AF78" s="132">
        <f t="shared" si="61"/>
        <v>-2293.3537051184112</v>
      </c>
      <c r="AG78" s="431">
        <f t="shared" si="50"/>
        <v>0</v>
      </c>
      <c r="AH78" s="431">
        <f t="shared" si="51"/>
        <v>0</v>
      </c>
    </row>
    <row r="79" spans="1:34" x14ac:dyDescent="0.25">
      <c r="A79" s="90" t="s">
        <v>45</v>
      </c>
      <c r="B79" s="563"/>
      <c r="C79" s="27">
        <v>16.28</v>
      </c>
      <c r="D79" s="28">
        <v>1976</v>
      </c>
      <c r="E79" s="16">
        <f t="shared" si="37"/>
        <v>121.37592137592137</v>
      </c>
      <c r="F79" s="17">
        <f t="shared" si="38"/>
        <v>4</v>
      </c>
      <c r="G79" s="18">
        <v>65.12</v>
      </c>
      <c r="H79" s="19">
        <v>7904</v>
      </c>
      <c r="I79" s="18">
        <v>21</v>
      </c>
      <c r="J79" s="19">
        <v>1287</v>
      </c>
      <c r="K79" s="19">
        <v>31030</v>
      </c>
      <c r="L79" s="136">
        <v>29550</v>
      </c>
      <c r="M79" s="20" t="s">
        <v>8</v>
      </c>
      <c r="N79" s="21">
        <f t="shared" si="39"/>
        <v>6.141414141414141</v>
      </c>
      <c r="O79" s="22">
        <f t="shared" si="40"/>
        <v>24.110334110334112</v>
      </c>
      <c r="P79" s="23">
        <f t="shared" si="41"/>
        <v>1906.0196560196559</v>
      </c>
      <c r="Q79" s="100">
        <f t="shared" si="57"/>
        <v>0.65131578947368418</v>
      </c>
      <c r="R79" s="17">
        <f t="shared" si="58"/>
        <v>6</v>
      </c>
      <c r="S79" s="24">
        <f t="shared" si="59"/>
        <v>97.68</v>
      </c>
      <c r="T79" s="25">
        <f t="shared" si="59"/>
        <v>11856</v>
      </c>
      <c r="U79" s="24">
        <f t="shared" si="59"/>
        <v>32</v>
      </c>
      <c r="V79" s="25">
        <f t="shared" si="59"/>
        <v>2052</v>
      </c>
      <c r="W79" s="25">
        <f t="shared" si="59"/>
        <v>49840</v>
      </c>
      <c r="X79" s="72">
        <f t="shared" si="52"/>
        <v>47440</v>
      </c>
      <c r="Y79" s="20" t="s">
        <v>8</v>
      </c>
      <c r="Z79" s="21">
        <f t="shared" si="45"/>
        <v>5.7777777777777777</v>
      </c>
      <c r="AA79" s="22">
        <f t="shared" si="46"/>
        <v>24.288499025341132</v>
      </c>
      <c r="AB79" s="103">
        <f t="shared" si="47"/>
        <v>3061.4250614250614</v>
      </c>
      <c r="AC79" s="106">
        <f t="shared" si="60"/>
        <v>1.0384615384615385</v>
      </c>
      <c r="AF79" s="132">
        <f t="shared" si="61"/>
        <v>-1906.0196560196559</v>
      </c>
      <c r="AG79" s="431">
        <f t="shared" si="50"/>
        <v>0</v>
      </c>
      <c r="AH79" s="431">
        <f t="shared" si="51"/>
        <v>0</v>
      </c>
    </row>
    <row r="80" spans="1:34" x14ac:dyDescent="0.25">
      <c r="A80" s="90" t="s">
        <v>46</v>
      </c>
      <c r="B80" s="563"/>
      <c r="C80" s="27">
        <v>18.239999999999998</v>
      </c>
      <c r="D80" s="28">
        <v>2462</v>
      </c>
      <c r="E80" s="16">
        <f t="shared" si="37"/>
        <v>134.9780701754386</v>
      </c>
      <c r="F80" s="17">
        <f t="shared" si="38"/>
        <v>5.0000000000000009</v>
      </c>
      <c r="G80" s="18">
        <v>91.2</v>
      </c>
      <c r="H80" s="19">
        <v>12310</v>
      </c>
      <c r="I80" s="18">
        <v>27</v>
      </c>
      <c r="J80" s="19">
        <v>1823</v>
      </c>
      <c r="K80" s="19">
        <v>45370</v>
      </c>
      <c r="L80" s="136">
        <v>43210</v>
      </c>
      <c r="M80" s="20" t="s">
        <v>8</v>
      </c>
      <c r="N80" s="21">
        <f t="shared" si="39"/>
        <v>6.7526055951727919</v>
      </c>
      <c r="O80" s="22">
        <f t="shared" si="40"/>
        <v>24.887547997805815</v>
      </c>
      <c r="P80" s="23">
        <f t="shared" si="41"/>
        <v>2487.3903508771932</v>
      </c>
      <c r="Q80" s="100">
        <f t="shared" si="57"/>
        <v>0.74045491470349312</v>
      </c>
      <c r="R80" s="17">
        <f t="shared" si="58"/>
        <v>7.0000000000000009</v>
      </c>
      <c r="S80" s="24">
        <f t="shared" si="59"/>
        <v>127.68</v>
      </c>
      <c r="T80" s="25">
        <f t="shared" si="59"/>
        <v>17234</v>
      </c>
      <c r="U80" s="24">
        <f t="shared" si="59"/>
        <v>38</v>
      </c>
      <c r="V80" s="25">
        <f t="shared" si="59"/>
        <v>2668</v>
      </c>
      <c r="W80" s="25">
        <f t="shared" si="59"/>
        <v>65950</v>
      </c>
      <c r="X80" s="72">
        <f t="shared" si="52"/>
        <v>62790</v>
      </c>
      <c r="Y80" s="20" t="s">
        <v>8</v>
      </c>
      <c r="Z80" s="21">
        <f t="shared" si="45"/>
        <v>6.4595202398800602</v>
      </c>
      <c r="AA80" s="22">
        <f t="shared" si="46"/>
        <v>24.718890554722638</v>
      </c>
      <c r="AB80" s="103">
        <f t="shared" si="47"/>
        <v>3615.6798245614036</v>
      </c>
      <c r="AC80" s="106">
        <f t="shared" si="60"/>
        <v>1.0836718115353372</v>
      </c>
      <c r="AF80" s="132">
        <f t="shared" si="61"/>
        <v>-2487.3903508771932</v>
      </c>
      <c r="AG80" s="431">
        <f t="shared" si="50"/>
        <v>0</v>
      </c>
      <c r="AH80" s="431">
        <f t="shared" si="51"/>
        <v>0</v>
      </c>
    </row>
    <row r="81" spans="1:34" x14ac:dyDescent="0.25">
      <c r="A81" s="90" t="s">
        <v>47</v>
      </c>
      <c r="B81" s="563"/>
      <c r="C81" s="27">
        <v>16.23</v>
      </c>
      <c r="D81" s="28">
        <v>2247</v>
      </c>
      <c r="E81" s="16">
        <f t="shared" si="37"/>
        <v>138.44731977818853</v>
      </c>
      <c r="F81" s="17">
        <f t="shared" si="38"/>
        <v>5</v>
      </c>
      <c r="G81" s="18">
        <v>81.150000000000006</v>
      </c>
      <c r="H81" s="19">
        <v>11235</v>
      </c>
      <c r="I81" s="18">
        <v>24</v>
      </c>
      <c r="J81" s="19">
        <v>1585</v>
      </c>
      <c r="K81" s="19">
        <v>36640</v>
      </c>
      <c r="L81" s="136">
        <v>34900</v>
      </c>
      <c r="M81" s="20" t="s">
        <v>8</v>
      </c>
      <c r="N81" s="21">
        <f t="shared" si="39"/>
        <v>7.0883280757097795</v>
      </c>
      <c r="O81" s="22">
        <f t="shared" si="40"/>
        <v>23.116719242902207</v>
      </c>
      <c r="P81" s="23">
        <f t="shared" si="41"/>
        <v>2257.5477510782503</v>
      </c>
      <c r="Q81" s="100">
        <f t="shared" si="57"/>
        <v>0.7053849577214063</v>
      </c>
      <c r="R81" s="17">
        <f t="shared" si="58"/>
        <v>7.0000000000000009</v>
      </c>
      <c r="S81" s="24">
        <f t="shared" si="59"/>
        <v>113.61000000000001</v>
      </c>
      <c r="T81" s="25">
        <f t="shared" si="59"/>
        <v>15729</v>
      </c>
      <c r="U81" s="24">
        <f t="shared" si="59"/>
        <v>37</v>
      </c>
      <c r="V81" s="25">
        <f t="shared" si="59"/>
        <v>2768</v>
      </c>
      <c r="W81" s="25">
        <f t="shared" si="59"/>
        <v>64130</v>
      </c>
      <c r="X81" s="72">
        <f t="shared" si="52"/>
        <v>61050</v>
      </c>
      <c r="Y81" s="20" t="s">
        <v>8</v>
      </c>
      <c r="Z81" s="21">
        <f t="shared" si="45"/>
        <v>5.6824421965317917</v>
      </c>
      <c r="AA81" s="22">
        <f t="shared" si="46"/>
        <v>23.168352601156069</v>
      </c>
      <c r="AB81" s="103">
        <f t="shared" si="47"/>
        <v>3951.3247073321008</v>
      </c>
      <c r="AC81" s="106">
        <f t="shared" si="60"/>
        <v>1.2318647085002226</v>
      </c>
      <c r="AF81" s="132">
        <f t="shared" si="61"/>
        <v>-2257.5477510782503</v>
      </c>
      <c r="AG81" s="431">
        <f t="shared" si="50"/>
        <v>0</v>
      </c>
      <c r="AH81" s="431">
        <f t="shared" si="51"/>
        <v>0</v>
      </c>
    </row>
    <row r="82" spans="1:34" x14ac:dyDescent="0.25">
      <c r="A82" s="90" t="s">
        <v>48</v>
      </c>
      <c r="B82" s="563"/>
      <c r="C82" s="27">
        <v>3.23</v>
      </c>
      <c r="D82" s="28">
        <v>402</v>
      </c>
      <c r="E82" s="16">
        <f t="shared" si="37"/>
        <v>124.45820433436532</v>
      </c>
      <c r="F82" s="17">
        <f t="shared" si="38"/>
        <v>5</v>
      </c>
      <c r="G82" s="18">
        <v>16.149999999999999</v>
      </c>
      <c r="H82" s="19">
        <v>2010</v>
      </c>
      <c r="I82" s="18">
        <v>5</v>
      </c>
      <c r="J82" s="19">
        <v>323</v>
      </c>
      <c r="K82" s="19">
        <v>7870</v>
      </c>
      <c r="L82" s="136">
        <v>7500</v>
      </c>
      <c r="M82" s="20" t="s">
        <v>8</v>
      </c>
      <c r="N82" s="21">
        <f t="shared" si="39"/>
        <v>6.2229102167182662</v>
      </c>
      <c r="O82" s="22">
        <f t="shared" si="40"/>
        <v>24.36532507739938</v>
      </c>
      <c r="P82" s="23">
        <f t="shared" si="41"/>
        <v>2436.532507739938</v>
      </c>
      <c r="Q82" s="100">
        <f t="shared" si="57"/>
        <v>0.80348258706467657</v>
      </c>
      <c r="R82" s="17">
        <f t="shared" si="58"/>
        <v>7</v>
      </c>
      <c r="S82" s="24">
        <f t="shared" si="59"/>
        <v>22.61</v>
      </c>
      <c r="T82" s="25">
        <f t="shared" si="59"/>
        <v>2814</v>
      </c>
      <c r="U82" s="24">
        <f t="shared" si="59"/>
        <v>7</v>
      </c>
      <c r="V82" s="25">
        <f t="shared" si="59"/>
        <v>496</v>
      </c>
      <c r="W82" s="25">
        <f t="shared" si="59"/>
        <v>12040</v>
      </c>
      <c r="X82" s="72">
        <f t="shared" si="52"/>
        <v>11470</v>
      </c>
      <c r="Y82" s="20" t="s">
        <v>8</v>
      </c>
      <c r="Z82" s="21">
        <f t="shared" si="45"/>
        <v>5.6733870967741939</v>
      </c>
      <c r="AA82" s="22">
        <f t="shared" si="46"/>
        <v>24.274193548387096</v>
      </c>
      <c r="AB82" s="103">
        <f t="shared" si="47"/>
        <v>3727.5541795665636</v>
      </c>
      <c r="AC82" s="106">
        <f t="shared" si="60"/>
        <v>1.2338308457711442</v>
      </c>
      <c r="AF82" s="132">
        <f t="shared" si="61"/>
        <v>-2436.532507739938</v>
      </c>
      <c r="AG82" s="431">
        <f t="shared" si="50"/>
        <v>0</v>
      </c>
      <c r="AH82" s="431">
        <f t="shared" si="51"/>
        <v>0</v>
      </c>
    </row>
    <row r="83" spans="1:34" x14ac:dyDescent="0.25">
      <c r="A83" s="90" t="s">
        <v>49</v>
      </c>
      <c r="B83" s="563"/>
      <c r="C83" s="27">
        <v>8.82</v>
      </c>
      <c r="D83" s="28">
        <v>1152</v>
      </c>
      <c r="E83" s="16">
        <f t="shared" si="37"/>
        <v>130.61224489795919</v>
      </c>
      <c r="F83" s="17">
        <f t="shared" si="38"/>
        <v>5</v>
      </c>
      <c r="G83" s="18">
        <v>44.1</v>
      </c>
      <c r="H83" s="19">
        <v>5760</v>
      </c>
      <c r="I83" s="18">
        <v>13</v>
      </c>
      <c r="J83" s="19">
        <v>824</v>
      </c>
      <c r="K83" s="19">
        <v>20240</v>
      </c>
      <c r="L83" s="136">
        <v>19280</v>
      </c>
      <c r="M83" s="20" t="s">
        <v>8</v>
      </c>
      <c r="N83" s="21">
        <f t="shared" si="39"/>
        <v>6.9902912621359219</v>
      </c>
      <c r="O83" s="22">
        <f t="shared" si="40"/>
        <v>24.563106796116504</v>
      </c>
      <c r="P83" s="23">
        <f t="shared" si="41"/>
        <v>2294.784580498866</v>
      </c>
      <c r="Q83" s="100">
        <f t="shared" si="57"/>
        <v>0.71527777777777779</v>
      </c>
      <c r="R83" s="17">
        <f t="shared" si="58"/>
        <v>7</v>
      </c>
      <c r="S83" s="24">
        <f t="shared" si="59"/>
        <v>61.74</v>
      </c>
      <c r="T83" s="25">
        <f t="shared" si="59"/>
        <v>8064</v>
      </c>
      <c r="U83" s="24">
        <f t="shared" si="59"/>
        <v>20</v>
      </c>
      <c r="V83" s="25">
        <f t="shared" si="59"/>
        <v>1341</v>
      </c>
      <c r="W83" s="25">
        <f t="shared" si="59"/>
        <v>32800</v>
      </c>
      <c r="X83" s="72">
        <f t="shared" si="52"/>
        <v>31230</v>
      </c>
      <c r="Y83" s="20" t="s">
        <v>8</v>
      </c>
      <c r="Z83" s="21">
        <f t="shared" si="45"/>
        <v>6.0134228187919465</v>
      </c>
      <c r="AA83" s="22">
        <f t="shared" si="46"/>
        <v>24.459358687546608</v>
      </c>
      <c r="AB83" s="103">
        <f t="shared" si="47"/>
        <v>3718.8208616780043</v>
      </c>
      <c r="AC83" s="106">
        <f t="shared" si="60"/>
        <v>1.1640625</v>
      </c>
      <c r="AF83" s="132">
        <f t="shared" si="61"/>
        <v>-2294.784580498866</v>
      </c>
      <c r="AG83" s="431">
        <f t="shared" si="50"/>
        <v>0</v>
      </c>
      <c r="AH83" s="431">
        <f t="shared" si="51"/>
        <v>0</v>
      </c>
    </row>
    <row r="84" spans="1:34" x14ac:dyDescent="0.25">
      <c r="A84" s="90" t="s">
        <v>50</v>
      </c>
      <c r="B84" s="563"/>
      <c r="C84" s="27">
        <v>11.54</v>
      </c>
      <c r="D84" s="28">
        <v>1448</v>
      </c>
      <c r="E84" s="16">
        <f t="shared" si="37"/>
        <v>125.47660311958407</v>
      </c>
      <c r="F84" s="17">
        <f t="shared" si="38"/>
        <v>5.0000000000000009</v>
      </c>
      <c r="G84" s="18">
        <v>57.7</v>
      </c>
      <c r="H84" s="19">
        <v>7240</v>
      </c>
      <c r="I84" s="18">
        <v>19</v>
      </c>
      <c r="J84" s="19">
        <v>1100</v>
      </c>
      <c r="K84" s="19">
        <v>26910</v>
      </c>
      <c r="L84" s="136">
        <v>25630</v>
      </c>
      <c r="M84" s="20" t="s">
        <v>8</v>
      </c>
      <c r="N84" s="21">
        <f t="shared" si="39"/>
        <v>6.581818181818182</v>
      </c>
      <c r="O84" s="22">
        <f t="shared" si="40"/>
        <v>24.463636363636365</v>
      </c>
      <c r="P84" s="23">
        <f t="shared" si="41"/>
        <v>2331.8890814558063</v>
      </c>
      <c r="Q84" s="100">
        <f t="shared" si="57"/>
        <v>0.75966850828729282</v>
      </c>
      <c r="R84" s="17">
        <f t="shared" si="58"/>
        <v>7.0000000000000009</v>
      </c>
      <c r="S84" s="24">
        <f t="shared" si="59"/>
        <v>80.78</v>
      </c>
      <c r="T84" s="25">
        <f t="shared" si="59"/>
        <v>10136</v>
      </c>
      <c r="U84" s="24">
        <f t="shared" si="59"/>
        <v>27</v>
      </c>
      <c r="V84" s="25">
        <f t="shared" si="59"/>
        <v>1765</v>
      </c>
      <c r="W84" s="25">
        <f t="shared" si="59"/>
        <v>42720</v>
      </c>
      <c r="X84" s="72">
        <f t="shared" si="52"/>
        <v>40670</v>
      </c>
      <c r="Y84" s="20" t="s">
        <v>8</v>
      </c>
      <c r="Z84" s="21">
        <f t="shared" si="45"/>
        <v>5.742776203966006</v>
      </c>
      <c r="AA84" s="22">
        <f t="shared" si="46"/>
        <v>24.203966005665723</v>
      </c>
      <c r="AB84" s="103">
        <f t="shared" si="47"/>
        <v>3701.9064124783363</v>
      </c>
      <c r="AC84" s="106">
        <f t="shared" si="60"/>
        <v>1.2189226519337018</v>
      </c>
      <c r="AF84" s="132">
        <f t="shared" si="61"/>
        <v>-2331.8890814558063</v>
      </c>
      <c r="AG84" s="431">
        <f t="shared" si="50"/>
        <v>0</v>
      </c>
      <c r="AH84" s="431">
        <f t="shared" si="51"/>
        <v>0</v>
      </c>
    </row>
    <row r="85" spans="1:34" x14ac:dyDescent="0.25">
      <c r="A85" s="90" t="s">
        <v>51</v>
      </c>
      <c r="B85" s="563"/>
      <c r="C85" s="27">
        <v>19.36</v>
      </c>
      <c r="D85" s="28">
        <v>2442</v>
      </c>
      <c r="E85" s="16">
        <f t="shared" si="37"/>
        <v>126.13636363636364</v>
      </c>
      <c r="F85" s="17">
        <f t="shared" si="38"/>
        <v>4.9225206611570247</v>
      </c>
      <c r="G85" s="18">
        <v>95.3</v>
      </c>
      <c r="H85" s="19">
        <v>12021</v>
      </c>
      <c r="I85" s="18">
        <v>28</v>
      </c>
      <c r="J85" s="19">
        <v>1910</v>
      </c>
      <c r="K85" s="19">
        <v>46470</v>
      </c>
      <c r="L85" s="136">
        <v>44260</v>
      </c>
      <c r="M85" s="20" t="s">
        <v>8</v>
      </c>
      <c r="N85" s="21">
        <f t="shared" si="39"/>
        <v>6.2937172774869108</v>
      </c>
      <c r="O85" s="22">
        <f t="shared" si="40"/>
        <v>24.329842931937172</v>
      </c>
      <c r="P85" s="23">
        <f t="shared" si="41"/>
        <v>2400.3099173553719</v>
      </c>
      <c r="Q85" s="100">
        <f t="shared" si="57"/>
        <v>0.78214578214578212</v>
      </c>
      <c r="R85" s="17">
        <f t="shared" si="58"/>
        <v>6.9225206611570238</v>
      </c>
      <c r="S85" s="24">
        <f t="shared" si="59"/>
        <v>134.01999999999998</v>
      </c>
      <c r="T85" s="25">
        <f t="shared" si="59"/>
        <v>16905</v>
      </c>
      <c r="U85" s="24">
        <f t="shared" si="59"/>
        <v>39</v>
      </c>
      <c r="V85" s="25">
        <f t="shared" si="59"/>
        <v>2991</v>
      </c>
      <c r="W85" s="25">
        <f t="shared" si="59"/>
        <v>73020</v>
      </c>
      <c r="X85" s="72">
        <f t="shared" si="52"/>
        <v>69520</v>
      </c>
      <c r="Y85" s="20" t="s">
        <v>8</v>
      </c>
      <c r="Z85" s="21">
        <f t="shared" si="45"/>
        <v>5.6519558676028083</v>
      </c>
      <c r="AA85" s="22">
        <f t="shared" si="46"/>
        <v>24.413239719157474</v>
      </c>
      <c r="AB85" s="103">
        <f t="shared" si="47"/>
        <v>3771.6942148760331</v>
      </c>
      <c r="AC85" s="106">
        <f t="shared" si="60"/>
        <v>1.2248157248157248</v>
      </c>
      <c r="AF85" s="257">
        <f t="shared" si="61"/>
        <v>-2400.3099173553719</v>
      </c>
      <c r="AG85" s="431">
        <f t="shared" si="50"/>
        <v>0</v>
      </c>
      <c r="AH85" s="431">
        <f t="shared" si="51"/>
        <v>0</v>
      </c>
    </row>
    <row r="86" spans="1:34" x14ac:dyDescent="0.25">
      <c r="A86" s="94" t="s">
        <v>52</v>
      </c>
      <c r="B86" s="564"/>
      <c r="C86" s="29">
        <v>16.18</v>
      </c>
      <c r="D86" s="30">
        <v>2228</v>
      </c>
      <c r="E86" s="32">
        <f t="shared" si="37"/>
        <v>137.7008652657602</v>
      </c>
      <c r="F86" s="57">
        <f t="shared" si="38"/>
        <v>4</v>
      </c>
      <c r="G86" s="58">
        <v>64.72</v>
      </c>
      <c r="H86" s="59">
        <v>8912</v>
      </c>
      <c r="I86" s="58">
        <v>19</v>
      </c>
      <c r="J86" s="59">
        <v>1151</v>
      </c>
      <c r="K86" s="59">
        <v>25660</v>
      </c>
      <c r="L86" s="139">
        <v>24340</v>
      </c>
      <c r="M86" s="49" t="s">
        <v>8</v>
      </c>
      <c r="N86" s="37">
        <f t="shared" si="39"/>
        <v>7.7428323197219813</v>
      </c>
      <c r="O86" s="38">
        <f t="shared" si="40"/>
        <v>22.293657688966118</v>
      </c>
      <c r="P86" s="39">
        <f t="shared" si="41"/>
        <v>1585.9085290482076</v>
      </c>
      <c r="Q86" s="100">
        <f t="shared" si="57"/>
        <v>0.51660682226211851</v>
      </c>
      <c r="R86" s="57">
        <f t="shared" si="58"/>
        <v>6</v>
      </c>
      <c r="S86" s="47">
        <f t="shared" si="59"/>
        <v>97.08</v>
      </c>
      <c r="T86" s="48">
        <f t="shared" si="59"/>
        <v>13368</v>
      </c>
      <c r="U86" s="47">
        <f t="shared" si="59"/>
        <v>28</v>
      </c>
      <c r="V86" s="48">
        <f t="shared" si="59"/>
        <v>1960</v>
      </c>
      <c r="W86" s="48">
        <f t="shared" si="59"/>
        <v>43860</v>
      </c>
      <c r="X86" s="72">
        <f t="shared" si="52"/>
        <v>41650</v>
      </c>
      <c r="Y86" s="49" t="s">
        <v>8</v>
      </c>
      <c r="Z86" s="21">
        <f t="shared" si="45"/>
        <v>6.8204081632653057</v>
      </c>
      <c r="AA86" s="22">
        <f t="shared" si="46"/>
        <v>22.377551020408163</v>
      </c>
      <c r="AB86" s="103">
        <f t="shared" si="47"/>
        <v>2710.7540173053153</v>
      </c>
      <c r="AC86" s="106">
        <f t="shared" si="60"/>
        <v>0.8797127468581688</v>
      </c>
      <c r="AF86" s="132">
        <f t="shared" si="61"/>
        <v>-1585.9085290482076</v>
      </c>
      <c r="AG86" s="431">
        <f t="shared" si="50"/>
        <v>0</v>
      </c>
      <c r="AH86" s="431">
        <f t="shared" si="51"/>
        <v>0</v>
      </c>
    </row>
    <row r="87" spans="1:34" x14ac:dyDescent="0.25">
      <c r="A87" s="92" t="s">
        <v>24</v>
      </c>
      <c r="B87" s="44"/>
      <c r="C87" s="45">
        <f>SUM(C76:C86)</f>
        <v>164.87</v>
      </c>
      <c r="D87" s="46">
        <f>SUM(D76:D86)</f>
        <v>21069</v>
      </c>
      <c r="E87" s="80">
        <f t="shared" si="37"/>
        <v>127.79159337659974</v>
      </c>
      <c r="F87" s="73"/>
      <c r="G87" s="45">
        <f t="shared" ref="G87:L87" si="62">SUM(G76:G86)</f>
        <v>763.65</v>
      </c>
      <c r="H87" s="46">
        <f t="shared" si="62"/>
        <v>97607</v>
      </c>
      <c r="I87" s="45">
        <f t="shared" si="62"/>
        <v>223</v>
      </c>
      <c r="J87" s="46">
        <f t="shared" si="62"/>
        <v>14822</v>
      </c>
      <c r="K87" s="46">
        <f t="shared" si="62"/>
        <v>350910</v>
      </c>
      <c r="L87" s="46">
        <f t="shared" si="62"/>
        <v>334120</v>
      </c>
      <c r="M87" s="74" t="s">
        <v>8</v>
      </c>
      <c r="N87" s="75">
        <f t="shared" si="39"/>
        <v>6.5852786398596681</v>
      </c>
      <c r="O87" s="76">
        <f t="shared" si="40"/>
        <v>23.674942652813385</v>
      </c>
      <c r="P87" s="77">
        <f t="shared" si="41"/>
        <v>2128.4041972463151</v>
      </c>
      <c r="Q87" s="101">
        <f>J87/D87</f>
        <v>0.70349803028145619</v>
      </c>
      <c r="R87" s="73"/>
      <c r="S87" s="45">
        <f>SUM(S76:S86)</f>
        <v>1079.3</v>
      </c>
      <c r="T87" s="46">
        <f>SUM(T76:T86)</f>
        <v>138023</v>
      </c>
      <c r="U87" s="45">
        <f>SUM(U76:U86)</f>
        <v>329</v>
      </c>
      <c r="V87" s="46">
        <f>SUM(V76:V86)</f>
        <v>23686</v>
      </c>
      <c r="W87" s="46">
        <f>SUM(W76:W86)</f>
        <v>559080</v>
      </c>
      <c r="X87" s="72">
        <f t="shared" si="52"/>
        <v>532130</v>
      </c>
      <c r="Y87" s="74" t="s">
        <v>8</v>
      </c>
      <c r="Z87" s="75">
        <f t="shared" si="45"/>
        <v>5.8271975006332859</v>
      </c>
      <c r="AA87" s="76">
        <f t="shared" si="46"/>
        <v>23.603816600523515</v>
      </c>
      <c r="AB87" s="112">
        <f t="shared" si="47"/>
        <v>3391.0353611936675</v>
      </c>
      <c r="AC87" s="107">
        <f>V87/D87</f>
        <v>1.124210926005031</v>
      </c>
      <c r="AF87" s="132"/>
      <c r="AG87" s="431">
        <f t="shared" si="50"/>
        <v>0</v>
      </c>
      <c r="AH87" s="431">
        <f t="shared" si="51"/>
        <v>0</v>
      </c>
    </row>
    <row r="88" spans="1:34" x14ac:dyDescent="0.25">
      <c r="A88" s="117" t="s">
        <v>16</v>
      </c>
      <c r="B88" s="565">
        <v>2005</v>
      </c>
      <c r="C88" s="115">
        <v>5.16</v>
      </c>
      <c r="D88" s="116">
        <v>525</v>
      </c>
      <c r="E88" s="63">
        <f>D88/C88</f>
        <v>101.74418604651163</v>
      </c>
      <c r="F88" s="7">
        <f t="shared" si="38"/>
        <v>4</v>
      </c>
      <c r="G88" s="6">
        <v>20.64</v>
      </c>
      <c r="H88" s="5">
        <v>2100</v>
      </c>
      <c r="I88" s="6">
        <v>4</v>
      </c>
      <c r="J88" s="5">
        <v>343</v>
      </c>
      <c r="K88" s="5">
        <v>6710</v>
      </c>
      <c r="L88" s="137">
        <v>6390</v>
      </c>
      <c r="M88" s="15" t="s">
        <v>8</v>
      </c>
      <c r="N88" s="86">
        <f t="shared" si="39"/>
        <v>6.1224489795918364</v>
      </c>
      <c r="O88" s="87">
        <f t="shared" si="40"/>
        <v>19.56268221574344</v>
      </c>
      <c r="P88" s="70">
        <f>K88/C88</f>
        <v>1300.3875968992247</v>
      </c>
      <c r="Q88" s="100">
        <f t="shared" ref="Q88:Q98" si="63">J88/D88</f>
        <v>0.65333333333333332</v>
      </c>
      <c r="R88" s="14">
        <f t="shared" ref="R88:R96" si="64">S88/C88</f>
        <v>6</v>
      </c>
      <c r="S88" s="71">
        <f t="shared" ref="S88:X98" si="65">G88+S37</f>
        <v>30.96</v>
      </c>
      <c r="T88" s="72">
        <f t="shared" si="65"/>
        <v>3150</v>
      </c>
      <c r="U88" s="71">
        <f t="shared" si="65"/>
        <v>6</v>
      </c>
      <c r="V88" s="72">
        <f t="shared" si="65"/>
        <v>591</v>
      </c>
      <c r="W88" s="72">
        <f t="shared" si="65"/>
        <v>11730</v>
      </c>
      <c r="X88" s="72">
        <f t="shared" si="52"/>
        <v>11170</v>
      </c>
      <c r="Y88" s="15" t="s">
        <v>8</v>
      </c>
      <c r="Z88" s="21">
        <f t="shared" si="45"/>
        <v>5.3299492385786804</v>
      </c>
      <c r="AA88" s="22">
        <f t="shared" si="46"/>
        <v>19.847715736040609</v>
      </c>
      <c r="AB88" s="103">
        <f t="shared" si="47"/>
        <v>2273.2558139534881</v>
      </c>
      <c r="AC88" s="106">
        <f t="shared" ref="AC88:AC98" si="66">V88/D88</f>
        <v>1.1257142857142857</v>
      </c>
      <c r="AE88">
        <v>199</v>
      </c>
      <c r="AF88" s="132">
        <f t="shared" ref="AF88:AF96" si="67">AD88-P88</f>
        <v>-1300.3875968992247</v>
      </c>
      <c r="AG88" s="431">
        <f t="shared" si="50"/>
        <v>130.01333333333332</v>
      </c>
      <c r="AH88" s="431">
        <f t="shared" si="51"/>
        <v>2543.4095238095233</v>
      </c>
    </row>
    <row r="89" spans="1:34" x14ac:dyDescent="0.25">
      <c r="A89" s="90" t="s">
        <v>53</v>
      </c>
      <c r="B89" s="560"/>
      <c r="C89" s="27">
        <v>11.02</v>
      </c>
      <c r="D89" s="28">
        <v>1429</v>
      </c>
      <c r="E89" s="16">
        <f t="shared" ref="E89:E98" si="68">D89/C89</f>
        <v>129.67332123411978</v>
      </c>
      <c r="F89" s="17">
        <f t="shared" si="38"/>
        <v>4</v>
      </c>
      <c r="G89" s="18">
        <v>44.08</v>
      </c>
      <c r="H89" s="19">
        <v>5716</v>
      </c>
      <c r="I89" s="18">
        <v>12</v>
      </c>
      <c r="J89" s="19">
        <v>848</v>
      </c>
      <c r="K89" s="19">
        <v>17380</v>
      </c>
      <c r="L89" s="136">
        <v>16550</v>
      </c>
      <c r="M89" s="20" t="s">
        <v>8</v>
      </c>
      <c r="N89" s="21">
        <f t="shared" si="39"/>
        <v>6.7405660377358494</v>
      </c>
      <c r="O89" s="22">
        <f t="shared" si="40"/>
        <v>20.495283018867923</v>
      </c>
      <c r="P89" s="23">
        <f t="shared" ref="P89:P98" si="69">K89/C89</f>
        <v>1577.1324863883849</v>
      </c>
      <c r="Q89" s="100">
        <f t="shared" si="63"/>
        <v>0.59342197340797764</v>
      </c>
      <c r="R89" s="17">
        <f t="shared" si="64"/>
        <v>6.0000000000000009</v>
      </c>
      <c r="S89" s="24">
        <f t="shared" si="65"/>
        <v>66.12</v>
      </c>
      <c r="T89" s="25">
        <f t="shared" si="65"/>
        <v>8574</v>
      </c>
      <c r="U89" s="24">
        <f t="shared" si="65"/>
        <v>19</v>
      </c>
      <c r="V89" s="25">
        <f t="shared" si="65"/>
        <v>1590</v>
      </c>
      <c r="W89" s="25">
        <f t="shared" si="65"/>
        <v>33230</v>
      </c>
      <c r="X89" s="72">
        <f t="shared" si="52"/>
        <v>31630</v>
      </c>
      <c r="Y89" s="20" t="s">
        <v>8</v>
      </c>
      <c r="Z89" s="21">
        <f t="shared" si="45"/>
        <v>5.3924528301886792</v>
      </c>
      <c r="AA89" s="22">
        <f t="shared" si="46"/>
        <v>20.89937106918239</v>
      </c>
      <c r="AB89" s="103">
        <f t="shared" si="47"/>
        <v>3015.4264972776768</v>
      </c>
      <c r="AC89" s="106">
        <f t="shared" si="66"/>
        <v>1.1126662001399581</v>
      </c>
      <c r="AE89">
        <v>54</v>
      </c>
      <c r="AF89" s="132">
        <f t="shared" si="67"/>
        <v>-1577.1324863883849</v>
      </c>
      <c r="AG89" s="431">
        <f t="shared" si="50"/>
        <v>32.044786564030794</v>
      </c>
      <c r="AH89" s="431">
        <f t="shared" si="51"/>
        <v>656.76696990902735</v>
      </c>
    </row>
    <row r="90" spans="1:34" x14ac:dyDescent="0.25">
      <c r="A90" s="90" t="s">
        <v>54</v>
      </c>
      <c r="B90" s="560"/>
      <c r="C90" s="27">
        <v>4.38</v>
      </c>
      <c r="D90" s="28">
        <v>465</v>
      </c>
      <c r="E90" s="16">
        <f t="shared" si="68"/>
        <v>106.16438356164385</v>
      </c>
      <c r="F90" s="17">
        <f t="shared" si="38"/>
        <v>5</v>
      </c>
      <c r="G90" s="18">
        <v>21.9</v>
      </c>
      <c r="H90" s="19">
        <v>2325</v>
      </c>
      <c r="I90" s="18">
        <v>5</v>
      </c>
      <c r="J90" s="19">
        <v>357</v>
      </c>
      <c r="K90" s="19">
        <v>7080</v>
      </c>
      <c r="L90" s="136">
        <v>6740</v>
      </c>
      <c r="M90" s="20" t="s">
        <v>8</v>
      </c>
      <c r="N90" s="21">
        <f t="shared" si="39"/>
        <v>6.5126050420168067</v>
      </c>
      <c r="O90" s="22">
        <f t="shared" si="40"/>
        <v>19.831932773109244</v>
      </c>
      <c r="P90" s="23">
        <f t="shared" si="69"/>
        <v>1616.4383561643835</v>
      </c>
      <c r="Q90" s="100">
        <f t="shared" si="63"/>
        <v>0.76774193548387093</v>
      </c>
      <c r="R90" s="17">
        <f t="shared" si="64"/>
        <v>6.9999999999999991</v>
      </c>
      <c r="S90" s="24">
        <f t="shared" si="65"/>
        <v>30.659999999999997</v>
      </c>
      <c r="T90" s="25">
        <f t="shared" si="65"/>
        <v>3255</v>
      </c>
      <c r="U90" s="24">
        <f t="shared" si="65"/>
        <v>8</v>
      </c>
      <c r="V90" s="25">
        <f t="shared" si="65"/>
        <v>559</v>
      </c>
      <c r="W90" s="25">
        <f t="shared" si="65"/>
        <v>11090</v>
      </c>
      <c r="X90" s="72">
        <f t="shared" si="65"/>
        <v>10550</v>
      </c>
      <c r="Y90" s="20" t="s">
        <v>8</v>
      </c>
      <c r="Z90" s="21">
        <f t="shared" si="45"/>
        <v>5.8228980322003574</v>
      </c>
      <c r="AA90" s="22">
        <f t="shared" si="46"/>
        <v>19.838998211091234</v>
      </c>
      <c r="AB90" s="103">
        <f t="shared" si="47"/>
        <v>2531.9634703196348</v>
      </c>
      <c r="AC90" s="106">
        <f t="shared" si="66"/>
        <v>1.2021505376344086</v>
      </c>
      <c r="AE90">
        <v>39</v>
      </c>
      <c r="AF90" s="132">
        <f t="shared" si="67"/>
        <v>-1616.4383561643835</v>
      </c>
      <c r="AG90" s="431">
        <f t="shared" si="50"/>
        <v>29.941935483870967</v>
      </c>
      <c r="AH90" s="431">
        <f t="shared" si="51"/>
        <v>593.80645161290329</v>
      </c>
    </row>
    <row r="91" spans="1:34" x14ac:dyDescent="0.25">
      <c r="A91" s="90" t="s">
        <v>17</v>
      </c>
      <c r="B91" s="560"/>
      <c r="C91" s="27">
        <v>9.39</v>
      </c>
      <c r="D91" s="28">
        <v>912</v>
      </c>
      <c r="E91" s="16">
        <f t="shared" si="68"/>
        <v>97.124600638977626</v>
      </c>
      <c r="F91" s="17">
        <f t="shared" si="38"/>
        <v>4</v>
      </c>
      <c r="G91" s="18">
        <v>37.56</v>
      </c>
      <c r="H91" s="19">
        <v>3648</v>
      </c>
      <c r="I91" s="18">
        <v>9</v>
      </c>
      <c r="J91" s="19">
        <v>543</v>
      </c>
      <c r="K91" s="19">
        <v>10760</v>
      </c>
      <c r="L91" s="136">
        <v>10240</v>
      </c>
      <c r="M91" s="20" t="s">
        <v>8</v>
      </c>
      <c r="N91" s="21">
        <f t="shared" si="39"/>
        <v>6.7182320441988947</v>
      </c>
      <c r="O91" s="22">
        <f t="shared" si="40"/>
        <v>19.815837937384899</v>
      </c>
      <c r="P91" s="23">
        <f t="shared" si="69"/>
        <v>1145.8998935037273</v>
      </c>
      <c r="Q91" s="100">
        <f t="shared" si="63"/>
        <v>0.59539473684210531</v>
      </c>
      <c r="R91" s="17">
        <f t="shared" si="64"/>
        <v>6</v>
      </c>
      <c r="S91" s="24">
        <f t="shared" si="65"/>
        <v>56.34</v>
      </c>
      <c r="T91" s="25">
        <f t="shared" si="65"/>
        <v>5472</v>
      </c>
      <c r="U91" s="24">
        <f t="shared" si="65"/>
        <v>15</v>
      </c>
      <c r="V91" s="25">
        <f t="shared" si="65"/>
        <v>973</v>
      </c>
      <c r="W91" s="25">
        <f t="shared" si="65"/>
        <v>19730</v>
      </c>
      <c r="X91" s="72">
        <f t="shared" si="65"/>
        <v>18770</v>
      </c>
      <c r="Y91" s="20" t="s">
        <v>8</v>
      </c>
      <c r="Z91" s="21">
        <f t="shared" si="45"/>
        <v>5.6238437821171638</v>
      </c>
      <c r="AA91" s="22">
        <f t="shared" si="46"/>
        <v>20.27749229188078</v>
      </c>
      <c r="AB91" s="103">
        <f t="shared" si="47"/>
        <v>2101.1714589989351</v>
      </c>
      <c r="AC91" s="106">
        <f t="shared" si="66"/>
        <v>1.0668859649122806</v>
      </c>
      <c r="AE91">
        <v>106</v>
      </c>
      <c r="AF91" s="132">
        <f t="shared" si="67"/>
        <v>-1145.8998935037273</v>
      </c>
      <c r="AG91" s="431">
        <f t="shared" si="50"/>
        <v>63.111842105263165</v>
      </c>
      <c r="AH91" s="431">
        <f t="shared" si="51"/>
        <v>1250.6140350877195</v>
      </c>
    </row>
    <row r="92" spans="1:34" x14ac:dyDescent="0.25">
      <c r="A92" s="90" t="s">
        <v>55</v>
      </c>
      <c r="B92" s="560"/>
      <c r="C92" s="27">
        <v>4.76</v>
      </c>
      <c r="D92" s="28">
        <v>513</v>
      </c>
      <c r="E92" s="16">
        <f t="shared" si="68"/>
        <v>107.77310924369749</v>
      </c>
      <c r="F92" s="17">
        <f t="shared" si="38"/>
        <v>5</v>
      </c>
      <c r="G92" s="18">
        <v>23.8</v>
      </c>
      <c r="H92" s="19">
        <v>2565</v>
      </c>
      <c r="I92" s="18">
        <v>5</v>
      </c>
      <c r="J92" s="19">
        <v>482</v>
      </c>
      <c r="K92" s="19">
        <v>9550</v>
      </c>
      <c r="L92" s="136">
        <v>9090</v>
      </c>
      <c r="M92" s="20" t="s">
        <v>8</v>
      </c>
      <c r="N92" s="21">
        <f t="shared" si="39"/>
        <v>5.3215767634854769</v>
      </c>
      <c r="O92" s="22">
        <f t="shared" si="40"/>
        <v>19.813278008298756</v>
      </c>
      <c r="P92" s="23">
        <f t="shared" si="69"/>
        <v>2006.3025210084033</v>
      </c>
      <c r="Q92" s="100">
        <f t="shared" si="63"/>
        <v>0.93957115009746583</v>
      </c>
      <c r="R92" s="17">
        <f t="shared" si="64"/>
        <v>7</v>
      </c>
      <c r="S92" s="24">
        <f t="shared" si="65"/>
        <v>33.32</v>
      </c>
      <c r="T92" s="25">
        <f t="shared" si="65"/>
        <v>3591</v>
      </c>
      <c r="U92" s="24">
        <f t="shared" si="65"/>
        <v>7</v>
      </c>
      <c r="V92" s="25">
        <f t="shared" si="65"/>
        <v>701</v>
      </c>
      <c r="W92" s="25">
        <f t="shared" si="65"/>
        <v>13900</v>
      </c>
      <c r="X92" s="72">
        <f t="shared" si="65"/>
        <v>13230</v>
      </c>
      <c r="Y92" s="20" t="s">
        <v>8</v>
      </c>
      <c r="Z92" s="21">
        <f t="shared" si="45"/>
        <v>5.1226818830242511</v>
      </c>
      <c r="AA92" s="22">
        <f t="shared" si="46"/>
        <v>19.828815977175463</v>
      </c>
      <c r="AB92" s="103">
        <f t="shared" si="47"/>
        <v>2920.1680672268908</v>
      </c>
      <c r="AC92" s="106">
        <f t="shared" si="66"/>
        <v>1.3664717348927875</v>
      </c>
      <c r="AF92" s="132">
        <f t="shared" si="67"/>
        <v>-2006.3025210084033</v>
      </c>
      <c r="AG92" s="431">
        <f t="shared" si="50"/>
        <v>0</v>
      </c>
      <c r="AH92" s="431">
        <f t="shared" si="51"/>
        <v>0</v>
      </c>
    </row>
    <row r="93" spans="1:34" x14ac:dyDescent="0.25">
      <c r="A93" s="90" t="s">
        <v>56</v>
      </c>
      <c r="B93" s="560"/>
      <c r="C93" s="27">
        <v>0.86</v>
      </c>
      <c r="D93" s="28">
        <v>110</v>
      </c>
      <c r="E93" s="16">
        <f t="shared" si="68"/>
        <v>127.90697674418605</v>
      </c>
      <c r="F93" s="17">
        <f t="shared" si="38"/>
        <v>5</v>
      </c>
      <c r="G93" s="18">
        <v>4.3</v>
      </c>
      <c r="H93" s="19">
        <v>550</v>
      </c>
      <c r="I93" s="18">
        <v>5</v>
      </c>
      <c r="J93" s="19">
        <v>108</v>
      </c>
      <c r="K93" s="19">
        <v>2450</v>
      </c>
      <c r="L93" s="136">
        <v>2330</v>
      </c>
      <c r="M93" s="20" t="s">
        <v>8</v>
      </c>
      <c r="N93" s="21">
        <f t="shared" si="39"/>
        <v>5.0925925925925926</v>
      </c>
      <c r="O93" s="22">
        <f t="shared" si="40"/>
        <v>22.685185185185187</v>
      </c>
      <c r="P93" s="23">
        <f t="shared" si="69"/>
        <v>2848.8372093023258</v>
      </c>
      <c r="Q93" s="100">
        <f t="shared" si="63"/>
        <v>0.98181818181818181</v>
      </c>
      <c r="R93" s="17">
        <f t="shared" si="64"/>
        <v>7</v>
      </c>
      <c r="S93" s="24">
        <f t="shared" si="65"/>
        <v>6.02</v>
      </c>
      <c r="T93" s="25">
        <f t="shared" si="65"/>
        <v>770</v>
      </c>
      <c r="U93" s="24">
        <f t="shared" si="65"/>
        <v>7</v>
      </c>
      <c r="V93" s="25">
        <f t="shared" si="65"/>
        <v>154</v>
      </c>
      <c r="W93" s="25">
        <f t="shared" si="65"/>
        <v>3490</v>
      </c>
      <c r="X93" s="72">
        <f t="shared" si="65"/>
        <v>3320</v>
      </c>
      <c r="Y93" s="20" t="s">
        <v>8</v>
      </c>
      <c r="Z93" s="21">
        <f t="shared" si="45"/>
        <v>5</v>
      </c>
      <c r="AA93" s="22">
        <f t="shared" si="46"/>
        <v>22.662337662337663</v>
      </c>
      <c r="AB93" s="103">
        <f t="shared" si="47"/>
        <v>4058.1395348837209</v>
      </c>
      <c r="AC93" s="106">
        <f t="shared" si="66"/>
        <v>1.4</v>
      </c>
      <c r="AE93">
        <v>184</v>
      </c>
      <c r="AF93" s="132">
        <f t="shared" si="67"/>
        <v>-2848.8372093023258</v>
      </c>
      <c r="AG93" s="431">
        <f t="shared" si="50"/>
        <v>180.65454545454546</v>
      </c>
      <c r="AH93" s="431">
        <f t="shared" si="51"/>
        <v>4098.1818181818189</v>
      </c>
    </row>
    <row r="94" spans="1:34" x14ac:dyDescent="0.25">
      <c r="A94" s="90" t="s">
        <v>20</v>
      </c>
      <c r="B94" s="560"/>
      <c r="C94" s="27">
        <v>10.08</v>
      </c>
      <c r="D94" s="28">
        <v>1160</v>
      </c>
      <c r="E94" s="16">
        <f t="shared" si="68"/>
        <v>115.07936507936508</v>
      </c>
      <c r="F94" s="17">
        <f t="shared" si="38"/>
        <v>4</v>
      </c>
      <c r="G94" s="18">
        <v>40.32</v>
      </c>
      <c r="H94" s="19">
        <v>4640</v>
      </c>
      <c r="I94" s="18">
        <v>10</v>
      </c>
      <c r="J94" s="19">
        <v>859</v>
      </c>
      <c r="K94" s="19">
        <v>16920</v>
      </c>
      <c r="L94" s="136">
        <v>16110</v>
      </c>
      <c r="M94" s="20" t="s">
        <v>8</v>
      </c>
      <c r="N94" s="21">
        <f t="shared" si="39"/>
        <v>5.4016298020954601</v>
      </c>
      <c r="O94" s="22">
        <f t="shared" si="40"/>
        <v>19.69732246798603</v>
      </c>
      <c r="P94" s="23">
        <f t="shared" si="69"/>
        <v>1678.5714285714287</v>
      </c>
      <c r="Q94" s="100">
        <f t="shared" si="63"/>
        <v>0.7405172413793103</v>
      </c>
      <c r="R94" s="17">
        <f t="shared" si="64"/>
        <v>6</v>
      </c>
      <c r="S94" s="24">
        <f t="shared" si="65"/>
        <v>60.480000000000004</v>
      </c>
      <c r="T94" s="25">
        <f t="shared" si="65"/>
        <v>6960</v>
      </c>
      <c r="U94" s="24">
        <f t="shared" si="65"/>
        <v>16</v>
      </c>
      <c r="V94" s="25">
        <f t="shared" si="65"/>
        <v>1479</v>
      </c>
      <c r="W94" s="25">
        <f t="shared" si="65"/>
        <v>29730</v>
      </c>
      <c r="X94" s="72">
        <f t="shared" si="65"/>
        <v>28300</v>
      </c>
      <c r="Y94" s="20" t="s">
        <v>8</v>
      </c>
      <c r="Z94" s="21">
        <f t="shared" si="45"/>
        <v>4.7058823529411766</v>
      </c>
      <c r="AA94" s="22">
        <f t="shared" si="46"/>
        <v>20.101419878296145</v>
      </c>
      <c r="AB94" s="103">
        <f t="shared" si="47"/>
        <v>2949.4047619047619</v>
      </c>
      <c r="AC94" s="106">
        <f t="shared" si="66"/>
        <v>1.2749999999999999</v>
      </c>
      <c r="AE94">
        <v>106</v>
      </c>
      <c r="AF94" s="132">
        <f t="shared" si="67"/>
        <v>-1678.5714285714287</v>
      </c>
      <c r="AG94" s="431">
        <f t="shared" si="50"/>
        <v>78.494827586206895</v>
      </c>
      <c r="AH94" s="431">
        <f t="shared" si="51"/>
        <v>1546.1379310344828</v>
      </c>
    </row>
    <row r="95" spans="1:34" x14ac:dyDescent="0.25">
      <c r="A95" s="90" t="s">
        <v>19</v>
      </c>
      <c r="B95" s="560"/>
      <c r="C95" s="27">
        <v>10.83</v>
      </c>
      <c r="D95" s="28">
        <v>1290</v>
      </c>
      <c r="E95" s="16">
        <f t="shared" si="68"/>
        <v>119.11357340720221</v>
      </c>
      <c r="F95" s="17">
        <f t="shared" si="38"/>
        <v>4</v>
      </c>
      <c r="G95" s="18">
        <v>43.32</v>
      </c>
      <c r="H95" s="19">
        <v>5160</v>
      </c>
      <c r="I95" s="18">
        <v>8</v>
      </c>
      <c r="J95" s="19">
        <v>705</v>
      </c>
      <c r="K95" s="19">
        <v>13810</v>
      </c>
      <c r="L95" s="136">
        <v>13150</v>
      </c>
      <c r="M95" s="20" t="s">
        <v>8</v>
      </c>
      <c r="N95" s="21">
        <f t="shared" si="39"/>
        <v>7.3191489361702127</v>
      </c>
      <c r="O95" s="22">
        <f t="shared" si="40"/>
        <v>19.588652482269502</v>
      </c>
      <c r="P95" s="23">
        <f t="shared" si="69"/>
        <v>1275.1615881809787</v>
      </c>
      <c r="Q95" s="100">
        <f t="shared" si="63"/>
        <v>0.54651162790697672</v>
      </c>
      <c r="R95" s="17">
        <f t="shared" si="64"/>
        <v>6</v>
      </c>
      <c r="S95" s="24">
        <f t="shared" si="65"/>
        <v>64.98</v>
      </c>
      <c r="T95" s="25">
        <f t="shared" si="65"/>
        <v>7740</v>
      </c>
      <c r="U95" s="24">
        <f t="shared" si="65"/>
        <v>13</v>
      </c>
      <c r="V95" s="25">
        <f t="shared" si="65"/>
        <v>1165</v>
      </c>
      <c r="W95" s="25">
        <f t="shared" si="65"/>
        <v>23180</v>
      </c>
      <c r="X95" s="72">
        <f t="shared" si="65"/>
        <v>22060</v>
      </c>
      <c r="Y95" s="20" t="s">
        <v>8</v>
      </c>
      <c r="Z95" s="21">
        <f t="shared" si="45"/>
        <v>6.6437768240343349</v>
      </c>
      <c r="AA95" s="22">
        <f t="shared" si="46"/>
        <v>19.896995708154506</v>
      </c>
      <c r="AB95" s="103">
        <f t="shared" si="47"/>
        <v>2140.3508771929824</v>
      </c>
      <c r="AC95" s="106">
        <f t="shared" si="66"/>
        <v>0.9031007751937985</v>
      </c>
      <c r="AF95" s="132">
        <f t="shared" si="67"/>
        <v>-1275.1615881809787</v>
      </c>
      <c r="AG95" s="431">
        <f t="shared" si="50"/>
        <v>0</v>
      </c>
      <c r="AH95" s="431">
        <f t="shared" si="51"/>
        <v>0</v>
      </c>
    </row>
    <row r="96" spans="1:34" x14ac:dyDescent="0.25">
      <c r="A96" s="94" t="s">
        <v>21</v>
      </c>
      <c r="B96" s="566"/>
      <c r="C96" s="29">
        <v>0.83</v>
      </c>
      <c r="D96" s="30">
        <v>98</v>
      </c>
      <c r="E96" s="32">
        <f t="shared" si="68"/>
        <v>118.07228915662651</v>
      </c>
      <c r="F96" s="7">
        <f t="shared" si="38"/>
        <v>4</v>
      </c>
      <c r="G96" s="6">
        <v>3.32</v>
      </c>
      <c r="H96" s="5">
        <v>392</v>
      </c>
      <c r="I96" s="6">
        <v>4</v>
      </c>
      <c r="J96" s="5">
        <v>75</v>
      </c>
      <c r="K96" s="5">
        <v>1520</v>
      </c>
      <c r="L96" s="137">
        <v>1450</v>
      </c>
      <c r="M96" s="43" t="s">
        <v>8</v>
      </c>
      <c r="N96" s="37">
        <f t="shared" si="39"/>
        <v>5.2266666666666666</v>
      </c>
      <c r="O96" s="38">
        <f t="shared" si="40"/>
        <v>20.266666666666666</v>
      </c>
      <c r="P96" s="39">
        <f t="shared" si="69"/>
        <v>1831.3253012048194</v>
      </c>
      <c r="Q96" s="100">
        <f t="shared" si="63"/>
        <v>0.76530612244897955</v>
      </c>
      <c r="R96" s="7">
        <f t="shared" si="64"/>
        <v>6</v>
      </c>
      <c r="S96" s="47">
        <f t="shared" si="65"/>
        <v>4.9799999999999995</v>
      </c>
      <c r="T96" s="48">
        <f t="shared" si="65"/>
        <v>588</v>
      </c>
      <c r="U96" s="47">
        <f t="shared" si="65"/>
        <v>6</v>
      </c>
      <c r="V96" s="48">
        <f t="shared" si="65"/>
        <v>111</v>
      </c>
      <c r="W96" s="48">
        <f t="shared" si="65"/>
        <v>2270</v>
      </c>
      <c r="X96" s="72">
        <f t="shared" si="65"/>
        <v>2160</v>
      </c>
      <c r="Y96" s="49" t="s">
        <v>8</v>
      </c>
      <c r="Z96" s="21">
        <f t="shared" si="45"/>
        <v>5.2972972972972974</v>
      </c>
      <c r="AA96" s="22">
        <f t="shared" si="46"/>
        <v>20.45045045045045</v>
      </c>
      <c r="AB96" s="103">
        <f t="shared" si="47"/>
        <v>2734.9397590361446</v>
      </c>
      <c r="AC96" s="106">
        <f t="shared" si="66"/>
        <v>1.1326530612244898</v>
      </c>
      <c r="AE96">
        <v>13</v>
      </c>
      <c r="AF96" s="132">
        <f t="shared" si="67"/>
        <v>-1831.3253012048194</v>
      </c>
      <c r="AG96" s="431">
        <f t="shared" si="50"/>
        <v>9.9489795918367339</v>
      </c>
      <c r="AH96" s="431">
        <f t="shared" si="51"/>
        <v>201.63265306122446</v>
      </c>
    </row>
    <row r="97" spans="1:34" ht="15.75" thickBot="1" x14ac:dyDescent="0.3">
      <c r="A97" s="122" t="s">
        <v>24</v>
      </c>
      <c r="B97" s="123"/>
      <c r="C97" s="98">
        <f t="shared" ref="C97:D97" si="70">SUM(C88:C96)</f>
        <v>57.309999999999995</v>
      </c>
      <c r="D97" s="99">
        <f t="shared" si="70"/>
        <v>6502</v>
      </c>
      <c r="E97" s="50">
        <f t="shared" si="68"/>
        <v>113.45314953760253</v>
      </c>
      <c r="F97" s="51"/>
      <c r="G97" s="99">
        <f t="shared" ref="G97:L97" si="71">SUM(G88:G96)</f>
        <v>239.24</v>
      </c>
      <c r="H97" s="99">
        <f t="shared" si="71"/>
        <v>27096</v>
      </c>
      <c r="I97" s="98">
        <f t="shared" si="71"/>
        <v>62</v>
      </c>
      <c r="J97" s="99">
        <f t="shared" si="71"/>
        <v>4320</v>
      </c>
      <c r="K97" s="99">
        <f t="shared" si="71"/>
        <v>86180</v>
      </c>
      <c r="L97" s="99">
        <f t="shared" si="71"/>
        <v>82050</v>
      </c>
      <c r="M97" s="42" t="s">
        <v>8</v>
      </c>
      <c r="N97" s="126">
        <f t="shared" si="39"/>
        <v>6.2722222222222221</v>
      </c>
      <c r="O97" s="127">
        <f t="shared" si="40"/>
        <v>19.949074074074073</v>
      </c>
      <c r="P97" s="110">
        <f t="shared" si="69"/>
        <v>1503.7515267841566</v>
      </c>
      <c r="Q97" s="113">
        <f t="shared" si="63"/>
        <v>0.66441095047677634</v>
      </c>
      <c r="R97" s="51"/>
      <c r="S97" s="98">
        <f t="shared" ref="S97:W97" si="72">SUM(S88:S96)</f>
        <v>353.86000000000007</v>
      </c>
      <c r="T97" s="99">
        <f t="shared" si="72"/>
        <v>40100</v>
      </c>
      <c r="U97" s="98">
        <f t="shared" si="72"/>
        <v>97</v>
      </c>
      <c r="V97" s="99">
        <f t="shared" si="72"/>
        <v>7323</v>
      </c>
      <c r="W97" s="99">
        <f t="shared" si="72"/>
        <v>148350</v>
      </c>
      <c r="X97" s="72">
        <f t="shared" si="65"/>
        <v>141190</v>
      </c>
      <c r="Y97" s="42" t="s">
        <v>8</v>
      </c>
      <c r="Z97" s="126">
        <f t="shared" si="45"/>
        <v>5.475897856069917</v>
      </c>
      <c r="AA97" s="127">
        <f t="shared" si="46"/>
        <v>20.258090946333471</v>
      </c>
      <c r="AB97" s="128">
        <f t="shared" si="47"/>
        <v>2588.5534810678769</v>
      </c>
      <c r="AC97" s="108">
        <f t="shared" si="66"/>
        <v>1.1262688403568133</v>
      </c>
      <c r="AG97" s="431">
        <f t="shared" si="50"/>
        <v>0</v>
      </c>
      <c r="AH97" s="431">
        <f t="shared" si="51"/>
        <v>0</v>
      </c>
    </row>
    <row r="98" spans="1:34" ht="15.75" thickBot="1" x14ac:dyDescent="0.3">
      <c r="A98" s="93" t="s">
        <v>25</v>
      </c>
      <c r="B98" s="52"/>
      <c r="C98" s="40">
        <f t="shared" ref="C98:D98" si="73">C75+C87+C97</f>
        <v>507.90000000000003</v>
      </c>
      <c r="D98" s="41">
        <f t="shared" si="73"/>
        <v>63428</v>
      </c>
      <c r="E98" s="10">
        <f t="shared" si="68"/>
        <v>124.88285095491237</v>
      </c>
      <c r="F98" s="4"/>
      <c r="G98" s="40">
        <f t="shared" ref="G98:L98" si="74">G75+G87+G97</f>
        <v>2239.63</v>
      </c>
      <c r="H98" s="41">
        <f t="shared" si="74"/>
        <v>280242</v>
      </c>
      <c r="I98" s="40">
        <f t="shared" si="74"/>
        <v>642</v>
      </c>
      <c r="J98" s="41">
        <f t="shared" si="74"/>
        <v>43380</v>
      </c>
      <c r="K98" s="41">
        <f t="shared" si="74"/>
        <v>1011440</v>
      </c>
      <c r="L98" s="41">
        <f t="shared" si="74"/>
        <v>963030</v>
      </c>
      <c r="M98" s="83" t="s">
        <v>8</v>
      </c>
      <c r="N98" s="12">
        <f t="shared" si="39"/>
        <v>6.4601659751037346</v>
      </c>
      <c r="O98" s="13">
        <f t="shared" si="40"/>
        <v>23.315813739050252</v>
      </c>
      <c r="P98" s="26">
        <f t="shared" si="69"/>
        <v>1991.4156329986217</v>
      </c>
      <c r="Q98" s="114">
        <f t="shared" si="63"/>
        <v>0.68392508040612976</v>
      </c>
      <c r="R98" s="4"/>
      <c r="S98" s="40">
        <f t="shared" ref="S98:W98" si="75">S75+S87+S97</f>
        <v>3241.3399999999997</v>
      </c>
      <c r="T98" s="41">
        <f t="shared" si="75"/>
        <v>405376</v>
      </c>
      <c r="U98" s="40">
        <f t="shared" si="75"/>
        <v>974</v>
      </c>
      <c r="V98" s="41">
        <f t="shared" si="75"/>
        <v>71251</v>
      </c>
      <c r="W98" s="41">
        <f t="shared" si="75"/>
        <v>1664810</v>
      </c>
      <c r="X98" s="72">
        <f t="shared" si="65"/>
        <v>1584360</v>
      </c>
      <c r="Y98" s="83" t="s">
        <v>8</v>
      </c>
      <c r="Z98" s="12">
        <f t="shared" si="45"/>
        <v>5.6894078679597477</v>
      </c>
      <c r="AA98" s="13">
        <f t="shared" si="46"/>
        <v>23.365426450155084</v>
      </c>
      <c r="AB98" s="104">
        <f t="shared" si="47"/>
        <v>3277.8302815514862</v>
      </c>
      <c r="AC98" s="109">
        <f t="shared" si="66"/>
        <v>1.1233366967269975</v>
      </c>
      <c r="AG98" s="431">
        <f t="shared" si="50"/>
        <v>0</v>
      </c>
      <c r="AH98" s="431">
        <f t="shared" si="51"/>
        <v>0</v>
      </c>
    </row>
    <row r="103" spans="1:34" ht="18.75" x14ac:dyDescent="0.3">
      <c r="A103" s="567" t="s">
        <v>22</v>
      </c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</row>
    <row r="104" spans="1:34" ht="15.75" x14ac:dyDescent="0.25">
      <c r="A104" s="568" t="s">
        <v>62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  <c r="V104" s="568"/>
      <c r="W104" s="568"/>
      <c r="X104" s="568"/>
      <c r="Y104" s="568"/>
      <c r="Z104" s="568"/>
      <c r="AA104" s="568"/>
      <c r="AB104" s="568"/>
      <c r="AC104" s="568"/>
    </row>
    <row r="105" spans="1:34" ht="15.75" x14ac:dyDescent="0.25">
      <c r="A105" s="568" t="s">
        <v>80</v>
      </c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8"/>
      <c r="Q105" s="568"/>
      <c r="R105" s="568"/>
      <c r="S105" s="568"/>
      <c r="T105" s="568"/>
      <c r="U105" s="568"/>
      <c r="V105" s="568"/>
      <c r="W105" s="568"/>
      <c r="X105" s="568"/>
      <c r="Y105" s="568"/>
      <c r="Z105" s="568"/>
      <c r="AA105" s="568"/>
      <c r="AB105" s="568"/>
      <c r="AC105" s="568"/>
    </row>
    <row r="106" spans="1:34" ht="19.5" thickBot="1" x14ac:dyDescent="0.35"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111">
        <v>4</v>
      </c>
      <c r="AC106" s="4"/>
    </row>
    <row r="107" spans="1:34" ht="15" customHeight="1" x14ac:dyDescent="0.25">
      <c r="A107" s="569" t="s">
        <v>3</v>
      </c>
      <c r="B107" s="571" t="s">
        <v>2</v>
      </c>
      <c r="C107" s="573" t="s">
        <v>59</v>
      </c>
      <c r="D107" s="573" t="s">
        <v>60</v>
      </c>
      <c r="E107" s="573" t="s">
        <v>23</v>
      </c>
      <c r="F107" s="576" t="s">
        <v>9</v>
      </c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8"/>
      <c r="R107" s="576" t="s">
        <v>10</v>
      </c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9"/>
    </row>
    <row r="108" spans="1:34" ht="51.75" thickBot="1" x14ac:dyDescent="0.3">
      <c r="A108" s="570"/>
      <c r="B108" s="572"/>
      <c r="C108" s="574"/>
      <c r="D108" s="575"/>
      <c r="E108" s="575"/>
      <c r="F108" s="8" t="s">
        <v>14</v>
      </c>
      <c r="G108" s="95" t="s">
        <v>13</v>
      </c>
      <c r="H108" s="95" t="s">
        <v>57</v>
      </c>
      <c r="I108" s="1" t="s">
        <v>4</v>
      </c>
      <c r="J108" s="1" t="s">
        <v>5</v>
      </c>
      <c r="K108" s="1" t="s">
        <v>6</v>
      </c>
      <c r="L108" s="95" t="s">
        <v>64</v>
      </c>
      <c r="M108" s="557" t="s">
        <v>7</v>
      </c>
      <c r="N108" s="558"/>
      <c r="O108" s="1" t="s">
        <v>0</v>
      </c>
      <c r="P108" s="1" t="s">
        <v>1</v>
      </c>
      <c r="Q108" s="95" t="s">
        <v>61</v>
      </c>
      <c r="R108" s="8" t="s">
        <v>14</v>
      </c>
      <c r="S108" s="95" t="s">
        <v>12</v>
      </c>
      <c r="T108" s="95" t="s">
        <v>11</v>
      </c>
      <c r="U108" s="1" t="s">
        <v>4</v>
      </c>
      <c r="V108" s="1" t="s">
        <v>5</v>
      </c>
      <c r="W108" s="1" t="s">
        <v>6</v>
      </c>
      <c r="X108" s="95" t="s">
        <v>65</v>
      </c>
      <c r="Y108" s="557" t="s">
        <v>7</v>
      </c>
      <c r="Z108" s="558"/>
      <c r="AA108" s="1" t="s">
        <v>0</v>
      </c>
      <c r="AB108" s="102" t="s">
        <v>1</v>
      </c>
      <c r="AC108" s="105" t="s">
        <v>15</v>
      </c>
      <c r="AE108" t="s">
        <v>98</v>
      </c>
      <c r="AH108" s="431" t="s">
        <v>101</v>
      </c>
    </row>
    <row r="109" spans="1:34" x14ac:dyDescent="0.25">
      <c r="A109" s="89" t="s">
        <v>26</v>
      </c>
      <c r="B109" s="559">
        <v>1997</v>
      </c>
      <c r="C109" s="78">
        <v>18.91</v>
      </c>
      <c r="D109" s="79">
        <v>2446</v>
      </c>
      <c r="E109" s="147">
        <f t="shared" ref="E109:E138" si="76">D109/C109</f>
        <v>129.34955050237969</v>
      </c>
      <c r="F109" s="64">
        <f t="shared" ref="F109:F125" si="77">G109/C109</f>
        <v>4</v>
      </c>
      <c r="G109" s="65">
        <v>75.64</v>
      </c>
      <c r="H109" s="66">
        <v>9784</v>
      </c>
      <c r="I109" s="65">
        <v>20</v>
      </c>
      <c r="J109" s="66">
        <v>1623</v>
      </c>
      <c r="K109" s="66">
        <v>37570</v>
      </c>
      <c r="L109" s="135">
        <v>35520</v>
      </c>
      <c r="M109" s="67" t="s">
        <v>8</v>
      </c>
      <c r="N109" s="68">
        <f t="shared" ref="N109:N149" si="78">H109/J109</f>
        <v>6.0283425754775104</v>
      </c>
      <c r="O109" s="69">
        <f t="shared" ref="O109:O149" si="79">K109/J109</f>
        <v>23.148490449784351</v>
      </c>
      <c r="P109" s="70">
        <f t="shared" ref="P109:P138" si="80">K109/C109</f>
        <v>1986.7794817556849</v>
      </c>
      <c r="Q109" s="100">
        <f t="shared" ref="Q109:Q125" si="81">J109/D109</f>
        <v>0.66353229762878163</v>
      </c>
      <c r="R109" s="64">
        <f t="shared" ref="R109:R125" si="82">S109/C109</f>
        <v>10.000000000000002</v>
      </c>
      <c r="S109" s="71">
        <f t="shared" ref="S109:X124" si="83">G109+S58</f>
        <v>189.10000000000002</v>
      </c>
      <c r="T109" s="72">
        <f t="shared" si="83"/>
        <v>24460</v>
      </c>
      <c r="U109" s="71">
        <f t="shared" si="83"/>
        <v>51</v>
      </c>
      <c r="V109" s="72">
        <f t="shared" si="83"/>
        <v>4092</v>
      </c>
      <c r="W109" s="72">
        <f t="shared" si="83"/>
        <v>92740</v>
      </c>
      <c r="X109" s="72">
        <f t="shared" si="83"/>
        <v>88030</v>
      </c>
      <c r="Y109" s="67" t="s">
        <v>8</v>
      </c>
      <c r="Z109" s="21">
        <f t="shared" ref="Z109:Z149" si="84">T109/V109</f>
        <v>5.9775171065493646</v>
      </c>
      <c r="AA109" s="22">
        <f t="shared" ref="AA109:AA149" si="85">W109/V109</f>
        <v>22.663734115347019</v>
      </c>
      <c r="AB109" s="103">
        <f t="shared" ref="AB109:AB149" si="86">W109/C109</f>
        <v>4904.283447911158</v>
      </c>
      <c r="AC109" s="106">
        <f t="shared" ref="AC109:AC125" si="87">V109/D109</f>
        <v>1.6729354047424367</v>
      </c>
      <c r="AF109" s="132">
        <f>AD109-P109</f>
        <v>-1986.7794817556849</v>
      </c>
      <c r="AG109" s="431">
        <f>(J109/D109)*AE109</f>
        <v>0</v>
      </c>
      <c r="AH109" s="431">
        <f>AG109*O109</f>
        <v>0</v>
      </c>
    </row>
    <row r="110" spans="1:34" x14ac:dyDescent="0.25">
      <c r="A110" s="90" t="s">
        <v>27</v>
      </c>
      <c r="B110" s="560"/>
      <c r="C110" s="27">
        <v>16.41</v>
      </c>
      <c r="D110" s="28">
        <v>2028</v>
      </c>
      <c r="E110" s="148">
        <f t="shared" si="76"/>
        <v>123.58318098720292</v>
      </c>
      <c r="F110" s="17">
        <f t="shared" si="77"/>
        <v>4</v>
      </c>
      <c r="G110" s="18">
        <v>65.64</v>
      </c>
      <c r="H110" s="19">
        <v>8112</v>
      </c>
      <c r="I110" s="18">
        <v>23</v>
      </c>
      <c r="J110" s="19">
        <v>1299</v>
      </c>
      <c r="K110" s="19">
        <v>31740</v>
      </c>
      <c r="L110" s="136">
        <v>30010</v>
      </c>
      <c r="M110" s="20" t="s">
        <v>8</v>
      </c>
      <c r="N110" s="21">
        <f t="shared" si="78"/>
        <v>6.2448036951501154</v>
      </c>
      <c r="O110" s="22">
        <f t="shared" si="79"/>
        <v>24.434180138568131</v>
      </c>
      <c r="P110" s="23">
        <f t="shared" si="80"/>
        <v>1934.1864716636198</v>
      </c>
      <c r="Q110" s="100">
        <f t="shared" si="81"/>
        <v>0.64053254437869822</v>
      </c>
      <c r="R110" s="17">
        <f t="shared" si="82"/>
        <v>10.000000000000002</v>
      </c>
      <c r="S110" s="24">
        <f t="shared" si="83"/>
        <v>164.10000000000002</v>
      </c>
      <c r="T110" s="25">
        <f t="shared" si="83"/>
        <v>20280</v>
      </c>
      <c r="U110" s="24">
        <f t="shared" si="83"/>
        <v>53</v>
      </c>
      <c r="V110" s="25">
        <f t="shared" si="83"/>
        <v>3287</v>
      </c>
      <c r="W110" s="25">
        <f t="shared" si="83"/>
        <v>79090</v>
      </c>
      <c r="X110" s="72">
        <f t="shared" si="83"/>
        <v>75070</v>
      </c>
      <c r="Y110" s="20" t="s">
        <v>8</v>
      </c>
      <c r="Z110" s="21">
        <f t="shared" si="84"/>
        <v>6.1697596592637662</v>
      </c>
      <c r="AA110" s="22">
        <f t="shared" si="85"/>
        <v>24.061454213568602</v>
      </c>
      <c r="AB110" s="103">
        <f t="shared" si="86"/>
        <v>4819.6221815965873</v>
      </c>
      <c r="AC110" s="106">
        <f t="shared" si="87"/>
        <v>1.6208086785009861</v>
      </c>
      <c r="AF110" s="132">
        <f t="shared" ref="AF110:AF125" si="88">AD110-P110</f>
        <v>-1934.1864716636198</v>
      </c>
      <c r="AG110" s="431">
        <f t="shared" ref="AG110:AG149" si="89">(J110/D110)*AE110</f>
        <v>0</v>
      </c>
      <c r="AH110" s="431">
        <f t="shared" ref="AH110:AH149" si="90">AG110*O110</f>
        <v>0</v>
      </c>
    </row>
    <row r="111" spans="1:34" x14ac:dyDescent="0.25">
      <c r="A111" s="90" t="s">
        <v>28</v>
      </c>
      <c r="B111" s="560"/>
      <c r="C111" s="27">
        <v>18.7</v>
      </c>
      <c r="D111" s="28">
        <v>2286</v>
      </c>
      <c r="E111" s="148">
        <f t="shared" si="76"/>
        <v>122.24598930481284</v>
      </c>
      <c r="F111" s="17">
        <f t="shared" si="77"/>
        <v>4</v>
      </c>
      <c r="G111" s="18">
        <v>74.8</v>
      </c>
      <c r="H111" s="19">
        <v>9144</v>
      </c>
      <c r="I111" s="18">
        <v>22</v>
      </c>
      <c r="J111" s="19">
        <v>1577</v>
      </c>
      <c r="K111" s="19">
        <v>38000</v>
      </c>
      <c r="L111" s="136">
        <v>35930</v>
      </c>
      <c r="M111" s="20" t="s">
        <v>8</v>
      </c>
      <c r="N111" s="21">
        <f t="shared" si="78"/>
        <v>5.7983512999365887</v>
      </c>
      <c r="O111" s="22">
        <f t="shared" si="79"/>
        <v>24.096385542168676</v>
      </c>
      <c r="P111" s="23">
        <f t="shared" si="80"/>
        <v>2032.0855614973264</v>
      </c>
      <c r="Q111" s="100">
        <f t="shared" si="81"/>
        <v>0.68985126859142609</v>
      </c>
      <c r="R111" s="17">
        <f t="shared" si="82"/>
        <v>10</v>
      </c>
      <c r="S111" s="24">
        <f t="shared" si="83"/>
        <v>187</v>
      </c>
      <c r="T111" s="25">
        <f t="shared" si="83"/>
        <v>22860</v>
      </c>
      <c r="U111" s="24">
        <f t="shared" si="83"/>
        <v>56</v>
      </c>
      <c r="V111" s="25">
        <f t="shared" si="83"/>
        <v>4054</v>
      </c>
      <c r="W111" s="25">
        <f t="shared" si="83"/>
        <v>96520</v>
      </c>
      <c r="X111" s="72">
        <f t="shared" si="83"/>
        <v>91580</v>
      </c>
      <c r="Y111" s="20" t="s">
        <v>8</v>
      </c>
      <c r="Z111" s="21">
        <f t="shared" si="84"/>
        <v>5.6388751850024663</v>
      </c>
      <c r="AA111" s="22">
        <f t="shared" si="85"/>
        <v>23.80858411445486</v>
      </c>
      <c r="AB111" s="103">
        <f t="shared" si="86"/>
        <v>5161.497326203209</v>
      </c>
      <c r="AC111" s="106">
        <f t="shared" si="87"/>
        <v>1.773403324584427</v>
      </c>
      <c r="AF111" s="132">
        <f t="shared" si="88"/>
        <v>-2032.0855614973264</v>
      </c>
      <c r="AG111" s="431">
        <f t="shared" si="89"/>
        <v>0</v>
      </c>
      <c r="AH111" s="431">
        <f t="shared" si="90"/>
        <v>0</v>
      </c>
    </row>
    <row r="112" spans="1:34" x14ac:dyDescent="0.25">
      <c r="A112" s="90" t="s">
        <v>29</v>
      </c>
      <c r="B112" s="560"/>
      <c r="C112" s="27">
        <v>17.149999999999999</v>
      </c>
      <c r="D112" s="28">
        <v>2151</v>
      </c>
      <c r="E112" s="148">
        <f t="shared" si="76"/>
        <v>125.42274052478135</v>
      </c>
      <c r="F112" s="17">
        <f t="shared" si="77"/>
        <v>4</v>
      </c>
      <c r="G112" s="18">
        <v>68.599999999999994</v>
      </c>
      <c r="H112" s="19">
        <v>8604</v>
      </c>
      <c r="I112" s="18">
        <v>20</v>
      </c>
      <c r="J112" s="19">
        <v>1573</v>
      </c>
      <c r="K112" s="19">
        <v>37930</v>
      </c>
      <c r="L112" s="136">
        <v>35870</v>
      </c>
      <c r="M112" s="20" t="s">
        <v>8</v>
      </c>
      <c r="N112" s="21">
        <f t="shared" si="78"/>
        <v>5.4698029243483788</v>
      </c>
      <c r="O112" s="22">
        <f t="shared" si="79"/>
        <v>24.113159567705022</v>
      </c>
      <c r="P112" s="23">
        <f t="shared" si="80"/>
        <v>2211.6618075801753</v>
      </c>
      <c r="Q112" s="100">
        <f t="shared" si="81"/>
        <v>0.73128777312877735</v>
      </c>
      <c r="R112" s="17">
        <f t="shared" si="82"/>
        <v>10</v>
      </c>
      <c r="S112" s="24">
        <f t="shared" si="83"/>
        <v>171.5</v>
      </c>
      <c r="T112" s="25">
        <f t="shared" si="83"/>
        <v>21510</v>
      </c>
      <c r="U112" s="24">
        <f t="shared" si="83"/>
        <v>49</v>
      </c>
      <c r="V112" s="25">
        <f t="shared" si="83"/>
        <v>3724</v>
      </c>
      <c r="W112" s="25">
        <f t="shared" si="83"/>
        <v>89130</v>
      </c>
      <c r="X112" s="72">
        <f t="shared" si="83"/>
        <v>84560</v>
      </c>
      <c r="Y112" s="20" t="s">
        <v>8</v>
      </c>
      <c r="Z112" s="21">
        <f t="shared" si="84"/>
        <v>5.7760472610096674</v>
      </c>
      <c r="AA112" s="22">
        <f t="shared" si="85"/>
        <v>23.933941997851772</v>
      </c>
      <c r="AB112" s="103">
        <f t="shared" si="86"/>
        <v>5197.0845481049564</v>
      </c>
      <c r="AC112" s="106">
        <f t="shared" si="87"/>
        <v>1.7312877731287772</v>
      </c>
      <c r="AF112" s="132">
        <f t="shared" si="88"/>
        <v>-2211.6618075801753</v>
      </c>
      <c r="AG112" s="431">
        <f t="shared" si="89"/>
        <v>0</v>
      </c>
      <c r="AH112" s="431">
        <f t="shared" si="90"/>
        <v>0</v>
      </c>
    </row>
    <row r="113" spans="1:34" x14ac:dyDescent="0.25">
      <c r="A113" s="90" t="s">
        <v>30</v>
      </c>
      <c r="B113" s="560"/>
      <c r="C113" s="27">
        <v>16.600000000000001</v>
      </c>
      <c r="D113" s="28">
        <v>2133</v>
      </c>
      <c r="E113" s="148">
        <f t="shared" si="76"/>
        <v>128.49397590361446</v>
      </c>
      <c r="F113" s="17">
        <f t="shared" si="77"/>
        <v>4</v>
      </c>
      <c r="G113" s="18">
        <v>66.400000000000006</v>
      </c>
      <c r="H113" s="19">
        <v>8532</v>
      </c>
      <c r="I113" s="18">
        <v>19</v>
      </c>
      <c r="J113" s="19">
        <v>1549</v>
      </c>
      <c r="K113" s="19">
        <v>37400</v>
      </c>
      <c r="L113" s="136">
        <v>35360</v>
      </c>
      <c r="M113" s="20" t="s">
        <v>8</v>
      </c>
      <c r="N113" s="21">
        <f t="shared" si="78"/>
        <v>5.5080697224015491</v>
      </c>
      <c r="O113" s="22">
        <f t="shared" si="79"/>
        <v>24.144609425435764</v>
      </c>
      <c r="P113" s="23">
        <f t="shared" si="80"/>
        <v>2253.0120481927711</v>
      </c>
      <c r="Q113" s="100">
        <f t="shared" si="81"/>
        <v>0.72620721987810599</v>
      </c>
      <c r="R113" s="17">
        <f t="shared" si="82"/>
        <v>10</v>
      </c>
      <c r="S113" s="24">
        <f t="shared" si="83"/>
        <v>166</v>
      </c>
      <c r="T113" s="25">
        <f t="shared" si="83"/>
        <v>21330</v>
      </c>
      <c r="U113" s="24">
        <f t="shared" si="83"/>
        <v>48</v>
      </c>
      <c r="V113" s="25">
        <f t="shared" si="83"/>
        <v>3806</v>
      </c>
      <c r="W113" s="25">
        <f t="shared" si="83"/>
        <v>90430</v>
      </c>
      <c r="X113" s="72">
        <f t="shared" si="83"/>
        <v>85780</v>
      </c>
      <c r="Y113" s="20" t="s">
        <v>8</v>
      </c>
      <c r="Z113" s="21">
        <f t="shared" si="84"/>
        <v>5.6043089858118762</v>
      </c>
      <c r="AA113" s="22">
        <f t="shared" si="85"/>
        <v>23.759852863899106</v>
      </c>
      <c r="AB113" s="103">
        <f t="shared" si="86"/>
        <v>5447.5903614457829</v>
      </c>
      <c r="AC113" s="106">
        <f t="shared" si="87"/>
        <v>1.784341303328645</v>
      </c>
      <c r="AF113" s="132">
        <f t="shared" si="88"/>
        <v>-2253.0120481927711</v>
      </c>
      <c r="AG113" s="431">
        <f t="shared" si="89"/>
        <v>0</v>
      </c>
      <c r="AH113" s="431">
        <f t="shared" si="90"/>
        <v>0</v>
      </c>
    </row>
    <row r="114" spans="1:34" x14ac:dyDescent="0.25">
      <c r="A114" s="90" t="s">
        <v>31</v>
      </c>
      <c r="B114" s="560"/>
      <c r="C114" s="27">
        <v>14.28</v>
      </c>
      <c r="D114" s="28">
        <v>1762</v>
      </c>
      <c r="E114" s="148">
        <f t="shared" si="76"/>
        <v>123.38935574229693</v>
      </c>
      <c r="F114" s="17">
        <f t="shared" si="77"/>
        <v>4</v>
      </c>
      <c r="G114" s="18">
        <v>57.12</v>
      </c>
      <c r="H114" s="19">
        <v>7048</v>
      </c>
      <c r="I114" s="18">
        <v>16</v>
      </c>
      <c r="J114" s="19">
        <v>1046</v>
      </c>
      <c r="K114" s="19">
        <v>23470</v>
      </c>
      <c r="L114" s="136">
        <v>22190</v>
      </c>
      <c r="M114" s="20" t="s">
        <v>8</v>
      </c>
      <c r="N114" s="21">
        <f t="shared" si="78"/>
        <v>6.7380497131931163</v>
      </c>
      <c r="O114" s="22">
        <f t="shared" si="79"/>
        <v>22.437858508604208</v>
      </c>
      <c r="P114" s="23">
        <f t="shared" si="80"/>
        <v>1643.5574229691877</v>
      </c>
      <c r="Q114" s="100">
        <f t="shared" si="81"/>
        <v>0.59364358683314411</v>
      </c>
      <c r="R114" s="17">
        <f t="shared" si="82"/>
        <v>10</v>
      </c>
      <c r="S114" s="24">
        <f t="shared" si="83"/>
        <v>142.79999999999998</v>
      </c>
      <c r="T114" s="25">
        <f t="shared" si="83"/>
        <v>17620</v>
      </c>
      <c r="U114" s="24">
        <f t="shared" si="83"/>
        <v>40</v>
      </c>
      <c r="V114" s="25">
        <f t="shared" si="83"/>
        <v>2773</v>
      </c>
      <c r="W114" s="25">
        <f t="shared" si="83"/>
        <v>61120</v>
      </c>
      <c r="X114" s="72">
        <f t="shared" si="83"/>
        <v>58020</v>
      </c>
      <c r="Y114" s="20" t="s">
        <v>8</v>
      </c>
      <c r="Z114" s="21">
        <f t="shared" si="84"/>
        <v>6.3541291020555359</v>
      </c>
      <c r="AA114" s="22">
        <f t="shared" si="85"/>
        <v>22.041110710421925</v>
      </c>
      <c r="AB114" s="103">
        <f t="shared" si="86"/>
        <v>4280.1120448179272</v>
      </c>
      <c r="AC114" s="106">
        <f t="shared" si="87"/>
        <v>1.5737797956867197</v>
      </c>
      <c r="AF114" s="132">
        <f t="shared" si="88"/>
        <v>-1643.5574229691877</v>
      </c>
      <c r="AG114" s="431">
        <f t="shared" si="89"/>
        <v>0</v>
      </c>
      <c r="AH114" s="431">
        <f t="shared" si="90"/>
        <v>0</v>
      </c>
    </row>
    <row r="115" spans="1:34" x14ac:dyDescent="0.25">
      <c r="A115" s="90" t="s">
        <v>32</v>
      </c>
      <c r="B115" s="560"/>
      <c r="C115" s="27">
        <v>19.53</v>
      </c>
      <c r="D115" s="28">
        <v>2423</v>
      </c>
      <c r="E115" s="148">
        <f t="shared" si="76"/>
        <v>124.06554019457245</v>
      </c>
      <c r="F115" s="17">
        <f t="shared" si="77"/>
        <v>4</v>
      </c>
      <c r="G115" s="18">
        <v>78.12</v>
      </c>
      <c r="H115" s="19">
        <v>9692</v>
      </c>
      <c r="I115" s="18">
        <v>23</v>
      </c>
      <c r="J115" s="19">
        <v>1894</v>
      </c>
      <c r="K115" s="19">
        <v>47120</v>
      </c>
      <c r="L115" s="136">
        <v>44550</v>
      </c>
      <c r="M115" s="20" t="s">
        <v>8</v>
      </c>
      <c r="N115" s="21">
        <f t="shared" si="78"/>
        <v>5.1172122492080252</v>
      </c>
      <c r="O115" s="22">
        <f t="shared" si="79"/>
        <v>24.87856388595565</v>
      </c>
      <c r="P115" s="23">
        <f t="shared" si="80"/>
        <v>2412.6984126984125</v>
      </c>
      <c r="Q115" s="100">
        <f t="shared" si="81"/>
        <v>0.78167560874948416</v>
      </c>
      <c r="R115" s="17">
        <f t="shared" si="82"/>
        <v>10</v>
      </c>
      <c r="S115" s="24">
        <f t="shared" si="83"/>
        <v>195.3</v>
      </c>
      <c r="T115" s="25">
        <f t="shared" si="83"/>
        <v>24230</v>
      </c>
      <c r="U115" s="24">
        <f t="shared" si="83"/>
        <v>58</v>
      </c>
      <c r="V115" s="25">
        <f t="shared" si="83"/>
        <v>4387</v>
      </c>
      <c r="W115" s="25">
        <f t="shared" si="83"/>
        <v>107010</v>
      </c>
      <c r="X115" s="72">
        <f t="shared" si="83"/>
        <v>101550</v>
      </c>
      <c r="Y115" s="20" t="s">
        <v>8</v>
      </c>
      <c r="Z115" s="21">
        <f t="shared" si="84"/>
        <v>5.5231365397766128</v>
      </c>
      <c r="AA115" s="22">
        <f t="shared" si="85"/>
        <v>24.392523364485982</v>
      </c>
      <c r="AB115" s="103">
        <f t="shared" si="86"/>
        <v>5479.2626728110599</v>
      </c>
      <c r="AC115" s="106">
        <f t="shared" si="87"/>
        <v>1.8105654147750723</v>
      </c>
      <c r="AF115" s="132">
        <f t="shared" si="88"/>
        <v>-2412.6984126984125</v>
      </c>
      <c r="AG115" s="431">
        <f t="shared" si="89"/>
        <v>0</v>
      </c>
      <c r="AH115" s="431">
        <f t="shared" si="90"/>
        <v>0</v>
      </c>
    </row>
    <row r="116" spans="1:34" x14ac:dyDescent="0.25">
      <c r="A116" s="90" t="s">
        <v>33</v>
      </c>
      <c r="B116" s="560"/>
      <c r="C116" s="27">
        <v>19.88</v>
      </c>
      <c r="D116" s="28">
        <v>2473</v>
      </c>
      <c r="E116" s="148">
        <f t="shared" si="76"/>
        <v>124.39637826961771</v>
      </c>
      <c r="F116" s="17">
        <f t="shared" si="77"/>
        <v>4</v>
      </c>
      <c r="G116" s="18">
        <v>79.52</v>
      </c>
      <c r="H116" s="19">
        <v>9892</v>
      </c>
      <c r="I116" s="18">
        <v>22</v>
      </c>
      <c r="J116" s="19">
        <v>1795</v>
      </c>
      <c r="K116" s="19">
        <v>43260</v>
      </c>
      <c r="L116" s="136">
        <v>40900</v>
      </c>
      <c r="M116" s="20" t="s">
        <v>8</v>
      </c>
      <c r="N116" s="21">
        <f t="shared" si="78"/>
        <v>5.5108635097493037</v>
      </c>
      <c r="O116" s="22">
        <f t="shared" si="79"/>
        <v>24.100278551532032</v>
      </c>
      <c r="P116" s="23">
        <f t="shared" si="80"/>
        <v>2176.0563380281692</v>
      </c>
      <c r="Q116" s="100">
        <f t="shared" si="81"/>
        <v>0.72583906186817626</v>
      </c>
      <c r="R116" s="17">
        <f t="shared" si="82"/>
        <v>10.000000000000002</v>
      </c>
      <c r="S116" s="24">
        <f t="shared" si="83"/>
        <v>198.8</v>
      </c>
      <c r="T116" s="25">
        <f t="shared" si="83"/>
        <v>24730</v>
      </c>
      <c r="U116" s="24">
        <f t="shared" si="83"/>
        <v>58</v>
      </c>
      <c r="V116" s="25">
        <f t="shared" si="83"/>
        <v>4521</v>
      </c>
      <c r="W116" s="25">
        <f t="shared" si="83"/>
        <v>108140</v>
      </c>
      <c r="X116" s="72">
        <f t="shared" si="83"/>
        <v>102600</v>
      </c>
      <c r="Y116" s="20" t="s">
        <v>8</v>
      </c>
      <c r="Z116" s="21">
        <f t="shared" si="84"/>
        <v>5.4700287547002873</v>
      </c>
      <c r="AA116" s="22">
        <f t="shared" si="85"/>
        <v>23.919486839194867</v>
      </c>
      <c r="AB116" s="103">
        <f t="shared" si="86"/>
        <v>5439.6378269617708</v>
      </c>
      <c r="AC116" s="106">
        <f t="shared" si="87"/>
        <v>1.8281439547108775</v>
      </c>
      <c r="AF116" s="132">
        <f t="shared" si="88"/>
        <v>-2176.0563380281692</v>
      </c>
      <c r="AG116" s="431">
        <f t="shared" si="89"/>
        <v>0</v>
      </c>
      <c r="AH116" s="431">
        <f t="shared" si="90"/>
        <v>0</v>
      </c>
    </row>
    <row r="117" spans="1:34" x14ac:dyDescent="0.25">
      <c r="A117" s="90" t="s">
        <v>34</v>
      </c>
      <c r="B117" s="560"/>
      <c r="C117" s="27">
        <v>19.899999999999999</v>
      </c>
      <c r="D117" s="28">
        <v>2485</v>
      </c>
      <c r="E117" s="148">
        <f t="shared" si="76"/>
        <v>124.87437185929649</v>
      </c>
      <c r="F117" s="17">
        <f t="shared" si="77"/>
        <v>4</v>
      </c>
      <c r="G117" s="18">
        <v>79.599999999999994</v>
      </c>
      <c r="H117" s="19">
        <v>9940</v>
      </c>
      <c r="I117" s="18">
        <v>22</v>
      </c>
      <c r="J117" s="19">
        <v>1838</v>
      </c>
      <c r="K117" s="19">
        <v>44300</v>
      </c>
      <c r="L117" s="136">
        <v>41890</v>
      </c>
      <c r="M117" s="20" t="s">
        <v>8</v>
      </c>
      <c r="N117" s="21">
        <f t="shared" si="78"/>
        <v>5.4080522306855281</v>
      </c>
      <c r="O117" s="22">
        <f t="shared" si="79"/>
        <v>24.10228509249184</v>
      </c>
      <c r="P117" s="23">
        <f t="shared" si="80"/>
        <v>2226.1306532663316</v>
      </c>
      <c r="Q117" s="100">
        <f t="shared" si="81"/>
        <v>0.73963782696177061</v>
      </c>
      <c r="R117" s="17">
        <f t="shared" si="82"/>
        <v>10</v>
      </c>
      <c r="S117" s="24">
        <f t="shared" si="83"/>
        <v>199</v>
      </c>
      <c r="T117" s="25">
        <f t="shared" si="83"/>
        <v>24850</v>
      </c>
      <c r="U117" s="24">
        <f t="shared" si="83"/>
        <v>54</v>
      </c>
      <c r="V117" s="25">
        <f t="shared" si="83"/>
        <v>4658</v>
      </c>
      <c r="W117" s="25">
        <f t="shared" si="83"/>
        <v>110970</v>
      </c>
      <c r="X117" s="72">
        <f t="shared" si="83"/>
        <v>105350</v>
      </c>
      <c r="Y117" s="20" t="s">
        <v>8</v>
      </c>
      <c r="Z117" s="21">
        <f t="shared" si="84"/>
        <v>5.3349076857020181</v>
      </c>
      <c r="AA117" s="22">
        <f t="shared" si="85"/>
        <v>23.823529411764707</v>
      </c>
      <c r="AB117" s="103">
        <f t="shared" si="86"/>
        <v>5576.3819095477393</v>
      </c>
      <c r="AC117" s="106">
        <f t="shared" si="87"/>
        <v>1.8744466800804829</v>
      </c>
      <c r="AF117" s="132">
        <f t="shared" si="88"/>
        <v>-2226.1306532663316</v>
      </c>
      <c r="AG117" s="431">
        <f t="shared" si="89"/>
        <v>0</v>
      </c>
      <c r="AH117" s="431">
        <f t="shared" si="90"/>
        <v>0</v>
      </c>
    </row>
    <row r="118" spans="1:34" x14ac:dyDescent="0.25">
      <c r="A118" s="90" t="s">
        <v>35</v>
      </c>
      <c r="B118" s="560"/>
      <c r="C118" s="27">
        <v>16.489999999999998</v>
      </c>
      <c r="D118" s="28">
        <v>2171</v>
      </c>
      <c r="E118" s="148">
        <f t="shared" si="76"/>
        <v>131.65554881746513</v>
      </c>
      <c r="F118" s="17">
        <f t="shared" si="77"/>
        <v>4</v>
      </c>
      <c r="G118" s="18">
        <v>65.959999999999994</v>
      </c>
      <c r="H118" s="19">
        <v>8684</v>
      </c>
      <c r="I118" s="18">
        <v>18</v>
      </c>
      <c r="J118" s="19">
        <v>1284</v>
      </c>
      <c r="K118" s="19">
        <v>32500</v>
      </c>
      <c r="L118" s="136">
        <v>30730</v>
      </c>
      <c r="M118" s="20" t="s">
        <v>8</v>
      </c>
      <c r="N118" s="21">
        <f t="shared" si="78"/>
        <v>6.7632398753894085</v>
      </c>
      <c r="O118" s="22">
        <f t="shared" si="79"/>
        <v>25.311526479750778</v>
      </c>
      <c r="P118" s="23">
        <f t="shared" si="80"/>
        <v>1970.8914493632506</v>
      </c>
      <c r="Q118" s="100">
        <f t="shared" si="81"/>
        <v>0.59143251957623211</v>
      </c>
      <c r="R118" s="17">
        <f t="shared" si="82"/>
        <v>11</v>
      </c>
      <c r="S118" s="24">
        <f t="shared" si="83"/>
        <v>181.39</v>
      </c>
      <c r="T118" s="25">
        <f t="shared" si="83"/>
        <v>23881</v>
      </c>
      <c r="U118" s="24">
        <f t="shared" si="83"/>
        <v>59</v>
      </c>
      <c r="V118" s="25">
        <f t="shared" si="83"/>
        <v>3798</v>
      </c>
      <c r="W118" s="25">
        <f t="shared" si="83"/>
        <v>94300</v>
      </c>
      <c r="X118" s="72">
        <f t="shared" si="83"/>
        <v>89560</v>
      </c>
      <c r="Y118" s="20" t="s">
        <v>8</v>
      </c>
      <c r="Z118" s="21">
        <f t="shared" si="84"/>
        <v>6.287783043707214</v>
      </c>
      <c r="AA118" s="22">
        <f t="shared" si="85"/>
        <v>24.828857293312268</v>
      </c>
      <c r="AB118" s="103">
        <f t="shared" si="86"/>
        <v>5718.6173438447549</v>
      </c>
      <c r="AC118" s="106">
        <f t="shared" si="87"/>
        <v>1.7494242284661445</v>
      </c>
      <c r="AF118" s="132">
        <f t="shared" si="88"/>
        <v>-1970.8914493632506</v>
      </c>
      <c r="AG118" s="431">
        <f t="shared" si="89"/>
        <v>0</v>
      </c>
      <c r="AH118" s="431">
        <f t="shared" si="90"/>
        <v>0</v>
      </c>
    </row>
    <row r="119" spans="1:34" x14ac:dyDescent="0.25">
      <c r="A119" s="90" t="s">
        <v>36</v>
      </c>
      <c r="B119" s="560"/>
      <c r="C119" s="27">
        <v>19.05</v>
      </c>
      <c r="D119" s="28">
        <v>2490</v>
      </c>
      <c r="E119" s="148">
        <f t="shared" si="76"/>
        <v>130.70866141732282</v>
      </c>
      <c r="F119" s="17">
        <f t="shared" si="77"/>
        <v>4</v>
      </c>
      <c r="G119" s="18">
        <v>76.2</v>
      </c>
      <c r="H119" s="19">
        <v>9960</v>
      </c>
      <c r="I119" s="18">
        <v>22</v>
      </c>
      <c r="J119" s="19">
        <v>1463</v>
      </c>
      <c r="K119" s="19">
        <v>36560</v>
      </c>
      <c r="L119" s="136">
        <v>34570</v>
      </c>
      <c r="M119" s="20" t="s">
        <v>8</v>
      </c>
      <c r="N119" s="21">
        <f t="shared" si="78"/>
        <v>6.8079289131920708</v>
      </c>
      <c r="O119" s="22">
        <f t="shared" si="79"/>
        <v>24.989747095010252</v>
      </c>
      <c r="P119" s="23">
        <f t="shared" si="80"/>
        <v>1919.1601049868766</v>
      </c>
      <c r="Q119" s="100">
        <f t="shared" si="81"/>
        <v>0.58755020080321285</v>
      </c>
      <c r="R119" s="17">
        <f t="shared" si="82"/>
        <v>11</v>
      </c>
      <c r="S119" s="24">
        <f t="shared" si="83"/>
        <v>209.55</v>
      </c>
      <c r="T119" s="25">
        <f t="shared" si="83"/>
        <v>27390</v>
      </c>
      <c r="U119" s="24">
        <f t="shared" si="83"/>
        <v>71</v>
      </c>
      <c r="V119" s="25">
        <f t="shared" si="83"/>
        <v>4718</v>
      </c>
      <c r="W119" s="25">
        <f t="shared" si="83"/>
        <v>116400</v>
      </c>
      <c r="X119" s="72">
        <f t="shared" si="83"/>
        <v>110560</v>
      </c>
      <c r="Y119" s="20" t="s">
        <v>8</v>
      </c>
      <c r="Z119" s="21">
        <f t="shared" si="84"/>
        <v>5.8054260279779566</v>
      </c>
      <c r="AA119" s="22">
        <f t="shared" si="85"/>
        <v>24.671470962272149</v>
      </c>
      <c r="AB119" s="103">
        <f t="shared" si="86"/>
        <v>6110.2362204724404</v>
      </c>
      <c r="AC119" s="106">
        <f t="shared" si="87"/>
        <v>1.8947791164658634</v>
      </c>
      <c r="AF119" s="257">
        <f t="shared" si="88"/>
        <v>-1919.1601049868766</v>
      </c>
      <c r="AG119" s="431">
        <f t="shared" si="89"/>
        <v>0</v>
      </c>
      <c r="AH119" s="431">
        <f t="shared" si="90"/>
        <v>0</v>
      </c>
    </row>
    <row r="120" spans="1:34" x14ac:dyDescent="0.25">
      <c r="A120" s="90" t="s">
        <v>37</v>
      </c>
      <c r="B120" s="560"/>
      <c r="C120" s="27">
        <v>20.239999999999998</v>
      </c>
      <c r="D120" s="28">
        <v>2519</v>
      </c>
      <c r="E120" s="148">
        <f t="shared" si="76"/>
        <v>124.45652173913045</v>
      </c>
      <c r="F120" s="17">
        <f t="shared" si="77"/>
        <v>4</v>
      </c>
      <c r="G120" s="18">
        <v>80.959999999999994</v>
      </c>
      <c r="H120" s="19">
        <v>10076</v>
      </c>
      <c r="I120" s="18">
        <v>23</v>
      </c>
      <c r="J120" s="19">
        <v>1584</v>
      </c>
      <c r="K120" s="19">
        <v>39600</v>
      </c>
      <c r="L120" s="136">
        <v>37440</v>
      </c>
      <c r="M120" s="20" t="s">
        <v>8</v>
      </c>
      <c r="N120" s="21">
        <f t="shared" si="78"/>
        <v>6.3611111111111107</v>
      </c>
      <c r="O120" s="22">
        <f t="shared" si="79"/>
        <v>25</v>
      </c>
      <c r="P120" s="23">
        <f t="shared" si="80"/>
        <v>1956.521739130435</v>
      </c>
      <c r="Q120" s="100">
        <f t="shared" si="81"/>
        <v>0.62882096069868998</v>
      </c>
      <c r="R120" s="17">
        <f t="shared" si="82"/>
        <v>11</v>
      </c>
      <c r="S120" s="24">
        <f t="shared" si="83"/>
        <v>222.64</v>
      </c>
      <c r="T120" s="25">
        <f t="shared" si="83"/>
        <v>27709</v>
      </c>
      <c r="U120" s="24">
        <f t="shared" si="83"/>
        <v>64</v>
      </c>
      <c r="V120" s="25">
        <f t="shared" si="83"/>
        <v>4529</v>
      </c>
      <c r="W120" s="25">
        <f t="shared" si="83"/>
        <v>111540</v>
      </c>
      <c r="X120" s="72">
        <f t="shared" si="83"/>
        <v>105910</v>
      </c>
      <c r="Y120" s="20" t="s">
        <v>8</v>
      </c>
      <c r="Z120" s="21">
        <f t="shared" si="84"/>
        <v>6.1181276219916096</v>
      </c>
      <c r="AA120" s="22">
        <f t="shared" si="85"/>
        <v>24.627953190549789</v>
      </c>
      <c r="AB120" s="103">
        <f t="shared" si="86"/>
        <v>5510.8695652173919</v>
      </c>
      <c r="AC120" s="106">
        <f t="shared" si="87"/>
        <v>1.797935688765383</v>
      </c>
      <c r="AF120" s="132">
        <f t="shared" si="88"/>
        <v>-1956.521739130435</v>
      </c>
      <c r="AG120" s="431">
        <f t="shared" si="89"/>
        <v>0</v>
      </c>
      <c r="AH120" s="431">
        <f t="shared" si="90"/>
        <v>0</v>
      </c>
    </row>
    <row r="121" spans="1:34" x14ac:dyDescent="0.25">
      <c r="A121" s="90" t="s">
        <v>18</v>
      </c>
      <c r="B121" s="560"/>
      <c r="C121" s="27">
        <v>15.47</v>
      </c>
      <c r="D121" s="28">
        <v>1640</v>
      </c>
      <c r="E121" s="148">
        <f t="shared" si="76"/>
        <v>106.01163542340012</v>
      </c>
      <c r="F121" s="17">
        <f t="shared" si="77"/>
        <v>4</v>
      </c>
      <c r="G121" s="18">
        <v>61.88</v>
      </c>
      <c r="H121" s="19">
        <v>6560</v>
      </c>
      <c r="I121" s="18">
        <v>17</v>
      </c>
      <c r="J121" s="19">
        <v>1106</v>
      </c>
      <c r="K121" s="19">
        <v>26700</v>
      </c>
      <c r="L121" s="136">
        <v>25250</v>
      </c>
      <c r="M121" s="20" t="s">
        <v>8</v>
      </c>
      <c r="N121" s="21">
        <f t="shared" si="78"/>
        <v>5.93128390596745</v>
      </c>
      <c r="O121" s="22">
        <f t="shared" si="79"/>
        <v>24.141048824593128</v>
      </c>
      <c r="P121" s="23">
        <f t="shared" si="80"/>
        <v>1725.9211376858434</v>
      </c>
      <c r="Q121" s="100">
        <f t="shared" si="81"/>
        <v>0.67439024390243907</v>
      </c>
      <c r="R121" s="17">
        <f t="shared" si="82"/>
        <v>10</v>
      </c>
      <c r="S121" s="24">
        <f t="shared" si="83"/>
        <v>154.70000000000002</v>
      </c>
      <c r="T121" s="25">
        <f t="shared" si="83"/>
        <v>16400</v>
      </c>
      <c r="U121" s="24">
        <f t="shared" si="83"/>
        <v>45</v>
      </c>
      <c r="V121" s="25">
        <f t="shared" si="83"/>
        <v>2771</v>
      </c>
      <c r="W121" s="25">
        <f t="shared" si="83"/>
        <v>65980</v>
      </c>
      <c r="X121" s="72">
        <f t="shared" si="83"/>
        <v>62640</v>
      </c>
      <c r="Y121" s="20" t="s">
        <v>8</v>
      </c>
      <c r="Z121" s="21">
        <f t="shared" si="84"/>
        <v>5.9184409960303137</v>
      </c>
      <c r="AA121" s="22">
        <f t="shared" si="85"/>
        <v>23.810898592565859</v>
      </c>
      <c r="AB121" s="103">
        <f t="shared" si="86"/>
        <v>4265.0290885585</v>
      </c>
      <c r="AC121" s="106">
        <f t="shared" si="87"/>
        <v>1.6896341463414635</v>
      </c>
      <c r="AE121">
        <v>230</v>
      </c>
      <c r="AF121" s="132">
        <f t="shared" si="88"/>
        <v>-1725.9211376858434</v>
      </c>
      <c r="AG121" s="431">
        <f t="shared" si="89"/>
        <v>155.10975609756099</v>
      </c>
      <c r="AH121" s="431">
        <f t="shared" si="90"/>
        <v>3744.5121951219512</v>
      </c>
    </row>
    <row r="122" spans="1:34" x14ac:dyDescent="0.25">
      <c r="A122" s="90" t="s">
        <v>38</v>
      </c>
      <c r="B122" s="560"/>
      <c r="C122" s="27">
        <v>20.6</v>
      </c>
      <c r="D122" s="28">
        <v>2628</v>
      </c>
      <c r="E122" s="148">
        <f t="shared" si="76"/>
        <v>127.57281553398057</v>
      </c>
      <c r="F122" s="17">
        <f t="shared" si="77"/>
        <v>4</v>
      </c>
      <c r="G122" s="18">
        <v>82.4</v>
      </c>
      <c r="H122" s="19">
        <v>10512</v>
      </c>
      <c r="I122" s="18">
        <v>20</v>
      </c>
      <c r="J122" s="19">
        <v>1780</v>
      </c>
      <c r="K122" s="19">
        <v>44490</v>
      </c>
      <c r="L122" s="136">
        <v>42070</v>
      </c>
      <c r="M122" s="20" t="s">
        <v>8</v>
      </c>
      <c r="N122" s="21">
        <f t="shared" si="78"/>
        <v>5.9056179775280899</v>
      </c>
      <c r="O122" s="22">
        <f t="shared" si="79"/>
        <v>24.99438202247191</v>
      </c>
      <c r="P122" s="23">
        <f t="shared" si="80"/>
        <v>2159.7087378640776</v>
      </c>
      <c r="Q122" s="100">
        <f t="shared" si="81"/>
        <v>0.67732115677321159</v>
      </c>
      <c r="R122" s="17">
        <f t="shared" si="82"/>
        <v>10.999999999999998</v>
      </c>
      <c r="S122" s="24">
        <f t="shared" si="83"/>
        <v>226.6</v>
      </c>
      <c r="T122" s="25">
        <f t="shared" si="83"/>
        <v>28908</v>
      </c>
      <c r="U122" s="24">
        <f t="shared" si="83"/>
        <v>59</v>
      </c>
      <c r="V122" s="25">
        <f t="shared" si="83"/>
        <v>5441</v>
      </c>
      <c r="W122" s="25">
        <f t="shared" si="83"/>
        <v>133930</v>
      </c>
      <c r="X122" s="72">
        <f t="shared" si="83"/>
        <v>127200</v>
      </c>
      <c r="Y122" s="20" t="s">
        <v>8</v>
      </c>
      <c r="Z122" s="21">
        <f t="shared" si="84"/>
        <v>5.3129939349384303</v>
      </c>
      <c r="AA122" s="22">
        <f t="shared" si="85"/>
        <v>24.614960485204925</v>
      </c>
      <c r="AB122" s="103">
        <f t="shared" si="86"/>
        <v>6501.4563106796113</v>
      </c>
      <c r="AC122" s="106">
        <f t="shared" si="87"/>
        <v>2.0703957382039575</v>
      </c>
      <c r="AF122" s="132">
        <f t="shared" si="88"/>
        <v>-2159.7087378640776</v>
      </c>
      <c r="AG122" s="431">
        <f t="shared" si="89"/>
        <v>0</v>
      </c>
      <c r="AH122" s="431">
        <f t="shared" si="90"/>
        <v>0</v>
      </c>
    </row>
    <row r="123" spans="1:34" x14ac:dyDescent="0.25">
      <c r="A123" s="90" t="s">
        <v>39</v>
      </c>
      <c r="B123" s="560"/>
      <c r="C123" s="27">
        <v>17.48</v>
      </c>
      <c r="D123" s="28">
        <v>2303</v>
      </c>
      <c r="E123" s="148">
        <f t="shared" si="76"/>
        <v>131.75057208237985</v>
      </c>
      <c r="F123" s="17">
        <f t="shared" si="77"/>
        <v>4</v>
      </c>
      <c r="G123" s="18">
        <v>69.92</v>
      </c>
      <c r="H123" s="19">
        <v>9212</v>
      </c>
      <c r="I123" s="18">
        <v>21</v>
      </c>
      <c r="J123" s="19">
        <v>1495</v>
      </c>
      <c r="K123" s="19">
        <v>37350</v>
      </c>
      <c r="L123" s="136">
        <v>35320</v>
      </c>
      <c r="M123" s="20" t="s">
        <v>8</v>
      </c>
      <c r="N123" s="21">
        <f t="shared" si="78"/>
        <v>6.1618729096989968</v>
      </c>
      <c r="O123" s="22">
        <f t="shared" si="79"/>
        <v>24.983277591973245</v>
      </c>
      <c r="P123" s="23">
        <f t="shared" si="80"/>
        <v>2136.7276887871853</v>
      </c>
      <c r="Q123" s="100">
        <f t="shared" si="81"/>
        <v>0.64915327833260961</v>
      </c>
      <c r="R123" s="17">
        <f t="shared" si="82"/>
        <v>11.000000000000002</v>
      </c>
      <c r="S123" s="24">
        <f t="shared" si="83"/>
        <v>192.28000000000003</v>
      </c>
      <c r="T123" s="25">
        <f t="shared" si="83"/>
        <v>25333</v>
      </c>
      <c r="U123" s="24">
        <f t="shared" si="83"/>
        <v>63</v>
      </c>
      <c r="V123" s="25">
        <f t="shared" si="83"/>
        <v>4542</v>
      </c>
      <c r="W123" s="25">
        <f t="shared" si="83"/>
        <v>111330</v>
      </c>
      <c r="X123" s="72">
        <f t="shared" si="83"/>
        <v>105740</v>
      </c>
      <c r="Y123" s="20" t="s">
        <v>8</v>
      </c>
      <c r="Z123" s="21">
        <f t="shared" si="84"/>
        <v>5.5774988991633645</v>
      </c>
      <c r="AA123" s="22">
        <f t="shared" si="85"/>
        <v>24.5112285336856</v>
      </c>
      <c r="AB123" s="103">
        <f t="shared" si="86"/>
        <v>6368.9931350114412</v>
      </c>
      <c r="AC123" s="106">
        <f t="shared" si="87"/>
        <v>1.9722101606600086</v>
      </c>
      <c r="AF123" s="132">
        <f t="shared" si="88"/>
        <v>-2136.7276887871853</v>
      </c>
      <c r="AG123" s="431">
        <f t="shared" si="89"/>
        <v>0</v>
      </c>
      <c r="AH123" s="431">
        <f t="shared" si="90"/>
        <v>0</v>
      </c>
    </row>
    <row r="124" spans="1:34" x14ac:dyDescent="0.25">
      <c r="A124" s="90" t="s">
        <v>40</v>
      </c>
      <c r="B124" s="560"/>
      <c r="C124" s="27">
        <v>12.81</v>
      </c>
      <c r="D124" s="28">
        <v>1641</v>
      </c>
      <c r="E124" s="148">
        <f t="shared" si="76"/>
        <v>128.10304449648712</v>
      </c>
      <c r="F124" s="17">
        <f t="shared" si="77"/>
        <v>4</v>
      </c>
      <c r="G124" s="18">
        <v>51.24</v>
      </c>
      <c r="H124" s="19">
        <v>6564</v>
      </c>
      <c r="I124" s="18">
        <v>15</v>
      </c>
      <c r="J124" s="19">
        <v>1135</v>
      </c>
      <c r="K124" s="19">
        <v>26230</v>
      </c>
      <c r="L124" s="136">
        <v>24800</v>
      </c>
      <c r="M124" s="20" t="s">
        <v>8</v>
      </c>
      <c r="N124" s="21">
        <f t="shared" si="78"/>
        <v>5.7832599118942731</v>
      </c>
      <c r="O124" s="22">
        <f t="shared" si="79"/>
        <v>23.110132158590307</v>
      </c>
      <c r="P124" s="23">
        <f t="shared" si="80"/>
        <v>2047.6190476190475</v>
      </c>
      <c r="Q124" s="100">
        <f t="shared" si="81"/>
        <v>0.69165143205362589</v>
      </c>
      <c r="R124" s="17">
        <f t="shared" si="82"/>
        <v>10</v>
      </c>
      <c r="S124" s="24">
        <f t="shared" si="83"/>
        <v>128.1</v>
      </c>
      <c r="T124" s="25">
        <f t="shared" si="83"/>
        <v>16410</v>
      </c>
      <c r="U124" s="24">
        <f t="shared" si="83"/>
        <v>37</v>
      </c>
      <c r="V124" s="25">
        <f t="shared" si="83"/>
        <v>2800</v>
      </c>
      <c r="W124" s="25">
        <f t="shared" si="83"/>
        <v>63800</v>
      </c>
      <c r="X124" s="72">
        <f t="shared" si="83"/>
        <v>60550</v>
      </c>
      <c r="Y124" s="20" t="s">
        <v>8</v>
      </c>
      <c r="Z124" s="21">
        <f t="shared" si="84"/>
        <v>5.8607142857142858</v>
      </c>
      <c r="AA124" s="22">
        <f t="shared" si="85"/>
        <v>22.785714285714285</v>
      </c>
      <c r="AB124" s="103">
        <f t="shared" si="86"/>
        <v>4980.4839968774395</v>
      </c>
      <c r="AC124" s="106">
        <f t="shared" si="87"/>
        <v>1.7062766605728215</v>
      </c>
      <c r="AF124" s="132">
        <f t="shared" si="88"/>
        <v>-2047.6190476190475</v>
      </c>
      <c r="AG124" s="431">
        <f t="shared" si="89"/>
        <v>0</v>
      </c>
      <c r="AH124" s="431">
        <f t="shared" si="90"/>
        <v>0</v>
      </c>
    </row>
    <row r="125" spans="1:34" x14ac:dyDescent="0.25">
      <c r="A125" s="91" t="s">
        <v>41</v>
      </c>
      <c r="B125" s="561"/>
      <c r="C125" s="54">
        <v>2.2200000000000002</v>
      </c>
      <c r="D125" s="55">
        <v>278</v>
      </c>
      <c r="E125" s="149">
        <f t="shared" si="76"/>
        <v>125.22522522522522</v>
      </c>
      <c r="F125" s="7">
        <f t="shared" si="77"/>
        <v>4</v>
      </c>
      <c r="G125" s="6">
        <v>8.8800000000000008</v>
      </c>
      <c r="H125" s="5">
        <v>1112</v>
      </c>
      <c r="I125" s="6">
        <v>4</v>
      </c>
      <c r="J125" s="5">
        <v>216</v>
      </c>
      <c r="K125" s="5">
        <v>5240</v>
      </c>
      <c r="L125" s="137">
        <v>4950</v>
      </c>
      <c r="M125" s="131" t="s">
        <v>8</v>
      </c>
      <c r="N125" s="60">
        <f t="shared" si="78"/>
        <v>5.1481481481481479</v>
      </c>
      <c r="O125" s="61">
        <f t="shared" si="79"/>
        <v>24.25925925925926</v>
      </c>
      <c r="P125" s="62">
        <f t="shared" si="80"/>
        <v>2360.3603603603601</v>
      </c>
      <c r="Q125" s="120">
        <f t="shared" si="81"/>
        <v>0.7769784172661871</v>
      </c>
      <c r="R125" s="17">
        <f t="shared" si="82"/>
        <v>10</v>
      </c>
      <c r="S125" s="24">
        <f t="shared" ref="S125:X140" si="91">G125+S74</f>
        <v>22.200000000000003</v>
      </c>
      <c r="T125" s="25">
        <f t="shared" si="91"/>
        <v>2780</v>
      </c>
      <c r="U125" s="24">
        <f t="shared" si="91"/>
        <v>10</v>
      </c>
      <c r="V125" s="25">
        <f t="shared" si="91"/>
        <v>598</v>
      </c>
      <c r="W125" s="25">
        <f t="shared" si="91"/>
        <v>14410</v>
      </c>
      <c r="X125" s="192">
        <f t="shared" si="91"/>
        <v>13690</v>
      </c>
      <c r="Y125" s="131" t="s">
        <v>8</v>
      </c>
      <c r="Z125" s="21">
        <f t="shared" si="84"/>
        <v>4.6488294314381271</v>
      </c>
      <c r="AA125" s="22">
        <f t="shared" si="85"/>
        <v>24.096989966555185</v>
      </c>
      <c r="AB125" s="103">
        <f t="shared" si="86"/>
        <v>6490.9909909909902</v>
      </c>
      <c r="AC125" s="106">
        <f t="shared" si="87"/>
        <v>2.1510791366906474</v>
      </c>
      <c r="AF125" s="132">
        <f t="shared" si="88"/>
        <v>-2360.3603603603601</v>
      </c>
      <c r="AG125" s="431">
        <f t="shared" si="89"/>
        <v>0</v>
      </c>
      <c r="AH125" s="431">
        <f t="shared" si="90"/>
        <v>0</v>
      </c>
    </row>
    <row r="126" spans="1:34" x14ac:dyDescent="0.25">
      <c r="A126" s="156" t="s">
        <v>24</v>
      </c>
      <c r="B126" s="157"/>
      <c r="C126" s="45">
        <f t="shared" ref="C126:D126" si="92">SUM(C109:C125)</f>
        <v>285.72000000000003</v>
      </c>
      <c r="D126" s="46">
        <f t="shared" si="92"/>
        <v>35857</v>
      </c>
      <c r="E126" s="150">
        <f t="shared" si="76"/>
        <v>125.49699006019878</v>
      </c>
      <c r="F126" s="160"/>
      <c r="G126" s="158">
        <f t="shared" ref="G126:L126" si="93">SUM(G109:G125)</f>
        <v>1142.8800000000001</v>
      </c>
      <c r="H126" s="159">
        <f t="shared" si="93"/>
        <v>143428</v>
      </c>
      <c r="I126" s="158">
        <f t="shared" si="93"/>
        <v>327</v>
      </c>
      <c r="J126" s="159">
        <f t="shared" si="93"/>
        <v>24257</v>
      </c>
      <c r="K126" s="159">
        <f t="shared" si="93"/>
        <v>589460</v>
      </c>
      <c r="L126" s="159">
        <f t="shared" si="93"/>
        <v>557350</v>
      </c>
      <c r="M126" s="161" t="s">
        <v>8</v>
      </c>
      <c r="N126" s="162">
        <f t="shared" si="78"/>
        <v>5.9128498989982274</v>
      </c>
      <c r="O126" s="163">
        <f t="shared" si="79"/>
        <v>24.300614255678774</v>
      </c>
      <c r="P126" s="164">
        <f t="shared" si="80"/>
        <v>2063.0687386252275</v>
      </c>
      <c r="Q126" s="165">
        <f>J126/D126</f>
        <v>0.67649273503081686</v>
      </c>
      <c r="R126" s="160"/>
      <c r="S126" s="158">
        <f t="shared" ref="S126:W126" si="94">SUM(S109:S125)</f>
        <v>2951.0599999999995</v>
      </c>
      <c r="T126" s="159">
        <f t="shared" si="94"/>
        <v>370681</v>
      </c>
      <c r="U126" s="158">
        <f t="shared" si="94"/>
        <v>875</v>
      </c>
      <c r="V126" s="159">
        <f t="shared" si="94"/>
        <v>64499</v>
      </c>
      <c r="W126" s="159">
        <f t="shared" si="94"/>
        <v>1546840</v>
      </c>
      <c r="X126" s="193">
        <f t="shared" si="91"/>
        <v>1468390</v>
      </c>
      <c r="Y126" s="129" t="s">
        <v>8</v>
      </c>
      <c r="Z126" s="162">
        <f t="shared" si="84"/>
        <v>5.7470813500984512</v>
      </c>
      <c r="AA126" s="163">
        <f t="shared" si="85"/>
        <v>23.982387323834477</v>
      </c>
      <c r="AB126" s="190">
        <f t="shared" si="86"/>
        <v>5413.8317233655325</v>
      </c>
      <c r="AC126" s="191">
        <f>V126/D126</f>
        <v>1.798784058900633</v>
      </c>
      <c r="AF126" s="132"/>
      <c r="AG126" s="431">
        <f t="shared" si="89"/>
        <v>0</v>
      </c>
      <c r="AH126" s="431">
        <f t="shared" si="90"/>
        <v>0</v>
      </c>
    </row>
    <row r="127" spans="1:34" x14ac:dyDescent="0.25">
      <c r="A127" s="133" t="s">
        <v>42</v>
      </c>
      <c r="B127" s="562">
        <v>1998</v>
      </c>
      <c r="C127" s="27">
        <v>19.739999999999998</v>
      </c>
      <c r="D127" s="28">
        <v>2490</v>
      </c>
      <c r="E127" s="148">
        <f t="shared" si="76"/>
        <v>126.13981762917935</v>
      </c>
      <c r="F127" s="17">
        <f t="shared" ref="F127:F137" si="95">G127/C127</f>
        <v>4</v>
      </c>
      <c r="G127" s="18">
        <v>78.959999999999994</v>
      </c>
      <c r="H127" s="19">
        <v>9960</v>
      </c>
      <c r="I127" s="18">
        <v>23</v>
      </c>
      <c r="J127" s="19">
        <v>1690</v>
      </c>
      <c r="K127" s="19">
        <v>41120</v>
      </c>
      <c r="L127" s="136">
        <v>38880</v>
      </c>
      <c r="M127" s="20" t="s">
        <v>8</v>
      </c>
      <c r="N127" s="21">
        <f t="shared" si="78"/>
        <v>5.8934911242603549</v>
      </c>
      <c r="O127" s="22">
        <f t="shared" si="79"/>
        <v>24.331360946745562</v>
      </c>
      <c r="P127" s="23">
        <f t="shared" si="80"/>
        <v>2083.0800405268492</v>
      </c>
      <c r="Q127" s="100">
        <f t="shared" ref="Q127:Q137" si="96">J127/D127</f>
        <v>0.67871485943775101</v>
      </c>
      <c r="R127" s="17">
        <f t="shared" ref="R127:R137" si="97">S127/C127</f>
        <v>10</v>
      </c>
      <c r="S127" s="24">
        <f t="shared" ref="S127:W137" si="98">G127+S76</f>
        <v>197.39999999999998</v>
      </c>
      <c r="T127" s="25">
        <f t="shared" si="98"/>
        <v>24900</v>
      </c>
      <c r="U127" s="24">
        <f t="shared" si="98"/>
        <v>55</v>
      </c>
      <c r="V127" s="25">
        <f t="shared" si="98"/>
        <v>4172</v>
      </c>
      <c r="W127" s="25">
        <f t="shared" si="98"/>
        <v>99640</v>
      </c>
      <c r="X127" s="72">
        <f t="shared" si="91"/>
        <v>94570</v>
      </c>
      <c r="Y127" s="131" t="s">
        <v>8</v>
      </c>
      <c r="Z127" s="21">
        <f t="shared" si="84"/>
        <v>5.9683604985618413</v>
      </c>
      <c r="AA127" s="22">
        <f t="shared" si="85"/>
        <v>23.883029721955896</v>
      </c>
      <c r="AB127" s="103">
        <f t="shared" si="86"/>
        <v>5047.6190476190477</v>
      </c>
      <c r="AC127" s="106">
        <f t="shared" ref="AC127:AC137" si="99">V127/D127</f>
        <v>1.6755020080321286</v>
      </c>
      <c r="AF127" s="132">
        <f t="shared" ref="AF127:AF137" si="100">AD127-P127</f>
        <v>-2083.0800405268492</v>
      </c>
      <c r="AG127" s="431">
        <f t="shared" si="89"/>
        <v>0</v>
      </c>
      <c r="AH127" s="431">
        <f t="shared" si="90"/>
        <v>0</v>
      </c>
    </row>
    <row r="128" spans="1:34" x14ac:dyDescent="0.25">
      <c r="A128" s="89" t="s">
        <v>43</v>
      </c>
      <c r="B128" s="563"/>
      <c r="C128" s="78">
        <v>22.16</v>
      </c>
      <c r="D128" s="79">
        <v>2704</v>
      </c>
      <c r="E128" s="151">
        <f t="shared" si="76"/>
        <v>122.02166064981949</v>
      </c>
      <c r="F128" s="64">
        <f t="shared" si="95"/>
        <v>4</v>
      </c>
      <c r="G128" s="65">
        <v>88.64</v>
      </c>
      <c r="H128" s="66">
        <v>10816</v>
      </c>
      <c r="I128" s="65">
        <v>24</v>
      </c>
      <c r="J128" s="66">
        <v>1953</v>
      </c>
      <c r="K128" s="66">
        <v>45380</v>
      </c>
      <c r="L128" s="135">
        <v>42910</v>
      </c>
      <c r="M128" s="67" t="s">
        <v>8</v>
      </c>
      <c r="N128" s="68">
        <f t="shared" si="78"/>
        <v>5.5381464413722474</v>
      </c>
      <c r="O128" s="69">
        <f t="shared" si="79"/>
        <v>23.236047107014848</v>
      </c>
      <c r="P128" s="70">
        <f t="shared" si="80"/>
        <v>2047.8339350180506</v>
      </c>
      <c r="Q128" s="100">
        <f t="shared" si="96"/>
        <v>0.72226331360946749</v>
      </c>
      <c r="R128" s="64">
        <f t="shared" si="97"/>
        <v>10.41335740072202</v>
      </c>
      <c r="S128" s="71">
        <f t="shared" si="98"/>
        <v>230.76</v>
      </c>
      <c r="T128" s="72">
        <f t="shared" si="98"/>
        <v>28103</v>
      </c>
      <c r="U128" s="71">
        <f t="shared" si="98"/>
        <v>68</v>
      </c>
      <c r="V128" s="72">
        <f t="shared" si="98"/>
        <v>5111</v>
      </c>
      <c r="W128" s="72">
        <f t="shared" si="98"/>
        <v>117040</v>
      </c>
      <c r="X128" s="72">
        <f t="shared" si="91"/>
        <v>111130</v>
      </c>
      <c r="Y128" s="67" t="s">
        <v>8</v>
      </c>
      <c r="Z128" s="21">
        <f t="shared" si="84"/>
        <v>5.4985325767951476</v>
      </c>
      <c r="AA128" s="22">
        <f t="shared" si="85"/>
        <v>22.899628252788105</v>
      </c>
      <c r="AB128" s="103">
        <f t="shared" si="86"/>
        <v>5281.5884476534293</v>
      </c>
      <c r="AC128" s="106">
        <f t="shared" si="99"/>
        <v>1.8901627218934911</v>
      </c>
      <c r="AF128" s="132">
        <f t="shared" si="100"/>
        <v>-2047.8339350180506</v>
      </c>
      <c r="AG128" s="431">
        <f t="shared" si="89"/>
        <v>0</v>
      </c>
      <c r="AH128" s="431">
        <f t="shared" si="90"/>
        <v>0</v>
      </c>
    </row>
    <row r="129" spans="1:34" x14ac:dyDescent="0.25">
      <c r="A129" s="90" t="s">
        <v>44</v>
      </c>
      <c r="B129" s="563"/>
      <c r="C129" s="27">
        <v>13.09</v>
      </c>
      <c r="D129" s="28">
        <v>1518</v>
      </c>
      <c r="E129" s="148">
        <f t="shared" si="76"/>
        <v>115.96638655462185</v>
      </c>
      <c r="F129" s="17">
        <f t="shared" si="95"/>
        <v>4</v>
      </c>
      <c r="G129" s="65">
        <v>52.36</v>
      </c>
      <c r="H129" s="66">
        <v>6072</v>
      </c>
      <c r="I129" s="65">
        <v>14</v>
      </c>
      <c r="J129" s="66">
        <v>1076</v>
      </c>
      <c r="K129" s="66">
        <v>24670</v>
      </c>
      <c r="L129" s="136">
        <v>23330</v>
      </c>
      <c r="M129" s="20" t="s">
        <v>8</v>
      </c>
      <c r="N129" s="21">
        <f t="shared" si="78"/>
        <v>5.6431226765799254</v>
      </c>
      <c r="O129" s="22">
        <f t="shared" si="79"/>
        <v>22.927509293680298</v>
      </c>
      <c r="P129" s="23">
        <f t="shared" si="80"/>
        <v>1884.6447669977083</v>
      </c>
      <c r="Q129" s="100">
        <f t="shared" si="96"/>
        <v>0.70882740447957837</v>
      </c>
      <c r="R129" s="17">
        <f t="shared" si="97"/>
        <v>10.381970970206265</v>
      </c>
      <c r="S129" s="24">
        <f t="shared" si="98"/>
        <v>135.9</v>
      </c>
      <c r="T129" s="25">
        <f t="shared" si="98"/>
        <v>15762</v>
      </c>
      <c r="U129" s="24">
        <f t="shared" si="98"/>
        <v>39</v>
      </c>
      <c r="V129" s="25">
        <f t="shared" si="98"/>
        <v>3081</v>
      </c>
      <c r="W129" s="25">
        <f t="shared" si="98"/>
        <v>69210</v>
      </c>
      <c r="X129" s="72">
        <f t="shared" si="91"/>
        <v>65730</v>
      </c>
      <c r="Y129" s="20" t="s">
        <v>8</v>
      </c>
      <c r="Z129" s="21">
        <f t="shared" si="84"/>
        <v>5.1158714703018502</v>
      </c>
      <c r="AA129" s="22">
        <f t="shared" si="85"/>
        <v>22.463485881207401</v>
      </c>
      <c r="AB129" s="103">
        <f t="shared" si="86"/>
        <v>5287.2421695951107</v>
      </c>
      <c r="AC129" s="106">
        <f t="shared" si="99"/>
        <v>2.0296442687747036</v>
      </c>
      <c r="AF129" s="132">
        <f t="shared" si="100"/>
        <v>-1884.6447669977083</v>
      </c>
      <c r="AG129" s="431">
        <f t="shared" si="89"/>
        <v>0</v>
      </c>
      <c r="AH129" s="431">
        <f t="shared" si="90"/>
        <v>0</v>
      </c>
    </row>
    <row r="130" spans="1:34" x14ac:dyDescent="0.25">
      <c r="A130" s="90" t="s">
        <v>45</v>
      </c>
      <c r="B130" s="563"/>
      <c r="C130" s="27">
        <v>16.28</v>
      </c>
      <c r="D130" s="28">
        <v>1976</v>
      </c>
      <c r="E130" s="148">
        <f t="shared" si="76"/>
        <v>121.37592137592137</v>
      </c>
      <c r="F130" s="17">
        <f t="shared" si="95"/>
        <v>4</v>
      </c>
      <c r="G130" s="18">
        <v>65.12</v>
      </c>
      <c r="H130" s="19">
        <v>7904</v>
      </c>
      <c r="I130" s="18">
        <v>21</v>
      </c>
      <c r="J130" s="19">
        <v>1244</v>
      </c>
      <c r="K130" s="19">
        <v>31210</v>
      </c>
      <c r="L130" s="136">
        <v>29510</v>
      </c>
      <c r="M130" s="20" t="s">
        <v>8</v>
      </c>
      <c r="N130" s="21">
        <f t="shared" si="78"/>
        <v>6.3536977491961411</v>
      </c>
      <c r="O130" s="22">
        <f t="shared" si="79"/>
        <v>25.088424437299036</v>
      </c>
      <c r="P130" s="23">
        <f t="shared" si="80"/>
        <v>1917.0761670761669</v>
      </c>
      <c r="Q130" s="100">
        <f t="shared" si="96"/>
        <v>0.62955465587044535</v>
      </c>
      <c r="R130" s="17">
        <f t="shared" si="97"/>
        <v>10</v>
      </c>
      <c r="S130" s="24">
        <f t="shared" si="98"/>
        <v>162.80000000000001</v>
      </c>
      <c r="T130" s="25">
        <f t="shared" si="98"/>
        <v>19760</v>
      </c>
      <c r="U130" s="24">
        <f t="shared" si="98"/>
        <v>53</v>
      </c>
      <c r="V130" s="25">
        <f t="shared" si="98"/>
        <v>3296</v>
      </c>
      <c r="W130" s="25">
        <f t="shared" si="98"/>
        <v>81050</v>
      </c>
      <c r="X130" s="72">
        <f t="shared" si="91"/>
        <v>76950</v>
      </c>
      <c r="Y130" s="20" t="s">
        <v>8</v>
      </c>
      <c r="Z130" s="21">
        <f t="shared" si="84"/>
        <v>5.9951456310679614</v>
      </c>
      <c r="AA130" s="22">
        <f t="shared" si="85"/>
        <v>24.590412621359224</v>
      </c>
      <c r="AB130" s="103">
        <f t="shared" si="86"/>
        <v>4978.5012285012281</v>
      </c>
      <c r="AC130" s="106">
        <f t="shared" si="99"/>
        <v>1.6680161943319838</v>
      </c>
      <c r="AF130" s="132">
        <f t="shared" si="100"/>
        <v>-1917.0761670761669</v>
      </c>
      <c r="AG130" s="431">
        <f t="shared" si="89"/>
        <v>0</v>
      </c>
      <c r="AH130" s="431">
        <f t="shared" si="90"/>
        <v>0</v>
      </c>
    </row>
    <row r="131" spans="1:34" x14ac:dyDescent="0.25">
      <c r="A131" s="90" t="s">
        <v>46</v>
      </c>
      <c r="B131" s="563"/>
      <c r="C131" s="27">
        <v>18.239999999999998</v>
      </c>
      <c r="D131" s="28">
        <v>2462</v>
      </c>
      <c r="E131" s="148">
        <f t="shared" si="76"/>
        <v>134.9780701754386</v>
      </c>
      <c r="F131" s="17">
        <f t="shared" si="95"/>
        <v>4</v>
      </c>
      <c r="G131" s="18">
        <v>72.959999999999994</v>
      </c>
      <c r="H131" s="19">
        <v>9848</v>
      </c>
      <c r="I131" s="18">
        <v>24</v>
      </c>
      <c r="J131" s="19">
        <v>1647</v>
      </c>
      <c r="K131" s="19">
        <v>41900</v>
      </c>
      <c r="L131" s="136">
        <v>39620</v>
      </c>
      <c r="M131" s="20" t="s">
        <v>8</v>
      </c>
      <c r="N131" s="21">
        <f t="shared" si="78"/>
        <v>5.9793564055859134</v>
      </c>
      <c r="O131" s="22">
        <f t="shared" si="79"/>
        <v>25.44019429265331</v>
      </c>
      <c r="P131" s="23">
        <f t="shared" si="80"/>
        <v>2297.1491228070176</v>
      </c>
      <c r="Q131" s="100">
        <f t="shared" si="96"/>
        <v>0.66896831844029248</v>
      </c>
      <c r="R131" s="17">
        <f t="shared" si="97"/>
        <v>11</v>
      </c>
      <c r="S131" s="24">
        <f t="shared" si="98"/>
        <v>200.64</v>
      </c>
      <c r="T131" s="25">
        <f t="shared" si="98"/>
        <v>27082</v>
      </c>
      <c r="U131" s="24">
        <f t="shared" si="98"/>
        <v>62</v>
      </c>
      <c r="V131" s="25">
        <f t="shared" si="98"/>
        <v>4315</v>
      </c>
      <c r="W131" s="25">
        <f t="shared" si="98"/>
        <v>107850</v>
      </c>
      <c r="X131" s="72">
        <f t="shared" si="91"/>
        <v>102410</v>
      </c>
      <c r="Y131" s="20" t="s">
        <v>8</v>
      </c>
      <c r="Z131" s="21">
        <f t="shared" si="84"/>
        <v>6.2762456546929313</v>
      </c>
      <c r="AA131" s="22">
        <f t="shared" si="85"/>
        <v>24.99420625724218</v>
      </c>
      <c r="AB131" s="103">
        <f t="shared" si="86"/>
        <v>5912.8289473684217</v>
      </c>
      <c r="AC131" s="106">
        <f t="shared" si="99"/>
        <v>1.7526401299756296</v>
      </c>
      <c r="AF131" s="132">
        <f t="shared" si="100"/>
        <v>-2297.1491228070176</v>
      </c>
      <c r="AG131" s="431">
        <f t="shared" si="89"/>
        <v>0</v>
      </c>
      <c r="AH131" s="431">
        <f t="shared" si="90"/>
        <v>0</v>
      </c>
    </row>
    <row r="132" spans="1:34" x14ac:dyDescent="0.25">
      <c r="A132" s="90" t="s">
        <v>47</v>
      </c>
      <c r="B132" s="563"/>
      <c r="C132" s="27">
        <v>16.23</v>
      </c>
      <c r="D132" s="28">
        <v>2247</v>
      </c>
      <c r="E132" s="148">
        <f t="shared" si="76"/>
        <v>138.44731977818853</v>
      </c>
      <c r="F132" s="17">
        <f t="shared" si="95"/>
        <v>4</v>
      </c>
      <c r="G132" s="18">
        <v>64.92</v>
      </c>
      <c r="H132" s="19">
        <v>8988</v>
      </c>
      <c r="I132" s="18">
        <v>16</v>
      </c>
      <c r="J132" s="19">
        <v>1122</v>
      </c>
      <c r="K132" s="19">
        <v>26600</v>
      </c>
      <c r="L132" s="136">
        <v>25150</v>
      </c>
      <c r="M132" s="20" t="s">
        <v>8</v>
      </c>
      <c r="N132" s="21">
        <f t="shared" si="78"/>
        <v>8.0106951871657746</v>
      </c>
      <c r="O132" s="22">
        <f t="shared" si="79"/>
        <v>23.707664884135472</v>
      </c>
      <c r="P132" s="23">
        <f t="shared" si="80"/>
        <v>1638.9402341343191</v>
      </c>
      <c r="Q132" s="100">
        <f t="shared" si="96"/>
        <v>0.49933244325767689</v>
      </c>
      <c r="R132" s="17">
        <f t="shared" si="97"/>
        <v>11.000000000000002</v>
      </c>
      <c r="S132" s="24">
        <f t="shared" si="98"/>
        <v>178.53000000000003</v>
      </c>
      <c r="T132" s="25">
        <f t="shared" si="98"/>
        <v>24717</v>
      </c>
      <c r="U132" s="24">
        <f t="shared" si="98"/>
        <v>53</v>
      </c>
      <c r="V132" s="25">
        <f t="shared" si="98"/>
        <v>3890</v>
      </c>
      <c r="W132" s="25">
        <f t="shared" si="98"/>
        <v>90730</v>
      </c>
      <c r="X132" s="72">
        <f t="shared" si="91"/>
        <v>86200</v>
      </c>
      <c r="Y132" s="20" t="s">
        <v>8</v>
      </c>
      <c r="Z132" s="21">
        <f t="shared" si="84"/>
        <v>6.3539845758354758</v>
      </c>
      <c r="AA132" s="22">
        <f t="shared" si="85"/>
        <v>23.323907455012854</v>
      </c>
      <c r="AB132" s="103">
        <f t="shared" si="86"/>
        <v>5590.2649414664202</v>
      </c>
      <c r="AC132" s="106">
        <f t="shared" si="99"/>
        <v>1.7311971517578995</v>
      </c>
      <c r="AF132" s="132">
        <f t="shared" si="100"/>
        <v>-1638.9402341343191</v>
      </c>
      <c r="AG132" s="431">
        <f t="shared" si="89"/>
        <v>0</v>
      </c>
      <c r="AH132" s="431">
        <f t="shared" si="90"/>
        <v>0</v>
      </c>
    </row>
    <row r="133" spans="1:34" x14ac:dyDescent="0.25">
      <c r="A133" s="90" t="s">
        <v>48</v>
      </c>
      <c r="B133" s="563"/>
      <c r="C133" s="27">
        <v>3.23</v>
      </c>
      <c r="D133" s="28">
        <v>402</v>
      </c>
      <c r="E133" s="148">
        <f t="shared" si="76"/>
        <v>124.45820433436532</v>
      </c>
      <c r="F133" s="17">
        <f t="shared" si="95"/>
        <v>4</v>
      </c>
      <c r="G133" s="18">
        <v>12.92</v>
      </c>
      <c r="H133" s="19">
        <v>1608</v>
      </c>
      <c r="I133" s="18">
        <v>4</v>
      </c>
      <c r="J133" s="19">
        <v>238</v>
      </c>
      <c r="K133" s="19">
        <v>5840</v>
      </c>
      <c r="L133" s="136">
        <v>5530</v>
      </c>
      <c r="M133" s="20" t="s">
        <v>8</v>
      </c>
      <c r="N133" s="21">
        <f t="shared" si="78"/>
        <v>6.7563025210084033</v>
      </c>
      <c r="O133" s="22">
        <f t="shared" si="79"/>
        <v>24.537815126050422</v>
      </c>
      <c r="P133" s="23">
        <f t="shared" si="80"/>
        <v>1808.0495356037152</v>
      </c>
      <c r="Q133" s="100">
        <f t="shared" si="96"/>
        <v>0.59203980099502485</v>
      </c>
      <c r="R133" s="17">
        <f t="shared" si="97"/>
        <v>11</v>
      </c>
      <c r="S133" s="24">
        <f t="shared" si="98"/>
        <v>35.53</v>
      </c>
      <c r="T133" s="25">
        <f t="shared" si="98"/>
        <v>4422</v>
      </c>
      <c r="U133" s="24">
        <f t="shared" si="98"/>
        <v>11</v>
      </c>
      <c r="V133" s="25">
        <f t="shared" si="98"/>
        <v>734</v>
      </c>
      <c r="W133" s="25">
        <f t="shared" si="98"/>
        <v>17880</v>
      </c>
      <c r="X133" s="72">
        <f t="shared" si="91"/>
        <v>17000</v>
      </c>
      <c r="Y133" s="20" t="s">
        <v>8</v>
      </c>
      <c r="Z133" s="21">
        <f t="shared" si="84"/>
        <v>6.0245231607629428</v>
      </c>
      <c r="AA133" s="22">
        <f t="shared" si="85"/>
        <v>24.359673024523161</v>
      </c>
      <c r="AB133" s="103">
        <f t="shared" si="86"/>
        <v>5535.6037151702785</v>
      </c>
      <c r="AC133" s="106">
        <f t="shared" si="99"/>
        <v>1.8258706467661692</v>
      </c>
      <c r="AF133" s="132">
        <f t="shared" si="100"/>
        <v>-1808.0495356037152</v>
      </c>
      <c r="AG133" s="431">
        <f t="shared" si="89"/>
        <v>0</v>
      </c>
      <c r="AH133" s="431">
        <f t="shared" si="90"/>
        <v>0</v>
      </c>
    </row>
    <row r="134" spans="1:34" x14ac:dyDescent="0.25">
      <c r="A134" s="90" t="s">
        <v>49</v>
      </c>
      <c r="B134" s="563"/>
      <c r="C134" s="27">
        <v>8.82</v>
      </c>
      <c r="D134" s="28">
        <v>1152</v>
      </c>
      <c r="E134" s="148">
        <f t="shared" si="76"/>
        <v>130.61224489795919</v>
      </c>
      <c r="F134" s="17">
        <f t="shared" si="95"/>
        <v>4</v>
      </c>
      <c r="G134" s="18">
        <v>35.28</v>
      </c>
      <c r="H134" s="19">
        <v>4608</v>
      </c>
      <c r="I134" s="18">
        <v>8</v>
      </c>
      <c r="J134" s="19">
        <v>623</v>
      </c>
      <c r="K134" s="19">
        <v>15520</v>
      </c>
      <c r="L134" s="136">
        <v>14680</v>
      </c>
      <c r="M134" s="20" t="s">
        <v>8</v>
      </c>
      <c r="N134" s="21">
        <f t="shared" si="78"/>
        <v>7.3964686998394864</v>
      </c>
      <c r="O134" s="22">
        <f t="shared" si="79"/>
        <v>24.911717495987158</v>
      </c>
      <c r="P134" s="23">
        <f t="shared" si="80"/>
        <v>1759.6371882086166</v>
      </c>
      <c r="Q134" s="100">
        <f t="shared" si="96"/>
        <v>0.54079861111111116</v>
      </c>
      <c r="R134" s="17">
        <f t="shared" si="97"/>
        <v>11</v>
      </c>
      <c r="S134" s="24">
        <f t="shared" si="98"/>
        <v>97.02000000000001</v>
      </c>
      <c r="T134" s="25">
        <f t="shared" si="98"/>
        <v>12672</v>
      </c>
      <c r="U134" s="24">
        <f t="shared" si="98"/>
        <v>28</v>
      </c>
      <c r="V134" s="25">
        <f t="shared" si="98"/>
        <v>1964</v>
      </c>
      <c r="W134" s="25">
        <f t="shared" si="98"/>
        <v>48320</v>
      </c>
      <c r="X134" s="72">
        <f t="shared" si="91"/>
        <v>45910</v>
      </c>
      <c r="Y134" s="20" t="s">
        <v>8</v>
      </c>
      <c r="Z134" s="21">
        <f t="shared" si="84"/>
        <v>6.4521384928716907</v>
      </c>
      <c r="AA134" s="22">
        <f t="shared" si="85"/>
        <v>24.602851323828922</v>
      </c>
      <c r="AB134" s="103">
        <f t="shared" si="86"/>
        <v>5478.4580498866208</v>
      </c>
      <c r="AC134" s="106">
        <f t="shared" si="99"/>
        <v>1.7048611111111112</v>
      </c>
      <c r="AF134" s="132">
        <f t="shared" si="100"/>
        <v>-1759.6371882086166</v>
      </c>
      <c r="AG134" s="431">
        <f t="shared" si="89"/>
        <v>0</v>
      </c>
      <c r="AH134" s="431">
        <f t="shared" si="90"/>
        <v>0</v>
      </c>
    </row>
    <row r="135" spans="1:34" x14ac:dyDescent="0.25">
      <c r="A135" s="90" t="s">
        <v>50</v>
      </c>
      <c r="B135" s="563"/>
      <c r="C135" s="27">
        <v>11.54</v>
      </c>
      <c r="D135" s="28">
        <v>1448</v>
      </c>
      <c r="E135" s="148">
        <f t="shared" si="76"/>
        <v>125.47660311958407</v>
      </c>
      <c r="F135" s="17">
        <f t="shared" si="95"/>
        <v>4</v>
      </c>
      <c r="G135" s="18">
        <v>46.16</v>
      </c>
      <c r="H135" s="19">
        <v>5792</v>
      </c>
      <c r="I135" s="18">
        <v>14</v>
      </c>
      <c r="J135" s="19">
        <v>1016</v>
      </c>
      <c r="K135" s="19">
        <v>25410</v>
      </c>
      <c r="L135" s="136">
        <v>24030</v>
      </c>
      <c r="M135" s="20" t="s">
        <v>8</v>
      </c>
      <c r="N135" s="21">
        <f t="shared" si="78"/>
        <v>5.7007874015748028</v>
      </c>
      <c r="O135" s="22">
        <f t="shared" si="79"/>
        <v>25.009842519685041</v>
      </c>
      <c r="P135" s="23">
        <f t="shared" si="80"/>
        <v>2201.9064124783363</v>
      </c>
      <c r="Q135" s="100">
        <f t="shared" si="96"/>
        <v>0.7016574585635359</v>
      </c>
      <c r="R135" s="17">
        <f t="shared" si="97"/>
        <v>11</v>
      </c>
      <c r="S135" s="24">
        <f t="shared" si="98"/>
        <v>126.94</v>
      </c>
      <c r="T135" s="25">
        <f t="shared" si="98"/>
        <v>15928</v>
      </c>
      <c r="U135" s="24">
        <f t="shared" si="98"/>
        <v>41</v>
      </c>
      <c r="V135" s="25">
        <f t="shared" si="98"/>
        <v>2781</v>
      </c>
      <c r="W135" s="25">
        <f t="shared" si="98"/>
        <v>68130</v>
      </c>
      <c r="X135" s="72">
        <f t="shared" si="91"/>
        <v>64700</v>
      </c>
      <c r="Y135" s="20" t="s">
        <v>8</v>
      </c>
      <c r="Z135" s="21">
        <f t="shared" si="84"/>
        <v>5.7274361740381154</v>
      </c>
      <c r="AA135" s="22">
        <f t="shared" si="85"/>
        <v>24.498381877022652</v>
      </c>
      <c r="AB135" s="103">
        <f t="shared" si="86"/>
        <v>5903.8128249566726</v>
      </c>
      <c r="AC135" s="106">
        <f t="shared" si="99"/>
        <v>1.9205801104972375</v>
      </c>
      <c r="AF135" s="132">
        <f t="shared" si="100"/>
        <v>-2201.9064124783363</v>
      </c>
      <c r="AG135" s="431">
        <f t="shared" si="89"/>
        <v>0</v>
      </c>
      <c r="AH135" s="431">
        <f t="shared" si="90"/>
        <v>0</v>
      </c>
    </row>
    <row r="136" spans="1:34" x14ac:dyDescent="0.25">
      <c r="A136" s="90" t="s">
        <v>51</v>
      </c>
      <c r="B136" s="563"/>
      <c r="C136" s="27">
        <v>19.36</v>
      </c>
      <c r="D136" s="28">
        <v>2442</v>
      </c>
      <c r="E136" s="148">
        <f t="shared" si="76"/>
        <v>126.13636363636364</v>
      </c>
      <c r="F136" s="17">
        <f t="shared" si="95"/>
        <v>3.59400826446281</v>
      </c>
      <c r="G136" s="18">
        <v>69.58</v>
      </c>
      <c r="H136" s="19">
        <v>8776</v>
      </c>
      <c r="I136" s="18">
        <v>22</v>
      </c>
      <c r="J136" s="19">
        <v>1408</v>
      </c>
      <c r="K136" s="19">
        <v>35680</v>
      </c>
      <c r="L136" s="136">
        <v>33740</v>
      </c>
      <c r="M136" s="20" t="s">
        <v>8</v>
      </c>
      <c r="N136" s="21">
        <f t="shared" si="78"/>
        <v>6.2329545454545459</v>
      </c>
      <c r="O136" s="22">
        <f t="shared" si="79"/>
        <v>25.34090909090909</v>
      </c>
      <c r="P136" s="23">
        <f t="shared" si="80"/>
        <v>1842.9752066115702</v>
      </c>
      <c r="Q136" s="100">
        <f t="shared" si="96"/>
        <v>0.57657657657657657</v>
      </c>
      <c r="R136" s="17">
        <f t="shared" si="97"/>
        <v>10.516528925619832</v>
      </c>
      <c r="S136" s="24">
        <f t="shared" si="98"/>
        <v>203.59999999999997</v>
      </c>
      <c r="T136" s="25">
        <f t="shared" si="98"/>
        <v>25681</v>
      </c>
      <c r="U136" s="24">
        <f t="shared" si="98"/>
        <v>61</v>
      </c>
      <c r="V136" s="25">
        <f t="shared" si="98"/>
        <v>4399</v>
      </c>
      <c r="W136" s="25">
        <f t="shared" si="98"/>
        <v>108700</v>
      </c>
      <c r="X136" s="72">
        <f t="shared" si="91"/>
        <v>103260</v>
      </c>
      <c r="Y136" s="20" t="s">
        <v>8</v>
      </c>
      <c r="Z136" s="21">
        <f t="shared" si="84"/>
        <v>5.8379177085701297</v>
      </c>
      <c r="AA136" s="22">
        <f t="shared" si="85"/>
        <v>24.710161400318253</v>
      </c>
      <c r="AB136" s="103">
        <f t="shared" si="86"/>
        <v>5614.6694214876034</v>
      </c>
      <c r="AC136" s="106">
        <f t="shared" si="99"/>
        <v>1.8013923013923014</v>
      </c>
      <c r="AF136" s="257">
        <f t="shared" si="100"/>
        <v>-1842.9752066115702</v>
      </c>
      <c r="AG136" s="431">
        <f t="shared" si="89"/>
        <v>0</v>
      </c>
      <c r="AH136" s="431">
        <f t="shared" si="90"/>
        <v>0</v>
      </c>
    </row>
    <row r="137" spans="1:34" x14ac:dyDescent="0.25">
      <c r="A137" s="94" t="s">
        <v>52</v>
      </c>
      <c r="B137" s="564"/>
      <c r="C137" s="29">
        <v>16.18</v>
      </c>
      <c r="D137" s="30">
        <v>2228</v>
      </c>
      <c r="E137" s="152">
        <f t="shared" si="76"/>
        <v>137.7008652657602</v>
      </c>
      <c r="F137" s="57">
        <f t="shared" si="95"/>
        <v>4</v>
      </c>
      <c r="G137" s="58">
        <v>64.72</v>
      </c>
      <c r="H137" s="59">
        <v>8912</v>
      </c>
      <c r="I137" s="58">
        <v>18</v>
      </c>
      <c r="J137" s="59">
        <v>1193</v>
      </c>
      <c r="K137" s="59">
        <v>27830</v>
      </c>
      <c r="L137" s="139">
        <v>26310</v>
      </c>
      <c r="M137" s="49" t="s">
        <v>8</v>
      </c>
      <c r="N137" s="37">
        <f t="shared" si="78"/>
        <v>7.4702430846605195</v>
      </c>
      <c r="O137" s="38">
        <f t="shared" si="79"/>
        <v>23.327745180217939</v>
      </c>
      <c r="P137" s="39">
        <f t="shared" si="80"/>
        <v>1720.0247218788629</v>
      </c>
      <c r="Q137" s="100">
        <f t="shared" si="96"/>
        <v>0.53545780969479351</v>
      </c>
      <c r="R137" s="57">
        <f t="shared" si="97"/>
        <v>10</v>
      </c>
      <c r="S137" s="47">
        <f t="shared" si="98"/>
        <v>161.80000000000001</v>
      </c>
      <c r="T137" s="48">
        <f t="shared" si="98"/>
        <v>22280</v>
      </c>
      <c r="U137" s="47">
        <f t="shared" si="98"/>
        <v>46</v>
      </c>
      <c r="V137" s="48">
        <f t="shared" si="98"/>
        <v>3153</v>
      </c>
      <c r="W137" s="48">
        <f t="shared" si="98"/>
        <v>71690</v>
      </c>
      <c r="X137" s="192">
        <f t="shared" si="91"/>
        <v>67960</v>
      </c>
      <c r="Y137" s="49" t="s">
        <v>8</v>
      </c>
      <c r="Z137" s="21">
        <f t="shared" si="84"/>
        <v>7.0662860767522995</v>
      </c>
      <c r="AA137" s="22">
        <f t="shared" si="85"/>
        <v>22.737075800824613</v>
      </c>
      <c r="AB137" s="103">
        <f t="shared" si="86"/>
        <v>4430.7787391841784</v>
      </c>
      <c r="AC137" s="106">
        <f t="shared" si="99"/>
        <v>1.4151705565529622</v>
      </c>
      <c r="AF137" s="132">
        <f t="shared" si="100"/>
        <v>-1720.0247218788629</v>
      </c>
      <c r="AG137" s="431">
        <f t="shared" si="89"/>
        <v>0</v>
      </c>
      <c r="AH137" s="431">
        <f t="shared" si="90"/>
        <v>0</v>
      </c>
    </row>
    <row r="138" spans="1:34" x14ac:dyDescent="0.25">
      <c r="A138" s="156" t="s">
        <v>24</v>
      </c>
      <c r="B138" s="157"/>
      <c r="C138" s="45">
        <f>SUM(C127:C137)</f>
        <v>164.87</v>
      </c>
      <c r="D138" s="46">
        <f>SUM(D127:D137)</f>
        <v>21069</v>
      </c>
      <c r="E138" s="153">
        <f t="shared" si="76"/>
        <v>127.79159337659974</v>
      </c>
      <c r="F138" s="160"/>
      <c r="G138" s="158">
        <f>SUM(G127:G137)</f>
        <v>651.62</v>
      </c>
      <c r="H138" s="159">
        <f>SUM(H127:H137)</f>
        <v>83284</v>
      </c>
      <c r="I138" s="158">
        <f>SUM(I127:I137)</f>
        <v>188</v>
      </c>
      <c r="J138" s="159">
        <f>SUM(J127:J137)</f>
        <v>13210</v>
      </c>
      <c r="K138" s="159">
        <f>SUM(K127:K137)</f>
        <v>321160</v>
      </c>
      <c r="L138" s="159">
        <f t="shared" ref="L138" si="101">SUM(L127:L137)</f>
        <v>303690</v>
      </c>
      <c r="M138" s="161" t="s">
        <v>8</v>
      </c>
      <c r="N138" s="162">
        <f t="shared" si="78"/>
        <v>6.3046177138531414</v>
      </c>
      <c r="O138" s="163">
        <f t="shared" si="79"/>
        <v>24.311884935654806</v>
      </c>
      <c r="P138" s="164">
        <f t="shared" si="80"/>
        <v>1947.958997998423</v>
      </c>
      <c r="Q138" s="165">
        <f>J138/D138</f>
        <v>0.62698751720537282</v>
      </c>
      <c r="R138" s="160"/>
      <c r="S138" s="158">
        <f>SUM(S127:S137)</f>
        <v>1730.9199999999998</v>
      </c>
      <c r="T138" s="159">
        <f>SUM(T127:T137)</f>
        <v>221307</v>
      </c>
      <c r="U138" s="158">
        <f>SUM(U127:U137)</f>
        <v>517</v>
      </c>
      <c r="V138" s="159">
        <f>SUM(V127:V137)</f>
        <v>36896</v>
      </c>
      <c r="W138" s="159">
        <f>SUM(W127:W137)</f>
        <v>880240</v>
      </c>
      <c r="X138" s="193">
        <f t="shared" si="91"/>
        <v>835820</v>
      </c>
      <c r="Y138" s="161" t="s">
        <v>8</v>
      </c>
      <c r="Z138" s="162">
        <f t="shared" si="84"/>
        <v>5.9981298785776236</v>
      </c>
      <c r="AA138" s="163">
        <f t="shared" si="85"/>
        <v>23.857328707718995</v>
      </c>
      <c r="AB138" s="190">
        <f t="shared" si="86"/>
        <v>5338.994359192091</v>
      </c>
      <c r="AC138" s="191">
        <f>V138/D138</f>
        <v>1.751198443210404</v>
      </c>
      <c r="AF138" s="132"/>
      <c r="AG138" s="431">
        <f t="shared" si="89"/>
        <v>0</v>
      </c>
      <c r="AH138" s="431">
        <f t="shared" si="90"/>
        <v>0</v>
      </c>
    </row>
    <row r="139" spans="1:34" x14ac:dyDescent="0.25">
      <c r="A139" s="117" t="s">
        <v>16</v>
      </c>
      <c r="B139" s="565">
        <v>2005</v>
      </c>
      <c r="C139" s="115">
        <v>5.16</v>
      </c>
      <c r="D139" s="116">
        <v>525</v>
      </c>
      <c r="E139" s="151">
        <f>D139/C139</f>
        <v>101.74418604651163</v>
      </c>
      <c r="F139" s="7">
        <f t="shared" ref="F139:F147" si="102">G139/C139</f>
        <v>4</v>
      </c>
      <c r="G139" s="6">
        <v>20.64</v>
      </c>
      <c r="H139" s="5">
        <v>2100</v>
      </c>
      <c r="I139" s="6">
        <v>4</v>
      </c>
      <c r="J139" s="5">
        <v>354</v>
      </c>
      <c r="K139" s="5">
        <v>7300</v>
      </c>
      <c r="L139" s="137">
        <v>6900</v>
      </c>
      <c r="M139" s="15" t="s">
        <v>8</v>
      </c>
      <c r="N139" s="86">
        <f t="shared" si="78"/>
        <v>5.9322033898305087</v>
      </c>
      <c r="O139" s="87">
        <f t="shared" si="79"/>
        <v>20.621468926553671</v>
      </c>
      <c r="P139" s="70">
        <f>K139/C139</f>
        <v>1414.7286821705427</v>
      </c>
      <c r="Q139" s="100">
        <f t="shared" ref="Q139:Q149" si="103">J139/D139</f>
        <v>0.67428571428571427</v>
      </c>
      <c r="R139" s="14">
        <f t="shared" ref="R139:R147" si="104">S139/C139</f>
        <v>10</v>
      </c>
      <c r="S139" s="71">
        <f t="shared" ref="S139:X149" si="105">G139+S88</f>
        <v>51.6</v>
      </c>
      <c r="T139" s="72">
        <f t="shared" si="105"/>
        <v>5250</v>
      </c>
      <c r="U139" s="71">
        <f t="shared" si="105"/>
        <v>10</v>
      </c>
      <c r="V139" s="72">
        <f t="shared" si="105"/>
        <v>945</v>
      </c>
      <c r="W139" s="72">
        <f t="shared" si="105"/>
        <v>19030</v>
      </c>
      <c r="X139" s="72">
        <f t="shared" si="91"/>
        <v>18070</v>
      </c>
      <c r="Y139" s="15" t="s">
        <v>8</v>
      </c>
      <c r="Z139" s="21">
        <f t="shared" si="84"/>
        <v>5.5555555555555554</v>
      </c>
      <c r="AA139" s="22">
        <f t="shared" si="85"/>
        <v>20.137566137566136</v>
      </c>
      <c r="AB139" s="103">
        <f t="shared" si="86"/>
        <v>3687.984496124031</v>
      </c>
      <c r="AC139" s="106">
        <f t="shared" ref="AC139:AC149" si="106">V139/D139</f>
        <v>1.8</v>
      </c>
      <c r="AE139">
        <v>199</v>
      </c>
      <c r="AF139" s="132">
        <f t="shared" ref="AF139:AF147" si="107">AD139-P139</f>
        <v>-1414.7286821705427</v>
      </c>
      <c r="AG139" s="431">
        <f t="shared" si="89"/>
        <v>134.18285714285713</v>
      </c>
      <c r="AH139" s="431">
        <f t="shared" si="90"/>
        <v>2767.0476190476188</v>
      </c>
    </row>
    <row r="140" spans="1:34" x14ac:dyDescent="0.25">
      <c r="A140" s="90" t="s">
        <v>53</v>
      </c>
      <c r="B140" s="560"/>
      <c r="C140" s="27">
        <v>11.02</v>
      </c>
      <c r="D140" s="28">
        <v>1429</v>
      </c>
      <c r="E140" s="148">
        <f t="shared" ref="E140:E149" si="108">D140/C140</f>
        <v>129.67332123411978</v>
      </c>
      <c r="F140" s="17">
        <f t="shared" si="102"/>
        <v>4</v>
      </c>
      <c r="G140" s="18">
        <v>44.08</v>
      </c>
      <c r="H140" s="19">
        <v>5716</v>
      </c>
      <c r="I140" s="18">
        <v>14</v>
      </c>
      <c r="J140" s="19">
        <v>1013</v>
      </c>
      <c r="K140" s="19">
        <v>22260</v>
      </c>
      <c r="L140" s="136">
        <v>21050</v>
      </c>
      <c r="M140" s="20" t="s">
        <v>8</v>
      </c>
      <c r="N140" s="21">
        <f t="shared" si="78"/>
        <v>5.6426456071076014</v>
      </c>
      <c r="O140" s="22">
        <f t="shared" si="79"/>
        <v>21.974333662388943</v>
      </c>
      <c r="P140" s="23">
        <f t="shared" ref="P140:P149" si="109">K140/C140</f>
        <v>2019.9637023593468</v>
      </c>
      <c r="Q140" s="100">
        <f t="shared" si="103"/>
        <v>0.70888733379986002</v>
      </c>
      <c r="R140" s="17">
        <f t="shared" si="104"/>
        <v>10</v>
      </c>
      <c r="S140" s="24">
        <f t="shared" si="105"/>
        <v>110.2</v>
      </c>
      <c r="T140" s="25">
        <f t="shared" si="105"/>
        <v>14290</v>
      </c>
      <c r="U140" s="24">
        <f t="shared" si="105"/>
        <v>33</v>
      </c>
      <c r="V140" s="25">
        <f t="shared" si="105"/>
        <v>2603</v>
      </c>
      <c r="W140" s="25">
        <f t="shared" si="105"/>
        <v>55490</v>
      </c>
      <c r="X140" s="72">
        <f t="shared" si="91"/>
        <v>52680</v>
      </c>
      <c r="Y140" s="20" t="s">
        <v>8</v>
      </c>
      <c r="Z140" s="21">
        <f t="shared" si="84"/>
        <v>5.4898194391087207</v>
      </c>
      <c r="AA140" s="22">
        <f t="shared" si="85"/>
        <v>21.317710334229734</v>
      </c>
      <c r="AB140" s="103">
        <f t="shared" si="86"/>
        <v>5035.3901996370241</v>
      </c>
      <c r="AC140" s="106">
        <f t="shared" si="106"/>
        <v>1.8215535339398181</v>
      </c>
      <c r="AE140">
        <v>54</v>
      </c>
      <c r="AF140" s="132">
        <f t="shared" si="107"/>
        <v>-2019.9637023593468</v>
      </c>
      <c r="AG140" s="431">
        <f t="shared" si="89"/>
        <v>38.279916025192442</v>
      </c>
      <c r="AH140" s="431">
        <f t="shared" si="90"/>
        <v>841.17564730580818</v>
      </c>
    </row>
    <row r="141" spans="1:34" x14ac:dyDescent="0.25">
      <c r="A141" s="90" t="s">
        <v>54</v>
      </c>
      <c r="B141" s="560"/>
      <c r="C141" s="27">
        <v>4.38</v>
      </c>
      <c r="D141" s="28">
        <v>465</v>
      </c>
      <c r="E141" s="148">
        <f t="shared" si="108"/>
        <v>106.16438356164385</v>
      </c>
      <c r="F141" s="17">
        <f t="shared" si="102"/>
        <v>4</v>
      </c>
      <c r="G141" s="18">
        <v>17.52</v>
      </c>
      <c r="H141" s="19">
        <v>1860</v>
      </c>
      <c r="I141" s="18">
        <v>4</v>
      </c>
      <c r="J141" s="19">
        <v>358</v>
      </c>
      <c r="K141" s="19">
        <v>6900</v>
      </c>
      <c r="L141" s="136">
        <v>6530</v>
      </c>
      <c r="M141" s="20" t="s">
        <v>8</v>
      </c>
      <c r="N141" s="21">
        <f t="shared" si="78"/>
        <v>5.1955307262569832</v>
      </c>
      <c r="O141" s="22">
        <f t="shared" si="79"/>
        <v>19.273743016759777</v>
      </c>
      <c r="P141" s="23">
        <f t="shared" si="109"/>
        <v>1575.3424657534247</v>
      </c>
      <c r="Q141" s="100">
        <f t="shared" si="103"/>
        <v>0.76989247311827957</v>
      </c>
      <c r="R141" s="17">
        <f t="shared" si="104"/>
        <v>10.999999999999998</v>
      </c>
      <c r="S141" s="24">
        <f t="shared" si="105"/>
        <v>48.179999999999993</v>
      </c>
      <c r="T141" s="25">
        <f t="shared" si="105"/>
        <v>5115</v>
      </c>
      <c r="U141" s="24">
        <f t="shared" si="105"/>
        <v>12</v>
      </c>
      <c r="V141" s="25">
        <f t="shared" si="105"/>
        <v>917</v>
      </c>
      <c r="W141" s="25">
        <f t="shared" si="105"/>
        <v>17990</v>
      </c>
      <c r="X141" s="72">
        <f t="shared" si="105"/>
        <v>17080</v>
      </c>
      <c r="Y141" s="20" t="s">
        <v>8</v>
      </c>
      <c r="Z141" s="21">
        <f t="shared" si="84"/>
        <v>5.5779716466739364</v>
      </c>
      <c r="AA141" s="22">
        <f t="shared" si="85"/>
        <v>19.618320610687022</v>
      </c>
      <c r="AB141" s="103">
        <f t="shared" si="86"/>
        <v>4107.3059360730595</v>
      </c>
      <c r="AC141" s="106">
        <f t="shared" si="106"/>
        <v>1.9720430107526881</v>
      </c>
      <c r="AE141">
        <v>39</v>
      </c>
      <c r="AF141" s="132">
        <f t="shared" si="107"/>
        <v>-1575.3424657534247</v>
      </c>
      <c r="AG141" s="431">
        <f t="shared" si="89"/>
        <v>30.025806451612905</v>
      </c>
      <c r="AH141" s="431">
        <f t="shared" si="90"/>
        <v>578.70967741935488</v>
      </c>
    </row>
    <row r="142" spans="1:34" x14ac:dyDescent="0.25">
      <c r="A142" s="90" t="s">
        <v>17</v>
      </c>
      <c r="B142" s="560"/>
      <c r="C142" s="27">
        <v>9.39</v>
      </c>
      <c r="D142" s="28">
        <v>912</v>
      </c>
      <c r="E142" s="148">
        <f t="shared" si="108"/>
        <v>97.124600638977626</v>
      </c>
      <c r="F142" s="17">
        <f t="shared" si="102"/>
        <v>4</v>
      </c>
      <c r="G142" s="18">
        <v>37.56</v>
      </c>
      <c r="H142" s="19">
        <v>3648</v>
      </c>
      <c r="I142" s="18">
        <v>9</v>
      </c>
      <c r="J142" s="19">
        <v>576</v>
      </c>
      <c r="K142" s="19">
        <v>12100</v>
      </c>
      <c r="L142" s="136">
        <v>11440</v>
      </c>
      <c r="M142" s="20" t="s">
        <v>8</v>
      </c>
      <c r="N142" s="21">
        <f t="shared" si="78"/>
        <v>6.333333333333333</v>
      </c>
      <c r="O142" s="22">
        <f t="shared" si="79"/>
        <v>21.006944444444443</v>
      </c>
      <c r="P142" s="23">
        <f t="shared" si="109"/>
        <v>1288.6048988285409</v>
      </c>
      <c r="Q142" s="100">
        <f t="shared" si="103"/>
        <v>0.63157894736842102</v>
      </c>
      <c r="R142" s="17">
        <f t="shared" si="104"/>
        <v>10</v>
      </c>
      <c r="S142" s="24">
        <f t="shared" si="105"/>
        <v>93.9</v>
      </c>
      <c r="T142" s="25">
        <f t="shared" si="105"/>
        <v>9120</v>
      </c>
      <c r="U142" s="24">
        <f t="shared" si="105"/>
        <v>24</v>
      </c>
      <c r="V142" s="25">
        <f t="shared" si="105"/>
        <v>1549</v>
      </c>
      <c r="W142" s="25">
        <f t="shared" si="105"/>
        <v>31830</v>
      </c>
      <c r="X142" s="72">
        <f t="shared" si="105"/>
        <v>30210</v>
      </c>
      <c r="Y142" s="20" t="s">
        <v>8</v>
      </c>
      <c r="Z142" s="21">
        <f t="shared" si="84"/>
        <v>5.8876694641704326</v>
      </c>
      <c r="AA142" s="22">
        <f t="shared" si="85"/>
        <v>20.548741123305359</v>
      </c>
      <c r="AB142" s="103">
        <f t="shared" si="86"/>
        <v>3389.7763578274757</v>
      </c>
      <c r="AC142" s="106">
        <f t="shared" si="106"/>
        <v>1.6984649122807018</v>
      </c>
      <c r="AE142">
        <v>106</v>
      </c>
      <c r="AF142" s="132">
        <f t="shared" si="107"/>
        <v>-1288.6048988285409</v>
      </c>
      <c r="AG142" s="431">
        <f t="shared" si="89"/>
        <v>66.94736842105263</v>
      </c>
      <c r="AH142" s="431">
        <f t="shared" si="90"/>
        <v>1406.3596491228068</v>
      </c>
    </row>
    <row r="143" spans="1:34" x14ac:dyDescent="0.25">
      <c r="A143" s="90" t="s">
        <v>55</v>
      </c>
      <c r="B143" s="560"/>
      <c r="C143" s="27">
        <v>4.76</v>
      </c>
      <c r="D143" s="28">
        <v>513</v>
      </c>
      <c r="E143" s="148">
        <f t="shared" si="108"/>
        <v>107.77310924369749</v>
      </c>
      <c r="F143" s="17">
        <f t="shared" si="102"/>
        <v>4</v>
      </c>
      <c r="G143" s="18">
        <v>19.04</v>
      </c>
      <c r="H143" s="19">
        <v>2052</v>
      </c>
      <c r="I143" s="18">
        <v>4</v>
      </c>
      <c r="J143" s="19">
        <v>344</v>
      </c>
      <c r="K143" s="19">
        <v>6650</v>
      </c>
      <c r="L143" s="136">
        <v>6290</v>
      </c>
      <c r="M143" s="20" t="s">
        <v>8</v>
      </c>
      <c r="N143" s="21">
        <f t="shared" si="78"/>
        <v>5.9651162790697674</v>
      </c>
      <c r="O143" s="22">
        <f t="shared" si="79"/>
        <v>19.331395348837209</v>
      </c>
      <c r="P143" s="23">
        <f t="shared" si="109"/>
        <v>1397.0588235294119</v>
      </c>
      <c r="Q143" s="100">
        <f t="shared" si="103"/>
        <v>0.67056530214424948</v>
      </c>
      <c r="R143" s="17">
        <f t="shared" si="104"/>
        <v>11</v>
      </c>
      <c r="S143" s="24">
        <f t="shared" si="105"/>
        <v>52.36</v>
      </c>
      <c r="T143" s="25">
        <f t="shared" si="105"/>
        <v>5643</v>
      </c>
      <c r="U143" s="24">
        <f t="shared" si="105"/>
        <v>11</v>
      </c>
      <c r="V143" s="25">
        <f t="shared" si="105"/>
        <v>1045</v>
      </c>
      <c r="W143" s="25">
        <f t="shared" si="105"/>
        <v>20550</v>
      </c>
      <c r="X143" s="72">
        <f t="shared" si="105"/>
        <v>19520</v>
      </c>
      <c r="Y143" s="20" t="s">
        <v>8</v>
      </c>
      <c r="Z143" s="21">
        <f t="shared" si="84"/>
        <v>5.4</v>
      </c>
      <c r="AA143" s="22">
        <f t="shared" si="85"/>
        <v>19.665071770334929</v>
      </c>
      <c r="AB143" s="103">
        <f t="shared" si="86"/>
        <v>4317.226890756303</v>
      </c>
      <c r="AC143" s="106">
        <f t="shared" si="106"/>
        <v>2.0370370370370372</v>
      </c>
      <c r="AF143" s="132">
        <f t="shared" si="107"/>
        <v>-1397.0588235294119</v>
      </c>
      <c r="AG143" s="431">
        <f t="shared" si="89"/>
        <v>0</v>
      </c>
      <c r="AH143" s="431">
        <f t="shared" si="90"/>
        <v>0</v>
      </c>
    </row>
    <row r="144" spans="1:34" x14ac:dyDescent="0.25">
      <c r="A144" s="90" t="s">
        <v>56</v>
      </c>
      <c r="B144" s="560"/>
      <c r="C144" s="27">
        <v>0.86</v>
      </c>
      <c r="D144" s="28">
        <v>110</v>
      </c>
      <c r="E144" s="148">
        <f t="shared" si="108"/>
        <v>127.90697674418605</v>
      </c>
      <c r="F144" s="17">
        <f t="shared" si="102"/>
        <v>4</v>
      </c>
      <c r="G144" s="18">
        <v>3.44</v>
      </c>
      <c r="H144" s="19">
        <v>440</v>
      </c>
      <c r="I144" s="18">
        <v>4</v>
      </c>
      <c r="J144" s="19">
        <v>79</v>
      </c>
      <c r="K144" s="19">
        <v>1800</v>
      </c>
      <c r="L144" s="136">
        <v>1700</v>
      </c>
      <c r="M144" s="20" t="s">
        <v>8</v>
      </c>
      <c r="N144" s="21">
        <f t="shared" si="78"/>
        <v>5.5696202531645573</v>
      </c>
      <c r="O144" s="22">
        <f t="shared" si="79"/>
        <v>22.784810126582279</v>
      </c>
      <c r="P144" s="23">
        <f t="shared" si="109"/>
        <v>2093.0232558139537</v>
      </c>
      <c r="Q144" s="100">
        <f t="shared" si="103"/>
        <v>0.71818181818181814</v>
      </c>
      <c r="R144" s="17">
        <f t="shared" si="104"/>
        <v>10.999999999999998</v>
      </c>
      <c r="S144" s="24">
        <f t="shared" si="105"/>
        <v>9.4599999999999991</v>
      </c>
      <c r="T144" s="25">
        <f t="shared" si="105"/>
        <v>1210</v>
      </c>
      <c r="U144" s="24">
        <f t="shared" si="105"/>
        <v>11</v>
      </c>
      <c r="V144" s="25">
        <f t="shared" si="105"/>
        <v>233</v>
      </c>
      <c r="W144" s="25">
        <f t="shared" si="105"/>
        <v>5290</v>
      </c>
      <c r="X144" s="72">
        <f t="shared" si="105"/>
        <v>5020</v>
      </c>
      <c r="Y144" s="20" t="s">
        <v>8</v>
      </c>
      <c r="Z144" s="21">
        <f t="shared" si="84"/>
        <v>5.1931330472103001</v>
      </c>
      <c r="AA144" s="22">
        <f t="shared" si="85"/>
        <v>22.703862660944207</v>
      </c>
      <c r="AB144" s="103">
        <f t="shared" si="86"/>
        <v>6151.1627906976746</v>
      </c>
      <c r="AC144" s="106">
        <f t="shared" si="106"/>
        <v>2.1181818181818182</v>
      </c>
      <c r="AE144">
        <v>184</v>
      </c>
      <c r="AF144" s="132">
        <f t="shared" si="107"/>
        <v>-2093.0232558139537</v>
      </c>
      <c r="AG144" s="431">
        <f t="shared" si="89"/>
        <v>132.14545454545453</v>
      </c>
      <c r="AH144" s="431">
        <f t="shared" si="90"/>
        <v>3010.9090909090905</v>
      </c>
    </row>
    <row r="145" spans="1:34" x14ac:dyDescent="0.25">
      <c r="A145" s="90" t="s">
        <v>20</v>
      </c>
      <c r="B145" s="560"/>
      <c r="C145" s="27">
        <v>10.08</v>
      </c>
      <c r="D145" s="28">
        <v>1160</v>
      </c>
      <c r="E145" s="148">
        <f t="shared" si="108"/>
        <v>115.07936507936508</v>
      </c>
      <c r="F145" s="17">
        <f t="shared" si="102"/>
        <v>4</v>
      </c>
      <c r="G145" s="18">
        <v>40.32</v>
      </c>
      <c r="H145" s="19">
        <v>4640</v>
      </c>
      <c r="I145" s="18">
        <v>9</v>
      </c>
      <c r="J145" s="19">
        <v>865</v>
      </c>
      <c r="K145" s="19">
        <v>17190</v>
      </c>
      <c r="L145" s="136">
        <v>16250</v>
      </c>
      <c r="M145" s="20" t="s">
        <v>8</v>
      </c>
      <c r="N145" s="21">
        <f t="shared" si="78"/>
        <v>5.3641618497109826</v>
      </c>
      <c r="O145" s="22">
        <f t="shared" si="79"/>
        <v>19.872832369942195</v>
      </c>
      <c r="P145" s="23">
        <f t="shared" si="109"/>
        <v>1705.3571428571429</v>
      </c>
      <c r="Q145" s="100">
        <f t="shared" si="103"/>
        <v>0.74568965517241381</v>
      </c>
      <c r="R145" s="17">
        <f t="shared" si="104"/>
        <v>10.000000000000002</v>
      </c>
      <c r="S145" s="24">
        <f t="shared" si="105"/>
        <v>100.80000000000001</v>
      </c>
      <c r="T145" s="25">
        <f t="shared" si="105"/>
        <v>11600</v>
      </c>
      <c r="U145" s="24">
        <f t="shared" si="105"/>
        <v>25</v>
      </c>
      <c r="V145" s="25">
        <f t="shared" si="105"/>
        <v>2344</v>
      </c>
      <c r="W145" s="25">
        <f t="shared" si="105"/>
        <v>46920</v>
      </c>
      <c r="X145" s="72">
        <f t="shared" si="105"/>
        <v>44550</v>
      </c>
      <c r="Y145" s="20" t="s">
        <v>8</v>
      </c>
      <c r="Z145" s="21">
        <f t="shared" si="84"/>
        <v>4.9488054607508536</v>
      </c>
      <c r="AA145" s="22">
        <f t="shared" si="85"/>
        <v>20.017064846416382</v>
      </c>
      <c r="AB145" s="103">
        <f t="shared" si="86"/>
        <v>4654.7619047619046</v>
      </c>
      <c r="AC145" s="106">
        <f t="shared" si="106"/>
        <v>2.0206896551724136</v>
      </c>
      <c r="AE145">
        <v>106</v>
      </c>
      <c r="AF145" s="132">
        <f t="shared" si="107"/>
        <v>-1705.3571428571429</v>
      </c>
      <c r="AG145" s="431">
        <f t="shared" si="89"/>
        <v>79.043103448275858</v>
      </c>
      <c r="AH145" s="431">
        <f t="shared" si="90"/>
        <v>1570.8103448275861</v>
      </c>
    </row>
    <row r="146" spans="1:34" x14ac:dyDescent="0.25">
      <c r="A146" s="90" t="s">
        <v>19</v>
      </c>
      <c r="B146" s="560"/>
      <c r="C146" s="27">
        <v>10.83</v>
      </c>
      <c r="D146" s="28">
        <v>1290</v>
      </c>
      <c r="E146" s="148">
        <f t="shared" si="108"/>
        <v>119.11357340720221</v>
      </c>
      <c r="F146" s="17">
        <f t="shared" si="102"/>
        <v>4</v>
      </c>
      <c r="G146" s="18">
        <v>43.32</v>
      </c>
      <c r="H146" s="19">
        <v>5160</v>
      </c>
      <c r="I146" s="18">
        <v>9</v>
      </c>
      <c r="J146" s="19">
        <v>864</v>
      </c>
      <c r="K146" s="19">
        <v>17270</v>
      </c>
      <c r="L146" s="136">
        <v>16330</v>
      </c>
      <c r="M146" s="20" t="s">
        <v>8</v>
      </c>
      <c r="N146" s="21">
        <f t="shared" si="78"/>
        <v>5.9722222222222223</v>
      </c>
      <c r="O146" s="22">
        <f t="shared" si="79"/>
        <v>19.988425925925927</v>
      </c>
      <c r="P146" s="23">
        <f t="shared" si="109"/>
        <v>1594.6445060018468</v>
      </c>
      <c r="Q146" s="100">
        <f t="shared" si="103"/>
        <v>0.66976744186046511</v>
      </c>
      <c r="R146" s="17">
        <f t="shared" si="104"/>
        <v>10.000000000000002</v>
      </c>
      <c r="S146" s="24">
        <f t="shared" si="105"/>
        <v>108.30000000000001</v>
      </c>
      <c r="T146" s="25">
        <f t="shared" si="105"/>
        <v>12900</v>
      </c>
      <c r="U146" s="24">
        <f t="shared" si="105"/>
        <v>22</v>
      </c>
      <c r="V146" s="25">
        <f t="shared" si="105"/>
        <v>2029</v>
      </c>
      <c r="W146" s="25">
        <f t="shared" si="105"/>
        <v>40450</v>
      </c>
      <c r="X146" s="72">
        <f t="shared" si="105"/>
        <v>38390</v>
      </c>
      <c r="Y146" s="20" t="s">
        <v>8</v>
      </c>
      <c r="Z146" s="21">
        <f t="shared" si="84"/>
        <v>6.3578117299162145</v>
      </c>
      <c r="AA146" s="22">
        <f t="shared" si="85"/>
        <v>19.935929029078363</v>
      </c>
      <c r="AB146" s="103">
        <f t="shared" si="86"/>
        <v>3734.9953831948292</v>
      </c>
      <c r="AC146" s="106">
        <f t="shared" si="106"/>
        <v>1.5728682170542636</v>
      </c>
      <c r="AF146" s="132">
        <f t="shared" si="107"/>
        <v>-1594.6445060018468</v>
      </c>
      <c r="AG146" s="431">
        <f t="shared" si="89"/>
        <v>0</v>
      </c>
      <c r="AH146" s="431">
        <f t="shared" si="90"/>
        <v>0</v>
      </c>
    </row>
    <row r="147" spans="1:34" x14ac:dyDescent="0.25">
      <c r="A147" s="94" t="s">
        <v>21</v>
      </c>
      <c r="B147" s="566"/>
      <c r="C147" s="29">
        <v>0.83</v>
      </c>
      <c r="D147" s="30">
        <v>98</v>
      </c>
      <c r="E147" s="152">
        <f t="shared" si="108"/>
        <v>118.07228915662651</v>
      </c>
      <c r="F147" s="7">
        <f t="shared" si="102"/>
        <v>4</v>
      </c>
      <c r="G147" s="6">
        <v>3.32</v>
      </c>
      <c r="H147" s="5">
        <v>392</v>
      </c>
      <c r="I147" s="6">
        <v>4</v>
      </c>
      <c r="J147" s="5">
        <v>65</v>
      </c>
      <c r="K147" s="5">
        <v>1360</v>
      </c>
      <c r="L147" s="137">
        <v>1290</v>
      </c>
      <c r="M147" s="43" t="s">
        <v>8</v>
      </c>
      <c r="N147" s="37">
        <f t="shared" si="78"/>
        <v>6.0307692307692307</v>
      </c>
      <c r="O147" s="38">
        <f t="shared" si="79"/>
        <v>20.923076923076923</v>
      </c>
      <c r="P147" s="39">
        <f t="shared" si="109"/>
        <v>1638.5542168674699</v>
      </c>
      <c r="Q147" s="100">
        <f t="shared" si="103"/>
        <v>0.66326530612244894</v>
      </c>
      <c r="R147" s="7">
        <f t="shared" si="104"/>
        <v>10</v>
      </c>
      <c r="S147" s="47">
        <f t="shared" si="105"/>
        <v>8.2999999999999989</v>
      </c>
      <c r="T147" s="48">
        <f t="shared" si="105"/>
        <v>980</v>
      </c>
      <c r="U147" s="47">
        <f t="shared" si="105"/>
        <v>10</v>
      </c>
      <c r="V147" s="48">
        <f t="shared" si="105"/>
        <v>176</v>
      </c>
      <c r="W147" s="48">
        <f t="shared" si="105"/>
        <v>3630</v>
      </c>
      <c r="X147" s="192">
        <f t="shared" si="105"/>
        <v>3450</v>
      </c>
      <c r="Y147" s="49" t="s">
        <v>8</v>
      </c>
      <c r="Z147" s="21">
        <f t="shared" si="84"/>
        <v>5.5681818181818183</v>
      </c>
      <c r="AA147" s="22">
        <f t="shared" si="85"/>
        <v>20.625</v>
      </c>
      <c r="AB147" s="103">
        <f t="shared" si="86"/>
        <v>4373.4939759036142</v>
      </c>
      <c r="AC147" s="106">
        <f t="shared" si="106"/>
        <v>1.7959183673469388</v>
      </c>
      <c r="AE147">
        <v>13</v>
      </c>
      <c r="AF147" s="132">
        <f t="shared" si="107"/>
        <v>-1638.5542168674699</v>
      </c>
      <c r="AG147" s="431">
        <f t="shared" si="89"/>
        <v>8.6224489795918355</v>
      </c>
      <c r="AH147" s="431">
        <f t="shared" si="90"/>
        <v>180.40816326530609</v>
      </c>
    </row>
    <row r="148" spans="1:34" ht="15.75" thickBot="1" x14ac:dyDescent="0.3">
      <c r="A148" s="166" t="s">
        <v>24</v>
      </c>
      <c r="B148" s="167"/>
      <c r="C148" s="168">
        <f t="shared" ref="C148:D148" si="110">SUM(C139:C147)</f>
        <v>57.309999999999995</v>
      </c>
      <c r="D148" s="169">
        <f t="shared" si="110"/>
        <v>6502</v>
      </c>
      <c r="E148" s="154">
        <f t="shared" si="108"/>
        <v>113.45314953760253</v>
      </c>
      <c r="F148" s="170"/>
      <c r="G148" s="168">
        <f t="shared" ref="G148:L148" si="111">SUM(G139:G147)</f>
        <v>229.23999999999998</v>
      </c>
      <c r="H148" s="169">
        <f t="shared" si="111"/>
        <v>26008</v>
      </c>
      <c r="I148" s="168">
        <f t="shared" si="111"/>
        <v>61</v>
      </c>
      <c r="J148" s="169">
        <f t="shared" si="111"/>
        <v>4518</v>
      </c>
      <c r="K148" s="169">
        <f t="shared" si="111"/>
        <v>92830</v>
      </c>
      <c r="L148" s="169">
        <f t="shared" si="111"/>
        <v>87780</v>
      </c>
      <c r="M148" s="171" t="s">
        <v>8</v>
      </c>
      <c r="N148" s="172">
        <f t="shared" si="78"/>
        <v>5.7565294378043381</v>
      </c>
      <c r="O148" s="173">
        <f t="shared" si="79"/>
        <v>20.546702080566622</v>
      </c>
      <c r="P148" s="174">
        <f t="shared" si="109"/>
        <v>1619.7871226662014</v>
      </c>
      <c r="Q148" s="175">
        <f t="shared" si="103"/>
        <v>0.6948631190402953</v>
      </c>
      <c r="R148" s="170"/>
      <c r="S148" s="168">
        <f t="shared" ref="S148:W148" si="112">SUM(S139:S147)</f>
        <v>583.09999999999991</v>
      </c>
      <c r="T148" s="169">
        <f t="shared" si="112"/>
        <v>66108</v>
      </c>
      <c r="U148" s="168">
        <f t="shared" si="112"/>
        <v>158</v>
      </c>
      <c r="V148" s="169">
        <f t="shared" si="112"/>
        <v>11841</v>
      </c>
      <c r="W148" s="169">
        <f t="shared" si="112"/>
        <v>241180</v>
      </c>
      <c r="X148" s="193">
        <f t="shared" si="105"/>
        <v>228970</v>
      </c>
      <c r="Y148" s="171" t="s">
        <v>8</v>
      </c>
      <c r="Z148" s="172">
        <f t="shared" si="84"/>
        <v>5.5829744109450212</v>
      </c>
      <c r="AA148" s="173">
        <f t="shared" si="85"/>
        <v>20.368212144244573</v>
      </c>
      <c r="AB148" s="186">
        <f t="shared" si="86"/>
        <v>4208.3406037340783</v>
      </c>
      <c r="AC148" s="187">
        <f t="shared" si="106"/>
        <v>1.8211319593971085</v>
      </c>
      <c r="AG148" s="431">
        <f t="shared" si="89"/>
        <v>0</v>
      </c>
      <c r="AH148" s="431">
        <f t="shared" si="90"/>
        <v>0</v>
      </c>
    </row>
    <row r="149" spans="1:34" ht="15.75" thickBot="1" x14ac:dyDescent="0.3">
      <c r="A149" s="176" t="s">
        <v>25</v>
      </c>
      <c r="B149" s="177"/>
      <c r="C149" s="178">
        <f t="shared" ref="C149:D149" si="113">C126+C138+C148</f>
        <v>507.90000000000003</v>
      </c>
      <c r="D149" s="179">
        <f t="shared" si="113"/>
        <v>63428</v>
      </c>
      <c r="E149" s="155">
        <f t="shared" si="108"/>
        <v>124.88285095491237</v>
      </c>
      <c r="F149" s="180"/>
      <c r="G149" s="178">
        <f t="shared" ref="G149:L149" si="114">G126+G138+G148</f>
        <v>2023.74</v>
      </c>
      <c r="H149" s="179">
        <f t="shared" si="114"/>
        <v>252720</v>
      </c>
      <c r="I149" s="178">
        <f t="shared" si="114"/>
        <v>576</v>
      </c>
      <c r="J149" s="179">
        <f t="shared" si="114"/>
        <v>41985</v>
      </c>
      <c r="K149" s="179">
        <f t="shared" si="114"/>
        <v>1003450</v>
      </c>
      <c r="L149" s="179">
        <f t="shared" si="114"/>
        <v>948820</v>
      </c>
      <c r="M149" s="181" t="s">
        <v>8</v>
      </c>
      <c r="N149" s="182">
        <f t="shared" si="78"/>
        <v>6.019292604501608</v>
      </c>
      <c r="O149" s="183">
        <f t="shared" si="79"/>
        <v>23.900202453257116</v>
      </c>
      <c r="P149" s="184">
        <f t="shared" si="109"/>
        <v>1975.6841898011419</v>
      </c>
      <c r="Q149" s="185">
        <f t="shared" si="103"/>
        <v>0.66193163902377494</v>
      </c>
      <c r="R149" s="180"/>
      <c r="S149" s="178">
        <f t="shared" ref="S149:W149" si="115">S126+S138+S148</f>
        <v>5265.08</v>
      </c>
      <c r="T149" s="179">
        <f t="shared" si="115"/>
        <v>658096</v>
      </c>
      <c r="U149" s="178">
        <f t="shared" si="115"/>
        <v>1550</v>
      </c>
      <c r="V149" s="179">
        <f t="shared" si="115"/>
        <v>113236</v>
      </c>
      <c r="W149" s="179">
        <f t="shared" si="115"/>
        <v>2668260</v>
      </c>
      <c r="X149" s="193">
        <f t="shared" si="105"/>
        <v>2533180</v>
      </c>
      <c r="Y149" s="181" t="s">
        <v>8</v>
      </c>
      <c r="Z149" s="182">
        <f t="shared" si="84"/>
        <v>5.8117206542089086</v>
      </c>
      <c r="AA149" s="183">
        <f t="shared" si="85"/>
        <v>23.563707654809424</v>
      </c>
      <c r="AB149" s="188">
        <f t="shared" si="86"/>
        <v>5253.5144713526279</v>
      </c>
      <c r="AC149" s="189">
        <f t="shared" si="106"/>
        <v>1.7852683357507726</v>
      </c>
      <c r="AG149" s="431">
        <f t="shared" si="89"/>
        <v>0</v>
      </c>
      <c r="AH149" s="431">
        <f t="shared" si="90"/>
        <v>0</v>
      </c>
    </row>
    <row r="154" spans="1:34" ht="18.75" x14ac:dyDescent="0.3">
      <c r="A154" s="567" t="s">
        <v>58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</row>
    <row r="155" spans="1:34" ht="15.75" x14ac:dyDescent="0.25">
      <c r="A155" s="568" t="s">
        <v>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68"/>
      <c r="AB155" s="568"/>
      <c r="AC155" s="568"/>
    </row>
    <row r="156" spans="1:34" ht="15.75" x14ac:dyDescent="0.25">
      <c r="A156" s="568" t="s">
        <v>81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68"/>
      <c r="AB156" s="568"/>
      <c r="AC156" s="568"/>
    </row>
    <row r="157" spans="1:34" ht="19.5" thickBot="1" x14ac:dyDescent="0.35"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11">
        <v>4</v>
      </c>
      <c r="AC157" s="4"/>
    </row>
    <row r="158" spans="1:34" ht="15" customHeight="1" x14ac:dyDescent="0.25">
      <c r="A158" s="569" t="s">
        <v>3</v>
      </c>
      <c r="B158" s="571" t="s">
        <v>2</v>
      </c>
      <c r="C158" s="573" t="s">
        <v>59</v>
      </c>
      <c r="D158" s="573" t="s">
        <v>60</v>
      </c>
      <c r="E158" s="573" t="s">
        <v>23</v>
      </c>
      <c r="F158" s="576" t="s">
        <v>9</v>
      </c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8"/>
      <c r="R158" s="576" t="s">
        <v>10</v>
      </c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9"/>
    </row>
    <row r="159" spans="1:34" ht="51.75" thickBot="1" x14ac:dyDescent="0.3">
      <c r="A159" s="570"/>
      <c r="B159" s="572"/>
      <c r="C159" s="574"/>
      <c r="D159" s="575"/>
      <c r="E159" s="575"/>
      <c r="F159" s="8" t="s">
        <v>14</v>
      </c>
      <c r="G159" s="95" t="s">
        <v>13</v>
      </c>
      <c r="H159" s="95" t="s">
        <v>57</v>
      </c>
      <c r="I159" s="1" t="s">
        <v>4</v>
      </c>
      <c r="J159" s="1" t="s">
        <v>5</v>
      </c>
      <c r="K159" s="1" t="s">
        <v>6</v>
      </c>
      <c r="L159" s="95" t="s">
        <v>64</v>
      </c>
      <c r="M159" s="557" t="s">
        <v>7</v>
      </c>
      <c r="N159" s="558"/>
      <c r="O159" s="1" t="s">
        <v>0</v>
      </c>
      <c r="P159" s="1" t="s">
        <v>1</v>
      </c>
      <c r="Q159" s="95" t="s">
        <v>61</v>
      </c>
      <c r="R159" s="8" t="s">
        <v>14</v>
      </c>
      <c r="S159" s="95" t="s">
        <v>12</v>
      </c>
      <c r="T159" s="95" t="s">
        <v>11</v>
      </c>
      <c r="U159" s="1" t="s">
        <v>4</v>
      </c>
      <c r="V159" s="1" t="s">
        <v>5</v>
      </c>
      <c r="W159" s="1" t="s">
        <v>6</v>
      </c>
      <c r="X159" s="95" t="s">
        <v>65</v>
      </c>
      <c r="Y159" s="557" t="s">
        <v>7</v>
      </c>
      <c r="Z159" s="558"/>
      <c r="AA159" s="1" t="s">
        <v>0</v>
      </c>
      <c r="AB159" s="102" t="s">
        <v>1</v>
      </c>
      <c r="AC159" s="105" t="s">
        <v>15</v>
      </c>
      <c r="AE159" t="s">
        <v>104</v>
      </c>
    </row>
    <row r="160" spans="1:34" x14ac:dyDescent="0.25">
      <c r="A160" s="89" t="s">
        <v>26</v>
      </c>
      <c r="B160" s="559">
        <v>1997</v>
      </c>
      <c r="C160" s="78">
        <v>18.91</v>
      </c>
      <c r="D160" s="79">
        <v>2446</v>
      </c>
      <c r="E160" s="31">
        <f t="shared" ref="E160:E189" si="116">D160/C160</f>
        <v>129.34955050237969</v>
      </c>
      <c r="F160" s="64">
        <f t="shared" ref="F160:F176" si="117">G160/C160</f>
        <v>5</v>
      </c>
      <c r="G160" s="65">
        <v>94.55</v>
      </c>
      <c r="H160" s="66">
        <v>12230</v>
      </c>
      <c r="I160" s="65">
        <v>23</v>
      </c>
      <c r="J160" s="66">
        <v>1830</v>
      </c>
      <c r="K160" s="66">
        <v>43030</v>
      </c>
      <c r="L160" s="135">
        <v>40870</v>
      </c>
      <c r="M160" s="67" t="s">
        <v>8</v>
      </c>
      <c r="N160" s="68">
        <f t="shared" ref="N160:N200" si="118">H160/J160</f>
        <v>6.6830601092896176</v>
      </c>
      <c r="O160" s="69">
        <f t="shared" ref="O160:O200" si="119">K160/J160</f>
        <v>23.513661202185791</v>
      </c>
      <c r="P160" s="70">
        <f t="shared" ref="P160:P189" si="120">K160/C160</f>
        <v>2275.5156002115282</v>
      </c>
      <c r="Q160" s="100">
        <f t="shared" ref="Q160:Q176" si="121">J160/D160</f>
        <v>0.74816026165167615</v>
      </c>
      <c r="R160" s="64">
        <f t="shared" ref="R160:R176" si="122">S160/C160</f>
        <v>15.000000000000002</v>
      </c>
      <c r="S160" s="71">
        <f t="shared" ref="S160:X175" si="123">G160+S109</f>
        <v>283.65000000000003</v>
      </c>
      <c r="T160" s="72">
        <f t="shared" si="123"/>
        <v>36690</v>
      </c>
      <c r="U160" s="71">
        <f t="shared" si="123"/>
        <v>74</v>
      </c>
      <c r="V160" s="72">
        <f t="shared" si="123"/>
        <v>5922</v>
      </c>
      <c r="W160" s="72">
        <f t="shared" si="123"/>
        <v>135770</v>
      </c>
      <c r="X160" s="72">
        <f t="shared" si="123"/>
        <v>128900</v>
      </c>
      <c r="Y160" s="67" t="s">
        <v>8</v>
      </c>
      <c r="Z160" s="21">
        <f t="shared" ref="Z160:Z200" si="124">T160/V160</f>
        <v>6.1955420466058762</v>
      </c>
      <c r="AA160" s="22">
        <f t="shared" ref="AA160:AA200" si="125">W160/V160</f>
        <v>22.926376224248564</v>
      </c>
      <c r="AB160" s="103">
        <f t="shared" ref="AB160:AB200" si="126">W160/C160</f>
        <v>7179.7990481226861</v>
      </c>
      <c r="AC160" s="106">
        <f t="shared" ref="AC160:AC176" si="127">V160/D160</f>
        <v>2.421095666394113</v>
      </c>
      <c r="AF160" s="132">
        <f>AD160-P160</f>
        <v>-2275.5156002115282</v>
      </c>
      <c r="AG160" s="431">
        <f>(J160/D160)*AE160</f>
        <v>0</v>
      </c>
      <c r="AH160" s="431">
        <f>AG160*O160</f>
        <v>0</v>
      </c>
    </row>
    <row r="161" spans="1:34" x14ac:dyDescent="0.25">
      <c r="A161" s="90" t="s">
        <v>27</v>
      </c>
      <c r="B161" s="560"/>
      <c r="C161" s="27">
        <v>16.41</v>
      </c>
      <c r="D161" s="28">
        <v>2028</v>
      </c>
      <c r="E161" s="16">
        <f t="shared" si="116"/>
        <v>123.58318098720292</v>
      </c>
      <c r="F161" s="17">
        <f t="shared" si="117"/>
        <v>5</v>
      </c>
      <c r="G161" s="18">
        <v>82.05</v>
      </c>
      <c r="H161" s="19">
        <v>10140</v>
      </c>
      <c r="I161" s="18">
        <v>25</v>
      </c>
      <c r="J161" s="19">
        <v>1688</v>
      </c>
      <c r="K161" s="19">
        <v>41590</v>
      </c>
      <c r="L161" s="136">
        <v>39500</v>
      </c>
      <c r="M161" s="20" t="s">
        <v>8</v>
      </c>
      <c r="N161" s="21">
        <f t="shared" si="118"/>
        <v>6.0071090047393367</v>
      </c>
      <c r="O161" s="22">
        <f t="shared" si="119"/>
        <v>24.638625592417061</v>
      </c>
      <c r="P161" s="23">
        <f t="shared" si="120"/>
        <v>2534.4302254722729</v>
      </c>
      <c r="Q161" s="100">
        <f t="shared" si="121"/>
        <v>0.83234714003944776</v>
      </c>
      <c r="R161" s="17">
        <f t="shared" si="122"/>
        <v>15.000000000000002</v>
      </c>
      <c r="S161" s="24">
        <f t="shared" si="123"/>
        <v>246.15000000000003</v>
      </c>
      <c r="T161" s="25">
        <f t="shared" si="123"/>
        <v>30420</v>
      </c>
      <c r="U161" s="24">
        <f t="shared" si="123"/>
        <v>78</v>
      </c>
      <c r="V161" s="25">
        <f t="shared" si="123"/>
        <v>4975</v>
      </c>
      <c r="W161" s="25">
        <f t="shared" si="123"/>
        <v>120680</v>
      </c>
      <c r="X161" s="72">
        <f t="shared" si="123"/>
        <v>114570</v>
      </c>
      <c r="Y161" s="20" t="s">
        <v>8</v>
      </c>
      <c r="Z161" s="21">
        <f t="shared" si="124"/>
        <v>6.114572864321608</v>
      </c>
      <c r="AA161" s="22">
        <f t="shared" si="125"/>
        <v>24.257286432160804</v>
      </c>
      <c r="AB161" s="103">
        <f t="shared" si="126"/>
        <v>7354.0524070688607</v>
      </c>
      <c r="AC161" s="106">
        <f t="shared" si="127"/>
        <v>2.4531558185404339</v>
      </c>
      <c r="AF161" s="132">
        <f t="shared" ref="AF161:AF176" si="128">AD161-P161</f>
        <v>-2534.4302254722729</v>
      </c>
      <c r="AG161" s="431">
        <f t="shared" ref="AG161:AG200" si="129">(J161/D161)*AE161</f>
        <v>0</v>
      </c>
      <c r="AH161" s="431">
        <f t="shared" ref="AH161:AH200" si="130">AG161*O161</f>
        <v>0</v>
      </c>
    </row>
    <row r="162" spans="1:34" x14ac:dyDescent="0.25">
      <c r="A162" s="90" t="s">
        <v>28</v>
      </c>
      <c r="B162" s="560"/>
      <c r="C162" s="27">
        <v>18.7</v>
      </c>
      <c r="D162" s="28">
        <v>2286</v>
      </c>
      <c r="E162" s="16">
        <f t="shared" si="116"/>
        <v>122.24598930481284</v>
      </c>
      <c r="F162" s="17">
        <f t="shared" si="117"/>
        <v>4</v>
      </c>
      <c r="G162" s="18">
        <v>74.8</v>
      </c>
      <c r="H162" s="19">
        <v>9144</v>
      </c>
      <c r="I162" s="18">
        <v>19</v>
      </c>
      <c r="J162" s="19">
        <v>1309</v>
      </c>
      <c r="K162" s="19">
        <v>31900</v>
      </c>
      <c r="L162" s="136">
        <v>30300</v>
      </c>
      <c r="M162" s="20" t="s">
        <v>8</v>
      </c>
      <c r="N162" s="21">
        <f t="shared" si="118"/>
        <v>6.9854851031321621</v>
      </c>
      <c r="O162" s="22">
        <f t="shared" si="119"/>
        <v>24.369747899159663</v>
      </c>
      <c r="P162" s="23">
        <f t="shared" si="120"/>
        <v>1705.8823529411766</v>
      </c>
      <c r="Q162" s="100">
        <f t="shared" si="121"/>
        <v>0.57261592300962383</v>
      </c>
      <c r="R162" s="17">
        <f t="shared" si="122"/>
        <v>14.000000000000002</v>
      </c>
      <c r="S162" s="24">
        <f t="shared" si="123"/>
        <v>261.8</v>
      </c>
      <c r="T162" s="25">
        <f t="shared" si="123"/>
        <v>32004</v>
      </c>
      <c r="U162" s="24">
        <f t="shared" si="123"/>
        <v>75</v>
      </c>
      <c r="V162" s="25">
        <f t="shared" si="123"/>
        <v>5363</v>
      </c>
      <c r="W162" s="25">
        <f t="shared" si="123"/>
        <v>128420</v>
      </c>
      <c r="X162" s="72">
        <f t="shared" si="123"/>
        <v>121880</v>
      </c>
      <c r="Y162" s="20" t="s">
        <v>8</v>
      </c>
      <c r="Z162" s="21">
        <f t="shared" si="124"/>
        <v>5.9675554726832001</v>
      </c>
      <c r="AA162" s="22">
        <f t="shared" si="125"/>
        <v>23.945552862203989</v>
      </c>
      <c r="AB162" s="103">
        <f t="shared" si="126"/>
        <v>6867.3796791443856</v>
      </c>
      <c r="AC162" s="106">
        <f t="shared" si="127"/>
        <v>2.3460192475940507</v>
      </c>
      <c r="AF162" s="132">
        <f t="shared" si="128"/>
        <v>-1705.8823529411766</v>
      </c>
      <c r="AG162" s="431">
        <f t="shared" si="129"/>
        <v>0</v>
      </c>
      <c r="AH162" s="431">
        <f t="shared" si="130"/>
        <v>0</v>
      </c>
    </row>
    <row r="163" spans="1:34" x14ac:dyDescent="0.25">
      <c r="A163" s="90" t="s">
        <v>29</v>
      </c>
      <c r="B163" s="560"/>
      <c r="C163" s="27">
        <v>17.149999999999999</v>
      </c>
      <c r="D163" s="28">
        <v>2151</v>
      </c>
      <c r="E163" s="16">
        <f t="shared" si="116"/>
        <v>125.42274052478135</v>
      </c>
      <c r="F163" s="17">
        <f t="shared" si="117"/>
        <v>4</v>
      </c>
      <c r="G163" s="18">
        <v>68.599999999999994</v>
      </c>
      <c r="H163" s="19">
        <v>8604</v>
      </c>
      <c r="I163" s="18">
        <v>18</v>
      </c>
      <c r="J163" s="19">
        <v>1329</v>
      </c>
      <c r="K163" s="19">
        <v>32420</v>
      </c>
      <c r="L163" s="136">
        <v>30790</v>
      </c>
      <c r="M163" s="20" t="s">
        <v>8</v>
      </c>
      <c r="N163" s="21">
        <f t="shared" si="118"/>
        <v>6.4740406320541757</v>
      </c>
      <c r="O163" s="22">
        <f t="shared" si="119"/>
        <v>24.39428141459744</v>
      </c>
      <c r="P163" s="23">
        <f t="shared" si="120"/>
        <v>1890.3790087463558</v>
      </c>
      <c r="Q163" s="100">
        <f t="shared" si="121"/>
        <v>0.61785216178521618</v>
      </c>
      <c r="R163" s="17">
        <f t="shared" si="122"/>
        <v>14</v>
      </c>
      <c r="S163" s="24">
        <f t="shared" si="123"/>
        <v>240.1</v>
      </c>
      <c r="T163" s="25">
        <f t="shared" si="123"/>
        <v>30114</v>
      </c>
      <c r="U163" s="24">
        <f t="shared" si="123"/>
        <v>67</v>
      </c>
      <c r="V163" s="25">
        <f t="shared" si="123"/>
        <v>5053</v>
      </c>
      <c r="W163" s="25">
        <f t="shared" si="123"/>
        <v>121550</v>
      </c>
      <c r="X163" s="72">
        <f t="shared" si="123"/>
        <v>115350</v>
      </c>
      <c r="Y163" s="20" t="s">
        <v>8</v>
      </c>
      <c r="Z163" s="21">
        <f t="shared" si="124"/>
        <v>5.9596279437957653</v>
      </c>
      <c r="AA163" s="22">
        <f t="shared" si="125"/>
        <v>24.055016821690085</v>
      </c>
      <c r="AB163" s="103">
        <f t="shared" si="126"/>
        <v>7087.4635568513122</v>
      </c>
      <c r="AC163" s="106">
        <f t="shared" si="127"/>
        <v>2.3491399349139934</v>
      </c>
      <c r="AF163" s="132">
        <f t="shared" si="128"/>
        <v>-1890.3790087463558</v>
      </c>
      <c r="AG163" s="431">
        <f t="shared" si="129"/>
        <v>0</v>
      </c>
      <c r="AH163" s="431">
        <f t="shared" si="130"/>
        <v>0</v>
      </c>
    </row>
    <row r="164" spans="1:34" x14ac:dyDescent="0.25">
      <c r="A164" s="90" t="s">
        <v>30</v>
      </c>
      <c r="B164" s="560"/>
      <c r="C164" s="27">
        <v>16.600000000000001</v>
      </c>
      <c r="D164" s="28">
        <v>2133</v>
      </c>
      <c r="E164" s="16">
        <f t="shared" si="116"/>
        <v>128.49397590361446</v>
      </c>
      <c r="F164" s="17">
        <f t="shared" si="117"/>
        <v>4</v>
      </c>
      <c r="G164" s="18">
        <v>66.400000000000006</v>
      </c>
      <c r="H164" s="19">
        <v>8532</v>
      </c>
      <c r="I164" s="18">
        <v>19</v>
      </c>
      <c r="J164" s="19">
        <v>1544</v>
      </c>
      <c r="K164" s="19">
        <v>37480</v>
      </c>
      <c r="L164" s="136">
        <v>35600</v>
      </c>
      <c r="M164" s="20" t="s">
        <v>8</v>
      </c>
      <c r="N164" s="21">
        <f t="shared" si="118"/>
        <v>5.5259067357512954</v>
      </c>
      <c r="O164" s="22">
        <f t="shared" si="119"/>
        <v>24.274611398963732</v>
      </c>
      <c r="P164" s="23">
        <f t="shared" si="120"/>
        <v>2257.8313253012047</v>
      </c>
      <c r="Q164" s="100">
        <f t="shared" si="121"/>
        <v>0.72386310360993911</v>
      </c>
      <c r="R164" s="17">
        <f t="shared" si="122"/>
        <v>14</v>
      </c>
      <c r="S164" s="24">
        <f t="shared" si="123"/>
        <v>232.4</v>
      </c>
      <c r="T164" s="25">
        <f t="shared" si="123"/>
        <v>29862</v>
      </c>
      <c r="U164" s="24">
        <f t="shared" si="123"/>
        <v>67</v>
      </c>
      <c r="V164" s="25">
        <f t="shared" si="123"/>
        <v>5350</v>
      </c>
      <c r="W164" s="25">
        <f t="shared" si="123"/>
        <v>127910</v>
      </c>
      <c r="X164" s="72">
        <f t="shared" si="123"/>
        <v>121380</v>
      </c>
      <c r="Y164" s="20" t="s">
        <v>8</v>
      </c>
      <c r="Z164" s="21">
        <f t="shared" si="124"/>
        <v>5.5816822429906541</v>
      </c>
      <c r="AA164" s="22">
        <f t="shared" si="125"/>
        <v>23.908411214953272</v>
      </c>
      <c r="AB164" s="103">
        <f t="shared" si="126"/>
        <v>7705.4216867469877</v>
      </c>
      <c r="AC164" s="106">
        <f t="shared" si="127"/>
        <v>2.5082044069385843</v>
      </c>
      <c r="AF164" s="132">
        <f t="shared" si="128"/>
        <v>-2257.8313253012047</v>
      </c>
      <c r="AG164" s="431">
        <f t="shared" si="129"/>
        <v>0</v>
      </c>
      <c r="AH164" s="431">
        <f t="shared" si="130"/>
        <v>0</v>
      </c>
    </row>
    <row r="165" spans="1:34" x14ac:dyDescent="0.25">
      <c r="A165" s="90" t="s">
        <v>31</v>
      </c>
      <c r="B165" s="560"/>
      <c r="C165" s="27">
        <v>14.28</v>
      </c>
      <c r="D165" s="28">
        <v>1762</v>
      </c>
      <c r="E165" s="16">
        <f t="shared" si="116"/>
        <v>123.38935574229693</v>
      </c>
      <c r="F165" s="17">
        <f t="shared" si="117"/>
        <v>5.0000000000000009</v>
      </c>
      <c r="G165" s="18">
        <v>71.400000000000006</v>
      </c>
      <c r="H165" s="19">
        <v>8810</v>
      </c>
      <c r="I165" s="18">
        <v>19</v>
      </c>
      <c r="J165" s="19">
        <v>1440</v>
      </c>
      <c r="K165" s="19">
        <v>33130</v>
      </c>
      <c r="L165" s="136">
        <v>31470</v>
      </c>
      <c r="M165" s="20" t="s">
        <v>8</v>
      </c>
      <c r="N165" s="21">
        <f t="shared" si="118"/>
        <v>6.1180555555555554</v>
      </c>
      <c r="O165" s="22">
        <f t="shared" si="119"/>
        <v>23.006944444444443</v>
      </c>
      <c r="P165" s="23">
        <f t="shared" si="120"/>
        <v>2320.028011204482</v>
      </c>
      <c r="Q165" s="100">
        <f t="shared" si="121"/>
        <v>0.81725312145289442</v>
      </c>
      <c r="R165" s="17">
        <f t="shared" si="122"/>
        <v>15</v>
      </c>
      <c r="S165" s="24">
        <f t="shared" si="123"/>
        <v>214.2</v>
      </c>
      <c r="T165" s="25">
        <f t="shared" si="123"/>
        <v>26430</v>
      </c>
      <c r="U165" s="24">
        <f t="shared" si="123"/>
        <v>59</v>
      </c>
      <c r="V165" s="25">
        <f t="shared" si="123"/>
        <v>4213</v>
      </c>
      <c r="W165" s="25">
        <f t="shared" si="123"/>
        <v>94250</v>
      </c>
      <c r="X165" s="72">
        <f t="shared" si="123"/>
        <v>89490</v>
      </c>
      <c r="Y165" s="20" t="s">
        <v>8</v>
      </c>
      <c r="Z165" s="21">
        <f t="shared" si="124"/>
        <v>6.2734393543793026</v>
      </c>
      <c r="AA165" s="22">
        <f t="shared" si="125"/>
        <v>22.37123190125801</v>
      </c>
      <c r="AB165" s="103">
        <f t="shared" si="126"/>
        <v>6600.1400560224092</v>
      </c>
      <c r="AC165" s="106">
        <f t="shared" si="127"/>
        <v>2.3910329171396141</v>
      </c>
      <c r="AF165" s="132">
        <f t="shared" si="128"/>
        <v>-2320.028011204482</v>
      </c>
      <c r="AG165" s="431">
        <f t="shared" si="129"/>
        <v>0</v>
      </c>
      <c r="AH165" s="431">
        <f t="shared" si="130"/>
        <v>0</v>
      </c>
    </row>
    <row r="166" spans="1:34" x14ac:dyDescent="0.25">
      <c r="A166" s="90" t="s">
        <v>32</v>
      </c>
      <c r="B166" s="560"/>
      <c r="C166" s="27">
        <v>19.53</v>
      </c>
      <c r="D166" s="28">
        <v>2423</v>
      </c>
      <c r="E166" s="16">
        <f t="shared" si="116"/>
        <v>124.06554019457245</v>
      </c>
      <c r="F166" s="17">
        <f t="shared" si="117"/>
        <v>5</v>
      </c>
      <c r="G166" s="18">
        <v>97.65</v>
      </c>
      <c r="H166" s="19">
        <v>12115</v>
      </c>
      <c r="I166" s="18">
        <v>26</v>
      </c>
      <c r="J166" s="19">
        <v>1978</v>
      </c>
      <c r="K166" s="19">
        <v>49820</v>
      </c>
      <c r="L166" s="136">
        <v>47320</v>
      </c>
      <c r="M166" s="20" t="s">
        <v>8</v>
      </c>
      <c r="N166" s="21">
        <f t="shared" si="118"/>
        <v>6.1248736097067749</v>
      </c>
      <c r="O166" s="22">
        <f t="shared" si="119"/>
        <v>25.187057633973712</v>
      </c>
      <c r="P166" s="23">
        <f t="shared" si="120"/>
        <v>2550.94726062468</v>
      </c>
      <c r="Q166" s="100">
        <f t="shared" si="121"/>
        <v>0.8163433759801898</v>
      </c>
      <c r="R166" s="17">
        <f t="shared" si="122"/>
        <v>15.000000000000002</v>
      </c>
      <c r="S166" s="24">
        <f t="shared" si="123"/>
        <v>292.95000000000005</v>
      </c>
      <c r="T166" s="25">
        <f t="shared" si="123"/>
        <v>36345</v>
      </c>
      <c r="U166" s="24">
        <f t="shared" si="123"/>
        <v>84</v>
      </c>
      <c r="V166" s="25">
        <f t="shared" si="123"/>
        <v>6365</v>
      </c>
      <c r="W166" s="25">
        <f t="shared" si="123"/>
        <v>156830</v>
      </c>
      <c r="X166" s="72">
        <f t="shared" si="123"/>
        <v>148870</v>
      </c>
      <c r="Y166" s="20" t="s">
        <v>8</v>
      </c>
      <c r="Z166" s="21">
        <f t="shared" si="124"/>
        <v>5.7101335428122546</v>
      </c>
      <c r="AA166" s="22">
        <f t="shared" si="125"/>
        <v>24.639434406912805</v>
      </c>
      <c r="AB166" s="103">
        <f t="shared" si="126"/>
        <v>8030.209933435739</v>
      </c>
      <c r="AC166" s="106">
        <f t="shared" si="127"/>
        <v>2.626908790755262</v>
      </c>
      <c r="AF166" s="132">
        <f t="shared" si="128"/>
        <v>-2550.94726062468</v>
      </c>
      <c r="AG166" s="431">
        <f t="shared" si="129"/>
        <v>0</v>
      </c>
      <c r="AH166" s="431">
        <f t="shared" si="130"/>
        <v>0</v>
      </c>
    </row>
    <row r="167" spans="1:34" x14ac:dyDescent="0.25">
      <c r="A167" s="90" t="s">
        <v>33</v>
      </c>
      <c r="B167" s="560"/>
      <c r="C167" s="27">
        <v>19.88</v>
      </c>
      <c r="D167" s="28">
        <v>2473</v>
      </c>
      <c r="E167" s="16">
        <f t="shared" si="116"/>
        <v>124.39637826961771</v>
      </c>
      <c r="F167" s="17">
        <f t="shared" si="117"/>
        <v>4.4024144869215291</v>
      </c>
      <c r="G167" s="18">
        <v>87.52</v>
      </c>
      <c r="H167" s="19">
        <v>10887</v>
      </c>
      <c r="I167" s="18">
        <v>23</v>
      </c>
      <c r="J167" s="19">
        <v>1845</v>
      </c>
      <c r="K167" s="19">
        <v>45290</v>
      </c>
      <c r="L167" s="136">
        <v>43020</v>
      </c>
      <c r="M167" s="20" t="s">
        <v>8</v>
      </c>
      <c r="N167" s="21">
        <f t="shared" si="118"/>
        <v>5.9008130081300809</v>
      </c>
      <c r="O167" s="22">
        <f t="shared" si="119"/>
        <v>24.547425474254741</v>
      </c>
      <c r="P167" s="23">
        <f t="shared" si="120"/>
        <v>2278.1690140845071</v>
      </c>
      <c r="Q167" s="100">
        <f t="shared" si="121"/>
        <v>0.74605742013748488</v>
      </c>
      <c r="R167" s="17">
        <f t="shared" si="122"/>
        <v>14.402414486921529</v>
      </c>
      <c r="S167" s="24">
        <f t="shared" si="123"/>
        <v>286.32</v>
      </c>
      <c r="T167" s="25">
        <f t="shared" si="123"/>
        <v>35617</v>
      </c>
      <c r="U167" s="24">
        <f t="shared" si="123"/>
        <v>81</v>
      </c>
      <c r="V167" s="25">
        <f t="shared" si="123"/>
        <v>6366</v>
      </c>
      <c r="W167" s="25">
        <f t="shared" si="123"/>
        <v>153430</v>
      </c>
      <c r="X167" s="72">
        <f t="shared" si="123"/>
        <v>145620</v>
      </c>
      <c r="Y167" s="20" t="s">
        <v>8</v>
      </c>
      <c r="Z167" s="21">
        <f t="shared" si="124"/>
        <v>5.5948790449261701</v>
      </c>
      <c r="AA167" s="22">
        <f t="shared" si="125"/>
        <v>24.101476594407792</v>
      </c>
      <c r="AB167" s="103">
        <f t="shared" si="126"/>
        <v>7717.8068410462784</v>
      </c>
      <c r="AC167" s="106">
        <f t="shared" si="127"/>
        <v>2.5742013748483625</v>
      </c>
      <c r="AF167" s="132">
        <f t="shared" si="128"/>
        <v>-2278.1690140845071</v>
      </c>
      <c r="AG167" s="431">
        <f t="shared" si="129"/>
        <v>0</v>
      </c>
      <c r="AH167" s="431">
        <f t="shared" si="130"/>
        <v>0</v>
      </c>
    </row>
    <row r="168" spans="1:34" x14ac:dyDescent="0.25">
      <c r="A168" s="90" t="s">
        <v>34</v>
      </c>
      <c r="B168" s="560"/>
      <c r="C168" s="27">
        <v>19.899999999999999</v>
      </c>
      <c r="D168" s="28">
        <v>2485</v>
      </c>
      <c r="E168" s="16">
        <f t="shared" si="116"/>
        <v>124.87437185929649</v>
      </c>
      <c r="F168" s="17">
        <f t="shared" si="117"/>
        <v>4</v>
      </c>
      <c r="G168" s="18">
        <v>79.599999999999994</v>
      </c>
      <c r="H168" s="19">
        <v>9940</v>
      </c>
      <c r="I168" s="18">
        <v>20</v>
      </c>
      <c r="J168" s="19">
        <v>1702</v>
      </c>
      <c r="K168" s="19">
        <v>41550</v>
      </c>
      <c r="L168" s="136">
        <v>39470</v>
      </c>
      <c r="M168" s="20" t="s">
        <v>8</v>
      </c>
      <c r="N168" s="21">
        <f t="shared" si="118"/>
        <v>5.8401880141010576</v>
      </c>
      <c r="O168" s="22">
        <f t="shared" si="119"/>
        <v>24.412455934195066</v>
      </c>
      <c r="P168" s="23">
        <f t="shared" si="120"/>
        <v>2087.9396984924624</v>
      </c>
      <c r="Q168" s="100">
        <f t="shared" si="121"/>
        <v>0.68490945674044268</v>
      </c>
      <c r="R168" s="17">
        <f t="shared" si="122"/>
        <v>14.000000000000002</v>
      </c>
      <c r="S168" s="24">
        <f t="shared" si="123"/>
        <v>278.60000000000002</v>
      </c>
      <c r="T168" s="25">
        <f t="shared" si="123"/>
        <v>34790</v>
      </c>
      <c r="U168" s="24">
        <f t="shared" si="123"/>
        <v>74</v>
      </c>
      <c r="V168" s="25">
        <f t="shared" si="123"/>
        <v>6360</v>
      </c>
      <c r="W168" s="25">
        <f t="shared" si="123"/>
        <v>152520</v>
      </c>
      <c r="X168" s="72">
        <f t="shared" si="123"/>
        <v>144820</v>
      </c>
      <c r="Y168" s="20" t="s">
        <v>8</v>
      </c>
      <c r="Z168" s="21">
        <f t="shared" si="124"/>
        <v>5.4701257861635222</v>
      </c>
      <c r="AA168" s="22">
        <f t="shared" si="125"/>
        <v>23.981132075471699</v>
      </c>
      <c r="AB168" s="103">
        <f t="shared" si="126"/>
        <v>7664.3216080402017</v>
      </c>
      <c r="AC168" s="106">
        <f t="shared" si="127"/>
        <v>2.5593561368209254</v>
      </c>
      <c r="AF168" s="132">
        <f t="shared" si="128"/>
        <v>-2087.9396984924624</v>
      </c>
      <c r="AG168" s="431">
        <f t="shared" si="129"/>
        <v>0</v>
      </c>
      <c r="AH168" s="431">
        <f t="shared" si="130"/>
        <v>0</v>
      </c>
    </row>
    <row r="169" spans="1:34" x14ac:dyDescent="0.25">
      <c r="A169" s="90" t="s">
        <v>35</v>
      </c>
      <c r="B169" s="560"/>
      <c r="C169" s="27">
        <v>16.489999999999998</v>
      </c>
      <c r="D169" s="28">
        <v>2171</v>
      </c>
      <c r="E169" s="16">
        <f t="shared" si="116"/>
        <v>131.65554881746513</v>
      </c>
      <c r="F169" s="17">
        <f t="shared" si="117"/>
        <v>4</v>
      </c>
      <c r="G169" s="18">
        <v>65.959999999999994</v>
      </c>
      <c r="H169" s="19">
        <v>8684</v>
      </c>
      <c r="I169" s="18">
        <v>19</v>
      </c>
      <c r="J169" s="19">
        <v>1397</v>
      </c>
      <c r="K169" s="19">
        <v>34310</v>
      </c>
      <c r="L169" s="136">
        <v>32590</v>
      </c>
      <c r="M169" s="20" t="s">
        <v>8</v>
      </c>
      <c r="N169" s="21">
        <f t="shared" si="118"/>
        <v>6.2161775232641379</v>
      </c>
      <c r="O169" s="22">
        <f t="shared" si="119"/>
        <v>24.559770937723695</v>
      </c>
      <c r="P169" s="23">
        <f t="shared" si="120"/>
        <v>2080.6549423893271</v>
      </c>
      <c r="Q169" s="100">
        <f t="shared" si="121"/>
        <v>0.64348226623675731</v>
      </c>
      <c r="R169" s="17">
        <f t="shared" si="122"/>
        <v>15</v>
      </c>
      <c r="S169" s="24">
        <f t="shared" si="123"/>
        <v>247.34999999999997</v>
      </c>
      <c r="T169" s="25">
        <f t="shared" si="123"/>
        <v>32565</v>
      </c>
      <c r="U169" s="24">
        <f t="shared" si="123"/>
        <v>78</v>
      </c>
      <c r="V169" s="25">
        <f t="shared" si="123"/>
        <v>5195</v>
      </c>
      <c r="W169" s="25">
        <f t="shared" si="123"/>
        <v>128610</v>
      </c>
      <c r="X169" s="72">
        <f t="shared" si="123"/>
        <v>122150</v>
      </c>
      <c r="Y169" s="20" t="s">
        <v>8</v>
      </c>
      <c r="Z169" s="21">
        <f t="shared" si="124"/>
        <v>6.2685274302213667</v>
      </c>
      <c r="AA169" s="22">
        <f t="shared" si="125"/>
        <v>24.756496631376322</v>
      </c>
      <c r="AB169" s="103">
        <f t="shared" si="126"/>
        <v>7799.2722862340815</v>
      </c>
      <c r="AC169" s="106">
        <f t="shared" si="127"/>
        <v>2.3929064947029017</v>
      </c>
      <c r="AF169" s="132">
        <f t="shared" si="128"/>
        <v>-2080.6549423893271</v>
      </c>
      <c r="AG169" s="431">
        <f t="shared" si="129"/>
        <v>0</v>
      </c>
      <c r="AH169" s="431">
        <f t="shared" si="130"/>
        <v>0</v>
      </c>
    </row>
    <row r="170" spans="1:34" x14ac:dyDescent="0.25">
      <c r="A170" s="90" t="s">
        <v>36</v>
      </c>
      <c r="B170" s="560"/>
      <c r="C170" s="27">
        <v>19.05</v>
      </c>
      <c r="D170" s="28">
        <v>2490</v>
      </c>
      <c r="E170" s="16">
        <f t="shared" si="116"/>
        <v>130.70866141732282</v>
      </c>
      <c r="F170" s="17">
        <f t="shared" si="117"/>
        <v>4</v>
      </c>
      <c r="G170" s="18">
        <v>76.2</v>
      </c>
      <c r="H170" s="19">
        <v>9960</v>
      </c>
      <c r="I170" s="18">
        <v>23</v>
      </c>
      <c r="J170" s="19">
        <v>1637</v>
      </c>
      <c r="K170" s="19">
        <v>40320</v>
      </c>
      <c r="L170" s="136">
        <v>38300</v>
      </c>
      <c r="M170" s="20" t="s">
        <v>8</v>
      </c>
      <c r="N170" s="21">
        <f t="shared" si="118"/>
        <v>6.0843005497861942</v>
      </c>
      <c r="O170" s="22">
        <f t="shared" si="119"/>
        <v>24.630421502748931</v>
      </c>
      <c r="P170" s="23">
        <f t="shared" si="120"/>
        <v>2116.535433070866</v>
      </c>
      <c r="Q170" s="100">
        <f t="shared" si="121"/>
        <v>0.65742971887550206</v>
      </c>
      <c r="R170" s="17">
        <f t="shared" si="122"/>
        <v>15</v>
      </c>
      <c r="S170" s="24">
        <f t="shared" si="123"/>
        <v>285.75</v>
      </c>
      <c r="T170" s="25">
        <f t="shared" si="123"/>
        <v>37350</v>
      </c>
      <c r="U170" s="24">
        <f t="shared" si="123"/>
        <v>94</v>
      </c>
      <c r="V170" s="25">
        <f t="shared" si="123"/>
        <v>6355</v>
      </c>
      <c r="W170" s="25">
        <f t="shared" si="123"/>
        <v>156720</v>
      </c>
      <c r="X170" s="72">
        <f t="shared" si="123"/>
        <v>148860</v>
      </c>
      <c r="Y170" s="20" t="s">
        <v>8</v>
      </c>
      <c r="Z170" s="21">
        <f t="shared" si="124"/>
        <v>5.8772619984264356</v>
      </c>
      <c r="AA170" s="22">
        <f t="shared" si="125"/>
        <v>24.66089693154996</v>
      </c>
      <c r="AB170" s="103">
        <f t="shared" si="126"/>
        <v>8226.7716535433065</v>
      </c>
      <c r="AC170" s="106">
        <f t="shared" si="127"/>
        <v>2.5522088353413657</v>
      </c>
      <c r="AF170" s="257">
        <f t="shared" si="128"/>
        <v>-2116.535433070866</v>
      </c>
      <c r="AG170" s="431">
        <f t="shared" si="129"/>
        <v>0</v>
      </c>
      <c r="AH170" s="431">
        <f t="shared" si="130"/>
        <v>0</v>
      </c>
    </row>
    <row r="171" spans="1:34" x14ac:dyDescent="0.25">
      <c r="A171" s="90" t="s">
        <v>37</v>
      </c>
      <c r="B171" s="560"/>
      <c r="C171" s="27">
        <v>20.239999999999998</v>
      </c>
      <c r="D171" s="28">
        <v>2519</v>
      </c>
      <c r="E171" s="16">
        <f t="shared" si="116"/>
        <v>124.45652173913045</v>
      </c>
      <c r="F171" s="17">
        <f t="shared" si="117"/>
        <v>4</v>
      </c>
      <c r="G171" s="18">
        <v>80.959999999999994</v>
      </c>
      <c r="H171" s="19">
        <v>10076</v>
      </c>
      <c r="I171" s="18">
        <v>22</v>
      </c>
      <c r="J171" s="19">
        <v>1433</v>
      </c>
      <c r="K171" s="19">
        <v>35180</v>
      </c>
      <c r="L171" s="136">
        <v>33410</v>
      </c>
      <c r="M171" s="20" t="s">
        <v>8</v>
      </c>
      <c r="N171" s="21">
        <f t="shared" si="118"/>
        <v>7.0314026517794836</v>
      </c>
      <c r="O171" s="22">
        <f t="shared" si="119"/>
        <v>24.54989532449407</v>
      </c>
      <c r="P171" s="23">
        <f t="shared" si="120"/>
        <v>1738.1422924901187</v>
      </c>
      <c r="Q171" s="100">
        <f t="shared" si="121"/>
        <v>0.56887653830885276</v>
      </c>
      <c r="R171" s="17">
        <f t="shared" si="122"/>
        <v>15</v>
      </c>
      <c r="S171" s="24">
        <f t="shared" si="123"/>
        <v>303.59999999999997</v>
      </c>
      <c r="T171" s="25">
        <f t="shared" si="123"/>
        <v>37785</v>
      </c>
      <c r="U171" s="24">
        <f t="shared" si="123"/>
        <v>86</v>
      </c>
      <c r="V171" s="25">
        <f t="shared" si="123"/>
        <v>5962</v>
      </c>
      <c r="W171" s="25">
        <f t="shared" si="123"/>
        <v>146720</v>
      </c>
      <c r="X171" s="72">
        <f t="shared" si="123"/>
        <v>139320</v>
      </c>
      <c r="Y171" s="20" t="s">
        <v>8</v>
      </c>
      <c r="Z171" s="21">
        <f t="shared" si="124"/>
        <v>6.3376383763837643</v>
      </c>
      <c r="AA171" s="22">
        <f t="shared" si="125"/>
        <v>24.60919154646092</v>
      </c>
      <c r="AB171" s="103">
        <f t="shared" si="126"/>
        <v>7249.01185770751</v>
      </c>
      <c r="AC171" s="106">
        <f t="shared" si="127"/>
        <v>2.3668122270742358</v>
      </c>
      <c r="AF171" s="132">
        <f t="shared" si="128"/>
        <v>-1738.1422924901187</v>
      </c>
      <c r="AG171" s="431">
        <f t="shared" si="129"/>
        <v>0</v>
      </c>
      <c r="AH171" s="431">
        <f t="shared" si="130"/>
        <v>0</v>
      </c>
    </row>
    <row r="172" spans="1:34" x14ac:dyDescent="0.25">
      <c r="A172" s="90" t="s">
        <v>18</v>
      </c>
      <c r="B172" s="560"/>
      <c r="C172" s="27">
        <v>15.47</v>
      </c>
      <c r="D172" s="28">
        <v>1640</v>
      </c>
      <c r="E172" s="16">
        <f t="shared" si="116"/>
        <v>106.01163542340012</v>
      </c>
      <c r="F172" s="17">
        <f t="shared" si="117"/>
        <v>4.9999999999999991</v>
      </c>
      <c r="G172" s="18">
        <v>77.349999999999994</v>
      </c>
      <c r="H172" s="19">
        <v>8200</v>
      </c>
      <c r="I172" s="18">
        <v>21</v>
      </c>
      <c r="J172" s="19">
        <v>1352</v>
      </c>
      <c r="K172" s="19">
        <v>32620</v>
      </c>
      <c r="L172" s="136">
        <v>30980</v>
      </c>
      <c r="M172" s="20" t="s">
        <v>8</v>
      </c>
      <c r="N172" s="21">
        <f t="shared" si="118"/>
        <v>6.0650887573964498</v>
      </c>
      <c r="O172" s="22">
        <f t="shared" si="119"/>
        <v>24.127218934911241</v>
      </c>
      <c r="P172" s="23">
        <f t="shared" si="120"/>
        <v>2108.5972850678731</v>
      </c>
      <c r="Q172" s="100">
        <f t="shared" si="121"/>
        <v>0.82439024390243898</v>
      </c>
      <c r="R172" s="17">
        <f t="shared" si="122"/>
        <v>15</v>
      </c>
      <c r="S172" s="24">
        <f t="shared" si="123"/>
        <v>232.05</v>
      </c>
      <c r="T172" s="25">
        <f t="shared" si="123"/>
        <v>24600</v>
      </c>
      <c r="U172" s="24">
        <f t="shared" si="123"/>
        <v>66</v>
      </c>
      <c r="V172" s="25">
        <f t="shared" si="123"/>
        <v>4123</v>
      </c>
      <c r="W172" s="25">
        <f t="shared" si="123"/>
        <v>98600</v>
      </c>
      <c r="X172" s="72">
        <f t="shared" si="123"/>
        <v>93620</v>
      </c>
      <c r="Y172" s="20" t="s">
        <v>8</v>
      </c>
      <c r="Z172" s="21">
        <f t="shared" si="124"/>
        <v>5.9665292262915353</v>
      </c>
      <c r="AA172" s="22">
        <f t="shared" si="125"/>
        <v>23.914625272859567</v>
      </c>
      <c r="AB172" s="103">
        <f t="shared" si="126"/>
        <v>6373.6263736263736</v>
      </c>
      <c r="AC172" s="106">
        <f t="shared" si="127"/>
        <v>2.5140243902439026</v>
      </c>
      <c r="AE172">
        <v>230</v>
      </c>
      <c r="AF172" s="132">
        <f t="shared" si="128"/>
        <v>-2108.5972850678731</v>
      </c>
      <c r="AG172" s="431">
        <f t="shared" si="129"/>
        <v>189.60975609756096</v>
      </c>
      <c r="AH172" s="431">
        <f t="shared" si="130"/>
        <v>4574.7560975609749</v>
      </c>
    </row>
    <row r="173" spans="1:34" x14ac:dyDescent="0.25">
      <c r="A173" s="90" t="s">
        <v>38</v>
      </c>
      <c r="B173" s="560"/>
      <c r="C173" s="27">
        <v>20.6</v>
      </c>
      <c r="D173" s="28">
        <v>2628</v>
      </c>
      <c r="E173" s="16">
        <f t="shared" si="116"/>
        <v>127.57281553398057</v>
      </c>
      <c r="F173" s="17">
        <f t="shared" si="117"/>
        <v>4</v>
      </c>
      <c r="G173" s="18">
        <v>82.4</v>
      </c>
      <c r="H173" s="19">
        <v>10512</v>
      </c>
      <c r="I173" s="18">
        <v>23</v>
      </c>
      <c r="J173" s="19">
        <v>1887</v>
      </c>
      <c r="K173" s="19">
        <v>46340</v>
      </c>
      <c r="L173" s="136">
        <v>44010</v>
      </c>
      <c r="M173" s="20" t="s">
        <v>8</v>
      </c>
      <c r="N173" s="21">
        <f t="shared" si="118"/>
        <v>5.5707472178060415</v>
      </c>
      <c r="O173" s="22">
        <f t="shared" si="119"/>
        <v>24.557498675145734</v>
      </c>
      <c r="P173" s="23">
        <f t="shared" si="120"/>
        <v>2249.5145631067958</v>
      </c>
      <c r="Q173" s="100">
        <f t="shared" si="121"/>
        <v>0.71803652968036524</v>
      </c>
      <c r="R173" s="17">
        <f t="shared" si="122"/>
        <v>14.999999999999998</v>
      </c>
      <c r="S173" s="24">
        <f t="shared" si="123"/>
        <v>309</v>
      </c>
      <c r="T173" s="25">
        <f t="shared" si="123"/>
        <v>39420</v>
      </c>
      <c r="U173" s="24">
        <f t="shared" si="123"/>
        <v>82</v>
      </c>
      <c r="V173" s="25">
        <f t="shared" si="123"/>
        <v>7328</v>
      </c>
      <c r="W173" s="25">
        <f t="shared" si="123"/>
        <v>180270</v>
      </c>
      <c r="X173" s="72">
        <f t="shared" si="123"/>
        <v>171210</v>
      </c>
      <c r="Y173" s="20" t="s">
        <v>8</v>
      </c>
      <c r="Z173" s="21">
        <f t="shared" si="124"/>
        <v>5.3793668122270741</v>
      </c>
      <c r="AA173" s="22">
        <f t="shared" si="125"/>
        <v>24.600163755458514</v>
      </c>
      <c r="AB173" s="103">
        <f t="shared" si="126"/>
        <v>8750.9708737864075</v>
      </c>
      <c r="AC173" s="106">
        <f t="shared" si="127"/>
        <v>2.7884322678843225</v>
      </c>
      <c r="AF173" s="132">
        <f t="shared" si="128"/>
        <v>-2249.5145631067958</v>
      </c>
      <c r="AG173" s="431">
        <f t="shared" si="129"/>
        <v>0</v>
      </c>
      <c r="AH173" s="431">
        <f t="shared" si="130"/>
        <v>0</v>
      </c>
    </row>
    <row r="174" spans="1:34" x14ac:dyDescent="0.25">
      <c r="A174" s="90" t="s">
        <v>39</v>
      </c>
      <c r="B174" s="560"/>
      <c r="C174" s="27">
        <v>17.48</v>
      </c>
      <c r="D174" s="28">
        <v>2303</v>
      </c>
      <c r="E174" s="16">
        <f t="shared" si="116"/>
        <v>131.75057208237985</v>
      </c>
      <c r="F174" s="17">
        <f t="shared" si="117"/>
        <v>4</v>
      </c>
      <c r="G174" s="18">
        <v>69.92</v>
      </c>
      <c r="H174" s="19">
        <v>9212</v>
      </c>
      <c r="I174" s="18">
        <v>18</v>
      </c>
      <c r="J174" s="19">
        <v>1537</v>
      </c>
      <c r="K174" s="19">
        <v>37680</v>
      </c>
      <c r="L174" s="136">
        <v>35790</v>
      </c>
      <c r="M174" s="20" t="s">
        <v>8</v>
      </c>
      <c r="N174" s="21">
        <f t="shared" si="118"/>
        <v>5.9934938191281715</v>
      </c>
      <c r="O174" s="22">
        <f t="shared" si="119"/>
        <v>24.515289525048797</v>
      </c>
      <c r="P174" s="23">
        <f t="shared" si="120"/>
        <v>2155.6064073226544</v>
      </c>
      <c r="Q174" s="100">
        <f t="shared" si="121"/>
        <v>0.66739036039947897</v>
      </c>
      <c r="R174" s="17">
        <f t="shared" si="122"/>
        <v>15.000000000000002</v>
      </c>
      <c r="S174" s="24">
        <f t="shared" si="123"/>
        <v>262.20000000000005</v>
      </c>
      <c r="T174" s="25">
        <f t="shared" si="123"/>
        <v>34545</v>
      </c>
      <c r="U174" s="24">
        <f t="shared" si="123"/>
        <v>81</v>
      </c>
      <c r="V174" s="25">
        <f t="shared" si="123"/>
        <v>6079</v>
      </c>
      <c r="W174" s="25">
        <f t="shared" si="123"/>
        <v>149010</v>
      </c>
      <c r="X174" s="72">
        <f t="shared" si="123"/>
        <v>141530</v>
      </c>
      <c r="Y174" s="20" t="s">
        <v>8</v>
      </c>
      <c r="Z174" s="21">
        <f t="shared" si="124"/>
        <v>5.6826780720513241</v>
      </c>
      <c r="AA174" s="22">
        <f t="shared" si="125"/>
        <v>24.512255305148873</v>
      </c>
      <c r="AB174" s="103">
        <f t="shared" si="126"/>
        <v>8524.5995423340955</v>
      </c>
      <c r="AC174" s="106">
        <f t="shared" si="127"/>
        <v>2.6396005210594877</v>
      </c>
      <c r="AF174" s="132">
        <f t="shared" si="128"/>
        <v>-2155.6064073226544</v>
      </c>
      <c r="AG174" s="431">
        <f t="shared" si="129"/>
        <v>0</v>
      </c>
      <c r="AH174" s="431">
        <f t="shared" si="130"/>
        <v>0</v>
      </c>
    </row>
    <row r="175" spans="1:34" x14ac:dyDescent="0.25">
      <c r="A175" s="90" t="s">
        <v>40</v>
      </c>
      <c r="B175" s="560"/>
      <c r="C175" s="27">
        <v>12.81</v>
      </c>
      <c r="D175" s="28">
        <v>1641</v>
      </c>
      <c r="E175" s="16">
        <f t="shared" si="116"/>
        <v>128.10304449648712</v>
      </c>
      <c r="F175" s="17">
        <f t="shared" si="117"/>
        <v>5</v>
      </c>
      <c r="G175" s="18">
        <v>64.05</v>
      </c>
      <c r="H175" s="19">
        <v>8205</v>
      </c>
      <c r="I175" s="18">
        <v>17</v>
      </c>
      <c r="J175" s="19">
        <v>1158</v>
      </c>
      <c r="K175" s="19">
        <v>25730</v>
      </c>
      <c r="L175" s="136">
        <v>24440</v>
      </c>
      <c r="M175" s="20" t="s">
        <v>8</v>
      </c>
      <c r="N175" s="21">
        <f t="shared" si="118"/>
        <v>7.0854922279792749</v>
      </c>
      <c r="O175" s="22">
        <f t="shared" si="119"/>
        <v>22.219343696027632</v>
      </c>
      <c r="P175" s="23">
        <f t="shared" si="120"/>
        <v>2008.5870413739265</v>
      </c>
      <c r="Q175" s="100">
        <f t="shared" si="121"/>
        <v>0.70566727605118829</v>
      </c>
      <c r="R175" s="17">
        <f t="shared" si="122"/>
        <v>14.999999999999998</v>
      </c>
      <c r="S175" s="24">
        <f t="shared" si="123"/>
        <v>192.14999999999998</v>
      </c>
      <c r="T175" s="25">
        <f t="shared" si="123"/>
        <v>24615</v>
      </c>
      <c r="U175" s="24">
        <f t="shared" si="123"/>
        <v>54</v>
      </c>
      <c r="V175" s="25">
        <f t="shared" si="123"/>
        <v>3958</v>
      </c>
      <c r="W175" s="25">
        <f t="shared" si="123"/>
        <v>89530</v>
      </c>
      <c r="X175" s="72">
        <f t="shared" si="123"/>
        <v>84990</v>
      </c>
      <c r="Y175" s="20" t="s">
        <v>8</v>
      </c>
      <c r="Z175" s="21">
        <f t="shared" si="124"/>
        <v>6.2190500252652852</v>
      </c>
      <c r="AA175" s="22">
        <f t="shared" si="125"/>
        <v>22.620010106114201</v>
      </c>
      <c r="AB175" s="103">
        <f t="shared" si="126"/>
        <v>6989.0710382513662</v>
      </c>
      <c r="AC175" s="106">
        <f t="shared" si="127"/>
        <v>2.4119439366240099</v>
      </c>
      <c r="AF175" s="132">
        <f t="shared" si="128"/>
        <v>-2008.5870413739265</v>
      </c>
      <c r="AG175" s="431">
        <f t="shared" si="129"/>
        <v>0</v>
      </c>
      <c r="AH175" s="431">
        <f t="shared" si="130"/>
        <v>0</v>
      </c>
    </row>
    <row r="176" spans="1:34" x14ac:dyDescent="0.25">
      <c r="A176" s="91" t="s">
        <v>41</v>
      </c>
      <c r="B176" s="561"/>
      <c r="C176" s="54">
        <v>2.2200000000000002</v>
      </c>
      <c r="D176" s="55">
        <v>278</v>
      </c>
      <c r="E176" s="11">
        <f t="shared" si="116"/>
        <v>125.22522522522522</v>
      </c>
      <c r="F176" s="7">
        <f t="shared" si="117"/>
        <v>4.9999999999999991</v>
      </c>
      <c r="G176" s="6">
        <v>11.1</v>
      </c>
      <c r="H176" s="5">
        <v>1390</v>
      </c>
      <c r="I176" s="6">
        <v>5</v>
      </c>
      <c r="J176" s="5">
        <v>238</v>
      </c>
      <c r="K176" s="5">
        <v>5950</v>
      </c>
      <c r="L176" s="137">
        <v>5650</v>
      </c>
      <c r="M176" s="131" t="s">
        <v>8</v>
      </c>
      <c r="N176" s="60">
        <f t="shared" si="118"/>
        <v>5.8403361344537812</v>
      </c>
      <c r="O176" s="61">
        <f t="shared" si="119"/>
        <v>25</v>
      </c>
      <c r="P176" s="62">
        <f t="shared" si="120"/>
        <v>2680.1801801801798</v>
      </c>
      <c r="Q176" s="120">
        <f t="shared" si="121"/>
        <v>0.85611510791366907</v>
      </c>
      <c r="R176" s="17">
        <f t="shared" si="122"/>
        <v>15</v>
      </c>
      <c r="S176" s="24">
        <f t="shared" ref="S176:X177" si="131">G176+S125</f>
        <v>33.300000000000004</v>
      </c>
      <c r="T176" s="25">
        <f t="shared" si="131"/>
        <v>4170</v>
      </c>
      <c r="U176" s="24">
        <f t="shared" si="131"/>
        <v>15</v>
      </c>
      <c r="V176" s="25">
        <f t="shared" si="131"/>
        <v>836</v>
      </c>
      <c r="W176" s="25">
        <f t="shared" si="131"/>
        <v>20360</v>
      </c>
      <c r="X176" s="72">
        <f t="shared" si="131"/>
        <v>19340</v>
      </c>
      <c r="Y176" s="131" t="s">
        <v>8</v>
      </c>
      <c r="Z176" s="21">
        <f t="shared" si="124"/>
        <v>4.9880382775119614</v>
      </c>
      <c r="AA176" s="22">
        <f t="shared" si="125"/>
        <v>24.354066985645932</v>
      </c>
      <c r="AB176" s="103">
        <f t="shared" si="126"/>
        <v>9171.1711711711705</v>
      </c>
      <c r="AC176" s="106">
        <f t="shared" si="127"/>
        <v>3.0071942446043165</v>
      </c>
      <c r="AF176" s="132">
        <f t="shared" si="128"/>
        <v>-2680.1801801801798</v>
      </c>
      <c r="AG176" s="431">
        <f t="shared" si="129"/>
        <v>0</v>
      </c>
      <c r="AH176" s="431">
        <f t="shared" si="130"/>
        <v>0</v>
      </c>
    </row>
    <row r="177" spans="1:34" x14ac:dyDescent="0.25">
      <c r="A177" s="92" t="s">
        <v>24</v>
      </c>
      <c r="B177" s="44"/>
      <c r="C177" s="45">
        <f t="shared" ref="C177:D177" si="132">SUM(C160:C176)</f>
        <v>285.72000000000003</v>
      </c>
      <c r="D177" s="46">
        <f t="shared" si="132"/>
        <v>35857</v>
      </c>
      <c r="E177" s="130">
        <f t="shared" si="116"/>
        <v>125.49699006019878</v>
      </c>
      <c r="F177" s="73"/>
      <c r="G177" s="45">
        <f t="shared" ref="G177:L177" si="133">SUM(G160:G176)</f>
        <v>1250.51</v>
      </c>
      <c r="H177" s="46">
        <f t="shared" si="133"/>
        <v>156641</v>
      </c>
      <c r="I177" s="45">
        <f t="shared" si="133"/>
        <v>340</v>
      </c>
      <c r="J177" s="46">
        <f t="shared" si="133"/>
        <v>25304</v>
      </c>
      <c r="K177" s="46">
        <f t="shared" si="133"/>
        <v>614340</v>
      </c>
      <c r="L177" s="46">
        <f t="shared" si="133"/>
        <v>583510</v>
      </c>
      <c r="M177" s="74" t="s">
        <v>8</v>
      </c>
      <c r="N177" s="75">
        <f t="shared" si="118"/>
        <v>6.1903651596585521</v>
      </c>
      <c r="O177" s="76">
        <f t="shared" si="119"/>
        <v>24.278374960480555</v>
      </c>
      <c r="P177" s="77">
        <f t="shared" si="120"/>
        <v>2150.1469970600588</v>
      </c>
      <c r="Q177" s="101">
        <f>J177/D177</f>
        <v>0.70569205455001816</v>
      </c>
      <c r="R177" s="73"/>
      <c r="S177" s="45">
        <f t="shared" ref="S177:W177" si="134">SUM(S160:S176)</f>
        <v>4201.57</v>
      </c>
      <c r="T177" s="46">
        <f t="shared" si="134"/>
        <v>527322</v>
      </c>
      <c r="U177" s="45">
        <f t="shared" si="134"/>
        <v>1215</v>
      </c>
      <c r="V177" s="46">
        <f t="shared" si="134"/>
        <v>89803</v>
      </c>
      <c r="W177" s="46">
        <f t="shared" si="134"/>
        <v>2161180</v>
      </c>
      <c r="X177" s="72">
        <f t="shared" si="131"/>
        <v>2051900</v>
      </c>
      <c r="Y177" s="129" t="s">
        <v>8</v>
      </c>
      <c r="Z177" s="75">
        <f t="shared" si="124"/>
        <v>5.8719864592496913</v>
      </c>
      <c r="AA177" s="76">
        <f t="shared" si="125"/>
        <v>24.065788448047392</v>
      </c>
      <c r="AB177" s="112">
        <f t="shared" si="126"/>
        <v>7563.9787204255908</v>
      </c>
      <c r="AC177" s="107">
        <f>V177/D177</f>
        <v>2.504476113450651</v>
      </c>
      <c r="AF177" s="132"/>
      <c r="AG177" s="431">
        <f t="shared" si="129"/>
        <v>0</v>
      </c>
      <c r="AH177" s="431">
        <f t="shared" si="130"/>
        <v>0</v>
      </c>
    </row>
    <row r="178" spans="1:34" x14ac:dyDescent="0.25">
      <c r="A178" s="90" t="s">
        <v>42</v>
      </c>
      <c r="B178" s="562">
        <v>1998</v>
      </c>
      <c r="C178" s="27">
        <v>19.739999999999998</v>
      </c>
      <c r="D178" s="28">
        <v>2490</v>
      </c>
      <c r="E178" s="16">
        <f t="shared" si="116"/>
        <v>126.13981762917935</v>
      </c>
      <c r="F178" s="17">
        <f t="shared" ref="F178:F188" si="135">G178/C178</f>
        <v>4</v>
      </c>
      <c r="G178" s="18">
        <v>78.959999999999994</v>
      </c>
      <c r="H178" s="19">
        <v>9960</v>
      </c>
      <c r="I178" s="18">
        <v>20</v>
      </c>
      <c r="J178" s="19">
        <v>1715</v>
      </c>
      <c r="K178" s="19">
        <v>41490</v>
      </c>
      <c r="L178" s="136">
        <v>39410</v>
      </c>
      <c r="M178" s="20" t="s">
        <v>8</v>
      </c>
      <c r="N178" s="21">
        <f t="shared" si="118"/>
        <v>5.8075801749271134</v>
      </c>
      <c r="O178" s="22">
        <f t="shared" si="119"/>
        <v>24.192419825072886</v>
      </c>
      <c r="P178" s="23">
        <f t="shared" si="120"/>
        <v>2101.8237082066871</v>
      </c>
      <c r="Q178" s="100">
        <f t="shared" ref="Q178:Q188" si="136">J178/D178</f>
        <v>0.6887550200803213</v>
      </c>
      <c r="R178" s="17">
        <f t="shared" ref="R178:R188" si="137">S178/C178</f>
        <v>13.999999999999998</v>
      </c>
      <c r="S178" s="24">
        <f t="shared" ref="S178:X189" si="138">G178+S127</f>
        <v>276.35999999999996</v>
      </c>
      <c r="T178" s="25">
        <f t="shared" si="138"/>
        <v>34860</v>
      </c>
      <c r="U178" s="24">
        <f t="shared" si="138"/>
        <v>75</v>
      </c>
      <c r="V178" s="25">
        <f t="shared" si="138"/>
        <v>5887</v>
      </c>
      <c r="W178" s="25">
        <f t="shared" si="138"/>
        <v>141130</v>
      </c>
      <c r="X178" s="72">
        <f t="shared" si="138"/>
        <v>133980</v>
      </c>
      <c r="Y178" s="20" t="s">
        <v>8</v>
      </c>
      <c r="Z178" s="21">
        <f t="shared" si="124"/>
        <v>5.9215219976218787</v>
      </c>
      <c r="AA178" s="22">
        <f t="shared" si="125"/>
        <v>23.973161202649905</v>
      </c>
      <c r="AB178" s="103">
        <f t="shared" si="126"/>
        <v>7149.4427558257348</v>
      </c>
      <c r="AC178" s="106">
        <f t="shared" ref="AC178:AC188" si="139">V178/D178</f>
        <v>2.36425702811245</v>
      </c>
      <c r="AF178" s="132">
        <f t="shared" ref="AF178:AF188" si="140">AD178-P178</f>
        <v>-2101.8237082066871</v>
      </c>
      <c r="AG178" s="431">
        <f t="shared" si="129"/>
        <v>0</v>
      </c>
      <c r="AH178" s="431">
        <f t="shared" si="130"/>
        <v>0</v>
      </c>
    </row>
    <row r="179" spans="1:34" x14ac:dyDescent="0.25">
      <c r="A179" s="89" t="s">
        <v>43</v>
      </c>
      <c r="B179" s="563"/>
      <c r="C179" s="78">
        <v>22.16</v>
      </c>
      <c r="D179" s="79">
        <v>2704</v>
      </c>
      <c r="E179" s="63">
        <f t="shared" si="116"/>
        <v>122.02166064981949</v>
      </c>
      <c r="F179" s="64">
        <f t="shared" si="135"/>
        <v>4</v>
      </c>
      <c r="G179" s="65">
        <v>88.64</v>
      </c>
      <c r="H179" s="66">
        <v>10816</v>
      </c>
      <c r="I179" s="65">
        <v>22</v>
      </c>
      <c r="J179" s="66">
        <v>1817</v>
      </c>
      <c r="K179" s="66">
        <v>41760</v>
      </c>
      <c r="L179" s="135">
        <v>39660</v>
      </c>
      <c r="M179" s="67" t="s">
        <v>8</v>
      </c>
      <c r="N179" s="68">
        <f t="shared" si="118"/>
        <v>5.9526692350027517</v>
      </c>
      <c r="O179" s="69">
        <f t="shared" si="119"/>
        <v>22.98293891029169</v>
      </c>
      <c r="P179" s="70">
        <f t="shared" si="120"/>
        <v>1884.4765342960288</v>
      </c>
      <c r="Q179" s="100">
        <f t="shared" si="136"/>
        <v>0.67196745562130178</v>
      </c>
      <c r="R179" s="64">
        <f t="shared" si="137"/>
        <v>14.41335740072202</v>
      </c>
      <c r="S179" s="71">
        <f t="shared" si="138"/>
        <v>319.39999999999998</v>
      </c>
      <c r="T179" s="72">
        <f t="shared" si="138"/>
        <v>38919</v>
      </c>
      <c r="U179" s="71">
        <f t="shared" si="138"/>
        <v>90</v>
      </c>
      <c r="V179" s="72">
        <f t="shared" si="138"/>
        <v>6928</v>
      </c>
      <c r="W179" s="72">
        <f t="shared" si="138"/>
        <v>158800</v>
      </c>
      <c r="X179" s="72">
        <f t="shared" si="138"/>
        <v>150790</v>
      </c>
      <c r="Y179" s="67" t="s">
        <v>8</v>
      </c>
      <c r="Z179" s="21">
        <f t="shared" si="124"/>
        <v>5.6176385681293306</v>
      </c>
      <c r="AA179" s="22">
        <f t="shared" si="125"/>
        <v>22.921478060046191</v>
      </c>
      <c r="AB179" s="103">
        <f t="shared" si="126"/>
        <v>7166.0649819494583</v>
      </c>
      <c r="AC179" s="106">
        <f t="shared" si="139"/>
        <v>2.5621301775147929</v>
      </c>
      <c r="AF179" s="132">
        <f t="shared" si="140"/>
        <v>-1884.4765342960288</v>
      </c>
      <c r="AG179" s="431">
        <f t="shared" si="129"/>
        <v>0</v>
      </c>
      <c r="AH179" s="431">
        <f t="shared" si="130"/>
        <v>0</v>
      </c>
    </row>
    <row r="180" spans="1:34" x14ac:dyDescent="0.25">
      <c r="A180" s="90" t="s">
        <v>44</v>
      </c>
      <c r="B180" s="563"/>
      <c r="C180" s="27">
        <v>13.09</v>
      </c>
      <c r="D180" s="28">
        <v>1518</v>
      </c>
      <c r="E180" s="16">
        <f t="shared" si="116"/>
        <v>115.96638655462185</v>
      </c>
      <c r="F180" s="17">
        <f t="shared" si="135"/>
        <v>4</v>
      </c>
      <c r="G180" s="18">
        <v>52.36</v>
      </c>
      <c r="H180" s="19">
        <v>6072</v>
      </c>
      <c r="I180" s="18">
        <v>15</v>
      </c>
      <c r="J180" s="19">
        <v>1022</v>
      </c>
      <c r="K180" s="19">
        <v>23620</v>
      </c>
      <c r="L180" s="136">
        <v>22430</v>
      </c>
      <c r="M180" s="20" t="s">
        <v>8</v>
      </c>
      <c r="N180" s="21">
        <f t="shared" si="118"/>
        <v>5.9412915851272015</v>
      </c>
      <c r="O180" s="22">
        <f t="shared" si="119"/>
        <v>23.111545988258317</v>
      </c>
      <c r="P180" s="23">
        <f t="shared" si="120"/>
        <v>1804.4308632543928</v>
      </c>
      <c r="Q180" s="100">
        <f t="shared" si="136"/>
        <v>0.67325428194993409</v>
      </c>
      <c r="R180" s="17">
        <f t="shared" si="137"/>
        <v>14.381970970206265</v>
      </c>
      <c r="S180" s="24">
        <f t="shared" si="138"/>
        <v>188.26</v>
      </c>
      <c r="T180" s="25">
        <f t="shared" si="138"/>
        <v>21834</v>
      </c>
      <c r="U180" s="24">
        <f t="shared" si="138"/>
        <v>54</v>
      </c>
      <c r="V180" s="25">
        <f t="shared" si="138"/>
        <v>4103</v>
      </c>
      <c r="W180" s="25">
        <f t="shared" si="138"/>
        <v>92830</v>
      </c>
      <c r="X180" s="72">
        <f t="shared" si="138"/>
        <v>88160</v>
      </c>
      <c r="Y180" s="20" t="s">
        <v>8</v>
      </c>
      <c r="Z180" s="21">
        <f t="shared" si="124"/>
        <v>5.3214720935900557</v>
      </c>
      <c r="AA180" s="22">
        <f t="shared" si="125"/>
        <v>22.624908603460881</v>
      </c>
      <c r="AB180" s="103">
        <f t="shared" si="126"/>
        <v>7091.6730328495032</v>
      </c>
      <c r="AC180" s="106">
        <f t="shared" si="139"/>
        <v>2.7028985507246377</v>
      </c>
      <c r="AF180" s="132">
        <f t="shared" si="140"/>
        <v>-1804.4308632543928</v>
      </c>
      <c r="AG180" s="431">
        <f t="shared" si="129"/>
        <v>0</v>
      </c>
      <c r="AH180" s="431">
        <f t="shared" si="130"/>
        <v>0</v>
      </c>
    </row>
    <row r="181" spans="1:34" x14ac:dyDescent="0.25">
      <c r="A181" s="90" t="s">
        <v>45</v>
      </c>
      <c r="B181" s="563"/>
      <c r="C181" s="27">
        <v>16.28</v>
      </c>
      <c r="D181" s="28">
        <v>1976</v>
      </c>
      <c r="E181" s="16">
        <f t="shared" si="116"/>
        <v>121.37592137592137</v>
      </c>
      <c r="F181" s="17">
        <f t="shared" si="135"/>
        <v>5</v>
      </c>
      <c r="G181" s="18">
        <v>81.400000000000006</v>
      </c>
      <c r="H181" s="19">
        <v>9880</v>
      </c>
      <c r="I181" s="18">
        <v>27</v>
      </c>
      <c r="J181" s="19">
        <v>1571</v>
      </c>
      <c r="K181" s="19">
        <v>38940</v>
      </c>
      <c r="L181" s="136">
        <v>36990</v>
      </c>
      <c r="M181" s="20" t="s">
        <v>8</v>
      </c>
      <c r="N181" s="21">
        <f t="shared" si="118"/>
        <v>6.2889879057924887</v>
      </c>
      <c r="O181" s="22">
        <f t="shared" si="119"/>
        <v>24.78676002546149</v>
      </c>
      <c r="P181" s="23">
        <f t="shared" si="120"/>
        <v>2391.8918918918916</v>
      </c>
      <c r="Q181" s="100">
        <f t="shared" si="136"/>
        <v>0.79504048582995956</v>
      </c>
      <c r="R181" s="17">
        <f t="shared" si="137"/>
        <v>15</v>
      </c>
      <c r="S181" s="24">
        <f t="shared" si="138"/>
        <v>244.20000000000002</v>
      </c>
      <c r="T181" s="25">
        <f t="shared" si="138"/>
        <v>29640</v>
      </c>
      <c r="U181" s="24">
        <f t="shared" si="138"/>
        <v>80</v>
      </c>
      <c r="V181" s="25">
        <f t="shared" si="138"/>
        <v>4867</v>
      </c>
      <c r="W181" s="25">
        <f t="shared" si="138"/>
        <v>119990</v>
      </c>
      <c r="X181" s="72">
        <f t="shared" si="138"/>
        <v>113940</v>
      </c>
      <c r="Y181" s="20" t="s">
        <v>8</v>
      </c>
      <c r="Z181" s="21">
        <f t="shared" si="124"/>
        <v>6.0899938360386274</v>
      </c>
      <c r="AA181" s="22">
        <f t="shared" si="125"/>
        <v>24.653790836244092</v>
      </c>
      <c r="AB181" s="103">
        <f t="shared" si="126"/>
        <v>7370.3931203931197</v>
      </c>
      <c r="AC181" s="106">
        <f t="shared" si="139"/>
        <v>2.4630566801619431</v>
      </c>
      <c r="AF181" s="132">
        <f t="shared" si="140"/>
        <v>-2391.8918918918916</v>
      </c>
      <c r="AG181" s="431">
        <f t="shared" si="129"/>
        <v>0</v>
      </c>
      <c r="AH181" s="431">
        <f t="shared" si="130"/>
        <v>0</v>
      </c>
    </row>
    <row r="182" spans="1:34" x14ac:dyDescent="0.25">
      <c r="A182" s="90" t="s">
        <v>46</v>
      </c>
      <c r="B182" s="563"/>
      <c r="C182" s="27">
        <v>18.239999999999998</v>
      </c>
      <c r="D182" s="28">
        <v>2462</v>
      </c>
      <c r="E182" s="16">
        <f t="shared" si="116"/>
        <v>134.9780701754386</v>
      </c>
      <c r="F182" s="17">
        <f t="shared" si="135"/>
        <v>4</v>
      </c>
      <c r="G182" s="18">
        <v>72.959999999999994</v>
      </c>
      <c r="H182" s="19">
        <v>9848</v>
      </c>
      <c r="I182" s="18">
        <v>20</v>
      </c>
      <c r="J182" s="19">
        <v>1576</v>
      </c>
      <c r="K182" s="19">
        <v>38700</v>
      </c>
      <c r="L182" s="136">
        <v>36760</v>
      </c>
      <c r="M182" s="20" t="s">
        <v>8</v>
      </c>
      <c r="N182" s="21">
        <f t="shared" si="118"/>
        <v>6.248730964467005</v>
      </c>
      <c r="O182" s="22">
        <f t="shared" si="119"/>
        <v>24.555837563451778</v>
      </c>
      <c r="P182" s="23">
        <f t="shared" si="120"/>
        <v>2121.7105263157896</v>
      </c>
      <c r="Q182" s="100">
        <f t="shared" si="136"/>
        <v>0.64012997562956941</v>
      </c>
      <c r="R182" s="17">
        <f t="shared" si="137"/>
        <v>15</v>
      </c>
      <c r="S182" s="24">
        <f t="shared" si="138"/>
        <v>273.59999999999997</v>
      </c>
      <c r="T182" s="25">
        <f t="shared" si="138"/>
        <v>36930</v>
      </c>
      <c r="U182" s="24">
        <f t="shared" si="138"/>
        <v>82</v>
      </c>
      <c r="V182" s="25">
        <f t="shared" si="138"/>
        <v>5891</v>
      </c>
      <c r="W182" s="25">
        <f t="shared" si="138"/>
        <v>146550</v>
      </c>
      <c r="X182" s="72">
        <f t="shared" si="138"/>
        <v>139170</v>
      </c>
      <c r="Y182" s="20" t="s">
        <v>8</v>
      </c>
      <c r="Z182" s="21">
        <f t="shared" si="124"/>
        <v>6.2688847394330338</v>
      </c>
      <c r="AA182" s="22">
        <f t="shared" si="125"/>
        <v>24.876930911560006</v>
      </c>
      <c r="AB182" s="103">
        <f t="shared" si="126"/>
        <v>8034.5394736842109</v>
      </c>
      <c r="AC182" s="106">
        <f t="shared" si="139"/>
        <v>2.3927701056051989</v>
      </c>
      <c r="AF182" s="132">
        <f t="shared" si="140"/>
        <v>-2121.7105263157896</v>
      </c>
      <c r="AG182" s="431">
        <f t="shared" si="129"/>
        <v>0</v>
      </c>
      <c r="AH182" s="431">
        <f t="shared" si="130"/>
        <v>0</v>
      </c>
    </row>
    <row r="183" spans="1:34" x14ac:dyDescent="0.25">
      <c r="A183" s="90" t="s">
        <v>47</v>
      </c>
      <c r="B183" s="563"/>
      <c r="C183" s="27">
        <v>16.23</v>
      </c>
      <c r="D183" s="28">
        <v>2247</v>
      </c>
      <c r="E183" s="16">
        <f t="shared" si="116"/>
        <v>138.44731977818853</v>
      </c>
      <c r="F183" s="17">
        <f t="shared" si="135"/>
        <v>4</v>
      </c>
      <c r="G183" s="18">
        <v>64.92</v>
      </c>
      <c r="H183" s="19">
        <v>8988</v>
      </c>
      <c r="I183" s="18">
        <v>20</v>
      </c>
      <c r="J183" s="19">
        <v>1339</v>
      </c>
      <c r="K183" s="19">
        <v>30600</v>
      </c>
      <c r="L183" s="136">
        <v>29060</v>
      </c>
      <c r="M183" s="20" t="s">
        <v>8</v>
      </c>
      <c r="N183" s="21">
        <f t="shared" si="118"/>
        <v>6.7124719940253925</v>
      </c>
      <c r="O183" s="22">
        <f t="shared" si="119"/>
        <v>22.852875280059745</v>
      </c>
      <c r="P183" s="23">
        <f t="shared" si="120"/>
        <v>1885.3974121996303</v>
      </c>
      <c r="Q183" s="100">
        <f t="shared" si="136"/>
        <v>0.59590565198041834</v>
      </c>
      <c r="R183" s="17">
        <f t="shared" si="137"/>
        <v>15.000000000000002</v>
      </c>
      <c r="S183" s="24">
        <f t="shared" si="138"/>
        <v>243.45000000000005</v>
      </c>
      <c r="T183" s="25">
        <f t="shared" si="138"/>
        <v>33705</v>
      </c>
      <c r="U183" s="24">
        <f t="shared" si="138"/>
        <v>73</v>
      </c>
      <c r="V183" s="25">
        <f t="shared" si="138"/>
        <v>5229</v>
      </c>
      <c r="W183" s="25">
        <f t="shared" si="138"/>
        <v>121330</v>
      </c>
      <c r="X183" s="72">
        <f t="shared" si="138"/>
        <v>115260</v>
      </c>
      <c r="Y183" s="20" t="s">
        <v>8</v>
      </c>
      <c r="Z183" s="21">
        <f t="shared" si="124"/>
        <v>6.4457831325301207</v>
      </c>
      <c r="AA183" s="22">
        <f t="shared" si="125"/>
        <v>23.20328934786766</v>
      </c>
      <c r="AB183" s="103">
        <f t="shared" si="126"/>
        <v>7475.66235366605</v>
      </c>
      <c r="AC183" s="106">
        <f t="shared" si="139"/>
        <v>2.3271028037383177</v>
      </c>
      <c r="AF183" s="132">
        <f t="shared" si="140"/>
        <v>-1885.3974121996303</v>
      </c>
      <c r="AG183" s="431">
        <f t="shared" si="129"/>
        <v>0</v>
      </c>
      <c r="AH183" s="431">
        <f t="shared" si="130"/>
        <v>0</v>
      </c>
    </row>
    <row r="184" spans="1:34" x14ac:dyDescent="0.25">
      <c r="A184" s="90" t="s">
        <v>48</v>
      </c>
      <c r="B184" s="563"/>
      <c r="C184" s="27">
        <v>3.23</v>
      </c>
      <c r="D184" s="28">
        <v>402</v>
      </c>
      <c r="E184" s="16">
        <f t="shared" si="116"/>
        <v>124.45820433436532</v>
      </c>
      <c r="F184" s="17">
        <f t="shared" si="135"/>
        <v>4</v>
      </c>
      <c r="G184" s="18">
        <v>12.92</v>
      </c>
      <c r="H184" s="19">
        <v>1608</v>
      </c>
      <c r="I184" s="18">
        <v>4</v>
      </c>
      <c r="J184" s="19">
        <v>278</v>
      </c>
      <c r="K184" s="19">
        <v>6750</v>
      </c>
      <c r="L184" s="136">
        <v>6410</v>
      </c>
      <c r="M184" s="20" t="s">
        <v>8</v>
      </c>
      <c r="N184" s="21">
        <f t="shared" si="118"/>
        <v>5.7841726618705032</v>
      </c>
      <c r="O184" s="22">
        <f t="shared" si="119"/>
        <v>24.280575539568346</v>
      </c>
      <c r="P184" s="23">
        <f t="shared" si="120"/>
        <v>2089.7832817337462</v>
      </c>
      <c r="Q184" s="100">
        <f t="shared" si="136"/>
        <v>0.69154228855721389</v>
      </c>
      <c r="R184" s="17">
        <f t="shared" si="137"/>
        <v>15.000000000000002</v>
      </c>
      <c r="S184" s="24">
        <f t="shared" si="138"/>
        <v>48.45</v>
      </c>
      <c r="T184" s="25">
        <f t="shared" si="138"/>
        <v>6030</v>
      </c>
      <c r="U184" s="24">
        <f t="shared" si="138"/>
        <v>15</v>
      </c>
      <c r="V184" s="25">
        <f t="shared" si="138"/>
        <v>1012</v>
      </c>
      <c r="W184" s="25">
        <f t="shared" si="138"/>
        <v>24630</v>
      </c>
      <c r="X184" s="72">
        <f t="shared" si="138"/>
        <v>23410</v>
      </c>
      <c r="Y184" s="20" t="s">
        <v>8</v>
      </c>
      <c r="Z184" s="21">
        <f t="shared" si="124"/>
        <v>5.958498023715415</v>
      </c>
      <c r="AA184" s="22">
        <f t="shared" si="125"/>
        <v>24.337944664031621</v>
      </c>
      <c r="AB184" s="103">
        <f t="shared" si="126"/>
        <v>7625.3869969040252</v>
      </c>
      <c r="AC184" s="106">
        <f t="shared" si="139"/>
        <v>2.5174129353233829</v>
      </c>
      <c r="AF184" s="132">
        <f t="shared" si="140"/>
        <v>-2089.7832817337462</v>
      </c>
      <c r="AG184" s="431">
        <f t="shared" si="129"/>
        <v>0</v>
      </c>
      <c r="AH184" s="431">
        <f t="shared" si="130"/>
        <v>0</v>
      </c>
    </row>
    <row r="185" spans="1:34" x14ac:dyDescent="0.25">
      <c r="A185" s="90" t="s">
        <v>49</v>
      </c>
      <c r="B185" s="563"/>
      <c r="C185" s="27">
        <v>8.82</v>
      </c>
      <c r="D185" s="28">
        <v>1152</v>
      </c>
      <c r="E185" s="16">
        <f t="shared" si="116"/>
        <v>130.61224489795919</v>
      </c>
      <c r="F185" s="17">
        <f t="shared" si="135"/>
        <v>4</v>
      </c>
      <c r="G185" s="18">
        <v>35.28</v>
      </c>
      <c r="H185" s="19">
        <v>4608</v>
      </c>
      <c r="I185" s="18">
        <v>8</v>
      </c>
      <c r="J185" s="19">
        <v>739</v>
      </c>
      <c r="K185" s="19">
        <v>18030</v>
      </c>
      <c r="L185" s="136">
        <v>17130</v>
      </c>
      <c r="M185" s="20" t="s">
        <v>8</v>
      </c>
      <c r="N185" s="21">
        <f t="shared" si="118"/>
        <v>6.2354533152909335</v>
      </c>
      <c r="O185" s="22">
        <f t="shared" si="119"/>
        <v>24.397834912043301</v>
      </c>
      <c r="P185" s="23">
        <f t="shared" si="120"/>
        <v>2044.2176870748299</v>
      </c>
      <c r="Q185" s="100">
        <f t="shared" si="136"/>
        <v>0.64149305555555558</v>
      </c>
      <c r="R185" s="17">
        <f t="shared" si="137"/>
        <v>15</v>
      </c>
      <c r="S185" s="24">
        <f t="shared" si="138"/>
        <v>132.30000000000001</v>
      </c>
      <c r="T185" s="25">
        <f t="shared" si="138"/>
        <v>17280</v>
      </c>
      <c r="U185" s="24">
        <f t="shared" si="138"/>
        <v>36</v>
      </c>
      <c r="V185" s="25">
        <f t="shared" si="138"/>
        <v>2703</v>
      </c>
      <c r="W185" s="25">
        <f t="shared" si="138"/>
        <v>66350</v>
      </c>
      <c r="X185" s="72">
        <f t="shared" si="138"/>
        <v>63040</v>
      </c>
      <c r="Y185" s="20" t="s">
        <v>8</v>
      </c>
      <c r="Z185" s="21">
        <f t="shared" si="124"/>
        <v>6.3928967813540512</v>
      </c>
      <c r="AA185" s="22">
        <f t="shared" si="125"/>
        <v>24.546799852016278</v>
      </c>
      <c r="AB185" s="103">
        <f t="shared" si="126"/>
        <v>7522.6757369614506</v>
      </c>
      <c r="AC185" s="106">
        <f t="shared" si="139"/>
        <v>2.3463541666666665</v>
      </c>
      <c r="AF185" s="132">
        <f t="shared" si="140"/>
        <v>-2044.2176870748299</v>
      </c>
      <c r="AG185" s="431">
        <f t="shared" si="129"/>
        <v>0</v>
      </c>
      <c r="AH185" s="431">
        <f t="shared" si="130"/>
        <v>0</v>
      </c>
    </row>
    <row r="186" spans="1:34" x14ac:dyDescent="0.25">
      <c r="A186" s="90" t="s">
        <v>50</v>
      </c>
      <c r="B186" s="563"/>
      <c r="C186" s="27">
        <v>11.54</v>
      </c>
      <c r="D186" s="28">
        <v>1448</v>
      </c>
      <c r="E186" s="16">
        <f t="shared" si="116"/>
        <v>125.47660311958407</v>
      </c>
      <c r="F186" s="17">
        <f t="shared" si="135"/>
        <v>4</v>
      </c>
      <c r="G186" s="18">
        <v>46.16</v>
      </c>
      <c r="H186" s="19">
        <v>5792</v>
      </c>
      <c r="I186" s="18">
        <v>11</v>
      </c>
      <c r="J186" s="19">
        <v>1040</v>
      </c>
      <c r="K186" s="19">
        <v>25430</v>
      </c>
      <c r="L186" s="136">
        <v>24150</v>
      </c>
      <c r="M186" s="20" t="s">
        <v>8</v>
      </c>
      <c r="N186" s="21">
        <f t="shared" si="118"/>
        <v>5.569230769230769</v>
      </c>
      <c r="O186" s="22">
        <f t="shared" si="119"/>
        <v>24.451923076923077</v>
      </c>
      <c r="P186" s="23">
        <f t="shared" si="120"/>
        <v>2203.6395147313692</v>
      </c>
      <c r="Q186" s="100">
        <f t="shared" si="136"/>
        <v>0.71823204419889508</v>
      </c>
      <c r="R186" s="17">
        <f t="shared" si="137"/>
        <v>15</v>
      </c>
      <c r="S186" s="24">
        <f t="shared" si="138"/>
        <v>173.1</v>
      </c>
      <c r="T186" s="25">
        <f t="shared" si="138"/>
        <v>21720</v>
      </c>
      <c r="U186" s="24">
        <f t="shared" si="138"/>
        <v>52</v>
      </c>
      <c r="V186" s="25">
        <f t="shared" si="138"/>
        <v>3821</v>
      </c>
      <c r="W186" s="25">
        <f t="shared" si="138"/>
        <v>93560</v>
      </c>
      <c r="X186" s="72">
        <f t="shared" si="138"/>
        <v>88850</v>
      </c>
      <c r="Y186" s="20" t="s">
        <v>8</v>
      </c>
      <c r="Z186" s="21">
        <f t="shared" si="124"/>
        <v>5.6843758178487311</v>
      </c>
      <c r="AA186" s="22">
        <f t="shared" si="125"/>
        <v>24.485736718136614</v>
      </c>
      <c r="AB186" s="103">
        <f t="shared" si="126"/>
        <v>8107.4523396880422</v>
      </c>
      <c r="AC186" s="106">
        <f t="shared" si="139"/>
        <v>2.6388121546961325</v>
      </c>
      <c r="AF186" s="132">
        <f t="shared" si="140"/>
        <v>-2203.6395147313692</v>
      </c>
      <c r="AG186" s="431">
        <f t="shared" si="129"/>
        <v>0</v>
      </c>
      <c r="AH186" s="431">
        <f t="shared" si="130"/>
        <v>0</v>
      </c>
    </row>
    <row r="187" spans="1:34" x14ac:dyDescent="0.25">
      <c r="A187" s="90" t="s">
        <v>51</v>
      </c>
      <c r="B187" s="563"/>
      <c r="C187" s="27">
        <v>19.36</v>
      </c>
      <c r="D187" s="28">
        <v>2442</v>
      </c>
      <c r="E187" s="16">
        <f t="shared" si="116"/>
        <v>126.13636363636364</v>
      </c>
      <c r="F187" s="17">
        <f t="shared" si="135"/>
        <v>4.4834710743801649</v>
      </c>
      <c r="G187" s="18">
        <v>86.8</v>
      </c>
      <c r="H187" s="19">
        <v>10949</v>
      </c>
      <c r="I187" s="18">
        <v>23</v>
      </c>
      <c r="J187" s="19">
        <v>1864</v>
      </c>
      <c r="K187" s="19">
        <v>46060</v>
      </c>
      <c r="L187" s="136">
        <v>43750</v>
      </c>
      <c r="M187" s="20" t="s">
        <v>8</v>
      </c>
      <c r="N187" s="21">
        <f t="shared" si="118"/>
        <v>5.8739270386266096</v>
      </c>
      <c r="O187" s="22">
        <f t="shared" si="119"/>
        <v>24.710300429184549</v>
      </c>
      <c r="P187" s="23">
        <f t="shared" si="120"/>
        <v>2379.1322314049589</v>
      </c>
      <c r="Q187" s="100">
        <f t="shared" si="136"/>
        <v>0.76330876330876329</v>
      </c>
      <c r="R187" s="17">
        <f t="shared" si="137"/>
        <v>15</v>
      </c>
      <c r="S187" s="24">
        <f t="shared" si="138"/>
        <v>290.39999999999998</v>
      </c>
      <c r="T187" s="25">
        <f t="shared" si="138"/>
        <v>36630</v>
      </c>
      <c r="U187" s="24">
        <f t="shared" si="138"/>
        <v>84</v>
      </c>
      <c r="V187" s="25">
        <f t="shared" si="138"/>
        <v>6263</v>
      </c>
      <c r="W187" s="25">
        <f t="shared" si="138"/>
        <v>154760</v>
      </c>
      <c r="X187" s="72">
        <f t="shared" si="138"/>
        <v>147010</v>
      </c>
      <c r="Y187" s="20" t="s">
        <v>8</v>
      </c>
      <c r="Z187" s="21">
        <f t="shared" si="124"/>
        <v>5.8486348395337702</v>
      </c>
      <c r="AA187" s="22">
        <f t="shared" si="125"/>
        <v>24.710202778221301</v>
      </c>
      <c r="AB187" s="103">
        <f t="shared" si="126"/>
        <v>7993.8016528925618</v>
      </c>
      <c r="AC187" s="106">
        <f t="shared" si="139"/>
        <v>2.5647010647010648</v>
      </c>
      <c r="AF187" s="257">
        <f t="shared" si="140"/>
        <v>-2379.1322314049589</v>
      </c>
      <c r="AG187" s="431">
        <f t="shared" si="129"/>
        <v>0</v>
      </c>
      <c r="AH187" s="431">
        <f t="shared" si="130"/>
        <v>0</v>
      </c>
    </row>
    <row r="188" spans="1:34" x14ac:dyDescent="0.25">
      <c r="A188" s="94" t="s">
        <v>52</v>
      </c>
      <c r="B188" s="564"/>
      <c r="C188" s="29">
        <v>16.18</v>
      </c>
      <c r="D188" s="30">
        <v>2228</v>
      </c>
      <c r="E188" s="32">
        <f t="shared" si="116"/>
        <v>137.7008652657602</v>
      </c>
      <c r="F188" s="57">
        <f t="shared" si="135"/>
        <v>5</v>
      </c>
      <c r="G188" s="58">
        <v>80.900000000000006</v>
      </c>
      <c r="H188" s="59">
        <v>11140</v>
      </c>
      <c r="I188" s="58">
        <v>23</v>
      </c>
      <c r="J188" s="59">
        <v>1601</v>
      </c>
      <c r="K188" s="59">
        <v>37410</v>
      </c>
      <c r="L188" s="139">
        <v>35530</v>
      </c>
      <c r="M188" s="49" t="s">
        <v>8</v>
      </c>
      <c r="N188" s="37">
        <f t="shared" si="118"/>
        <v>6.9581511555277951</v>
      </c>
      <c r="O188" s="38">
        <f t="shared" si="119"/>
        <v>23.366645846346035</v>
      </c>
      <c r="P188" s="39">
        <f t="shared" si="120"/>
        <v>2312.1137206427688</v>
      </c>
      <c r="Q188" s="100">
        <f t="shared" si="136"/>
        <v>0.71858168761220831</v>
      </c>
      <c r="R188" s="57">
        <f t="shared" si="137"/>
        <v>15.000000000000002</v>
      </c>
      <c r="S188" s="47">
        <f t="shared" si="138"/>
        <v>242.70000000000002</v>
      </c>
      <c r="T188" s="48">
        <f t="shared" si="138"/>
        <v>33420</v>
      </c>
      <c r="U188" s="47">
        <f t="shared" si="138"/>
        <v>69</v>
      </c>
      <c r="V188" s="48">
        <f t="shared" si="138"/>
        <v>4754</v>
      </c>
      <c r="W188" s="48">
        <f t="shared" si="138"/>
        <v>109100</v>
      </c>
      <c r="X188" s="72">
        <f t="shared" si="138"/>
        <v>103490</v>
      </c>
      <c r="Y188" s="49" t="s">
        <v>8</v>
      </c>
      <c r="Z188" s="21">
        <f t="shared" si="124"/>
        <v>7.0298695835086242</v>
      </c>
      <c r="AA188" s="22">
        <f t="shared" si="125"/>
        <v>22.949095498527555</v>
      </c>
      <c r="AB188" s="103">
        <f t="shared" si="126"/>
        <v>6742.8924598269468</v>
      </c>
      <c r="AC188" s="106">
        <f t="shared" si="139"/>
        <v>2.1337522441651706</v>
      </c>
      <c r="AF188" s="132">
        <f t="shared" si="140"/>
        <v>-2312.1137206427688</v>
      </c>
      <c r="AG188" s="431">
        <f t="shared" si="129"/>
        <v>0</v>
      </c>
      <c r="AH188" s="431">
        <f t="shared" si="130"/>
        <v>0</v>
      </c>
    </row>
    <row r="189" spans="1:34" x14ac:dyDescent="0.25">
      <c r="A189" s="92" t="s">
        <v>24</v>
      </c>
      <c r="B189" s="44"/>
      <c r="C189" s="45">
        <f>SUM(C178:C188)</f>
        <v>164.87</v>
      </c>
      <c r="D189" s="46">
        <f>SUM(D178:D188)</f>
        <v>21069</v>
      </c>
      <c r="E189" s="80">
        <f t="shared" si="116"/>
        <v>127.79159337659974</v>
      </c>
      <c r="F189" s="73"/>
      <c r="G189" s="45">
        <f>SUM(G178:G188)</f>
        <v>701.3</v>
      </c>
      <c r="H189" s="46">
        <f>SUM(H178:H188)</f>
        <v>89661</v>
      </c>
      <c r="I189" s="45">
        <f>SUM(I178:I188)</f>
        <v>193</v>
      </c>
      <c r="J189" s="46">
        <f>SUM(J178:J188)</f>
        <v>14562</v>
      </c>
      <c r="K189" s="46">
        <f>SUM(K178:K188)</f>
        <v>348790</v>
      </c>
      <c r="L189" s="46">
        <f t="shared" ref="L189" si="141">SUM(L178:L188)</f>
        <v>331280</v>
      </c>
      <c r="M189" s="74" t="s">
        <v>8</v>
      </c>
      <c r="N189" s="75">
        <f t="shared" si="118"/>
        <v>6.1571899464359294</v>
      </c>
      <c r="O189" s="76">
        <f t="shared" si="119"/>
        <v>23.952067023760474</v>
      </c>
      <c r="P189" s="77">
        <f t="shared" si="120"/>
        <v>2115.5455813671379</v>
      </c>
      <c r="Q189" s="101">
        <f>J189/D189</f>
        <v>0.69115762494660404</v>
      </c>
      <c r="R189" s="73"/>
      <c r="S189" s="45">
        <f>SUM(S178:S188)</f>
        <v>2432.2199999999998</v>
      </c>
      <c r="T189" s="46">
        <f>SUM(T178:T188)</f>
        <v>310968</v>
      </c>
      <c r="U189" s="45">
        <f>SUM(U178:U188)</f>
        <v>710</v>
      </c>
      <c r="V189" s="46">
        <f>SUM(V178:V188)</f>
        <v>51458</v>
      </c>
      <c r="W189" s="46">
        <f>SUM(W178:W188)</f>
        <v>1229030</v>
      </c>
      <c r="X189" s="72">
        <f t="shared" si="138"/>
        <v>1167100</v>
      </c>
      <c r="Y189" s="74" t="s">
        <v>8</v>
      </c>
      <c r="Z189" s="75">
        <f t="shared" si="124"/>
        <v>6.0431419798670758</v>
      </c>
      <c r="AA189" s="76">
        <f t="shared" si="125"/>
        <v>23.884138520735355</v>
      </c>
      <c r="AB189" s="112">
        <f t="shared" si="126"/>
        <v>7454.5399405592279</v>
      </c>
      <c r="AC189" s="107">
        <f>V189/D189</f>
        <v>2.4423560681570078</v>
      </c>
      <c r="AF189" s="132"/>
      <c r="AG189" s="431">
        <f t="shared" si="129"/>
        <v>0</v>
      </c>
      <c r="AH189" s="431">
        <f t="shared" si="130"/>
        <v>0</v>
      </c>
    </row>
    <row r="190" spans="1:34" x14ac:dyDescent="0.25">
      <c r="A190" s="117" t="s">
        <v>16</v>
      </c>
      <c r="B190" s="565">
        <v>2005</v>
      </c>
      <c r="C190" s="115">
        <v>5.16</v>
      </c>
      <c r="D190" s="116">
        <v>525</v>
      </c>
      <c r="E190" s="63">
        <f>D190/C190</f>
        <v>101.74418604651163</v>
      </c>
      <c r="F190" s="7">
        <f t="shared" ref="F190:F198" si="142">G190/C190</f>
        <v>5</v>
      </c>
      <c r="G190" s="6">
        <v>25.8</v>
      </c>
      <c r="H190" s="5">
        <v>2625</v>
      </c>
      <c r="I190" s="6">
        <v>5</v>
      </c>
      <c r="J190" s="5">
        <v>462</v>
      </c>
      <c r="K190" s="5">
        <v>9580</v>
      </c>
      <c r="L190" s="137">
        <v>9100</v>
      </c>
      <c r="M190" s="15" t="s">
        <v>8</v>
      </c>
      <c r="N190" s="86">
        <f t="shared" si="118"/>
        <v>5.6818181818181817</v>
      </c>
      <c r="O190" s="87">
        <f t="shared" si="119"/>
        <v>20.735930735930737</v>
      </c>
      <c r="P190" s="70">
        <f>K190/C190</f>
        <v>1856.5891472868216</v>
      </c>
      <c r="Q190" s="100">
        <f t="shared" ref="Q190:Q200" si="143">J190/D190</f>
        <v>0.88</v>
      </c>
      <c r="R190" s="14">
        <f t="shared" ref="R190:R198" si="144">S190/C190</f>
        <v>15</v>
      </c>
      <c r="S190" s="71">
        <f t="shared" ref="S190:X200" si="145">G190+S139</f>
        <v>77.400000000000006</v>
      </c>
      <c r="T190" s="72">
        <f t="shared" si="145"/>
        <v>7875</v>
      </c>
      <c r="U190" s="71">
        <f t="shared" si="145"/>
        <v>15</v>
      </c>
      <c r="V190" s="72">
        <f t="shared" si="145"/>
        <v>1407</v>
      </c>
      <c r="W190" s="72">
        <f t="shared" si="145"/>
        <v>28610</v>
      </c>
      <c r="X190" s="72">
        <f t="shared" si="145"/>
        <v>27170</v>
      </c>
      <c r="Y190" s="15" t="s">
        <v>8</v>
      </c>
      <c r="Z190" s="21">
        <f t="shared" si="124"/>
        <v>5.5970149253731343</v>
      </c>
      <c r="AA190" s="22">
        <f t="shared" si="125"/>
        <v>20.334044065387349</v>
      </c>
      <c r="AB190" s="103">
        <f t="shared" si="126"/>
        <v>5544.5736434108521</v>
      </c>
      <c r="AC190" s="106">
        <f t="shared" ref="AC190:AC200" si="146">V190/D190</f>
        <v>2.68</v>
      </c>
      <c r="AE190">
        <v>199</v>
      </c>
      <c r="AF190" s="132">
        <f t="shared" ref="AF190:AF198" si="147">AD190-P190</f>
        <v>-1856.5891472868216</v>
      </c>
      <c r="AG190" s="431">
        <f t="shared" si="129"/>
        <v>175.12</v>
      </c>
      <c r="AH190" s="431">
        <f t="shared" si="130"/>
        <v>3631.2761904761905</v>
      </c>
    </row>
    <row r="191" spans="1:34" x14ac:dyDescent="0.25">
      <c r="A191" s="90" t="s">
        <v>53</v>
      </c>
      <c r="B191" s="560"/>
      <c r="C191" s="27">
        <v>11.02</v>
      </c>
      <c r="D191" s="28">
        <v>1429</v>
      </c>
      <c r="E191" s="16">
        <f t="shared" ref="E191:E200" si="148">D191/C191</f>
        <v>129.67332123411978</v>
      </c>
      <c r="F191" s="17">
        <f t="shared" si="142"/>
        <v>5</v>
      </c>
      <c r="G191" s="18">
        <v>55.1</v>
      </c>
      <c r="H191" s="19">
        <v>7145</v>
      </c>
      <c r="I191" s="18">
        <v>15</v>
      </c>
      <c r="J191" s="19">
        <v>1058</v>
      </c>
      <c r="K191" s="19">
        <v>22970</v>
      </c>
      <c r="L191" s="136">
        <v>21830</v>
      </c>
      <c r="M191" s="20" t="s">
        <v>8</v>
      </c>
      <c r="N191" s="21">
        <f t="shared" si="118"/>
        <v>6.7533081285444236</v>
      </c>
      <c r="O191" s="22">
        <f t="shared" si="119"/>
        <v>21.710775047258981</v>
      </c>
      <c r="P191" s="23">
        <f t="shared" ref="P191:P200" si="149">K191/C191</f>
        <v>2084.3920145190564</v>
      </c>
      <c r="Q191" s="100">
        <f t="shared" si="143"/>
        <v>0.74037788663400983</v>
      </c>
      <c r="R191" s="17">
        <f t="shared" si="144"/>
        <v>15.000000000000002</v>
      </c>
      <c r="S191" s="24">
        <f t="shared" si="145"/>
        <v>165.3</v>
      </c>
      <c r="T191" s="25">
        <f t="shared" si="145"/>
        <v>21435</v>
      </c>
      <c r="U191" s="24">
        <f t="shared" si="145"/>
        <v>48</v>
      </c>
      <c r="V191" s="25">
        <f t="shared" si="145"/>
        <v>3661</v>
      </c>
      <c r="W191" s="25">
        <f t="shared" si="145"/>
        <v>78460</v>
      </c>
      <c r="X191" s="72">
        <f t="shared" si="145"/>
        <v>74510</v>
      </c>
      <c r="Y191" s="20" t="s">
        <v>8</v>
      </c>
      <c r="Z191" s="21">
        <f t="shared" si="124"/>
        <v>5.8549576618410271</v>
      </c>
      <c r="AA191" s="22">
        <f t="shared" si="125"/>
        <v>21.431302922698716</v>
      </c>
      <c r="AB191" s="103">
        <f t="shared" si="126"/>
        <v>7119.78221415608</v>
      </c>
      <c r="AC191" s="106">
        <f t="shared" si="146"/>
        <v>2.5619314205738277</v>
      </c>
      <c r="AE191">
        <v>54</v>
      </c>
      <c r="AF191" s="132">
        <f t="shared" si="147"/>
        <v>-2084.3920145190564</v>
      </c>
      <c r="AG191" s="431">
        <f t="shared" si="129"/>
        <v>39.980405878236532</v>
      </c>
      <c r="AH191" s="431">
        <f t="shared" si="130"/>
        <v>868.00559832050396</v>
      </c>
    </row>
    <row r="192" spans="1:34" x14ac:dyDescent="0.25">
      <c r="A192" s="90" t="s">
        <v>54</v>
      </c>
      <c r="B192" s="560"/>
      <c r="C192" s="27">
        <v>4.38</v>
      </c>
      <c r="D192" s="28">
        <v>465</v>
      </c>
      <c r="E192" s="16">
        <f t="shared" si="148"/>
        <v>106.16438356164385</v>
      </c>
      <c r="F192" s="17">
        <f t="shared" si="142"/>
        <v>4</v>
      </c>
      <c r="G192" s="18">
        <v>17.52</v>
      </c>
      <c r="H192" s="19">
        <v>1860</v>
      </c>
      <c r="I192" s="18">
        <v>4</v>
      </c>
      <c r="J192" s="19">
        <v>356</v>
      </c>
      <c r="K192" s="19">
        <v>6810</v>
      </c>
      <c r="L192" s="136">
        <v>6470</v>
      </c>
      <c r="M192" s="20" t="s">
        <v>8</v>
      </c>
      <c r="N192" s="21">
        <f t="shared" si="118"/>
        <v>5.2247191011235952</v>
      </c>
      <c r="O192" s="22">
        <f t="shared" si="119"/>
        <v>19.129213483146067</v>
      </c>
      <c r="P192" s="23">
        <f t="shared" si="149"/>
        <v>1554.7945205479452</v>
      </c>
      <c r="Q192" s="100">
        <f t="shared" si="143"/>
        <v>0.7655913978494624</v>
      </c>
      <c r="R192" s="17">
        <f t="shared" si="144"/>
        <v>14.999999999999998</v>
      </c>
      <c r="S192" s="24">
        <f t="shared" si="145"/>
        <v>65.699999999999989</v>
      </c>
      <c r="T192" s="25">
        <f t="shared" si="145"/>
        <v>6975</v>
      </c>
      <c r="U192" s="24">
        <f t="shared" si="145"/>
        <v>16</v>
      </c>
      <c r="V192" s="25">
        <f t="shared" si="145"/>
        <v>1273</v>
      </c>
      <c r="W192" s="25">
        <f t="shared" si="145"/>
        <v>24800</v>
      </c>
      <c r="X192" s="72">
        <f t="shared" si="145"/>
        <v>23550</v>
      </c>
      <c r="Y192" s="20" t="s">
        <v>8</v>
      </c>
      <c r="Z192" s="21">
        <f t="shared" si="124"/>
        <v>5.4791830322073842</v>
      </c>
      <c r="AA192" s="22">
        <f t="shared" si="125"/>
        <v>19.481539670070699</v>
      </c>
      <c r="AB192" s="103">
        <f t="shared" si="126"/>
        <v>5662.1004566210049</v>
      </c>
      <c r="AC192" s="106">
        <f t="shared" si="146"/>
        <v>2.7376344086021507</v>
      </c>
      <c r="AE192">
        <v>39</v>
      </c>
      <c r="AF192" s="132">
        <f t="shared" si="147"/>
        <v>-1554.7945205479452</v>
      </c>
      <c r="AG192" s="431">
        <f t="shared" si="129"/>
        <v>29.858064516129033</v>
      </c>
      <c r="AH192" s="431">
        <f t="shared" si="130"/>
        <v>571.16129032258061</v>
      </c>
    </row>
    <row r="193" spans="1:34" x14ac:dyDescent="0.25">
      <c r="A193" s="90" t="s">
        <v>17</v>
      </c>
      <c r="B193" s="560"/>
      <c r="C193" s="27">
        <v>9.39</v>
      </c>
      <c r="D193" s="28">
        <v>912</v>
      </c>
      <c r="E193" s="16">
        <f t="shared" si="148"/>
        <v>97.124600638977626</v>
      </c>
      <c r="F193" s="17">
        <f t="shared" si="142"/>
        <v>5</v>
      </c>
      <c r="G193" s="18">
        <v>46.95</v>
      </c>
      <c r="H193" s="19">
        <v>4560</v>
      </c>
      <c r="I193" s="18">
        <v>11</v>
      </c>
      <c r="J193" s="19">
        <v>716</v>
      </c>
      <c r="K193" s="19">
        <v>14970</v>
      </c>
      <c r="L193" s="136">
        <v>14220</v>
      </c>
      <c r="M193" s="20" t="s">
        <v>8</v>
      </c>
      <c r="N193" s="21">
        <f t="shared" si="118"/>
        <v>6.3687150837988824</v>
      </c>
      <c r="O193" s="22">
        <f t="shared" si="119"/>
        <v>20.907821229050278</v>
      </c>
      <c r="P193" s="23">
        <f t="shared" si="149"/>
        <v>1594.2492012779551</v>
      </c>
      <c r="Q193" s="100">
        <f t="shared" si="143"/>
        <v>0.78508771929824561</v>
      </c>
      <c r="R193" s="17">
        <f t="shared" si="144"/>
        <v>15.000000000000002</v>
      </c>
      <c r="S193" s="24">
        <f t="shared" si="145"/>
        <v>140.85000000000002</v>
      </c>
      <c r="T193" s="25">
        <f t="shared" si="145"/>
        <v>13680</v>
      </c>
      <c r="U193" s="24">
        <f t="shared" si="145"/>
        <v>35</v>
      </c>
      <c r="V193" s="25">
        <f t="shared" si="145"/>
        <v>2265</v>
      </c>
      <c r="W193" s="25">
        <f t="shared" si="145"/>
        <v>46800</v>
      </c>
      <c r="X193" s="72">
        <f t="shared" si="145"/>
        <v>44430</v>
      </c>
      <c r="Y193" s="20" t="s">
        <v>8</v>
      </c>
      <c r="Z193" s="21">
        <f t="shared" si="124"/>
        <v>6.0397350993377481</v>
      </c>
      <c r="AA193" s="22">
        <f t="shared" si="125"/>
        <v>20.662251655629138</v>
      </c>
      <c r="AB193" s="103">
        <f t="shared" si="126"/>
        <v>4984.0255591054311</v>
      </c>
      <c r="AC193" s="106">
        <f t="shared" si="146"/>
        <v>2.4835526315789473</v>
      </c>
      <c r="AE193">
        <v>106</v>
      </c>
      <c r="AF193" s="132">
        <f t="shared" si="147"/>
        <v>-1594.2492012779551</v>
      </c>
      <c r="AG193" s="431">
        <f t="shared" si="129"/>
        <v>83.219298245614041</v>
      </c>
      <c r="AH193" s="431">
        <f t="shared" si="130"/>
        <v>1739.9342105263158</v>
      </c>
    </row>
    <row r="194" spans="1:34" x14ac:dyDescent="0.25">
      <c r="A194" s="90" t="s">
        <v>55</v>
      </c>
      <c r="B194" s="560"/>
      <c r="C194" s="27">
        <v>4.76</v>
      </c>
      <c r="D194" s="28">
        <v>513</v>
      </c>
      <c r="E194" s="16">
        <f t="shared" si="148"/>
        <v>107.77310924369749</v>
      </c>
      <c r="F194" s="17">
        <f t="shared" si="142"/>
        <v>4</v>
      </c>
      <c r="G194" s="18">
        <v>19.04</v>
      </c>
      <c r="H194" s="19">
        <v>2052</v>
      </c>
      <c r="I194" s="18">
        <v>4</v>
      </c>
      <c r="J194" s="19">
        <v>347</v>
      </c>
      <c r="K194" s="19">
        <v>6650</v>
      </c>
      <c r="L194" s="136">
        <v>6320</v>
      </c>
      <c r="M194" s="20" t="s">
        <v>8</v>
      </c>
      <c r="N194" s="21">
        <f t="shared" si="118"/>
        <v>5.9135446685878961</v>
      </c>
      <c r="O194" s="22">
        <f t="shared" si="119"/>
        <v>19.164265129682999</v>
      </c>
      <c r="P194" s="23">
        <f t="shared" si="149"/>
        <v>1397.0588235294119</v>
      </c>
      <c r="Q194" s="100">
        <f t="shared" si="143"/>
        <v>0.6764132553606238</v>
      </c>
      <c r="R194" s="17">
        <f t="shared" si="144"/>
        <v>15.000000000000002</v>
      </c>
      <c r="S194" s="24">
        <f t="shared" si="145"/>
        <v>71.400000000000006</v>
      </c>
      <c r="T194" s="25">
        <f t="shared" si="145"/>
        <v>7695</v>
      </c>
      <c r="U194" s="24">
        <f t="shared" si="145"/>
        <v>15</v>
      </c>
      <c r="V194" s="25">
        <f t="shared" si="145"/>
        <v>1392</v>
      </c>
      <c r="W194" s="25">
        <f t="shared" si="145"/>
        <v>27200</v>
      </c>
      <c r="X194" s="72">
        <f t="shared" si="145"/>
        <v>25840</v>
      </c>
      <c r="Y194" s="20" t="s">
        <v>8</v>
      </c>
      <c r="Z194" s="21">
        <f t="shared" si="124"/>
        <v>5.5280172413793105</v>
      </c>
      <c r="AA194" s="22">
        <f t="shared" si="125"/>
        <v>19.540229885057471</v>
      </c>
      <c r="AB194" s="103">
        <f t="shared" si="126"/>
        <v>5714.2857142857147</v>
      </c>
      <c r="AC194" s="106">
        <f t="shared" si="146"/>
        <v>2.7134502923976607</v>
      </c>
      <c r="AF194" s="132">
        <f t="shared" si="147"/>
        <v>-1397.0588235294119</v>
      </c>
      <c r="AG194" s="431">
        <f t="shared" si="129"/>
        <v>0</v>
      </c>
      <c r="AH194" s="431">
        <f t="shared" si="130"/>
        <v>0</v>
      </c>
    </row>
    <row r="195" spans="1:34" x14ac:dyDescent="0.25">
      <c r="A195" s="90" t="s">
        <v>56</v>
      </c>
      <c r="B195" s="560"/>
      <c r="C195" s="27">
        <v>0.86</v>
      </c>
      <c r="D195" s="28">
        <v>110</v>
      </c>
      <c r="E195" s="16">
        <f t="shared" si="148"/>
        <v>127.90697674418605</v>
      </c>
      <c r="F195" s="17">
        <f t="shared" si="142"/>
        <v>4</v>
      </c>
      <c r="G195" s="18">
        <v>3.44</v>
      </c>
      <c r="H195" s="19">
        <v>440</v>
      </c>
      <c r="I195" s="18">
        <v>4</v>
      </c>
      <c r="J195" s="19">
        <v>79</v>
      </c>
      <c r="K195" s="19">
        <v>1760</v>
      </c>
      <c r="L195" s="136">
        <v>1670</v>
      </c>
      <c r="M195" s="20" t="s">
        <v>8</v>
      </c>
      <c r="N195" s="21">
        <f t="shared" si="118"/>
        <v>5.5696202531645573</v>
      </c>
      <c r="O195" s="22">
        <f t="shared" si="119"/>
        <v>22.278481012658229</v>
      </c>
      <c r="P195" s="23">
        <f t="shared" si="149"/>
        <v>2046.5116279069769</v>
      </c>
      <c r="Q195" s="100">
        <f t="shared" si="143"/>
        <v>0.71818181818181814</v>
      </c>
      <c r="R195" s="17">
        <f t="shared" si="144"/>
        <v>14.999999999999998</v>
      </c>
      <c r="S195" s="24">
        <f t="shared" si="145"/>
        <v>12.899999999999999</v>
      </c>
      <c r="T195" s="25">
        <f t="shared" si="145"/>
        <v>1650</v>
      </c>
      <c r="U195" s="24">
        <f t="shared" si="145"/>
        <v>15</v>
      </c>
      <c r="V195" s="25">
        <f t="shared" si="145"/>
        <v>312</v>
      </c>
      <c r="W195" s="25">
        <f t="shared" si="145"/>
        <v>7050</v>
      </c>
      <c r="X195" s="72">
        <f t="shared" si="145"/>
        <v>6690</v>
      </c>
      <c r="Y195" s="20" t="s">
        <v>8</v>
      </c>
      <c r="Z195" s="21">
        <f t="shared" si="124"/>
        <v>5.2884615384615383</v>
      </c>
      <c r="AA195" s="22">
        <f t="shared" si="125"/>
        <v>22.596153846153847</v>
      </c>
      <c r="AB195" s="103">
        <f t="shared" si="126"/>
        <v>8197.6744186046508</v>
      </c>
      <c r="AC195" s="106">
        <f t="shared" si="146"/>
        <v>2.8363636363636364</v>
      </c>
      <c r="AE195">
        <v>184</v>
      </c>
      <c r="AF195" s="132">
        <f t="shared" si="147"/>
        <v>-2046.5116279069769</v>
      </c>
      <c r="AG195" s="431">
        <f t="shared" si="129"/>
        <v>132.14545454545453</v>
      </c>
      <c r="AH195" s="431">
        <f t="shared" si="130"/>
        <v>2944</v>
      </c>
    </row>
    <row r="196" spans="1:34" x14ac:dyDescent="0.25">
      <c r="A196" s="90" t="s">
        <v>20</v>
      </c>
      <c r="B196" s="560"/>
      <c r="C196" s="27">
        <v>10.08</v>
      </c>
      <c r="D196" s="28">
        <v>1160</v>
      </c>
      <c r="E196" s="16">
        <f t="shared" si="148"/>
        <v>115.07936507936508</v>
      </c>
      <c r="F196" s="17">
        <f t="shared" si="142"/>
        <v>5</v>
      </c>
      <c r="G196" s="18">
        <v>50.4</v>
      </c>
      <c r="H196" s="19">
        <v>5800</v>
      </c>
      <c r="I196" s="18">
        <v>10</v>
      </c>
      <c r="J196" s="19">
        <v>1086</v>
      </c>
      <c r="K196" s="19">
        <v>21460</v>
      </c>
      <c r="L196" s="136">
        <v>20380</v>
      </c>
      <c r="M196" s="20" t="s">
        <v>8</v>
      </c>
      <c r="N196" s="21">
        <f t="shared" si="118"/>
        <v>5.3406998158379375</v>
      </c>
      <c r="O196" s="22">
        <f t="shared" si="119"/>
        <v>19.760589318600367</v>
      </c>
      <c r="P196" s="23">
        <f t="shared" si="149"/>
        <v>2128.968253968254</v>
      </c>
      <c r="Q196" s="100">
        <f t="shared" si="143"/>
        <v>0.93620689655172418</v>
      </c>
      <c r="R196" s="17">
        <f t="shared" si="144"/>
        <v>15.000000000000002</v>
      </c>
      <c r="S196" s="24">
        <f t="shared" si="145"/>
        <v>151.20000000000002</v>
      </c>
      <c r="T196" s="25">
        <f t="shared" si="145"/>
        <v>17400</v>
      </c>
      <c r="U196" s="24">
        <f t="shared" si="145"/>
        <v>35</v>
      </c>
      <c r="V196" s="25">
        <f t="shared" si="145"/>
        <v>3430</v>
      </c>
      <c r="W196" s="25">
        <f t="shared" si="145"/>
        <v>68380</v>
      </c>
      <c r="X196" s="72">
        <f t="shared" si="145"/>
        <v>64930</v>
      </c>
      <c r="Y196" s="20" t="s">
        <v>8</v>
      </c>
      <c r="Z196" s="21">
        <f t="shared" si="124"/>
        <v>5.0728862973760931</v>
      </c>
      <c r="AA196" s="22">
        <f t="shared" si="125"/>
        <v>19.935860058309039</v>
      </c>
      <c r="AB196" s="103">
        <f t="shared" si="126"/>
        <v>6783.730158730159</v>
      </c>
      <c r="AC196" s="106">
        <f t="shared" si="146"/>
        <v>2.9568965517241379</v>
      </c>
      <c r="AE196">
        <v>106</v>
      </c>
      <c r="AF196" s="132">
        <f t="shared" si="147"/>
        <v>-2128.968253968254</v>
      </c>
      <c r="AG196" s="431">
        <f t="shared" si="129"/>
        <v>99.237931034482756</v>
      </c>
      <c r="AH196" s="431">
        <f t="shared" si="130"/>
        <v>1960.9999999999998</v>
      </c>
    </row>
    <row r="197" spans="1:34" x14ac:dyDescent="0.25">
      <c r="A197" s="90" t="s">
        <v>19</v>
      </c>
      <c r="B197" s="560"/>
      <c r="C197" s="27">
        <v>10.83</v>
      </c>
      <c r="D197" s="28">
        <v>1290</v>
      </c>
      <c r="E197" s="16">
        <f t="shared" si="148"/>
        <v>119.11357340720221</v>
      </c>
      <c r="F197" s="17">
        <f t="shared" si="142"/>
        <v>5</v>
      </c>
      <c r="G197" s="18">
        <v>54.15</v>
      </c>
      <c r="H197" s="19">
        <v>6450</v>
      </c>
      <c r="I197" s="18">
        <v>10</v>
      </c>
      <c r="J197" s="19">
        <v>994</v>
      </c>
      <c r="K197" s="19">
        <v>19770</v>
      </c>
      <c r="L197" s="136">
        <v>18780</v>
      </c>
      <c r="M197" s="20" t="s">
        <v>8</v>
      </c>
      <c r="N197" s="21">
        <f t="shared" si="118"/>
        <v>6.4889336016096584</v>
      </c>
      <c r="O197" s="22">
        <f t="shared" si="119"/>
        <v>19.889336016096578</v>
      </c>
      <c r="P197" s="23">
        <f t="shared" si="149"/>
        <v>1825.4847645429363</v>
      </c>
      <c r="Q197" s="100">
        <f t="shared" si="143"/>
        <v>0.77054263565891468</v>
      </c>
      <c r="R197" s="17">
        <f t="shared" si="144"/>
        <v>15.000000000000002</v>
      </c>
      <c r="S197" s="24">
        <f t="shared" si="145"/>
        <v>162.45000000000002</v>
      </c>
      <c r="T197" s="25">
        <f t="shared" si="145"/>
        <v>19350</v>
      </c>
      <c r="U197" s="24">
        <f t="shared" si="145"/>
        <v>32</v>
      </c>
      <c r="V197" s="25">
        <f t="shared" si="145"/>
        <v>3023</v>
      </c>
      <c r="W197" s="25">
        <f t="shared" si="145"/>
        <v>60220</v>
      </c>
      <c r="X197" s="72">
        <f t="shared" si="145"/>
        <v>57170</v>
      </c>
      <c r="Y197" s="20" t="s">
        <v>8</v>
      </c>
      <c r="Z197" s="21">
        <f t="shared" si="124"/>
        <v>6.400926232219649</v>
      </c>
      <c r="AA197" s="22">
        <f t="shared" si="125"/>
        <v>19.920608666887198</v>
      </c>
      <c r="AB197" s="103">
        <f t="shared" si="126"/>
        <v>5560.480147737765</v>
      </c>
      <c r="AC197" s="106">
        <f t="shared" si="146"/>
        <v>2.3434108527131783</v>
      </c>
      <c r="AF197" s="132">
        <f t="shared" si="147"/>
        <v>-1825.4847645429363</v>
      </c>
      <c r="AG197" s="431">
        <f t="shared" si="129"/>
        <v>0</v>
      </c>
      <c r="AH197" s="431">
        <f t="shared" si="130"/>
        <v>0</v>
      </c>
    </row>
    <row r="198" spans="1:34" x14ac:dyDescent="0.25">
      <c r="A198" s="94" t="s">
        <v>21</v>
      </c>
      <c r="B198" s="566"/>
      <c r="C198" s="29">
        <v>0.83</v>
      </c>
      <c r="D198" s="30">
        <v>98</v>
      </c>
      <c r="E198" s="32">
        <f t="shared" si="148"/>
        <v>118.07228915662651</v>
      </c>
      <c r="F198" s="7">
        <f t="shared" si="142"/>
        <v>5.0000000000000009</v>
      </c>
      <c r="G198" s="6">
        <v>4.1500000000000004</v>
      </c>
      <c r="H198" s="5">
        <v>490</v>
      </c>
      <c r="I198" s="6">
        <v>5</v>
      </c>
      <c r="J198" s="5">
        <v>85</v>
      </c>
      <c r="K198" s="5">
        <v>1760</v>
      </c>
      <c r="L198" s="137">
        <v>1670</v>
      </c>
      <c r="M198" s="43" t="s">
        <v>8</v>
      </c>
      <c r="N198" s="37">
        <f t="shared" si="118"/>
        <v>5.7647058823529411</v>
      </c>
      <c r="O198" s="38">
        <f t="shared" si="119"/>
        <v>20.705882352941178</v>
      </c>
      <c r="P198" s="39">
        <f t="shared" si="149"/>
        <v>2120.4819277108436</v>
      </c>
      <c r="Q198" s="100">
        <f t="shared" si="143"/>
        <v>0.86734693877551017</v>
      </c>
      <c r="R198" s="7">
        <f t="shared" si="144"/>
        <v>15</v>
      </c>
      <c r="S198" s="47">
        <f t="shared" si="145"/>
        <v>12.45</v>
      </c>
      <c r="T198" s="48">
        <f t="shared" si="145"/>
        <v>1470</v>
      </c>
      <c r="U198" s="47">
        <f t="shared" si="145"/>
        <v>15</v>
      </c>
      <c r="V198" s="48">
        <f t="shared" si="145"/>
        <v>261</v>
      </c>
      <c r="W198" s="48">
        <f t="shared" si="145"/>
        <v>5390</v>
      </c>
      <c r="X198" s="72">
        <f t="shared" si="145"/>
        <v>5120</v>
      </c>
      <c r="Y198" s="49" t="s">
        <v>8</v>
      </c>
      <c r="Z198" s="21">
        <f t="shared" si="124"/>
        <v>5.6321839080459766</v>
      </c>
      <c r="AA198" s="22">
        <f t="shared" si="125"/>
        <v>20.651340996168582</v>
      </c>
      <c r="AB198" s="103">
        <f t="shared" si="126"/>
        <v>6493.9759036144578</v>
      </c>
      <c r="AC198" s="106">
        <f t="shared" si="146"/>
        <v>2.6632653061224492</v>
      </c>
      <c r="AE198">
        <v>13</v>
      </c>
      <c r="AF198" s="132">
        <f t="shared" si="147"/>
        <v>-2120.4819277108436</v>
      </c>
      <c r="AG198" s="431">
        <f t="shared" si="129"/>
        <v>11.275510204081632</v>
      </c>
      <c r="AH198" s="431">
        <f t="shared" si="130"/>
        <v>233.46938775510205</v>
      </c>
    </row>
    <row r="199" spans="1:34" ht="15.75" thickBot="1" x14ac:dyDescent="0.3">
      <c r="A199" s="122" t="s">
        <v>24</v>
      </c>
      <c r="B199" s="123"/>
      <c r="C199" s="98">
        <f t="shared" ref="C199:D199" si="150">SUM(C190:C198)</f>
        <v>57.309999999999995</v>
      </c>
      <c r="D199" s="99">
        <f t="shared" si="150"/>
        <v>6502</v>
      </c>
      <c r="E199" s="50">
        <f t="shared" si="148"/>
        <v>113.45314953760253</v>
      </c>
      <c r="F199" s="51"/>
      <c r="G199" s="98">
        <f t="shared" ref="G199:L199" si="151">SUM(G190:G198)</f>
        <v>276.54999999999995</v>
      </c>
      <c r="H199" s="99">
        <f t="shared" si="151"/>
        <v>31422</v>
      </c>
      <c r="I199" s="98">
        <f t="shared" si="151"/>
        <v>68</v>
      </c>
      <c r="J199" s="99">
        <f t="shared" si="151"/>
        <v>5183</v>
      </c>
      <c r="K199" s="99">
        <f t="shared" si="151"/>
        <v>105730</v>
      </c>
      <c r="L199" s="99">
        <f t="shared" si="151"/>
        <v>100440</v>
      </c>
      <c r="M199" s="42" t="s">
        <v>8</v>
      </c>
      <c r="N199" s="126">
        <f t="shared" si="118"/>
        <v>6.0625120586532892</v>
      </c>
      <c r="O199" s="127">
        <f t="shared" si="119"/>
        <v>20.399382596951572</v>
      </c>
      <c r="P199" s="110">
        <f t="shared" si="149"/>
        <v>1844.878729715582</v>
      </c>
      <c r="Q199" s="113">
        <f t="shared" si="143"/>
        <v>0.79713934174100276</v>
      </c>
      <c r="R199" s="51"/>
      <c r="S199" s="98">
        <f t="shared" ref="S199:W199" si="152">SUM(S190:S198)</f>
        <v>859.65000000000009</v>
      </c>
      <c r="T199" s="99">
        <f t="shared" si="152"/>
        <v>97530</v>
      </c>
      <c r="U199" s="98">
        <f t="shared" si="152"/>
        <v>226</v>
      </c>
      <c r="V199" s="99">
        <f t="shared" si="152"/>
        <v>17024</v>
      </c>
      <c r="W199" s="99">
        <f t="shared" si="152"/>
        <v>346910</v>
      </c>
      <c r="X199" s="72">
        <f t="shared" si="145"/>
        <v>329410</v>
      </c>
      <c r="Y199" s="42" t="s">
        <v>8</v>
      </c>
      <c r="Z199" s="126">
        <f t="shared" si="124"/>
        <v>5.7289708646616537</v>
      </c>
      <c r="AA199" s="127">
        <f t="shared" si="125"/>
        <v>20.377702067669173</v>
      </c>
      <c r="AB199" s="128">
        <f t="shared" si="126"/>
        <v>6053.2193334496606</v>
      </c>
      <c r="AC199" s="108">
        <f t="shared" si="146"/>
        <v>2.6182713011381114</v>
      </c>
      <c r="AG199" s="431">
        <f t="shared" si="129"/>
        <v>0</v>
      </c>
      <c r="AH199" s="431">
        <f t="shared" si="130"/>
        <v>0</v>
      </c>
    </row>
    <row r="200" spans="1:34" ht="15.75" thickBot="1" x14ac:dyDescent="0.3">
      <c r="A200" s="93" t="s">
        <v>25</v>
      </c>
      <c r="B200" s="52"/>
      <c r="C200" s="40">
        <f t="shared" ref="C200:D200" si="153">C177+C189+C199</f>
        <v>507.90000000000003</v>
      </c>
      <c r="D200" s="41">
        <f t="shared" si="153"/>
        <v>63428</v>
      </c>
      <c r="E200" s="10">
        <f t="shared" si="148"/>
        <v>124.88285095491237</v>
      </c>
      <c r="F200" s="4"/>
      <c r="G200" s="40">
        <f t="shared" ref="G200:L200" si="154">G177+G189+G199</f>
        <v>2228.3599999999997</v>
      </c>
      <c r="H200" s="41">
        <f t="shared" si="154"/>
        <v>277724</v>
      </c>
      <c r="I200" s="40">
        <f t="shared" si="154"/>
        <v>601</v>
      </c>
      <c r="J200" s="41">
        <f t="shared" si="154"/>
        <v>45049</v>
      </c>
      <c r="K200" s="41">
        <f t="shared" si="154"/>
        <v>1068860</v>
      </c>
      <c r="L200" s="41">
        <f t="shared" si="154"/>
        <v>1015230</v>
      </c>
      <c r="M200" s="83" t="s">
        <v>8</v>
      </c>
      <c r="N200" s="12">
        <f t="shared" si="118"/>
        <v>6.1649315190126304</v>
      </c>
      <c r="O200" s="13">
        <f t="shared" si="119"/>
        <v>23.72660880374703</v>
      </c>
      <c r="P200" s="26">
        <f t="shared" si="149"/>
        <v>2104.4693837369559</v>
      </c>
      <c r="Q200" s="114">
        <f t="shared" si="143"/>
        <v>0.71023838052595067</v>
      </c>
      <c r="R200" s="4"/>
      <c r="S200" s="40">
        <f t="shared" ref="S200:W200" si="155">S177+S189+S199</f>
        <v>7493.4399999999987</v>
      </c>
      <c r="T200" s="41">
        <f t="shared" si="155"/>
        <v>935820</v>
      </c>
      <c r="U200" s="40">
        <f t="shared" si="155"/>
        <v>2151</v>
      </c>
      <c r="V200" s="41">
        <f t="shared" si="155"/>
        <v>158285</v>
      </c>
      <c r="W200" s="41">
        <f t="shared" si="155"/>
        <v>3737120</v>
      </c>
      <c r="X200" s="72">
        <f t="shared" si="145"/>
        <v>3548410</v>
      </c>
      <c r="Y200" s="83" t="s">
        <v>8</v>
      </c>
      <c r="Z200" s="12">
        <f t="shared" si="124"/>
        <v>5.9122468964210126</v>
      </c>
      <c r="AA200" s="13">
        <f t="shared" si="125"/>
        <v>23.61007044255615</v>
      </c>
      <c r="AB200" s="104">
        <f t="shared" si="126"/>
        <v>7357.9838550895838</v>
      </c>
      <c r="AC200" s="109">
        <f t="shared" si="146"/>
        <v>2.495506716276723</v>
      </c>
      <c r="AG200" s="431">
        <f t="shared" si="129"/>
        <v>0</v>
      </c>
      <c r="AH200" s="431">
        <f t="shared" si="130"/>
        <v>0</v>
      </c>
    </row>
    <row r="205" spans="1:34" ht="18.75" x14ac:dyDescent="0.3">
      <c r="A205" s="567" t="s">
        <v>58</v>
      </c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</row>
    <row r="206" spans="1:34" ht="15.75" x14ac:dyDescent="0.25">
      <c r="A206" s="568" t="s">
        <v>62</v>
      </c>
      <c r="B206" s="568"/>
      <c r="C206" s="568"/>
      <c r="D206" s="568"/>
      <c r="E206" s="568"/>
      <c r="F206" s="568"/>
      <c r="G206" s="568"/>
      <c r="H206" s="568"/>
      <c r="I206" s="568"/>
      <c r="J206" s="568"/>
      <c r="K206" s="568"/>
      <c r="L206" s="568"/>
      <c r="M206" s="568"/>
      <c r="N206" s="568"/>
      <c r="O206" s="568"/>
      <c r="P206" s="568"/>
      <c r="Q206" s="568"/>
      <c r="R206" s="568"/>
      <c r="S206" s="568"/>
      <c r="T206" s="568"/>
      <c r="U206" s="568"/>
      <c r="V206" s="568"/>
      <c r="W206" s="568"/>
      <c r="X206" s="568"/>
      <c r="Y206" s="568"/>
      <c r="Z206" s="568"/>
      <c r="AA206" s="568"/>
      <c r="AB206" s="568"/>
      <c r="AC206" s="568"/>
    </row>
    <row r="207" spans="1:34" ht="15.75" x14ac:dyDescent="0.25">
      <c r="A207" s="568" t="s">
        <v>82</v>
      </c>
      <c r="B207" s="568"/>
      <c r="C207" s="568"/>
      <c r="D207" s="568"/>
      <c r="E207" s="568"/>
      <c r="F207" s="568"/>
      <c r="G207" s="568"/>
      <c r="H207" s="568"/>
      <c r="I207" s="568"/>
      <c r="J207" s="568"/>
      <c r="K207" s="568"/>
      <c r="L207" s="568"/>
      <c r="M207" s="568"/>
      <c r="N207" s="568"/>
      <c r="O207" s="568"/>
      <c r="P207" s="568"/>
      <c r="Q207" s="568"/>
      <c r="R207" s="568"/>
      <c r="S207" s="568"/>
      <c r="T207" s="568"/>
      <c r="U207" s="568"/>
      <c r="V207" s="568"/>
      <c r="W207" s="568"/>
      <c r="X207" s="568"/>
      <c r="Y207" s="568"/>
      <c r="Z207" s="568"/>
      <c r="AA207" s="568"/>
      <c r="AB207" s="568"/>
      <c r="AC207" s="568"/>
    </row>
    <row r="208" spans="1:34" ht="19.5" thickBot="1" x14ac:dyDescent="0.35"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11">
        <v>4</v>
      </c>
      <c r="AC208" s="4"/>
    </row>
    <row r="209" spans="1:35" ht="15" customHeight="1" x14ac:dyDescent="0.25">
      <c r="A209" s="569" t="s">
        <v>3</v>
      </c>
      <c r="B209" s="571" t="s">
        <v>2</v>
      </c>
      <c r="C209" s="573" t="s">
        <v>59</v>
      </c>
      <c r="D209" s="573" t="s">
        <v>60</v>
      </c>
      <c r="E209" s="573" t="s">
        <v>23</v>
      </c>
      <c r="F209" s="576" t="s">
        <v>9</v>
      </c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8"/>
      <c r="R209" s="576" t="s">
        <v>10</v>
      </c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9"/>
    </row>
    <row r="210" spans="1:35" ht="51.75" thickBot="1" x14ac:dyDescent="0.3">
      <c r="A210" s="570"/>
      <c r="B210" s="572"/>
      <c r="C210" s="574"/>
      <c r="D210" s="575"/>
      <c r="E210" s="575"/>
      <c r="F210" s="8" t="s">
        <v>14</v>
      </c>
      <c r="G210" s="95" t="s">
        <v>13</v>
      </c>
      <c r="H210" s="95" t="s">
        <v>57</v>
      </c>
      <c r="I210" s="1" t="s">
        <v>4</v>
      </c>
      <c r="J210" s="1" t="s">
        <v>5</v>
      </c>
      <c r="K210" s="1" t="s">
        <v>6</v>
      </c>
      <c r="L210" s="95" t="s">
        <v>64</v>
      </c>
      <c r="M210" s="557" t="s">
        <v>7</v>
      </c>
      <c r="N210" s="558"/>
      <c r="O210" s="1" t="s">
        <v>0</v>
      </c>
      <c r="P210" s="1" t="s">
        <v>1</v>
      </c>
      <c r="Q210" s="95" t="s">
        <v>61</v>
      </c>
      <c r="R210" s="8" t="s">
        <v>14</v>
      </c>
      <c r="S210" s="95" t="s">
        <v>12</v>
      </c>
      <c r="T210" s="95" t="s">
        <v>11</v>
      </c>
      <c r="U210" s="1" t="s">
        <v>4</v>
      </c>
      <c r="V210" s="1" t="s">
        <v>5</v>
      </c>
      <c r="W210" s="1" t="s">
        <v>6</v>
      </c>
      <c r="X210" s="95" t="s">
        <v>65</v>
      </c>
      <c r="Y210" s="557" t="s">
        <v>7</v>
      </c>
      <c r="Z210" s="558"/>
      <c r="AA210" s="1" t="s">
        <v>0</v>
      </c>
      <c r="AB210" s="102" t="s">
        <v>1</v>
      </c>
      <c r="AC210" s="105" t="s">
        <v>15</v>
      </c>
      <c r="AF210" t="s">
        <v>104</v>
      </c>
    </row>
    <row r="211" spans="1:35" x14ac:dyDescent="0.25">
      <c r="A211" s="89" t="s">
        <v>26</v>
      </c>
      <c r="B211" s="559">
        <v>1997</v>
      </c>
      <c r="C211" s="78">
        <v>18.91</v>
      </c>
      <c r="D211" s="79">
        <v>2446</v>
      </c>
      <c r="E211" s="31">
        <f t="shared" ref="E211:E240" si="156">D211/C211</f>
        <v>129.34955050237969</v>
      </c>
      <c r="F211" s="64">
        <f t="shared" ref="F211:F227" si="157">G211/C211</f>
        <v>2</v>
      </c>
      <c r="G211" s="65">
        <v>37.82</v>
      </c>
      <c r="H211" s="66">
        <v>4892</v>
      </c>
      <c r="I211" s="65">
        <v>16</v>
      </c>
      <c r="J211" s="66">
        <v>1448</v>
      </c>
      <c r="K211" s="66">
        <v>34800</v>
      </c>
      <c r="L211" s="135">
        <v>33000</v>
      </c>
      <c r="M211" s="67" t="s">
        <v>8</v>
      </c>
      <c r="N211" s="68">
        <f t="shared" ref="N211:N251" si="158">H211/J211</f>
        <v>3.3784530386740332</v>
      </c>
      <c r="O211" s="69">
        <f t="shared" ref="O211:O251" si="159">K211/J211</f>
        <v>24.033149171270718</v>
      </c>
      <c r="P211" s="70">
        <f t="shared" ref="P211:P240" si="160">K211/C211</f>
        <v>1840.2961396086725</v>
      </c>
      <c r="Q211" s="100">
        <f t="shared" ref="Q211:Q227" si="161">J211/D211</f>
        <v>0.5919869174161897</v>
      </c>
      <c r="R211" s="64">
        <f t="shared" ref="R211:R227" si="162">S211/C211</f>
        <v>17</v>
      </c>
      <c r="S211" s="71">
        <f t="shared" ref="S211:X226" si="163">G211+S160</f>
        <v>321.47000000000003</v>
      </c>
      <c r="T211" s="72">
        <f t="shared" si="163"/>
        <v>41582</v>
      </c>
      <c r="U211" s="71">
        <f t="shared" si="163"/>
        <v>90</v>
      </c>
      <c r="V211" s="72">
        <f t="shared" si="163"/>
        <v>7370</v>
      </c>
      <c r="W211" s="72">
        <f t="shared" si="163"/>
        <v>170570</v>
      </c>
      <c r="X211" s="72">
        <f t="shared" si="163"/>
        <v>161900</v>
      </c>
      <c r="Y211" s="67" t="s">
        <v>8</v>
      </c>
      <c r="Z211" s="21">
        <f t="shared" ref="Z211:Z251" si="164">T211/V211</f>
        <v>5.6420624151967438</v>
      </c>
      <c r="AA211" s="22">
        <f t="shared" ref="AA211:AA251" si="165">W211/V211</f>
        <v>23.143826322930799</v>
      </c>
      <c r="AB211" s="103">
        <f t="shared" ref="AB211:AB251" si="166">W211/C211</f>
        <v>9020.0951877313582</v>
      </c>
      <c r="AC211" s="106">
        <f t="shared" ref="AC211:AC227" si="167">V211/D211</f>
        <v>3.0130825838103026</v>
      </c>
      <c r="AF211" s="132">
        <f>AD211-P211</f>
        <v>-1840.2961396086725</v>
      </c>
      <c r="AG211" s="431">
        <f>(J211/D211)*AE211</f>
        <v>0</v>
      </c>
      <c r="AH211" s="431">
        <f>AG211*O211</f>
        <v>0</v>
      </c>
      <c r="AI211" s="132" t="e">
        <f>#REF!-AB211</f>
        <v>#REF!</v>
      </c>
    </row>
    <row r="212" spans="1:35" x14ac:dyDescent="0.25">
      <c r="A212" s="90" t="s">
        <v>27</v>
      </c>
      <c r="B212" s="560"/>
      <c r="C212" s="27">
        <v>16.41</v>
      </c>
      <c r="D212" s="28">
        <v>2028</v>
      </c>
      <c r="E212" s="16">
        <f t="shared" si="156"/>
        <v>123.58318098720292</v>
      </c>
      <c r="F212" s="17">
        <f t="shared" si="157"/>
        <v>2</v>
      </c>
      <c r="G212" s="18">
        <v>32.82</v>
      </c>
      <c r="H212" s="19">
        <v>4056</v>
      </c>
      <c r="I212" s="18">
        <v>16</v>
      </c>
      <c r="J212" s="19">
        <v>1262</v>
      </c>
      <c r="K212" s="19">
        <v>31700</v>
      </c>
      <c r="L212" s="136">
        <v>30060</v>
      </c>
      <c r="M212" s="20" t="s">
        <v>8</v>
      </c>
      <c r="N212" s="21">
        <f t="shared" si="158"/>
        <v>3.2139461172741681</v>
      </c>
      <c r="O212" s="22">
        <f t="shared" si="159"/>
        <v>25.118858954041205</v>
      </c>
      <c r="P212" s="23">
        <f t="shared" si="160"/>
        <v>1931.7489335770872</v>
      </c>
      <c r="Q212" s="100">
        <f t="shared" si="161"/>
        <v>0.62228796844181455</v>
      </c>
      <c r="R212" s="17">
        <f t="shared" si="162"/>
        <v>17</v>
      </c>
      <c r="S212" s="24">
        <f t="shared" si="163"/>
        <v>278.97000000000003</v>
      </c>
      <c r="T212" s="25">
        <f t="shared" si="163"/>
        <v>34476</v>
      </c>
      <c r="U212" s="24">
        <f t="shared" si="163"/>
        <v>94</v>
      </c>
      <c r="V212" s="25">
        <f t="shared" si="163"/>
        <v>6237</v>
      </c>
      <c r="W212" s="25">
        <f t="shared" si="163"/>
        <v>152380</v>
      </c>
      <c r="X212" s="72">
        <f t="shared" si="163"/>
        <v>144630</v>
      </c>
      <c r="Y212" s="20" t="s">
        <v>8</v>
      </c>
      <c r="Z212" s="21">
        <f t="shared" si="164"/>
        <v>5.5276575276575279</v>
      </c>
      <c r="AA212" s="22">
        <f t="shared" si="165"/>
        <v>24.431617764951099</v>
      </c>
      <c r="AB212" s="103">
        <f t="shared" si="166"/>
        <v>9285.8013406459468</v>
      </c>
      <c r="AC212" s="106">
        <f t="shared" si="167"/>
        <v>3.0754437869822486</v>
      </c>
      <c r="AF212" s="132">
        <f t="shared" ref="AF212:AF227" si="168">AD212-P212</f>
        <v>-1931.7489335770872</v>
      </c>
      <c r="AG212" s="431">
        <f t="shared" ref="AG212:AG251" si="169">(J212/D212)*AE212</f>
        <v>0</v>
      </c>
      <c r="AH212" s="431">
        <f t="shared" ref="AH212:AH251" si="170">AG212*O212</f>
        <v>0</v>
      </c>
      <c r="AI212" s="132" t="e">
        <f>#REF!-AB212</f>
        <v>#REF!</v>
      </c>
    </row>
    <row r="213" spans="1:35" x14ac:dyDescent="0.25">
      <c r="A213" s="90" t="s">
        <v>28</v>
      </c>
      <c r="B213" s="560"/>
      <c r="C213" s="27">
        <v>18.7</v>
      </c>
      <c r="D213" s="28">
        <v>2286</v>
      </c>
      <c r="E213" s="16">
        <f t="shared" si="156"/>
        <v>122.24598930481284</v>
      </c>
      <c r="F213" s="17">
        <f t="shared" si="157"/>
        <v>3</v>
      </c>
      <c r="G213" s="18">
        <v>56.1</v>
      </c>
      <c r="H213" s="19">
        <v>6858</v>
      </c>
      <c r="I213" s="18">
        <v>23</v>
      </c>
      <c r="J213" s="19">
        <v>2047</v>
      </c>
      <c r="K213" s="19">
        <v>50370</v>
      </c>
      <c r="L213" s="136">
        <v>47770</v>
      </c>
      <c r="M213" s="20" t="s">
        <v>8</v>
      </c>
      <c r="N213" s="21">
        <f t="shared" si="158"/>
        <v>3.3502686858817783</v>
      </c>
      <c r="O213" s="22">
        <f t="shared" si="159"/>
        <v>24.606741573033709</v>
      </c>
      <c r="P213" s="23">
        <f t="shared" si="160"/>
        <v>2693.5828877005347</v>
      </c>
      <c r="Q213" s="100">
        <f t="shared" si="161"/>
        <v>0.89545056867891515</v>
      </c>
      <c r="R213" s="17">
        <f t="shared" si="162"/>
        <v>17.000000000000004</v>
      </c>
      <c r="S213" s="24">
        <f t="shared" si="163"/>
        <v>317.90000000000003</v>
      </c>
      <c r="T213" s="25">
        <f t="shared" si="163"/>
        <v>38862</v>
      </c>
      <c r="U213" s="24">
        <f t="shared" si="163"/>
        <v>98</v>
      </c>
      <c r="V213" s="25">
        <f t="shared" si="163"/>
        <v>7410</v>
      </c>
      <c r="W213" s="25">
        <f t="shared" si="163"/>
        <v>178790</v>
      </c>
      <c r="X213" s="72">
        <f t="shared" si="163"/>
        <v>169650</v>
      </c>
      <c r="Y213" s="20" t="s">
        <v>8</v>
      </c>
      <c r="Z213" s="21">
        <f t="shared" si="164"/>
        <v>5.2445344129554652</v>
      </c>
      <c r="AA213" s="22">
        <f t="shared" si="165"/>
        <v>24.128205128205128</v>
      </c>
      <c r="AB213" s="103">
        <f t="shared" si="166"/>
        <v>9560.9625668449207</v>
      </c>
      <c r="AC213" s="106">
        <f t="shared" si="167"/>
        <v>3.241469816272966</v>
      </c>
      <c r="AF213" s="132">
        <f t="shared" si="168"/>
        <v>-2693.5828877005347</v>
      </c>
      <c r="AG213" s="431">
        <f t="shared" si="169"/>
        <v>0</v>
      </c>
      <c r="AH213" s="431">
        <f t="shared" si="170"/>
        <v>0</v>
      </c>
      <c r="AI213" s="132" t="e">
        <f>#REF!-AB213</f>
        <v>#REF!</v>
      </c>
    </row>
    <row r="214" spans="1:35" x14ac:dyDescent="0.25">
      <c r="A214" s="90" t="s">
        <v>29</v>
      </c>
      <c r="B214" s="560"/>
      <c r="C214" s="27">
        <v>17.149999999999999</v>
      </c>
      <c r="D214" s="28">
        <v>2151</v>
      </c>
      <c r="E214" s="16">
        <f t="shared" si="156"/>
        <v>125.42274052478135</v>
      </c>
      <c r="F214" s="17">
        <f t="shared" si="157"/>
        <v>3.0000000000000004</v>
      </c>
      <c r="G214" s="18">
        <v>51.45</v>
      </c>
      <c r="H214" s="19">
        <v>6453</v>
      </c>
      <c r="I214" s="18">
        <v>20</v>
      </c>
      <c r="J214" s="19">
        <v>1772</v>
      </c>
      <c r="K214" s="19">
        <v>43670</v>
      </c>
      <c r="L214" s="136">
        <v>41410</v>
      </c>
      <c r="M214" s="20" t="s">
        <v>8</v>
      </c>
      <c r="N214" s="21">
        <f t="shared" si="158"/>
        <v>3.6416478555304739</v>
      </c>
      <c r="O214" s="22">
        <f t="shared" si="159"/>
        <v>24.644469525959369</v>
      </c>
      <c r="P214" s="23">
        <f t="shared" si="160"/>
        <v>2546.3556851311955</v>
      </c>
      <c r="Q214" s="100">
        <f t="shared" si="161"/>
        <v>0.8238028823802882</v>
      </c>
      <c r="R214" s="17">
        <f t="shared" si="162"/>
        <v>17.000000000000004</v>
      </c>
      <c r="S214" s="24">
        <f t="shared" si="163"/>
        <v>291.55</v>
      </c>
      <c r="T214" s="25">
        <f t="shared" si="163"/>
        <v>36567</v>
      </c>
      <c r="U214" s="24">
        <f t="shared" si="163"/>
        <v>87</v>
      </c>
      <c r="V214" s="25">
        <f t="shared" si="163"/>
        <v>6825</v>
      </c>
      <c r="W214" s="25">
        <f t="shared" si="163"/>
        <v>165220</v>
      </c>
      <c r="X214" s="72">
        <f t="shared" si="163"/>
        <v>156760</v>
      </c>
      <c r="Y214" s="20" t="s">
        <v>8</v>
      </c>
      <c r="Z214" s="21">
        <f t="shared" si="164"/>
        <v>5.3578021978021981</v>
      </c>
      <c r="AA214" s="22">
        <f t="shared" si="165"/>
        <v>24.208058608058607</v>
      </c>
      <c r="AB214" s="103">
        <f t="shared" si="166"/>
        <v>9633.8192419825082</v>
      </c>
      <c r="AC214" s="106">
        <f t="shared" si="167"/>
        <v>3.1729428172942815</v>
      </c>
      <c r="AF214" s="132">
        <f t="shared" si="168"/>
        <v>-2546.3556851311955</v>
      </c>
      <c r="AG214" s="431">
        <f t="shared" si="169"/>
        <v>0</v>
      </c>
      <c r="AH214" s="431">
        <f t="shared" si="170"/>
        <v>0</v>
      </c>
      <c r="AI214" s="132" t="e">
        <f>#REF!-AB214</f>
        <v>#REF!</v>
      </c>
    </row>
    <row r="215" spans="1:35" x14ac:dyDescent="0.25">
      <c r="A215" s="90" t="s">
        <v>30</v>
      </c>
      <c r="B215" s="560"/>
      <c r="C215" s="27">
        <v>16.600000000000001</v>
      </c>
      <c r="D215" s="28">
        <v>2133</v>
      </c>
      <c r="E215" s="16">
        <f t="shared" si="156"/>
        <v>128.49397590361446</v>
      </c>
      <c r="F215" s="17">
        <f t="shared" si="157"/>
        <v>2.9999999999999996</v>
      </c>
      <c r="G215" s="18">
        <v>49.8</v>
      </c>
      <c r="H215" s="19">
        <v>6399</v>
      </c>
      <c r="I215" s="18">
        <v>20</v>
      </c>
      <c r="J215" s="19">
        <v>1892</v>
      </c>
      <c r="K215" s="19">
        <v>45590</v>
      </c>
      <c r="L215" s="136">
        <v>43230</v>
      </c>
      <c r="M215" s="20" t="s">
        <v>8</v>
      </c>
      <c r="N215" s="21">
        <f t="shared" si="158"/>
        <v>3.382135306553911</v>
      </c>
      <c r="O215" s="22">
        <f t="shared" si="159"/>
        <v>24.096194503171247</v>
      </c>
      <c r="P215" s="23">
        <f t="shared" si="160"/>
        <v>2746.3855421686744</v>
      </c>
      <c r="Q215" s="100">
        <f t="shared" si="161"/>
        <v>0.88701359587435535</v>
      </c>
      <c r="R215" s="17">
        <f t="shared" si="162"/>
        <v>16.999999999999996</v>
      </c>
      <c r="S215" s="24">
        <f t="shared" si="163"/>
        <v>282.2</v>
      </c>
      <c r="T215" s="25">
        <f t="shared" si="163"/>
        <v>36261</v>
      </c>
      <c r="U215" s="24">
        <f t="shared" si="163"/>
        <v>87</v>
      </c>
      <c r="V215" s="25">
        <f t="shared" si="163"/>
        <v>7242</v>
      </c>
      <c r="W215" s="25">
        <f t="shared" si="163"/>
        <v>173500</v>
      </c>
      <c r="X215" s="72">
        <f t="shared" si="163"/>
        <v>164610</v>
      </c>
      <c r="Y215" s="20" t="s">
        <v>8</v>
      </c>
      <c r="Z215" s="21">
        <f t="shared" si="164"/>
        <v>5.007042253521127</v>
      </c>
      <c r="AA215" s="22">
        <f t="shared" si="165"/>
        <v>23.957470312068491</v>
      </c>
      <c r="AB215" s="103">
        <f t="shared" si="166"/>
        <v>10451.807228915663</v>
      </c>
      <c r="AC215" s="106">
        <f t="shared" si="167"/>
        <v>3.3952180028129395</v>
      </c>
      <c r="AF215" s="132">
        <f t="shared" si="168"/>
        <v>-2746.3855421686744</v>
      </c>
      <c r="AG215" s="431">
        <f t="shared" si="169"/>
        <v>0</v>
      </c>
      <c r="AH215" s="431">
        <f t="shared" si="170"/>
        <v>0</v>
      </c>
      <c r="AI215" s="132" t="e">
        <f>#REF!-AB215</f>
        <v>#REF!</v>
      </c>
    </row>
    <row r="216" spans="1:35" x14ac:dyDescent="0.25">
      <c r="A216" s="90" t="s">
        <v>31</v>
      </c>
      <c r="B216" s="560"/>
      <c r="C216" s="27">
        <v>14.28</v>
      </c>
      <c r="D216" s="28">
        <v>1762</v>
      </c>
      <c r="E216" s="16">
        <f t="shared" si="156"/>
        <v>123.38935574229693</v>
      </c>
      <c r="F216" s="17">
        <f t="shared" si="157"/>
        <v>2</v>
      </c>
      <c r="G216" s="18">
        <v>28.56</v>
      </c>
      <c r="H216" s="19">
        <v>3524</v>
      </c>
      <c r="I216" s="18">
        <v>12</v>
      </c>
      <c r="J216" s="19">
        <v>1091</v>
      </c>
      <c r="K216" s="19">
        <v>25720</v>
      </c>
      <c r="L216" s="136">
        <v>24390</v>
      </c>
      <c r="M216" s="20" t="s">
        <v>8</v>
      </c>
      <c r="N216" s="21">
        <f t="shared" si="158"/>
        <v>3.2300641613198899</v>
      </c>
      <c r="O216" s="22">
        <f t="shared" si="159"/>
        <v>23.574702108157652</v>
      </c>
      <c r="P216" s="23">
        <f t="shared" si="160"/>
        <v>1801.1204481792718</v>
      </c>
      <c r="Q216" s="100">
        <f t="shared" si="161"/>
        <v>0.61918274687854713</v>
      </c>
      <c r="R216" s="17">
        <f t="shared" si="162"/>
        <v>17</v>
      </c>
      <c r="S216" s="24">
        <f t="shared" si="163"/>
        <v>242.76</v>
      </c>
      <c r="T216" s="25">
        <f t="shared" si="163"/>
        <v>29954</v>
      </c>
      <c r="U216" s="24">
        <f t="shared" si="163"/>
        <v>71</v>
      </c>
      <c r="V216" s="25">
        <f t="shared" si="163"/>
        <v>5304</v>
      </c>
      <c r="W216" s="25">
        <f t="shared" si="163"/>
        <v>119970</v>
      </c>
      <c r="X216" s="72">
        <f t="shared" si="163"/>
        <v>113880</v>
      </c>
      <c r="Y216" s="20" t="s">
        <v>8</v>
      </c>
      <c r="Z216" s="21">
        <f t="shared" si="164"/>
        <v>5.6474358974358978</v>
      </c>
      <c r="AA216" s="22">
        <f t="shared" si="165"/>
        <v>22.618778280542987</v>
      </c>
      <c r="AB216" s="103">
        <f t="shared" si="166"/>
        <v>8401.2605042016803</v>
      </c>
      <c r="AC216" s="106">
        <f t="shared" si="167"/>
        <v>3.010215664018161</v>
      </c>
      <c r="AF216" s="132">
        <f t="shared" si="168"/>
        <v>-1801.1204481792718</v>
      </c>
      <c r="AG216" s="431">
        <f t="shared" si="169"/>
        <v>0</v>
      </c>
      <c r="AH216" s="431">
        <f t="shared" si="170"/>
        <v>0</v>
      </c>
      <c r="AI216" s="132" t="e">
        <f>#REF!-AB216</f>
        <v>#REF!</v>
      </c>
    </row>
    <row r="217" spans="1:35" x14ac:dyDescent="0.25">
      <c r="A217" s="90" t="s">
        <v>32</v>
      </c>
      <c r="B217" s="560"/>
      <c r="C217" s="27">
        <v>19.53</v>
      </c>
      <c r="D217" s="28">
        <v>2423</v>
      </c>
      <c r="E217" s="16">
        <f t="shared" si="156"/>
        <v>124.06554019457245</v>
      </c>
      <c r="F217" s="17">
        <f t="shared" si="157"/>
        <v>2</v>
      </c>
      <c r="G217" s="18">
        <v>39.06</v>
      </c>
      <c r="H217" s="19">
        <v>4846</v>
      </c>
      <c r="I217" s="18">
        <v>18</v>
      </c>
      <c r="J217" s="19">
        <v>1601</v>
      </c>
      <c r="K217" s="19">
        <v>39430</v>
      </c>
      <c r="L217" s="136">
        <v>37390</v>
      </c>
      <c r="M217" s="20" t="s">
        <v>8</v>
      </c>
      <c r="N217" s="21">
        <f t="shared" si="158"/>
        <v>3.0268582136164897</v>
      </c>
      <c r="O217" s="22">
        <f t="shared" si="159"/>
        <v>24.628357276702062</v>
      </c>
      <c r="P217" s="23">
        <f t="shared" si="160"/>
        <v>2018.9452124935995</v>
      </c>
      <c r="Q217" s="100">
        <f t="shared" si="161"/>
        <v>0.66075113495666526</v>
      </c>
      <c r="R217" s="17">
        <f t="shared" si="162"/>
        <v>17</v>
      </c>
      <c r="S217" s="24">
        <f t="shared" si="163"/>
        <v>332.01000000000005</v>
      </c>
      <c r="T217" s="25">
        <f t="shared" si="163"/>
        <v>41191</v>
      </c>
      <c r="U217" s="24">
        <f t="shared" si="163"/>
        <v>102</v>
      </c>
      <c r="V217" s="25">
        <f t="shared" si="163"/>
        <v>7966</v>
      </c>
      <c r="W217" s="25">
        <f t="shared" si="163"/>
        <v>196260</v>
      </c>
      <c r="X217" s="72">
        <f t="shared" si="163"/>
        <v>186260</v>
      </c>
      <c r="Y217" s="20" t="s">
        <v>8</v>
      </c>
      <c r="Z217" s="21">
        <f t="shared" si="164"/>
        <v>5.1708511172483052</v>
      </c>
      <c r="AA217" s="22">
        <f t="shared" si="165"/>
        <v>24.637208134571932</v>
      </c>
      <c r="AB217" s="103">
        <f t="shared" si="166"/>
        <v>10049.155145929339</v>
      </c>
      <c r="AC217" s="106">
        <f t="shared" si="167"/>
        <v>3.2876599257119272</v>
      </c>
      <c r="AF217" s="132">
        <f t="shared" si="168"/>
        <v>-2018.9452124935995</v>
      </c>
      <c r="AG217" s="431">
        <f t="shared" si="169"/>
        <v>0</v>
      </c>
      <c r="AH217" s="431">
        <f t="shared" si="170"/>
        <v>0</v>
      </c>
      <c r="AI217" s="257" t="e">
        <f>#REF!-AB217</f>
        <v>#REF!</v>
      </c>
    </row>
    <row r="218" spans="1:35" x14ac:dyDescent="0.25">
      <c r="A218" s="90" t="s">
        <v>33</v>
      </c>
      <c r="B218" s="560"/>
      <c r="C218" s="27">
        <v>19.88</v>
      </c>
      <c r="D218" s="28">
        <v>2473</v>
      </c>
      <c r="E218" s="16">
        <f t="shared" si="156"/>
        <v>124.39637826961771</v>
      </c>
      <c r="F218" s="17">
        <f t="shared" si="157"/>
        <v>2.5975855130784709</v>
      </c>
      <c r="G218" s="18">
        <v>51.64</v>
      </c>
      <c r="H218" s="19">
        <v>6424</v>
      </c>
      <c r="I218" s="18">
        <v>19</v>
      </c>
      <c r="J218" s="19">
        <v>1959</v>
      </c>
      <c r="K218" s="19">
        <v>48040</v>
      </c>
      <c r="L218" s="136">
        <v>45560</v>
      </c>
      <c r="M218" s="20" t="s">
        <v>8</v>
      </c>
      <c r="N218" s="21">
        <f t="shared" si="158"/>
        <v>3.279224093925472</v>
      </c>
      <c r="O218" s="22">
        <f t="shared" si="159"/>
        <v>24.522715671260848</v>
      </c>
      <c r="P218" s="23">
        <f t="shared" si="160"/>
        <v>2416.4989939637826</v>
      </c>
      <c r="Q218" s="100">
        <f t="shared" si="161"/>
        <v>0.79215527699150834</v>
      </c>
      <c r="R218" s="17">
        <f t="shared" si="162"/>
        <v>17</v>
      </c>
      <c r="S218" s="24">
        <f t="shared" si="163"/>
        <v>337.96</v>
      </c>
      <c r="T218" s="25">
        <f t="shared" si="163"/>
        <v>42041</v>
      </c>
      <c r="U218" s="24">
        <f t="shared" si="163"/>
        <v>100</v>
      </c>
      <c r="V218" s="25">
        <f t="shared" si="163"/>
        <v>8325</v>
      </c>
      <c r="W218" s="25">
        <f t="shared" si="163"/>
        <v>201470</v>
      </c>
      <c r="X218" s="72">
        <f t="shared" si="163"/>
        <v>191180</v>
      </c>
      <c r="Y218" s="20" t="s">
        <v>8</v>
      </c>
      <c r="Z218" s="21">
        <f t="shared" si="164"/>
        <v>5.0499699699699701</v>
      </c>
      <c r="AA218" s="22">
        <f t="shared" si="165"/>
        <v>24.200600600600602</v>
      </c>
      <c r="AB218" s="103">
        <f t="shared" si="166"/>
        <v>10134.30583501006</v>
      </c>
      <c r="AC218" s="106">
        <f t="shared" si="167"/>
        <v>3.3663566518398707</v>
      </c>
      <c r="AF218" s="132">
        <f t="shared" si="168"/>
        <v>-2416.4989939637826</v>
      </c>
      <c r="AG218" s="431">
        <f t="shared" si="169"/>
        <v>0</v>
      </c>
      <c r="AH218" s="431">
        <f t="shared" si="170"/>
        <v>0</v>
      </c>
      <c r="AI218" s="132" t="e">
        <f>#REF!-AB218</f>
        <v>#REF!</v>
      </c>
    </row>
    <row r="219" spans="1:35" x14ac:dyDescent="0.25">
      <c r="A219" s="90" t="s">
        <v>34</v>
      </c>
      <c r="B219" s="560"/>
      <c r="C219" s="27">
        <v>19.899999999999999</v>
      </c>
      <c r="D219" s="28">
        <v>2485</v>
      </c>
      <c r="E219" s="16">
        <f t="shared" si="156"/>
        <v>124.87437185929649</v>
      </c>
      <c r="F219" s="17">
        <f t="shared" si="157"/>
        <v>3.0000000000000004</v>
      </c>
      <c r="G219" s="18">
        <v>59.7</v>
      </c>
      <c r="H219" s="19">
        <v>7455</v>
      </c>
      <c r="I219" s="18">
        <v>26</v>
      </c>
      <c r="J219" s="19">
        <v>2408</v>
      </c>
      <c r="K219" s="19">
        <v>58420</v>
      </c>
      <c r="L219" s="136">
        <v>55400</v>
      </c>
      <c r="M219" s="20" t="s">
        <v>8</v>
      </c>
      <c r="N219" s="21">
        <f t="shared" si="158"/>
        <v>3.0959302325581395</v>
      </c>
      <c r="O219" s="22">
        <f t="shared" si="159"/>
        <v>24.260797342192692</v>
      </c>
      <c r="P219" s="23">
        <f t="shared" si="160"/>
        <v>2935.6783919597992</v>
      </c>
      <c r="Q219" s="100">
        <f t="shared" si="161"/>
        <v>0.96901408450704229</v>
      </c>
      <c r="R219" s="17">
        <f t="shared" si="162"/>
        <v>17.000000000000004</v>
      </c>
      <c r="S219" s="24">
        <f t="shared" si="163"/>
        <v>338.3</v>
      </c>
      <c r="T219" s="25">
        <f t="shared" si="163"/>
        <v>42245</v>
      </c>
      <c r="U219" s="24">
        <f t="shared" si="163"/>
        <v>100</v>
      </c>
      <c r="V219" s="25">
        <f t="shared" si="163"/>
        <v>8768</v>
      </c>
      <c r="W219" s="25">
        <f t="shared" si="163"/>
        <v>210940</v>
      </c>
      <c r="X219" s="72">
        <f t="shared" si="163"/>
        <v>200220</v>
      </c>
      <c r="Y219" s="20" t="s">
        <v>8</v>
      </c>
      <c r="Z219" s="21">
        <f t="shared" si="164"/>
        <v>4.8180885036496353</v>
      </c>
      <c r="AA219" s="22">
        <f t="shared" si="165"/>
        <v>24.05793795620438</v>
      </c>
      <c r="AB219" s="103">
        <f t="shared" si="166"/>
        <v>10600</v>
      </c>
      <c r="AC219" s="106">
        <f t="shared" si="167"/>
        <v>3.5283702213279677</v>
      </c>
      <c r="AF219" s="132">
        <f t="shared" si="168"/>
        <v>-2935.6783919597992</v>
      </c>
      <c r="AG219" s="431">
        <f t="shared" si="169"/>
        <v>0</v>
      </c>
      <c r="AH219" s="431">
        <f t="shared" si="170"/>
        <v>0</v>
      </c>
      <c r="AI219" s="132" t="e">
        <f>#REF!-AB219</f>
        <v>#REF!</v>
      </c>
    </row>
    <row r="220" spans="1:35" x14ac:dyDescent="0.25">
      <c r="A220" s="90" t="s">
        <v>35</v>
      </c>
      <c r="B220" s="560"/>
      <c r="C220" s="27">
        <v>16.489999999999998</v>
      </c>
      <c r="D220" s="28">
        <v>2171</v>
      </c>
      <c r="E220" s="16">
        <f t="shared" si="156"/>
        <v>131.65554881746513</v>
      </c>
      <c r="F220" s="17">
        <f t="shared" si="157"/>
        <v>2</v>
      </c>
      <c r="G220" s="18">
        <v>32.979999999999997</v>
      </c>
      <c r="H220" s="19">
        <v>4342</v>
      </c>
      <c r="I220" s="18">
        <v>12</v>
      </c>
      <c r="J220" s="19">
        <v>1099</v>
      </c>
      <c r="K220" s="19">
        <v>26550</v>
      </c>
      <c r="L220" s="136">
        <v>25180</v>
      </c>
      <c r="M220" s="20" t="s">
        <v>8</v>
      </c>
      <c r="N220" s="21">
        <f t="shared" si="158"/>
        <v>3.950864422202002</v>
      </c>
      <c r="O220" s="22">
        <f t="shared" si="159"/>
        <v>24.15832575068244</v>
      </c>
      <c r="P220" s="23">
        <f t="shared" si="160"/>
        <v>1610.0667070952093</v>
      </c>
      <c r="Q220" s="100">
        <f t="shared" si="161"/>
        <v>0.50621833256563797</v>
      </c>
      <c r="R220" s="17">
        <f t="shared" si="162"/>
        <v>17</v>
      </c>
      <c r="S220" s="24">
        <f t="shared" si="163"/>
        <v>280.33</v>
      </c>
      <c r="T220" s="25">
        <f t="shared" si="163"/>
        <v>36907</v>
      </c>
      <c r="U220" s="24">
        <f t="shared" si="163"/>
        <v>90</v>
      </c>
      <c r="V220" s="25">
        <f t="shared" si="163"/>
        <v>6294</v>
      </c>
      <c r="W220" s="25">
        <f t="shared" si="163"/>
        <v>155160</v>
      </c>
      <c r="X220" s="72">
        <f t="shared" si="163"/>
        <v>147330</v>
      </c>
      <c r="Y220" s="20" t="s">
        <v>8</v>
      </c>
      <c r="Z220" s="21">
        <f t="shared" si="164"/>
        <v>5.8638385764219896</v>
      </c>
      <c r="AA220" s="22">
        <f t="shared" si="165"/>
        <v>24.652049571020019</v>
      </c>
      <c r="AB220" s="103">
        <f t="shared" si="166"/>
        <v>9409.338993329291</v>
      </c>
      <c r="AC220" s="106">
        <f t="shared" si="167"/>
        <v>2.8991248272685399</v>
      </c>
      <c r="AF220" s="132">
        <f t="shared" si="168"/>
        <v>-1610.0667070952093</v>
      </c>
      <c r="AG220" s="431">
        <f t="shared" si="169"/>
        <v>0</v>
      </c>
      <c r="AH220" s="431">
        <f t="shared" si="170"/>
        <v>0</v>
      </c>
      <c r="AI220" s="132" t="e">
        <f>#REF!-AB220</f>
        <v>#REF!</v>
      </c>
    </row>
    <row r="221" spans="1:35" x14ac:dyDescent="0.25">
      <c r="A221" s="90" t="s">
        <v>36</v>
      </c>
      <c r="B221" s="560"/>
      <c r="C221" s="27">
        <v>19.05</v>
      </c>
      <c r="D221" s="28">
        <v>2490</v>
      </c>
      <c r="E221" s="16">
        <f t="shared" si="156"/>
        <v>130.70866141732282</v>
      </c>
      <c r="F221" s="17">
        <f t="shared" si="157"/>
        <v>2</v>
      </c>
      <c r="G221" s="18">
        <v>38.1</v>
      </c>
      <c r="H221" s="19">
        <v>4980</v>
      </c>
      <c r="I221" s="18">
        <v>18</v>
      </c>
      <c r="J221" s="19">
        <v>1354</v>
      </c>
      <c r="K221" s="19">
        <v>33040</v>
      </c>
      <c r="L221" s="136">
        <v>31330</v>
      </c>
      <c r="M221" s="20" t="s">
        <v>8</v>
      </c>
      <c r="N221" s="21">
        <f t="shared" si="158"/>
        <v>3.6779911373707534</v>
      </c>
      <c r="O221" s="22">
        <f t="shared" si="159"/>
        <v>24.401772525849335</v>
      </c>
      <c r="P221" s="23">
        <f t="shared" si="160"/>
        <v>1734.3832020997374</v>
      </c>
      <c r="Q221" s="100">
        <f t="shared" si="161"/>
        <v>0.54377510040160637</v>
      </c>
      <c r="R221" s="17">
        <f t="shared" si="162"/>
        <v>17</v>
      </c>
      <c r="S221" s="24">
        <f t="shared" si="163"/>
        <v>323.85000000000002</v>
      </c>
      <c r="T221" s="25">
        <f t="shared" si="163"/>
        <v>42330</v>
      </c>
      <c r="U221" s="24">
        <f t="shared" si="163"/>
        <v>112</v>
      </c>
      <c r="V221" s="25">
        <f t="shared" si="163"/>
        <v>7709</v>
      </c>
      <c r="W221" s="25">
        <f t="shared" si="163"/>
        <v>189760</v>
      </c>
      <c r="X221" s="72">
        <f t="shared" si="163"/>
        <v>180190</v>
      </c>
      <c r="Y221" s="20" t="s">
        <v>8</v>
      </c>
      <c r="Z221" s="21">
        <f t="shared" si="164"/>
        <v>5.4909845634972108</v>
      </c>
      <c r="AA221" s="22">
        <f t="shared" si="165"/>
        <v>24.615384615384617</v>
      </c>
      <c r="AB221" s="103">
        <f t="shared" si="166"/>
        <v>9961.1548556430444</v>
      </c>
      <c r="AC221" s="106">
        <f t="shared" si="167"/>
        <v>3.0959839357429719</v>
      </c>
      <c r="AF221" s="257">
        <f t="shared" si="168"/>
        <v>-1734.3832020997374</v>
      </c>
      <c r="AG221" s="431">
        <f t="shared" si="169"/>
        <v>0</v>
      </c>
      <c r="AH221" s="431">
        <f t="shared" si="170"/>
        <v>0</v>
      </c>
      <c r="AI221" s="286" t="e">
        <f>#REF!-AB221</f>
        <v>#REF!</v>
      </c>
    </row>
    <row r="222" spans="1:35" x14ac:dyDescent="0.25">
      <c r="A222" s="90" t="s">
        <v>37</v>
      </c>
      <c r="B222" s="560"/>
      <c r="C222" s="27">
        <v>20.239999999999998</v>
      </c>
      <c r="D222" s="28">
        <v>2519</v>
      </c>
      <c r="E222" s="16">
        <f t="shared" si="156"/>
        <v>124.45652173913045</v>
      </c>
      <c r="F222" s="17">
        <f t="shared" si="157"/>
        <v>2</v>
      </c>
      <c r="G222" s="18">
        <v>40.479999999999997</v>
      </c>
      <c r="H222" s="19">
        <v>5038</v>
      </c>
      <c r="I222" s="18">
        <v>17</v>
      </c>
      <c r="J222" s="19">
        <v>1370</v>
      </c>
      <c r="K222" s="19">
        <v>33620</v>
      </c>
      <c r="L222" s="136">
        <v>31880</v>
      </c>
      <c r="M222" s="20" t="s">
        <v>8</v>
      </c>
      <c r="N222" s="21">
        <f t="shared" si="158"/>
        <v>3.6773722627737224</v>
      </c>
      <c r="O222" s="22">
        <f t="shared" si="159"/>
        <v>24.540145985401459</v>
      </c>
      <c r="P222" s="23">
        <f t="shared" si="160"/>
        <v>1661.0671936758895</v>
      </c>
      <c r="Q222" s="100">
        <f t="shared" si="161"/>
        <v>0.54386661373560941</v>
      </c>
      <c r="R222" s="17">
        <f t="shared" si="162"/>
        <v>17</v>
      </c>
      <c r="S222" s="24">
        <f t="shared" si="163"/>
        <v>344.08</v>
      </c>
      <c r="T222" s="25">
        <f t="shared" si="163"/>
        <v>42823</v>
      </c>
      <c r="U222" s="24">
        <f t="shared" si="163"/>
        <v>103</v>
      </c>
      <c r="V222" s="25">
        <f t="shared" si="163"/>
        <v>7332</v>
      </c>
      <c r="W222" s="25">
        <f t="shared" si="163"/>
        <v>180340</v>
      </c>
      <c r="X222" s="72">
        <f t="shared" si="163"/>
        <v>171200</v>
      </c>
      <c r="Y222" s="20" t="s">
        <v>8</v>
      </c>
      <c r="Z222" s="21">
        <f t="shared" si="164"/>
        <v>5.8405619203491543</v>
      </c>
      <c r="AA222" s="22">
        <f t="shared" si="165"/>
        <v>24.596290234588107</v>
      </c>
      <c r="AB222" s="103">
        <f t="shared" si="166"/>
        <v>8910.0790513833999</v>
      </c>
      <c r="AC222" s="106">
        <f t="shared" si="167"/>
        <v>2.9106788408098452</v>
      </c>
      <c r="AF222" s="132">
        <f t="shared" si="168"/>
        <v>-1661.0671936758895</v>
      </c>
      <c r="AG222" s="431">
        <f t="shared" si="169"/>
        <v>0</v>
      </c>
      <c r="AH222" s="431">
        <f t="shared" si="170"/>
        <v>0</v>
      </c>
      <c r="AI222" s="132" t="e">
        <f>#REF!-AB222</f>
        <v>#REF!</v>
      </c>
    </row>
    <row r="223" spans="1:35" x14ac:dyDescent="0.25">
      <c r="A223" s="90" t="s">
        <v>18</v>
      </c>
      <c r="B223" s="560"/>
      <c r="C223" s="27">
        <v>15.47</v>
      </c>
      <c r="D223" s="28">
        <v>1640</v>
      </c>
      <c r="E223" s="16">
        <f t="shared" si="156"/>
        <v>106.01163542340012</v>
      </c>
      <c r="F223" s="17">
        <f t="shared" si="157"/>
        <v>2</v>
      </c>
      <c r="G223" s="18">
        <v>30.94</v>
      </c>
      <c r="H223" s="19">
        <v>3280</v>
      </c>
      <c r="I223" s="18">
        <v>10</v>
      </c>
      <c r="J223" s="19">
        <v>929</v>
      </c>
      <c r="K223" s="19">
        <v>22280</v>
      </c>
      <c r="L223" s="136">
        <v>21130</v>
      </c>
      <c r="M223" s="20" t="s">
        <v>8</v>
      </c>
      <c r="N223" s="21">
        <f t="shared" si="158"/>
        <v>3.5306781485468246</v>
      </c>
      <c r="O223" s="22">
        <f t="shared" si="159"/>
        <v>23.982777179763186</v>
      </c>
      <c r="P223" s="23">
        <f t="shared" si="160"/>
        <v>1440.2068519715579</v>
      </c>
      <c r="Q223" s="100">
        <f t="shared" si="161"/>
        <v>0.56646341463414629</v>
      </c>
      <c r="R223" s="17">
        <f t="shared" si="162"/>
        <v>17</v>
      </c>
      <c r="S223" s="24">
        <f t="shared" si="163"/>
        <v>262.99</v>
      </c>
      <c r="T223" s="25">
        <f t="shared" si="163"/>
        <v>27880</v>
      </c>
      <c r="U223" s="24">
        <f t="shared" si="163"/>
        <v>76</v>
      </c>
      <c r="V223" s="25">
        <f t="shared" si="163"/>
        <v>5052</v>
      </c>
      <c r="W223" s="25">
        <f t="shared" si="163"/>
        <v>120880</v>
      </c>
      <c r="X223" s="72">
        <f t="shared" si="163"/>
        <v>114750</v>
      </c>
      <c r="Y223" s="20" t="s">
        <v>8</v>
      </c>
      <c r="Z223" s="21">
        <f t="shared" si="164"/>
        <v>5.5186064924782263</v>
      </c>
      <c r="AA223" s="22">
        <f t="shared" si="165"/>
        <v>23.927157561361838</v>
      </c>
      <c r="AB223" s="103">
        <f t="shared" si="166"/>
        <v>7813.8332255979312</v>
      </c>
      <c r="AC223" s="106">
        <f t="shared" si="167"/>
        <v>3.0804878048780489</v>
      </c>
      <c r="AE223">
        <v>230</v>
      </c>
      <c r="AF223" s="132">
        <f t="shared" si="168"/>
        <v>-1440.2068519715579</v>
      </c>
      <c r="AG223" s="431">
        <f t="shared" si="169"/>
        <v>130.28658536585365</v>
      </c>
      <c r="AH223" s="431">
        <f t="shared" si="170"/>
        <v>3124.6341463414633</v>
      </c>
      <c r="AI223" s="132" t="e">
        <f>#REF!-AB223</f>
        <v>#REF!</v>
      </c>
    </row>
    <row r="224" spans="1:35" x14ac:dyDescent="0.25">
      <c r="A224" s="90" t="s">
        <v>38</v>
      </c>
      <c r="B224" s="560"/>
      <c r="C224" s="27">
        <v>20.6</v>
      </c>
      <c r="D224" s="28">
        <v>2628</v>
      </c>
      <c r="E224" s="16">
        <f t="shared" si="156"/>
        <v>127.57281553398057</v>
      </c>
      <c r="F224" s="17">
        <f t="shared" si="157"/>
        <v>2</v>
      </c>
      <c r="G224" s="18">
        <v>41.2</v>
      </c>
      <c r="H224" s="19">
        <v>5256</v>
      </c>
      <c r="I224" s="18">
        <v>16</v>
      </c>
      <c r="J224" s="19">
        <v>1650</v>
      </c>
      <c r="K224" s="19">
        <v>40530</v>
      </c>
      <c r="L224" s="136">
        <v>38440</v>
      </c>
      <c r="M224" s="20" t="s">
        <v>8</v>
      </c>
      <c r="N224" s="21">
        <f t="shared" si="158"/>
        <v>3.1854545454545455</v>
      </c>
      <c r="O224" s="22">
        <f t="shared" si="159"/>
        <v>24.563636363636363</v>
      </c>
      <c r="P224" s="23">
        <f t="shared" si="160"/>
        <v>1967.4757281553398</v>
      </c>
      <c r="Q224" s="100">
        <f t="shared" si="161"/>
        <v>0.62785388127853881</v>
      </c>
      <c r="R224" s="17">
        <f t="shared" si="162"/>
        <v>17</v>
      </c>
      <c r="S224" s="24">
        <f t="shared" si="163"/>
        <v>350.2</v>
      </c>
      <c r="T224" s="25">
        <f t="shared" si="163"/>
        <v>44676</v>
      </c>
      <c r="U224" s="24">
        <f t="shared" si="163"/>
        <v>98</v>
      </c>
      <c r="V224" s="25">
        <f t="shared" si="163"/>
        <v>8978</v>
      </c>
      <c r="W224" s="25">
        <f t="shared" si="163"/>
        <v>220800</v>
      </c>
      <c r="X224" s="72">
        <f t="shared" si="163"/>
        <v>209650</v>
      </c>
      <c r="Y224" s="20" t="s">
        <v>8</v>
      </c>
      <c r="Z224" s="21">
        <f t="shared" si="164"/>
        <v>4.9761639563377145</v>
      </c>
      <c r="AA224" s="22">
        <f t="shared" si="165"/>
        <v>24.593450657161952</v>
      </c>
      <c r="AB224" s="103">
        <f t="shared" si="166"/>
        <v>10718.446601941747</v>
      </c>
      <c r="AC224" s="106">
        <f t="shared" si="167"/>
        <v>3.4162861491628616</v>
      </c>
      <c r="AF224" s="132">
        <f t="shared" si="168"/>
        <v>-1967.4757281553398</v>
      </c>
      <c r="AG224" s="431">
        <f t="shared" si="169"/>
        <v>0</v>
      </c>
      <c r="AH224" s="431">
        <f t="shared" si="170"/>
        <v>0</v>
      </c>
      <c r="AI224" s="132" t="e">
        <f>#REF!-AB224</f>
        <v>#REF!</v>
      </c>
    </row>
    <row r="225" spans="1:35" x14ac:dyDescent="0.25">
      <c r="A225" s="90" t="s">
        <v>39</v>
      </c>
      <c r="B225" s="560"/>
      <c r="C225" s="27">
        <v>17.48</v>
      </c>
      <c r="D225" s="28">
        <v>2303</v>
      </c>
      <c r="E225" s="16">
        <f t="shared" si="156"/>
        <v>131.75057208237985</v>
      </c>
      <c r="F225" s="17">
        <f t="shared" si="157"/>
        <v>2</v>
      </c>
      <c r="G225" s="18">
        <v>34.96</v>
      </c>
      <c r="H225" s="19">
        <v>4606</v>
      </c>
      <c r="I225" s="18">
        <v>15</v>
      </c>
      <c r="J225" s="19">
        <v>1249</v>
      </c>
      <c r="K225" s="19">
        <v>30710</v>
      </c>
      <c r="L225" s="136">
        <v>29120</v>
      </c>
      <c r="M225" s="20" t="s">
        <v>8</v>
      </c>
      <c r="N225" s="21">
        <f t="shared" si="158"/>
        <v>3.6877502001601279</v>
      </c>
      <c r="O225" s="22">
        <f t="shared" si="159"/>
        <v>24.587670136108887</v>
      </c>
      <c r="P225" s="23">
        <f t="shared" si="160"/>
        <v>1756.8649885583523</v>
      </c>
      <c r="Q225" s="100">
        <f t="shared" si="161"/>
        <v>0.542336083369518</v>
      </c>
      <c r="R225" s="17">
        <f t="shared" si="162"/>
        <v>17</v>
      </c>
      <c r="S225" s="24">
        <f t="shared" si="163"/>
        <v>297.16000000000003</v>
      </c>
      <c r="T225" s="25">
        <f t="shared" si="163"/>
        <v>39151</v>
      </c>
      <c r="U225" s="24">
        <f t="shared" si="163"/>
        <v>96</v>
      </c>
      <c r="V225" s="25">
        <f t="shared" si="163"/>
        <v>7328</v>
      </c>
      <c r="W225" s="25">
        <f t="shared" si="163"/>
        <v>179720</v>
      </c>
      <c r="X225" s="72">
        <f t="shared" si="163"/>
        <v>170650</v>
      </c>
      <c r="Y225" s="20" t="s">
        <v>8</v>
      </c>
      <c r="Z225" s="21">
        <f t="shared" si="164"/>
        <v>5.342658296943231</v>
      </c>
      <c r="AA225" s="22">
        <f t="shared" si="165"/>
        <v>24.525109170305676</v>
      </c>
      <c r="AB225" s="103">
        <f t="shared" si="166"/>
        <v>10281.464530892448</v>
      </c>
      <c r="AC225" s="106">
        <f t="shared" si="167"/>
        <v>3.1819366044290058</v>
      </c>
      <c r="AF225" s="132">
        <f t="shared" si="168"/>
        <v>-1756.8649885583523</v>
      </c>
      <c r="AG225" s="431">
        <f t="shared" si="169"/>
        <v>0</v>
      </c>
      <c r="AH225" s="431">
        <f t="shared" si="170"/>
        <v>0</v>
      </c>
      <c r="AI225" s="286" t="e">
        <f>#REF!-AB225</f>
        <v>#REF!</v>
      </c>
    </row>
    <row r="226" spans="1:35" x14ac:dyDescent="0.25">
      <c r="A226" s="90" t="s">
        <v>40</v>
      </c>
      <c r="B226" s="560"/>
      <c r="C226" s="27">
        <v>12.81</v>
      </c>
      <c r="D226" s="28">
        <v>1641</v>
      </c>
      <c r="E226" s="16">
        <f t="shared" si="156"/>
        <v>128.10304449648712</v>
      </c>
      <c r="F226" s="17">
        <f t="shared" si="157"/>
        <v>2</v>
      </c>
      <c r="G226" s="18">
        <v>25.62</v>
      </c>
      <c r="H226" s="19">
        <v>3282</v>
      </c>
      <c r="I226" s="18">
        <v>9</v>
      </c>
      <c r="J226" s="19">
        <v>847</v>
      </c>
      <c r="K226" s="19">
        <v>20010</v>
      </c>
      <c r="L226" s="136">
        <v>18980</v>
      </c>
      <c r="M226" s="20" t="s">
        <v>8</v>
      </c>
      <c r="N226" s="21">
        <f t="shared" si="158"/>
        <v>3.8748524203069659</v>
      </c>
      <c r="O226" s="22">
        <f t="shared" si="159"/>
        <v>23.624557260920898</v>
      </c>
      <c r="P226" s="23">
        <f t="shared" si="160"/>
        <v>1562.0608899297424</v>
      </c>
      <c r="Q226" s="100">
        <f t="shared" si="161"/>
        <v>0.51614868982327844</v>
      </c>
      <c r="R226" s="17">
        <f t="shared" si="162"/>
        <v>16.999999999999996</v>
      </c>
      <c r="S226" s="24">
        <f t="shared" si="163"/>
        <v>217.76999999999998</v>
      </c>
      <c r="T226" s="25">
        <f t="shared" si="163"/>
        <v>27897</v>
      </c>
      <c r="U226" s="24">
        <f t="shared" si="163"/>
        <v>63</v>
      </c>
      <c r="V226" s="25">
        <f t="shared" si="163"/>
        <v>4805</v>
      </c>
      <c r="W226" s="25">
        <f t="shared" si="163"/>
        <v>109540</v>
      </c>
      <c r="X226" s="72">
        <f t="shared" si="163"/>
        <v>103970</v>
      </c>
      <c r="Y226" s="20" t="s">
        <v>8</v>
      </c>
      <c r="Z226" s="21">
        <f t="shared" si="164"/>
        <v>5.8058272632674299</v>
      </c>
      <c r="AA226" s="22">
        <f t="shared" si="165"/>
        <v>22.797086368366283</v>
      </c>
      <c r="AB226" s="103">
        <f t="shared" si="166"/>
        <v>8551.1319281811084</v>
      </c>
      <c r="AC226" s="106">
        <f t="shared" si="167"/>
        <v>2.9280926264472882</v>
      </c>
      <c r="AF226" s="132">
        <f t="shared" si="168"/>
        <v>-1562.0608899297424</v>
      </c>
      <c r="AG226" s="431">
        <f t="shared" si="169"/>
        <v>0</v>
      </c>
      <c r="AH226" s="431">
        <f t="shared" si="170"/>
        <v>0</v>
      </c>
      <c r="AI226" s="132" t="e">
        <f>#REF!-AB226</f>
        <v>#REF!</v>
      </c>
    </row>
    <row r="227" spans="1:35" x14ac:dyDescent="0.25">
      <c r="A227" s="91" t="s">
        <v>41</v>
      </c>
      <c r="B227" s="561"/>
      <c r="C227" s="54">
        <v>2.2200000000000002</v>
      </c>
      <c r="D227" s="55">
        <v>278</v>
      </c>
      <c r="E227" s="11">
        <f t="shared" si="156"/>
        <v>125.22522522522522</v>
      </c>
      <c r="F227" s="7">
        <f t="shared" si="157"/>
        <v>2</v>
      </c>
      <c r="G227" s="6">
        <v>4.4400000000000004</v>
      </c>
      <c r="H227" s="5">
        <v>556</v>
      </c>
      <c r="I227" s="6">
        <v>2</v>
      </c>
      <c r="J227" s="5">
        <v>148</v>
      </c>
      <c r="K227" s="5">
        <v>3610</v>
      </c>
      <c r="L227" s="137">
        <v>3420</v>
      </c>
      <c r="M227" s="131" t="s">
        <v>8</v>
      </c>
      <c r="N227" s="60">
        <f t="shared" si="158"/>
        <v>3.7567567567567566</v>
      </c>
      <c r="O227" s="61">
        <f t="shared" si="159"/>
        <v>24.391891891891891</v>
      </c>
      <c r="P227" s="62">
        <f t="shared" si="160"/>
        <v>1626.1261261261259</v>
      </c>
      <c r="Q227" s="120">
        <f t="shared" si="161"/>
        <v>0.53237410071942448</v>
      </c>
      <c r="R227" s="17">
        <f t="shared" si="162"/>
        <v>17</v>
      </c>
      <c r="S227" s="24">
        <f t="shared" ref="S227:X230" si="171">G227+S176</f>
        <v>37.74</v>
      </c>
      <c r="T227" s="25">
        <f t="shared" si="171"/>
        <v>4726</v>
      </c>
      <c r="U227" s="24">
        <f t="shared" si="171"/>
        <v>17</v>
      </c>
      <c r="V227" s="25">
        <f t="shared" si="171"/>
        <v>984</v>
      </c>
      <c r="W227" s="25">
        <f t="shared" si="171"/>
        <v>23970</v>
      </c>
      <c r="X227" s="72">
        <f t="shared" si="171"/>
        <v>22760</v>
      </c>
      <c r="Y227" s="131" t="s">
        <v>8</v>
      </c>
      <c r="Z227" s="21">
        <f t="shared" si="164"/>
        <v>4.8028455284552845</v>
      </c>
      <c r="AA227" s="22">
        <f t="shared" si="165"/>
        <v>24.359756097560975</v>
      </c>
      <c r="AB227" s="103">
        <f t="shared" si="166"/>
        <v>10797.297297297297</v>
      </c>
      <c r="AC227" s="106">
        <f t="shared" si="167"/>
        <v>3.5395683453237412</v>
      </c>
      <c r="AF227" s="132">
        <f t="shared" si="168"/>
        <v>-1626.1261261261259</v>
      </c>
      <c r="AG227" s="431">
        <f t="shared" si="169"/>
        <v>0</v>
      </c>
      <c r="AH227" s="431">
        <f t="shared" si="170"/>
        <v>0</v>
      </c>
      <c r="AI227" s="132" t="e">
        <f>#REF!-AB227</f>
        <v>#REF!</v>
      </c>
    </row>
    <row r="228" spans="1:35" x14ac:dyDescent="0.25">
      <c r="A228" s="92" t="s">
        <v>24</v>
      </c>
      <c r="B228" s="44"/>
      <c r="C228" s="45">
        <f t="shared" ref="C228:D228" si="172">SUM(C211:C227)</f>
        <v>285.72000000000003</v>
      </c>
      <c r="D228" s="46">
        <f t="shared" si="172"/>
        <v>35857</v>
      </c>
      <c r="E228" s="130">
        <f t="shared" si="156"/>
        <v>125.49699006019878</v>
      </c>
      <c r="F228" s="73"/>
      <c r="G228" s="45">
        <f t="shared" ref="G228:L228" si="173">SUM(G211:G227)</f>
        <v>655.67000000000019</v>
      </c>
      <c r="H228" s="46">
        <f t="shared" si="173"/>
        <v>82247</v>
      </c>
      <c r="I228" s="45">
        <f t="shared" si="173"/>
        <v>269</v>
      </c>
      <c r="J228" s="46">
        <f t="shared" si="173"/>
        <v>24126</v>
      </c>
      <c r="K228" s="46">
        <f t="shared" si="173"/>
        <v>588090</v>
      </c>
      <c r="L228" s="46">
        <f t="shared" si="173"/>
        <v>557690</v>
      </c>
      <c r="M228" s="74" t="s">
        <v>8</v>
      </c>
      <c r="N228" s="75">
        <f t="shared" si="158"/>
        <v>3.4090607643206501</v>
      </c>
      <c r="O228" s="76">
        <f t="shared" si="159"/>
        <v>24.375777169858246</v>
      </c>
      <c r="P228" s="77">
        <f t="shared" si="160"/>
        <v>2058.2738345233092</v>
      </c>
      <c r="Q228" s="101">
        <f>J228/D228</f>
        <v>0.67283933402125107</v>
      </c>
      <c r="R228" s="73"/>
      <c r="S228" s="45">
        <f t="shared" ref="S228:W228" si="174">SUM(S211:S227)</f>
        <v>4857.24</v>
      </c>
      <c r="T228" s="46">
        <f t="shared" si="174"/>
        <v>609569</v>
      </c>
      <c r="U228" s="45">
        <f t="shared" si="174"/>
        <v>1484</v>
      </c>
      <c r="V228" s="46">
        <f t="shared" si="174"/>
        <v>113929</v>
      </c>
      <c r="W228" s="46">
        <f t="shared" si="174"/>
        <v>2749270</v>
      </c>
      <c r="X228" s="72">
        <f t="shared" si="171"/>
        <v>2609590</v>
      </c>
      <c r="Y228" s="129" t="s">
        <v>8</v>
      </c>
      <c r="Z228" s="75">
        <f t="shared" si="164"/>
        <v>5.3504287758165177</v>
      </c>
      <c r="AA228" s="76">
        <f t="shared" si="165"/>
        <v>24.131432734422315</v>
      </c>
      <c r="AB228" s="112">
        <f t="shared" si="166"/>
        <v>9622.2525549489001</v>
      </c>
      <c r="AC228" s="107">
        <f>V228/D228</f>
        <v>3.1773154474719023</v>
      </c>
      <c r="AF228" s="132"/>
      <c r="AG228" s="431">
        <f t="shared" si="169"/>
        <v>0</v>
      </c>
      <c r="AH228" s="431">
        <f t="shared" si="170"/>
        <v>0</v>
      </c>
      <c r="AI228" s="132" t="e">
        <f>#REF!-AB228</f>
        <v>#REF!</v>
      </c>
    </row>
    <row r="229" spans="1:35" x14ac:dyDescent="0.25">
      <c r="A229" s="90" t="s">
        <v>42</v>
      </c>
      <c r="B229" s="562">
        <v>1998</v>
      </c>
      <c r="C229" s="27">
        <v>19.739999999999998</v>
      </c>
      <c r="D229" s="28">
        <v>2490</v>
      </c>
      <c r="E229" s="16">
        <f t="shared" si="156"/>
        <v>126.13981762917935</v>
      </c>
      <c r="F229" s="17">
        <f t="shared" ref="F229:F239" si="175">G229/C229</f>
        <v>3</v>
      </c>
      <c r="G229" s="18">
        <v>59.22</v>
      </c>
      <c r="H229" s="19">
        <v>7470</v>
      </c>
      <c r="I229" s="18">
        <v>27</v>
      </c>
      <c r="J229" s="19">
        <v>2065</v>
      </c>
      <c r="K229" s="19">
        <v>50100</v>
      </c>
      <c r="L229" s="136">
        <v>47510</v>
      </c>
      <c r="M229" s="20" t="s">
        <v>8</v>
      </c>
      <c r="N229" s="21">
        <f t="shared" si="158"/>
        <v>3.6174334140435835</v>
      </c>
      <c r="O229" s="22">
        <f t="shared" si="159"/>
        <v>24.261501210653751</v>
      </c>
      <c r="P229" s="23">
        <f t="shared" si="160"/>
        <v>2537.9939209726444</v>
      </c>
      <c r="Q229" s="100">
        <f t="shared" ref="Q229:Q239" si="176">J229/D229</f>
        <v>0.82931726907630521</v>
      </c>
      <c r="R229" s="17">
        <f t="shared" ref="R229:R239" si="177">S229/C229</f>
        <v>16.999999999999996</v>
      </c>
      <c r="S229" s="24">
        <f t="shared" ref="S229:X244" si="178">G229+S178</f>
        <v>335.57999999999993</v>
      </c>
      <c r="T229" s="25">
        <f t="shared" si="178"/>
        <v>42330</v>
      </c>
      <c r="U229" s="24">
        <f t="shared" si="178"/>
        <v>102</v>
      </c>
      <c r="V229" s="25">
        <f t="shared" si="178"/>
        <v>7952</v>
      </c>
      <c r="W229" s="25">
        <f t="shared" si="178"/>
        <v>191230</v>
      </c>
      <c r="X229" s="72">
        <f t="shared" si="171"/>
        <v>181490</v>
      </c>
      <c r="Y229" s="131" t="s">
        <v>8</v>
      </c>
      <c r="Z229" s="21">
        <f t="shared" si="164"/>
        <v>5.3231891348088531</v>
      </c>
      <c r="AA229" s="22">
        <f t="shared" si="165"/>
        <v>24.048038229376257</v>
      </c>
      <c r="AB229" s="103">
        <f t="shared" si="166"/>
        <v>9687.4366767983793</v>
      </c>
      <c r="AC229" s="106">
        <f t="shared" ref="AC229:AC239" si="179">V229/D229</f>
        <v>3.1935742971887549</v>
      </c>
      <c r="AF229" s="132">
        <f t="shared" ref="AF229:AF239" si="180">AD229-P229</f>
        <v>-2537.9939209726444</v>
      </c>
      <c r="AG229" s="431">
        <f t="shared" si="169"/>
        <v>0</v>
      </c>
      <c r="AH229" s="431">
        <f t="shared" si="170"/>
        <v>0</v>
      </c>
      <c r="AI229" s="132" t="e">
        <f>#REF!-AB229</f>
        <v>#REF!</v>
      </c>
    </row>
    <row r="230" spans="1:35" x14ac:dyDescent="0.25">
      <c r="A230" s="89" t="s">
        <v>43</v>
      </c>
      <c r="B230" s="563"/>
      <c r="C230" s="78">
        <v>22.16</v>
      </c>
      <c r="D230" s="79">
        <v>2704</v>
      </c>
      <c r="E230" s="63">
        <f t="shared" si="156"/>
        <v>122.02166064981949</v>
      </c>
      <c r="F230" s="64">
        <f t="shared" si="175"/>
        <v>2</v>
      </c>
      <c r="G230" s="65">
        <v>44.32</v>
      </c>
      <c r="H230" s="66">
        <v>5408</v>
      </c>
      <c r="I230" s="65">
        <v>18</v>
      </c>
      <c r="J230" s="66">
        <v>1605</v>
      </c>
      <c r="K230" s="66">
        <v>38960</v>
      </c>
      <c r="L230" s="135">
        <v>36940</v>
      </c>
      <c r="M230" s="67" t="s">
        <v>8</v>
      </c>
      <c r="N230" s="68">
        <f t="shared" si="158"/>
        <v>3.3694704049844235</v>
      </c>
      <c r="O230" s="69">
        <f t="shared" si="159"/>
        <v>24.274143302180686</v>
      </c>
      <c r="P230" s="70">
        <f t="shared" si="160"/>
        <v>1758.1227436823106</v>
      </c>
      <c r="Q230" s="100">
        <f t="shared" si="176"/>
        <v>0.59356508875739644</v>
      </c>
      <c r="R230" s="64">
        <f t="shared" si="177"/>
        <v>16.41335740072202</v>
      </c>
      <c r="S230" s="71">
        <f t="shared" si="178"/>
        <v>363.71999999999997</v>
      </c>
      <c r="T230" s="72">
        <f t="shared" si="178"/>
        <v>44327</v>
      </c>
      <c r="U230" s="71">
        <f t="shared" si="178"/>
        <v>108</v>
      </c>
      <c r="V230" s="72">
        <f t="shared" si="178"/>
        <v>8533</v>
      </c>
      <c r="W230" s="72">
        <f t="shared" si="178"/>
        <v>197760</v>
      </c>
      <c r="X230" s="72">
        <f t="shared" si="171"/>
        <v>187730</v>
      </c>
      <c r="Y230" s="67" t="s">
        <v>8</v>
      </c>
      <c r="Z230" s="21">
        <f t="shared" si="164"/>
        <v>5.1947732333294265</v>
      </c>
      <c r="AA230" s="22">
        <f t="shared" si="165"/>
        <v>23.175905308801124</v>
      </c>
      <c r="AB230" s="103">
        <f t="shared" si="166"/>
        <v>8924.1877256317694</v>
      </c>
      <c r="AC230" s="106">
        <f t="shared" si="179"/>
        <v>3.1556952662721893</v>
      </c>
      <c r="AF230" s="132">
        <f t="shared" si="180"/>
        <v>-1758.1227436823106</v>
      </c>
      <c r="AG230" s="431">
        <f t="shared" si="169"/>
        <v>0</v>
      </c>
      <c r="AH230" s="431">
        <f t="shared" si="170"/>
        <v>0</v>
      </c>
      <c r="AI230" s="132" t="e">
        <f>#REF!-AB230</f>
        <v>#REF!</v>
      </c>
    </row>
    <row r="231" spans="1:35" x14ac:dyDescent="0.25">
      <c r="A231" s="90" t="s">
        <v>44</v>
      </c>
      <c r="B231" s="563"/>
      <c r="C231" s="27">
        <v>13.09</v>
      </c>
      <c r="D231" s="28">
        <v>1518</v>
      </c>
      <c r="E231" s="16">
        <f t="shared" si="156"/>
        <v>115.96638655462185</v>
      </c>
      <c r="F231" s="17">
        <f t="shared" si="175"/>
        <v>2.3888464476699771</v>
      </c>
      <c r="G231" s="18">
        <v>31.27</v>
      </c>
      <c r="H231" s="19">
        <v>3626</v>
      </c>
      <c r="I231" s="18">
        <v>12</v>
      </c>
      <c r="J231" s="19">
        <v>1375</v>
      </c>
      <c r="K231" s="19">
        <v>33090</v>
      </c>
      <c r="L231" s="136">
        <v>31380</v>
      </c>
      <c r="M231" s="20" t="s">
        <v>8</v>
      </c>
      <c r="N231" s="21">
        <f t="shared" si="158"/>
        <v>2.6370909090909089</v>
      </c>
      <c r="O231" s="22">
        <f t="shared" si="159"/>
        <v>24.065454545454546</v>
      </c>
      <c r="P231" s="23">
        <f t="shared" si="160"/>
        <v>2527.8838808250575</v>
      </c>
      <c r="Q231" s="100">
        <f t="shared" si="176"/>
        <v>0.90579710144927539</v>
      </c>
      <c r="R231" s="17">
        <f t="shared" si="177"/>
        <v>16.770817417876241</v>
      </c>
      <c r="S231" s="24">
        <f t="shared" si="178"/>
        <v>219.53</v>
      </c>
      <c r="T231" s="25">
        <f t="shared" si="178"/>
        <v>25460</v>
      </c>
      <c r="U231" s="24">
        <f t="shared" si="178"/>
        <v>66</v>
      </c>
      <c r="V231" s="25">
        <f t="shared" si="178"/>
        <v>5478</v>
      </c>
      <c r="W231" s="25">
        <f t="shared" si="178"/>
        <v>125920</v>
      </c>
      <c r="X231" s="72">
        <f t="shared" si="178"/>
        <v>119540</v>
      </c>
      <c r="Y231" s="20" t="s">
        <v>8</v>
      </c>
      <c r="Z231" s="21">
        <f t="shared" si="164"/>
        <v>4.6476816356334432</v>
      </c>
      <c r="AA231" s="22">
        <f t="shared" si="165"/>
        <v>22.986491420226361</v>
      </c>
      <c r="AB231" s="103">
        <f t="shared" si="166"/>
        <v>9619.5569136745617</v>
      </c>
      <c r="AC231" s="106">
        <f t="shared" si="179"/>
        <v>3.6086956521739131</v>
      </c>
      <c r="AF231" s="132">
        <f t="shared" si="180"/>
        <v>-2527.8838808250575</v>
      </c>
      <c r="AG231" s="431">
        <f t="shared" si="169"/>
        <v>0</v>
      </c>
      <c r="AH231" s="431">
        <f t="shared" si="170"/>
        <v>0</v>
      </c>
      <c r="AI231" s="132" t="e">
        <f>#REF!-AB231</f>
        <v>#REF!</v>
      </c>
    </row>
    <row r="232" spans="1:35" x14ac:dyDescent="0.25">
      <c r="A232" s="90" t="s">
        <v>45</v>
      </c>
      <c r="B232" s="563"/>
      <c r="C232" s="27">
        <v>16.28</v>
      </c>
      <c r="D232" s="28">
        <v>1976</v>
      </c>
      <c r="E232" s="16">
        <f t="shared" si="156"/>
        <v>121.37592137592137</v>
      </c>
      <c r="F232" s="17">
        <f t="shared" si="175"/>
        <v>2</v>
      </c>
      <c r="G232" s="18">
        <v>32.56</v>
      </c>
      <c r="H232" s="19">
        <v>3952</v>
      </c>
      <c r="I232" s="18">
        <v>11</v>
      </c>
      <c r="J232" s="19">
        <v>1028</v>
      </c>
      <c r="K232" s="19">
        <v>25200</v>
      </c>
      <c r="L232" s="136">
        <v>23900</v>
      </c>
      <c r="M232" s="20" t="s">
        <v>8</v>
      </c>
      <c r="N232" s="21">
        <f t="shared" si="158"/>
        <v>3.8443579766536966</v>
      </c>
      <c r="O232" s="22">
        <f t="shared" si="159"/>
        <v>24.513618677042803</v>
      </c>
      <c r="P232" s="23">
        <f t="shared" si="160"/>
        <v>1547.9115479115478</v>
      </c>
      <c r="Q232" s="100">
        <f t="shared" si="176"/>
        <v>0.52024291497975705</v>
      </c>
      <c r="R232" s="17">
        <f t="shared" si="177"/>
        <v>17</v>
      </c>
      <c r="S232" s="24">
        <f t="shared" si="178"/>
        <v>276.76</v>
      </c>
      <c r="T232" s="25">
        <f t="shared" si="178"/>
        <v>33592</v>
      </c>
      <c r="U232" s="24">
        <f t="shared" si="178"/>
        <v>91</v>
      </c>
      <c r="V232" s="25">
        <f t="shared" si="178"/>
        <v>5895</v>
      </c>
      <c r="W232" s="25">
        <f t="shared" si="178"/>
        <v>145190</v>
      </c>
      <c r="X232" s="72">
        <f t="shared" si="178"/>
        <v>137840</v>
      </c>
      <c r="Y232" s="20" t="s">
        <v>8</v>
      </c>
      <c r="Z232" s="21">
        <f t="shared" si="164"/>
        <v>5.6983884648006784</v>
      </c>
      <c r="AA232" s="22">
        <f t="shared" si="165"/>
        <v>24.629346904156066</v>
      </c>
      <c r="AB232" s="103">
        <f t="shared" si="166"/>
        <v>8918.3046683046668</v>
      </c>
      <c r="AC232" s="106">
        <f t="shared" si="179"/>
        <v>2.9832995951417005</v>
      </c>
      <c r="AF232" s="132">
        <f t="shared" si="180"/>
        <v>-1547.9115479115478</v>
      </c>
      <c r="AG232" s="431">
        <f t="shared" si="169"/>
        <v>0</v>
      </c>
      <c r="AH232" s="431">
        <f t="shared" si="170"/>
        <v>0</v>
      </c>
      <c r="AI232" s="132" t="e">
        <f>#REF!-AB232</f>
        <v>#REF!</v>
      </c>
    </row>
    <row r="233" spans="1:35" x14ac:dyDescent="0.25">
      <c r="A233" s="90" t="s">
        <v>46</v>
      </c>
      <c r="B233" s="563"/>
      <c r="C233" s="27">
        <v>18.239999999999998</v>
      </c>
      <c r="D233" s="28">
        <v>2462</v>
      </c>
      <c r="E233" s="16">
        <f t="shared" si="156"/>
        <v>134.9780701754386</v>
      </c>
      <c r="F233" s="17">
        <f t="shared" si="175"/>
        <v>2</v>
      </c>
      <c r="G233" s="18">
        <v>36.479999999999997</v>
      </c>
      <c r="H233" s="19">
        <v>4924</v>
      </c>
      <c r="I233" s="18">
        <v>16</v>
      </c>
      <c r="J233" s="19">
        <v>1166</v>
      </c>
      <c r="K233" s="19">
        <v>28330</v>
      </c>
      <c r="L233" s="136">
        <v>26870</v>
      </c>
      <c r="M233" s="20" t="s">
        <v>8</v>
      </c>
      <c r="N233" s="21">
        <f t="shared" si="158"/>
        <v>4.2229845626072038</v>
      </c>
      <c r="O233" s="22">
        <f t="shared" si="159"/>
        <v>24.296740994854204</v>
      </c>
      <c r="P233" s="23">
        <f t="shared" si="160"/>
        <v>1553.1798245614036</v>
      </c>
      <c r="Q233" s="100">
        <f t="shared" si="176"/>
        <v>0.47359870024370432</v>
      </c>
      <c r="R233" s="17">
        <f t="shared" si="177"/>
        <v>17</v>
      </c>
      <c r="S233" s="24">
        <f t="shared" si="178"/>
        <v>310.08</v>
      </c>
      <c r="T233" s="25">
        <f t="shared" si="178"/>
        <v>41854</v>
      </c>
      <c r="U233" s="24">
        <f t="shared" si="178"/>
        <v>98</v>
      </c>
      <c r="V233" s="25">
        <f t="shared" si="178"/>
        <v>7057</v>
      </c>
      <c r="W233" s="25">
        <f t="shared" si="178"/>
        <v>174880</v>
      </c>
      <c r="X233" s="72">
        <f t="shared" si="178"/>
        <v>166040</v>
      </c>
      <c r="Y233" s="20" t="s">
        <v>8</v>
      </c>
      <c r="Z233" s="21">
        <f t="shared" si="164"/>
        <v>5.9308488026073398</v>
      </c>
      <c r="AA233" s="22">
        <f t="shared" si="165"/>
        <v>24.781068442681025</v>
      </c>
      <c r="AB233" s="103">
        <f t="shared" si="166"/>
        <v>9587.7192982456145</v>
      </c>
      <c r="AC233" s="106">
        <f t="shared" si="179"/>
        <v>2.8663688058489032</v>
      </c>
      <c r="AF233" s="132">
        <f t="shared" si="180"/>
        <v>-1553.1798245614036</v>
      </c>
      <c r="AG233" s="431">
        <f t="shared" si="169"/>
        <v>0</v>
      </c>
      <c r="AH233" s="431">
        <f t="shared" si="170"/>
        <v>0</v>
      </c>
      <c r="AI233" s="132" t="e">
        <f>#REF!-AB233</f>
        <v>#REF!</v>
      </c>
    </row>
    <row r="234" spans="1:35" x14ac:dyDescent="0.25">
      <c r="A234" s="90" t="s">
        <v>47</v>
      </c>
      <c r="B234" s="563"/>
      <c r="C234" s="27">
        <v>16.23</v>
      </c>
      <c r="D234" s="28">
        <v>2247</v>
      </c>
      <c r="E234" s="16">
        <f t="shared" si="156"/>
        <v>138.44731977818853</v>
      </c>
      <c r="F234" s="17">
        <f t="shared" si="175"/>
        <v>2</v>
      </c>
      <c r="G234" s="18">
        <v>32.46</v>
      </c>
      <c r="H234" s="19">
        <v>4494</v>
      </c>
      <c r="I234" s="18">
        <v>14</v>
      </c>
      <c r="J234" s="19">
        <v>1147</v>
      </c>
      <c r="K234" s="19">
        <v>27300</v>
      </c>
      <c r="L234" s="136">
        <v>25890</v>
      </c>
      <c r="M234" s="20" t="s">
        <v>8</v>
      </c>
      <c r="N234" s="21">
        <f t="shared" si="158"/>
        <v>3.918047079337402</v>
      </c>
      <c r="O234" s="22">
        <f t="shared" si="159"/>
        <v>23.801220575414124</v>
      </c>
      <c r="P234" s="23">
        <f t="shared" si="160"/>
        <v>1682.0702402957486</v>
      </c>
      <c r="Q234" s="100">
        <f t="shared" si="176"/>
        <v>0.51045838896306184</v>
      </c>
      <c r="R234" s="17">
        <f t="shared" si="177"/>
        <v>17</v>
      </c>
      <c r="S234" s="24">
        <f t="shared" si="178"/>
        <v>275.91000000000003</v>
      </c>
      <c r="T234" s="25">
        <f t="shared" si="178"/>
        <v>38199</v>
      </c>
      <c r="U234" s="24">
        <f t="shared" si="178"/>
        <v>87</v>
      </c>
      <c r="V234" s="25">
        <f t="shared" si="178"/>
        <v>6376</v>
      </c>
      <c r="W234" s="25">
        <f t="shared" si="178"/>
        <v>148630</v>
      </c>
      <c r="X234" s="72">
        <f t="shared" si="178"/>
        <v>141150</v>
      </c>
      <c r="Y234" s="20" t="s">
        <v>8</v>
      </c>
      <c r="Z234" s="21">
        <f t="shared" si="164"/>
        <v>5.9910602258469261</v>
      </c>
      <c r="AA234" s="22">
        <f t="shared" si="165"/>
        <v>23.310853199498119</v>
      </c>
      <c r="AB234" s="103">
        <f t="shared" si="166"/>
        <v>9157.7325939617986</v>
      </c>
      <c r="AC234" s="106">
        <f t="shared" si="179"/>
        <v>2.8375611927013797</v>
      </c>
      <c r="AF234" s="132">
        <f t="shared" si="180"/>
        <v>-1682.0702402957486</v>
      </c>
      <c r="AG234" s="431">
        <f t="shared" si="169"/>
        <v>0</v>
      </c>
      <c r="AH234" s="431">
        <f t="shared" si="170"/>
        <v>0</v>
      </c>
      <c r="AI234" s="132" t="e">
        <f>#REF!-AB234</f>
        <v>#REF!</v>
      </c>
    </row>
    <row r="235" spans="1:35" x14ac:dyDescent="0.25">
      <c r="A235" s="90" t="s">
        <v>48</v>
      </c>
      <c r="B235" s="563"/>
      <c r="C235" s="27">
        <v>3.23</v>
      </c>
      <c r="D235" s="28">
        <v>402</v>
      </c>
      <c r="E235" s="16">
        <f t="shared" si="156"/>
        <v>124.45820433436532</v>
      </c>
      <c r="F235" s="17">
        <f t="shared" si="175"/>
        <v>2</v>
      </c>
      <c r="G235" s="18">
        <v>6.46</v>
      </c>
      <c r="H235" s="19">
        <v>804</v>
      </c>
      <c r="I235" s="18">
        <v>2</v>
      </c>
      <c r="J235" s="19">
        <v>177</v>
      </c>
      <c r="K235" s="19">
        <v>4220</v>
      </c>
      <c r="L235" s="136">
        <v>4010</v>
      </c>
      <c r="M235" s="20" t="s">
        <v>8</v>
      </c>
      <c r="N235" s="21">
        <f t="shared" si="158"/>
        <v>4.5423728813559325</v>
      </c>
      <c r="O235" s="22">
        <f t="shared" si="159"/>
        <v>23.841807909604519</v>
      </c>
      <c r="P235" s="23">
        <f t="shared" si="160"/>
        <v>1306.501547987616</v>
      </c>
      <c r="Q235" s="100">
        <f t="shared" si="176"/>
        <v>0.44029850746268656</v>
      </c>
      <c r="R235" s="17">
        <f t="shared" si="177"/>
        <v>17</v>
      </c>
      <c r="S235" s="24">
        <f t="shared" si="178"/>
        <v>54.910000000000004</v>
      </c>
      <c r="T235" s="25">
        <f t="shared" si="178"/>
        <v>6834</v>
      </c>
      <c r="U235" s="24">
        <f t="shared" si="178"/>
        <v>17</v>
      </c>
      <c r="V235" s="25">
        <f t="shared" si="178"/>
        <v>1189</v>
      </c>
      <c r="W235" s="25">
        <f t="shared" si="178"/>
        <v>28850</v>
      </c>
      <c r="X235" s="72">
        <f t="shared" si="178"/>
        <v>27420</v>
      </c>
      <c r="Y235" s="20" t="s">
        <v>8</v>
      </c>
      <c r="Z235" s="21">
        <f t="shared" si="164"/>
        <v>5.7476871320437342</v>
      </c>
      <c r="AA235" s="22">
        <f t="shared" si="165"/>
        <v>24.264087468460893</v>
      </c>
      <c r="AB235" s="103">
        <f t="shared" si="166"/>
        <v>8931.8885448916408</v>
      </c>
      <c r="AC235" s="106">
        <f t="shared" si="179"/>
        <v>2.9577114427860698</v>
      </c>
      <c r="AF235" s="132">
        <f t="shared" si="180"/>
        <v>-1306.501547987616</v>
      </c>
      <c r="AG235" s="431">
        <f t="shared" si="169"/>
        <v>0</v>
      </c>
      <c r="AH235" s="431">
        <f t="shared" si="170"/>
        <v>0</v>
      </c>
      <c r="AI235" s="132" t="e">
        <f>#REF!-AB235</f>
        <v>#REF!</v>
      </c>
    </row>
    <row r="236" spans="1:35" x14ac:dyDescent="0.25">
      <c r="A236" s="90" t="s">
        <v>49</v>
      </c>
      <c r="B236" s="563"/>
      <c r="C236" s="27">
        <v>8.82</v>
      </c>
      <c r="D236" s="28">
        <v>1152</v>
      </c>
      <c r="E236" s="16">
        <f t="shared" si="156"/>
        <v>130.61224489795919</v>
      </c>
      <c r="F236" s="17">
        <f t="shared" si="175"/>
        <v>2</v>
      </c>
      <c r="G236" s="18">
        <v>17.64</v>
      </c>
      <c r="H236" s="19">
        <v>2304</v>
      </c>
      <c r="I236" s="18">
        <v>7</v>
      </c>
      <c r="J236" s="19">
        <v>563</v>
      </c>
      <c r="K236" s="19">
        <v>13540</v>
      </c>
      <c r="L236" s="136">
        <v>12840</v>
      </c>
      <c r="M236" s="20" t="s">
        <v>8</v>
      </c>
      <c r="N236" s="21">
        <f t="shared" si="158"/>
        <v>4.0923623445825932</v>
      </c>
      <c r="O236" s="22">
        <f t="shared" si="159"/>
        <v>24.049733570159859</v>
      </c>
      <c r="P236" s="23">
        <f t="shared" si="160"/>
        <v>1535.1473922902494</v>
      </c>
      <c r="Q236" s="100">
        <f t="shared" si="176"/>
        <v>0.48871527777777779</v>
      </c>
      <c r="R236" s="17">
        <f t="shared" si="177"/>
        <v>17</v>
      </c>
      <c r="S236" s="24">
        <f t="shared" si="178"/>
        <v>149.94</v>
      </c>
      <c r="T236" s="25">
        <f t="shared" si="178"/>
        <v>19584</v>
      </c>
      <c r="U236" s="24">
        <f t="shared" si="178"/>
        <v>43</v>
      </c>
      <c r="V236" s="25">
        <f t="shared" si="178"/>
        <v>3266</v>
      </c>
      <c r="W236" s="25">
        <f t="shared" si="178"/>
        <v>79890</v>
      </c>
      <c r="X236" s="72">
        <f t="shared" si="178"/>
        <v>75880</v>
      </c>
      <c r="Y236" s="20" t="s">
        <v>8</v>
      </c>
      <c r="Z236" s="21">
        <f t="shared" si="164"/>
        <v>5.9963257807715857</v>
      </c>
      <c r="AA236" s="22">
        <f t="shared" si="165"/>
        <v>24.461114513165953</v>
      </c>
      <c r="AB236" s="103">
        <f t="shared" si="166"/>
        <v>9057.8231292517012</v>
      </c>
      <c r="AC236" s="106">
        <f t="shared" si="179"/>
        <v>2.8350694444444446</v>
      </c>
      <c r="AF236" s="132">
        <f t="shared" si="180"/>
        <v>-1535.1473922902494</v>
      </c>
      <c r="AG236" s="431">
        <f t="shared" si="169"/>
        <v>0</v>
      </c>
      <c r="AH236" s="431">
        <f t="shared" si="170"/>
        <v>0</v>
      </c>
      <c r="AI236" s="132" t="e">
        <f>#REF!-AB236</f>
        <v>#REF!</v>
      </c>
    </row>
    <row r="237" spans="1:35" x14ac:dyDescent="0.25">
      <c r="A237" s="90" t="s">
        <v>50</v>
      </c>
      <c r="B237" s="563"/>
      <c r="C237" s="27">
        <v>11.54</v>
      </c>
      <c r="D237" s="28">
        <v>1448</v>
      </c>
      <c r="E237" s="16">
        <f t="shared" si="156"/>
        <v>125.47660311958407</v>
      </c>
      <c r="F237" s="17">
        <f t="shared" si="175"/>
        <v>2</v>
      </c>
      <c r="G237" s="18">
        <v>23.08</v>
      </c>
      <c r="H237" s="19">
        <v>2896</v>
      </c>
      <c r="I237" s="18">
        <v>8</v>
      </c>
      <c r="J237" s="19">
        <v>667</v>
      </c>
      <c r="K237" s="19">
        <v>16140</v>
      </c>
      <c r="L237" s="136">
        <v>15310</v>
      </c>
      <c r="M237" s="20" t="s">
        <v>8</v>
      </c>
      <c r="N237" s="21">
        <f t="shared" si="158"/>
        <v>4.3418290854572712</v>
      </c>
      <c r="O237" s="22">
        <f t="shared" si="159"/>
        <v>24.197901049475263</v>
      </c>
      <c r="P237" s="23">
        <f t="shared" si="160"/>
        <v>1398.6135181975737</v>
      </c>
      <c r="Q237" s="100">
        <f t="shared" si="176"/>
        <v>0.4606353591160221</v>
      </c>
      <c r="R237" s="17">
        <f t="shared" si="177"/>
        <v>17.000000000000004</v>
      </c>
      <c r="S237" s="24">
        <f t="shared" si="178"/>
        <v>196.18</v>
      </c>
      <c r="T237" s="25">
        <f t="shared" si="178"/>
        <v>24616</v>
      </c>
      <c r="U237" s="24">
        <f t="shared" si="178"/>
        <v>60</v>
      </c>
      <c r="V237" s="25">
        <f t="shared" si="178"/>
        <v>4488</v>
      </c>
      <c r="W237" s="25">
        <f t="shared" si="178"/>
        <v>109700</v>
      </c>
      <c r="X237" s="72">
        <f t="shared" si="178"/>
        <v>104160</v>
      </c>
      <c r="Y237" s="20" t="s">
        <v>8</v>
      </c>
      <c r="Z237" s="21">
        <f t="shared" si="164"/>
        <v>5.4848484848484844</v>
      </c>
      <c r="AA237" s="22">
        <f t="shared" si="165"/>
        <v>24.44295900178253</v>
      </c>
      <c r="AB237" s="103">
        <f t="shared" si="166"/>
        <v>9506.0658578856164</v>
      </c>
      <c r="AC237" s="106">
        <f t="shared" si="179"/>
        <v>3.0994475138121547</v>
      </c>
      <c r="AF237" s="132">
        <f t="shared" si="180"/>
        <v>-1398.6135181975737</v>
      </c>
      <c r="AG237" s="431">
        <f t="shared" si="169"/>
        <v>0</v>
      </c>
      <c r="AH237" s="431">
        <f t="shared" si="170"/>
        <v>0</v>
      </c>
      <c r="AI237" s="132" t="e">
        <f>#REF!-AB237</f>
        <v>#REF!</v>
      </c>
    </row>
    <row r="238" spans="1:35" x14ac:dyDescent="0.25">
      <c r="A238" s="90" t="s">
        <v>51</v>
      </c>
      <c r="B238" s="563"/>
      <c r="C238" s="27">
        <v>19.36</v>
      </c>
      <c r="D238" s="28">
        <v>2442</v>
      </c>
      <c r="E238" s="16">
        <f t="shared" si="156"/>
        <v>126.13636363636364</v>
      </c>
      <c r="F238" s="17">
        <f t="shared" si="175"/>
        <v>2</v>
      </c>
      <c r="G238" s="18">
        <v>38.72</v>
      </c>
      <c r="H238" s="19">
        <v>4884</v>
      </c>
      <c r="I238" s="18">
        <v>16</v>
      </c>
      <c r="J238" s="19">
        <v>1172</v>
      </c>
      <c r="K238" s="19">
        <v>28940</v>
      </c>
      <c r="L238" s="136">
        <v>27440</v>
      </c>
      <c r="M238" s="20" t="s">
        <v>8</v>
      </c>
      <c r="N238" s="21">
        <f t="shared" si="158"/>
        <v>4.1672354948805461</v>
      </c>
      <c r="O238" s="22">
        <f t="shared" si="159"/>
        <v>24.69283276450512</v>
      </c>
      <c r="P238" s="23">
        <f t="shared" si="160"/>
        <v>1494.8347107438017</v>
      </c>
      <c r="Q238" s="100">
        <f t="shared" si="176"/>
        <v>0.47993447993447991</v>
      </c>
      <c r="R238" s="17">
        <f t="shared" si="177"/>
        <v>17</v>
      </c>
      <c r="S238" s="24">
        <f t="shared" si="178"/>
        <v>329.12</v>
      </c>
      <c r="T238" s="25">
        <f t="shared" si="178"/>
        <v>41514</v>
      </c>
      <c r="U238" s="24">
        <f t="shared" si="178"/>
        <v>100</v>
      </c>
      <c r="V238" s="25">
        <f t="shared" si="178"/>
        <v>7435</v>
      </c>
      <c r="W238" s="25">
        <f t="shared" si="178"/>
        <v>183700</v>
      </c>
      <c r="X238" s="72">
        <f t="shared" si="178"/>
        <v>174450</v>
      </c>
      <c r="Y238" s="20" t="s">
        <v>8</v>
      </c>
      <c r="Z238" s="21">
        <f t="shared" si="164"/>
        <v>5.5835911230665767</v>
      </c>
      <c r="AA238" s="22">
        <f t="shared" si="165"/>
        <v>24.707464694014796</v>
      </c>
      <c r="AB238" s="103">
        <f t="shared" si="166"/>
        <v>9488.636363636364</v>
      </c>
      <c r="AC238" s="106">
        <f t="shared" si="179"/>
        <v>3.0446355446355446</v>
      </c>
      <c r="AF238" s="257">
        <f t="shared" si="180"/>
        <v>-1494.8347107438017</v>
      </c>
      <c r="AG238" s="431">
        <f t="shared" si="169"/>
        <v>0</v>
      </c>
      <c r="AH238" s="431">
        <f t="shared" si="170"/>
        <v>0</v>
      </c>
      <c r="AI238" s="132" t="e">
        <f>#REF!-AB238</f>
        <v>#REF!</v>
      </c>
    </row>
    <row r="239" spans="1:35" x14ac:dyDescent="0.25">
      <c r="A239" s="94" t="s">
        <v>52</v>
      </c>
      <c r="B239" s="564"/>
      <c r="C239" s="29">
        <v>16.18</v>
      </c>
      <c r="D239" s="30">
        <v>2228</v>
      </c>
      <c r="E239" s="32">
        <f t="shared" si="156"/>
        <v>137.7008652657602</v>
      </c>
      <c r="F239" s="57">
        <f t="shared" si="175"/>
        <v>2</v>
      </c>
      <c r="G239" s="58">
        <v>32.36</v>
      </c>
      <c r="H239" s="59">
        <v>4456</v>
      </c>
      <c r="I239" s="58">
        <v>12</v>
      </c>
      <c r="J239" s="59">
        <v>968</v>
      </c>
      <c r="K239" s="59">
        <v>22680</v>
      </c>
      <c r="L239" s="139">
        <v>21510</v>
      </c>
      <c r="M239" s="49" t="s">
        <v>8</v>
      </c>
      <c r="N239" s="37">
        <f t="shared" si="158"/>
        <v>4.6033057851239674</v>
      </c>
      <c r="O239" s="38">
        <f t="shared" si="159"/>
        <v>23.429752066115704</v>
      </c>
      <c r="P239" s="39">
        <f t="shared" si="160"/>
        <v>1401.7305315203955</v>
      </c>
      <c r="Q239" s="100">
        <f t="shared" si="176"/>
        <v>0.43447037701974867</v>
      </c>
      <c r="R239" s="57">
        <f t="shared" si="177"/>
        <v>17</v>
      </c>
      <c r="S239" s="47">
        <f t="shared" si="178"/>
        <v>275.06</v>
      </c>
      <c r="T239" s="48">
        <f t="shared" si="178"/>
        <v>37876</v>
      </c>
      <c r="U239" s="47">
        <f t="shared" si="178"/>
        <v>81</v>
      </c>
      <c r="V239" s="48">
        <f t="shared" si="178"/>
        <v>5722</v>
      </c>
      <c r="W239" s="48">
        <f t="shared" si="178"/>
        <v>131780</v>
      </c>
      <c r="X239" s="72">
        <f t="shared" si="178"/>
        <v>125000</v>
      </c>
      <c r="Y239" s="49" t="s">
        <v>8</v>
      </c>
      <c r="Z239" s="21">
        <f t="shared" si="164"/>
        <v>6.6193638587906323</v>
      </c>
      <c r="AA239" s="22">
        <f t="shared" si="165"/>
        <v>23.030408947920307</v>
      </c>
      <c r="AB239" s="103">
        <f t="shared" si="166"/>
        <v>8144.6229913473426</v>
      </c>
      <c r="AC239" s="106">
        <f t="shared" si="179"/>
        <v>2.5682226211849191</v>
      </c>
      <c r="AF239" s="132">
        <f t="shared" si="180"/>
        <v>-1401.7305315203955</v>
      </c>
      <c r="AG239" s="431">
        <f t="shared" si="169"/>
        <v>0</v>
      </c>
      <c r="AH239" s="431">
        <f t="shared" si="170"/>
        <v>0</v>
      </c>
      <c r="AI239" s="132" t="e">
        <f>#REF!-AB239</f>
        <v>#REF!</v>
      </c>
    </row>
    <row r="240" spans="1:35" x14ac:dyDescent="0.25">
      <c r="A240" s="92" t="s">
        <v>24</v>
      </c>
      <c r="B240" s="44"/>
      <c r="C240" s="45">
        <f>SUM(C229:C239)</f>
        <v>164.87</v>
      </c>
      <c r="D240" s="46">
        <f>SUM(D229:D239)</f>
        <v>21069</v>
      </c>
      <c r="E240" s="80">
        <f t="shared" si="156"/>
        <v>127.79159337659974</v>
      </c>
      <c r="F240" s="73"/>
      <c r="G240" s="45">
        <f>SUM(G229:G239)</f>
        <v>354.57000000000005</v>
      </c>
      <c r="H240" s="46">
        <f>SUM(H229:H239)</f>
        <v>45218</v>
      </c>
      <c r="I240" s="45">
        <f>SUM(I229:I239)</f>
        <v>143</v>
      </c>
      <c r="J240" s="46">
        <f>SUM(J229:J239)</f>
        <v>11933</v>
      </c>
      <c r="K240" s="46">
        <f>SUM(K229:K239)</f>
        <v>288500</v>
      </c>
      <c r="L240" s="46">
        <f t="shared" ref="L240" si="181">SUM(L229:L239)</f>
        <v>273600</v>
      </c>
      <c r="M240" s="74" t="s">
        <v>8</v>
      </c>
      <c r="N240" s="75">
        <f t="shared" si="158"/>
        <v>3.7893237241263722</v>
      </c>
      <c r="O240" s="76">
        <f t="shared" si="159"/>
        <v>24.176652979133497</v>
      </c>
      <c r="P240" s="77">
        <f t="shared" si="160"/>
        <v>1749.863528840905</v>
      </c>
      <c r="Q240" s="101">
        <f>J240/D240</f>
        <v>0.56637714177227205</v>
      </c>
      <c r="R240" s="73"/>
      <c r="S240" s="45">
        <f>SUM(S229:S239)</f>
        <v>2786.79</v>
      </c>
      <c r="T240" s="46">
        <f>SUM(T229:T239)</f>
        <v>356186</v>
      </c>
      <c r="U240" s="45">
        <f>SUM(U229:U239)</f>
        <v>853</v>
      </c>
      <c r="V240" s="46">
        <f>SUM(V229:V239)</f>
        <v>63391</v>
      </c>
      <c r="W240" s="46">
        <f>SUM(W229:W239)</f>
        <v>1517530</v>
      </c>
      <c r="X240" s="72">
        <f t="shared" si="178"/>
        <v>1440700</v>
      </c>
      <c r="Y240" s="74" t="s">
        <v>8</v>
      </c>
      <c r="Z240" s="75">
        <f t="shared" si="164"/>
        <v>5.6188733416415584</v>
      </c>
      <c r="AA240" s="76">
        <f t="shared" si="165"/>
        <v>23.939202725939012</v>
      </c>
      <c r="AB240" s="112">
        <f t="shared" si="166"/>
        <v>9204.403469400133</v>
      </c>
      <c r="AC240" s="107">
        <f>V240/D240</f>
        <v>3.0087332099292801</v>
      </c>
      <c r="AF240" s="132"/>
      <c r="AG240" s="431">
        <f t="shared" si="169"/>
        <v>0</v>
      </c>
      <c r="AH240" s="431">
        <f t="shared" si="170"/>
        <v>0</v>
      </c>
      <c r="AI240" s="132" t="e">
        <f>#REF!-AB240</f>
        <v>#REF!</v>
      </c>
    </row>
    <row r="241" spans="1:35" x14ac:dyDescent="0.25">
      <c r="A241" s="117" t="s">
        <v>16</v>
      </c>
      <c r="B241" s="565">
        <v>2005</v>
      </c>
      <c r="C241" s="115">
        <v>5.16</v>
      </c>
      <c r="D241" s="116">
        <v>525</v>
      </c>
      <c r="E241" s="63">
        <f>D241/C241</f>
        <v>101.74418604651163</v>
      </c>
      <c r="F241" s="7">
        <f t="shared" ref="F241:F249" si="182">G241/C241</f>
        <v>2</v>
      </c>
      <c r="G241" s="6">
        <v>10.32</v>
      </c>
      <c r="H241" s="5">
        <v>1050</v>
      </c>
      <c r="I241" s="6">
        <v>2</v>
      </c>
      <c r="J241" s="5">
        <v>400</v>
      </c>
      <c r="K241" s="5">
        <v>8470</v>
      </c>
      <c r="L241" s="137">
        <v>8030</v>
      </c>
      <c r="M241" s="15" t="s">
        <v>8</v>
      </c>
      <c r="N241" s="86">
        <f t="shared" si="158"/>
        <v>2.625</v>
      </c>
      <c r="O241" s="87">
        <f t="shared" si="159"/>
        <v>21.175000000000001</v>
      </c>
      <c r="P241" s="70">
        <f>K241/C241</f>
        <v>1641.4728682170542</v>
      </c>
      <c r="Q241" s="100">
        <f t="shared" ref="Q241:Q251" si="183">J241/D241</f>
        <v>0.76190476190476186</v>
      </c>
      <c r="R241" s="14">
        <f t="shared" ref="R241:R249" si="184">S241/C241</f>
        <v>17</v>
      </c>
      <c r="S241" s="71">
        <f t="shared" ref="S241:X251" si="185">G241+S190</f>
        <v>87.72</v>
      </c>
      <c r="T241" s="72">
        <f t="shared" si="185"/>
        <v>8925</v>
      </c>
      <c r="U241" s="71">
        <f t="shared" si="185"/>
        <v>17</v>
      </c>
      <c r="V241" s="72">
        <f t="shared" si="185"/>
        <v>1807</v>
      </c>
      <c r="W241" s="72">
        <f t="shared" si="185"/>
        <v>37080</v>
      </c>
      <c r="X241" s="72">
        <f t="shared" si="178"/>
        <v>35200</v>
      </c>
      <c r="Y241" s="15" t="s">
        <v>8</v>
      </c>
      <c r="Z241" s="21">
        <f t="shared" si="164"/>
        <v>4.9391256225788602</v>
      </c>
      <c r="AA241" s="22">
        <f t="shared" si="165"/>
        <v>20.520199225235196</v>
      </c>
      <c r="AB241" s="103">
        <f t="shared" si="166"/>
        <v>7186.0465116279065</v>
      </c>
      <c r="AC241" s="106">
        <f t="shared" ref="AC241:AC251" si="186">V241/D241</f>
        <v>3.441904761904762</v>
      </c>
      <c r="AE241">
        <v>199</v>
      </c>
      <c r="AF241" s="132">
        <f t="shared" ref="AF241:AF249" si="187">AD241-P241</f>
        <v>-1641.4728682170542</v>
      </c>
      <c r="AG241" s="431">
        <f t="shared" si="169"/>
        <v>151.61904761904762</v>
      </c>
      <c r="AH241" s="431">
        <f t="shared" si="170"/>
        <v>3210.5333333333333</v>
      </c>
      <c r="AI241" s="132" t="e">
        <f>#REF!-AB241</f>
        <v>#REF!</v>
      </c>
    </row>
    <row r="242" spans="1:35" x14ac:dyDescent="0.25">
      <c r="A242" s="90" t="s">
        <v>53</v>
      </c>
      <c r="B242" s="560"/>
      <c r="C242" s="27">
        <v>11.02</v>
      </c>
      <c r="D242" s="28">
        <v>1429</v>
      </c>
      <c r="E242" s="16">
        <f t="shared" ref="E242:E251" si="188">D242/C242</f>
        <v>129.67332123411978</v>
      </c>
      <c r="F242" s="17">
        <f t="shared" si="182"/>
        <v>2</v>
      </c>
      <c r="G242" s="18">
        <v>22.04</v>
      </c>
      <c r="H242" s="19">
        <v>2858</v>
      </c>
      <c r="I242" s="18">
        <v>8</v>
      </c>
      <c r="J242" s="19">
        <v>762</v>
      </c>
      <c r="K242" s="19">
        <v>16990</v>
      </c>
      <c r="L242" s="136">
        <v>16110</v>
      </c>
      <c r="M242" s="20" t="s">
        <v>8</v>
      </c>
      <c r="N242" s="21">
        <f t="shared" si="158"/>
        <v>3.7506561679790025</v>
      </c>
      <c r="O242" s="22">
        <f t="shared" si="159"/>
        <v>22.296587926509186</v>
      </c>
      <c r="P242" s="23">
        <f t="shared" ref="P242:P251" si="189">K242/C242</f>
        <v>1541.7422867513612</v>
      </c>
      <c r="Q242" s="100">
        <f t="shared" si="183"/>
        <v>0.53324002799160253</v>
      </c>
      <c r="R242" s="17">
        <f t="shared" si="184"/>
        <v>17</v>
      </c>
      <c r="S242" s="24">
        <f t="shared" si="185"/>
        <v>187.34</v>
      </c>
      <c r="T242" s="25">
        <f t="shared" si="185"/>
        <v>24293</v>
      </c>
      <c r="U242" s="24">
        <f t="shared" si="185"/>
        <v>56</v>
      </c>
      <c r="V242" s="25">
        <f t="shared" si="185"/>
        <v>4423</v>
      </c>
      <c r="W242" s="25">
        <f t="shared" si="185"/>
        <v>95450</v>
      </c>
      <c r="X242" s="72">
        <f t="shared" si="178"/>
        <v>90620</v>
      </c>
      <c r="Y242" s="20" t="s">
        <v>8</v>
      </c>
      <c r="Z242" s="21">
        <f t="shared" si="164"/>
        <v>5.4924259552340038</v>
      </c>
      <c r="AA242" s="22">
        <f t="shared" si="165"/>
        <v>21.58037531087497</v>
      </c>
      <c r="AB242" s="103">
        <f t="shared" si="166"/>
        <v>8661.5245009074406</v>
      </c>
      <c r="AC242" s="106">
        <f t="shared" si="186"/>
        <v>3.0951714485654302</v>
      </c>
      <c r="AE242">
        <v>54</v>
      </c>
      <c r="AF242" s="132">
        <f t="shared" si="187"/>
        <v>-1541.7422867513612</v>
      </c>
      <c r="AG242" s="431">
        <f t="shared" si="169"/>
        <v>28.794961511546536</v>
      </c>
      <c r="AH242" s="431">
        <f t="shared" si="170"/>
        <v>642.02939118264521</v>
      </c>
      <c r="AI242" s="132" t="e">
        <f>#REF!-AB242</f>
        <v>#REF!</v>
      </c>
    </row>
    <row r="243" spans="1:35" x14ac:dyDescent="0.25">
      <c r="A243" s="90" t="s">
        <v>54</v>
      </c>
      <c r="B243" s="560"/>
      <c r="C243" s="27">
        <v>4.38</v>
      </c>
      <c r="D243" s="28">
        <v>465</v>
      </c>
      <c r="E243" s="16">
        <f t="shared" si="188"/>
        <v>106.16438356164385</v>
      </c>
      <c r="F243" s="17">
        <f t="shared" si="182"/>
        <v>2</v>
      </c>
      <c r="G243" s="18">
        <v>8.76</v>
      </c>
      <c r="H243" s="19">
        <v>930</v>
      </c>
      <c r="I243" s="18">
        <v>2</v>
      </c>
      <c r="J243" s="19">
        <v>263</v>
      </c>
      <c r="K243" s="19">
        <v>5230</v>
      </c>
      <c r="L243" s="136">
        <v>4960</v>
      </c>
      <c r="M243" s="20" t="s">
        <v>8</v>
      </c>
      <c r="N243" s="21">
        <f t="shared" si="158"/>
        <v>3.5361216730038021</v>
      </c>
      <c r="O243" s="22">
        <f t="shared" si="159"/>
        <v>19.885931558935361</v>
      </c>
      <c r="P243" s="23">
        <f t="shared" si="189"/>
        <v>1194.0639269406392</v>
      </c>
      <c r="Q243" s="100">
        <f t="shared" si="183"/>
        <v>0.56559139784946233</v>
      </c>
      <c r="R243" s="17">
        <f t="shared" si="184"/>
        <v>17</v>
      </c>
      <c r="S243" s="24">
        <f t="shared" si="185"/>
        <v>74.459999999999994</v>
      </c>
      <c r="T243" s="25">
        <f t="shared" si="185"/>
        <v>7905</v>
      </c>
      <c r="U243" s="24">
        <f t="shared" si="185"/>
        <v>18</v>
      </c>
      <c r="V243" s="25">
        <f t="shared" si="185"/>
        <v>1536</v>
      </c>
      <c r="W243" s="25">
        <f t="shared" si="185"/>
        <v>30030</v>
      </c>
      <c r="X243" s="72">
        <f t="shared" si="178"/>
        <v>28510</v>
      </c>
      <c r="Y243" s="20" t="s">
        <v>8</v>
      </c>
      <c r="Z243" s="21">
        <f t="shared" si="164"/>
        <v>5.146484375</v>
      </c>
      <c r="AA243" s="22">
        <f t="shared" si="165"/>
        <v>19.55078125</v>
      </c>
      <c r="AB243" s="103">
        <f t="shared" si="166"/>
        <v>6856.1643835616442</v>
      </c>
      <c r="AC243" s="106">
        <f t="shared" si="186"/>
        <v>3.3032258064516129</v>
      </c>
      <c r="AE243">
        <v>39</v>
      </c>
      <c r="AF243" s="132">
        <f t="shared" si="187"/>
        <v>-1194.0639269406392</v>
      </c>
      <c r="AG243" s="431">
        <f t="shared" si="169"/>
        <v>22.058064516129029</v>
      </c>
      <c r="AH243" s="431">
        <f t="shared" si="170"/>
        <v>438.64516129032251</v>
      </c>
      <c r="AI243" s="132" t="e">
        <f>#REF!-AB243</f>
        <v>#REF!</v>
      </c>
    </row>
    <row r="244" spans="1:35" x14ac:dyDescent="0.25">
      <c r="A244" s="90" t="s">
        <v>17</v>
      </c>
      <c r="B244" s="560"/>
      <c r="C244" s="27">
        <v>9.39</v>
      </c>
      <c r="D244" s="28">
        <v>912</v>
      </c>
      <c r="E244" s="16">
        <f t="shared" si="188"/>
        <v>97.124600638977626</v>
      </c>
      <c r="F244" s="17">
        <f t="shared" si="182"/>
        <v>2</v>
      </c>
      <c r="G244" s="18">
        <v>18.78</v>
      </c>
      <c r="H244" s="19">
        <v>1824</v>
      </c>
      <c r="I244" s="18">
        <v>7</v>
      </c>
      <c r="J244" s="19">
        <v>442</v>
      </c>
      <c r="K244" s="19">
        <v>9390</v>
      </c>
      <c r="L244" s="136">
        <v>8900</v>
      </c>
      <c r="M244" s="20" t="s">
        <v>8</v>
      </c>
      <c r="N244" s="21">
        <f t="shared" si="158"/>
        <v>4.126696832579186</v>
      </c>
      <c r="O244" s="22">
        <f t="shared" si="159"/>
        <v>21.244343891402714</v>
      </c>
      <c r="P244" s="23">
        <f t="shared" si="189"/>
        <v>999.99999999999989</v>
      </c>
      <c r="Q244" s="100">
        <f t="shared" si="183"/>
        <v>0.48464912280701755</v>
      </c>
      <c r="R244" s="17">
        <f t="shared" si="184"/>
        <v>17</v>
      </c>
      <c r="S244" s="24">
        <f t="shared" si="185"/>
        <v>159.63000000000002</v>
      </c>
      <c r="T244" s="25">
        <f t="shared" si="185"/>
        <v>15504</v>
      </c>
      <c r="U244" s="24">
        <f t="shared" si="185"/>
        <v>42</v>
      </c>
      <c r="V244" s="25">
        <f t="shared" si="185"/>
        <v>2707</v>
      </c>
      <c r="W244" s="25">
        <f t="shared" si="185"/>
        <v>56190</v>
      </c>
      <c r="X244" s="72">
        <f t="shared" si="178"/>
        <v>53330</v>
      </c>
      <c r="Y244" s="20" t="s">
        <v>8</v>
      </c>
      <c r="Z244" s="21">
        <f t="shared" si="164"/>
        <v>5.7273734761728852</v>
      </c>
      <c r="AA244" s="22">
        <f t="shared" si="165"/>
        <v>20.757295899519765</v>
      </c>
      <c r="AB244" s="103">
        <f t="shared" si="166"/>
        <v>5984.0255591054311</v>
      </c>
      <c r="AC244" s="106">
        <f t="shared" si="186"/>
        <v>2.9682017543859649</v>
      </c>
      <c r="AE244">
        <v>106</v>
      </c>
      <c r="AF244" s="132">
        <f t="shared" si="187"/>
        <v>-999.99999999999989</v>
      </c>
      <c r="AG244" s="431">
        <f t="shared" si="169"/>
        <v>51.372807017543863</v>
      </c>
      <c r="AH244" s="431">
        <f t="shared" si="170"/>
        <v>1091.3815789473686</v>
      </c>
      <c r="AI244" s="132" t="e">
        <f>#REF!-AB244</f>
        <v>#REF!</v>
      </c>
    </row>
    <row r="245" spans="1:35" x14ac:dyDescent="0.25">
      <c r="A245" s="90" t="s">
        <v>55</v>
      </c>
      <c r="B245" s="560"/>
      <c r="C245" s="27">
        <v>4.76</v>
      </c>
      <c r="D245" s="28">
        <v>513</v>
      </c>
      <c r="E245" s="16">
        <f t="shared" si="188"/>
        <v>107.77310924369749</v>
      </c>
      <c r="F245" s="17">
        <f t="shared" si="182"/>
        <v>2</v>
      </c>
      <c r="G245" s="18">
        <v>9.52</v>
      </c>
      <c r="H245" s="19">
        <v>1026</v>
      </c>
      <c r="I245" s="18">
        <v>3</v>
      </c>
      <c r="J245" s="19">
        <v>264</v>
      </c>
      <c r="K245" s="19">
        <v>5260</v>
      </c>
      <c r="L245" s="136">
        <v>4990</v>
      </c>
      <c r="M245" s="20" t="s">
        <v>8</v>
      </c>
      <c r="N245" s="21">
        <f t="shared" si="158"/>
        <v>3.8863636363636362</v>
      </c>
      <c r="O245" s="22">
        <f t="shared" si="159"/>
        <v>19.924242424242426</v>
      </c>
      <c r="P245" s="23">
        <f t="shared" si="189"/>
        <v>1105.0420168067228</v>
      </c>
      <c r="Q245" s="100">
        <f t="shared" si="183"/>
        <v>0.51461988304093564</v>
      </c>
      <c r="R245" s="17">
        <f t="shared" si="184"/>
        <v>17</v>
      </c>
      <c r="S245" s="24">
        <f t="shared" si="185"/>
        <v>80.92</v>
      </c>
      <c r="T245" s="25">
        <f t="shared" si="185"/>
        <v>8721</v>
      </c>
      <c r="U245" s="24">
        <f t="shared" si="185"/>
        <v>18</v>
      </c>
      <c r="V245" s="25">
        <f t="shared" si="185"/>
        <v>1656</v>
      </c>
      <c r="W245" s="25">
        <f t="shared" si="185"/>
        <v>32460</v>
      </c>
      <c r="X245" s="72">
        <f t="shared" si="185"/>
        <v>30830</v>
      </c>
      <c r="Y245" s="20" t="s">
        <v>8</v>
      </c>
      <c r="Z245" s="21">
        <f t="shared" si="164"/>
        <v>5.2663043478260869</v>
      </c>
      <c r="AA245" s="22">
        <f t="shared" si="165"/>
        <v>19.60144927536232</v>
      </c>
      <c r="AB245" s="103">
        <f t="shared" si="166"/>
        <v>6819.3277310924377</v>
      </c>
      <c r="AC245" s="106">
        <f t="shared" si="186"/>
        <v>3.2280701754385963</v>
      </c>
      <c r="AF245" s="132">
        <f t="shared" si="187"/>
        <v>-1105.0420168067228</v>
      </c>
      <c r="AG245" s="431">
        <f t="shared" si="169"/>
        <v>0</v>
      </c>
      <c r="AH245" s="431">
        <f t="shared" si="170"/>
        <v>0</v>
      </c>
      <c r="AI245" s="132" t="e">
        <f>#REF!-AB245</f>
        <v>#REF!</v>
      </c>
    </row>
    <row r="246" spans="1:35" x14ac:dyDescent="0.25">
      <c r="A246" s="90" t="s">
        <v>56</v>
      </c>
      <c r="B246" s="560"/>
      <c r="C246" s="27">
        <v>0.86</v>
      </c>
      <c r="D246" s="28">
        <v>110</v>
      </c>
      <c r="E246" s="16">
        <f t="shared" si="188"/>
        <v>127.90697674418605</v>
      </c>
      <c r="F246" s="17">
        <f t="shared" si="182"/>
        <v>2</v>
      </c>
      <c r="G246" s="18">
        <v>1.72</v>
      </c>
      <c r="H246" s="19">
        <v>220</v>
      </c>
      <c r="I246" s="18">
        <v>2</v>
      </c>
      <c r="J246" s="19">
        <v>45</v>
      </c>
      <c r="K246" s="19">
        <v>1010</v>
      </c>
      <c r="L246" s="136">
        <v>960</v>
      </c>
      <c r="M246" s="20" t="s">
        <v>8</v>
      </c>
      <c r="N246" s="21">
        <f t="shared" si="158"/>
        <v>4.8888888888888893</v>
      </c>
      <c r="O246" s="22">
        <f t="shared" si="159"/>
        <v>22.444444444444443</v>
      </c>
      <c r="P246" s="23">
        <f t="shared" si="189"/>
        <v>1174.4186046511627</v>
      </c>
      <c r="Q246" s="100">
        <f t="shared" si="183"/>
        <v>0.40909090909090912</v>
      </c>
      <c r="R246" s="17">
        <f t="shared" si="184"/>
        <v>17</v>
      </c>
      <c r="S246" s="24">
        <f t="shared" si="185"/>
        <v>14.62</v>
      </c>
      <c r="T246" s="25">
        <f t="shared" si="185"/>
        <v>1870</v>
      </c>
      <c r="U246" s="24">
        <f t="shared" si="185"/>
        <v>17</v>
      </c>
      <c r="V246" s="25">
        <f t="shared" si="185"/>
        <v>357</v>
      </c>
      <c r="W246" s="25">
        <f t="shared" si="185"/>
        <v>8060</v>
      </c>
      <c r="X246" s="72">
        <f t="shared" si="185"/>
        <v>7650</v>
      </c>
      <c r="Y246" s="20" t="s">
        <v>8</v>
      </c>
      <c r="Z246" s="21">
        <f t="shared" si="164"/>
        <v>5.2380952380952381</v>
      </c>
      <c r="AA246" s="22">
        <f t="shared" si="165"/>
        <v>22.577030812324931</v>
      </c>
      <c r="AB246" s="103">
        <f t="shared" si="166"/>
        <v>9372.0930232558148</v>
      </c>
      <c r="AC246" s="106">
        <f t="shared" si="186"/>
        <v>3.2454545454545456</v>
      </c>
      <c r="AE246">
        <v>184</v>
      </c>
      <c r="AF246" s="132">
        <f t="shared" si="187"/>
        <v>-1174.4186046511627</v>
      </c>
      <c r="AG246" s="431">
        <f t="shared" si="169"/>
        <v>75.27272727272728</v>
      </c>
      <c r="AH246" s="431">
        <f t="shared" si="170"/>
        <v>1689.4545454545455</v>
      </c>
      <c r="AI246" s="257" t="e">
        <f>#REF!-AB246</f>
        <v>#REF!</v>
      </c>
    </row>
    <row r="247" spans="1:35" x14ac:dyDescent="0.25">
      <c r="A247" s="90" t="s">
        <v>20</v>
      </c>
      <c r="B247" s="560"/>
      <c r="C247" s="27">
        <v>10.08</v>
      </c>
      <c r="D247" s="28">
        <v>1160</v>
      </c>
      <c r="E247" s="16">
        <f t="shared" si="188"/>
        <v>115.07936507936508</v>
      </c>
      <c r="F247" s="17">
        <f t="shared" si="182"/>
        <v>2</v>
      </c>
      <c r="G247" s="18">
        <v>20.16</v>
      </c>
      <c r="H247" s="19">
        <v>2320</v>
      </c>
      <c r="I247" s="18">
        <v>8</v>
      </c>
      <c r="J247" s="19">
        <v>728</v>
      </c>
      <c r="K247" s="19">
        <v>14720</v>
      </c>
      <c r="L247" s="136">
        <v>13960</v>
      </c>
      <c r="M247" s="20" t="s">
        <v>8</v>
      </c>
      <c r="N247" s="21">
        <f t="shared" si="158"/>
        <v>3.1868131868131866</v>
      </c>
      <c r="O247" s="22">
        <f t="shared" si="159"/>
        <v>20.219780219780219</v>
      </c>
      <c r="P247" s="23">
        <f t="shared" si="189"/>
        <v>1460.3174603174602</v>
      </c>
      <c r="Q247" s="100">
        <f t="shared" si="183"/>
        <v>0.62758620689655176</v>
      </c>
      <c r="R247" s="17">
        <f t="shared" si="184"/>
        <v>17</v>
      </c>
      <c r="S247" s="24">
        <f t="shared" si="185"/>
        <v>171.36</v>
      </c>
      <c r="T247" s="25">
        <f t="shared" si="185"/>
        <v>19720</v>
      </c>
      <c r="U247" s="24">
        <f t="shared" si="185"/>
        <v>43</v>
      </c>
      <c r="V247" s="25">
        <f t="shared" si="185"/>
        <v>4158</v>
      </c>
      <c r="W247" s="25">
        <f t="shared" si="185"/>
        <v>83100</v>
      </c>
      <c r="X247" s="72">
        <f t="shared" si="185"/>
        <v>78890</v>
      </c>
      <c r="Y247" s="20" t="s">
        <v>8</v>
      </c>
      <c r="Z247" s="21">
        <f t="shared" si="164"/>
        <v>4.7426647426647426</v>
      </c>
      <c r="AA247" s="22">
        <f t="shared" si="165"/>
        <v>19.985569985569985</v>
      </c>
      <c r="AB247" s="103">
        <f t="shared" si="166"/>
        <v>8244.0476190476184</v>
      </c>
      <c r="AC247" s="106">
        <f t="shared" si="186"/>
        <v>3.5844827586206898</v>
      </c>
      <c r="AE247">
        <v>106</v>
      </c>
      <c r="AF247" s="132">
        <f t="shared" si="187"/>
        <v>-1460.3174603174602</v>
      </c>
      <c r="AG247" s="431">
        <f t="shared" si="169"/>
        <v>66.524137931034488</v>
      </c>
      <c r="AH247" s="431">
        <f t="shared" si="170"/>
        <v>1345.1034482758621</v>
      </c>
      <c r="AI247" s="132" t="e">
        <f>#REF!-AB247</f>
        <v>#REF!</v>
      </c>
    </row>
    <row r="248" spans="1:35" x14ac:dyDescent="0.25">
      <c r="A248" s="90" t="s">
        <v>19</v>
      </c>
      <c r="B248" s="560"/>
      <c r="C248" s="27">
        <v>10.83</v>
      </c>
      <c r="D248" s="28">
        <v>1290</v>
      </c>
      <c r="E248" s="16">
        <f t="shared" si="188"/>
        <v>119.11357340720221</v>
      </c>
      <c r="F248" s="17">
        <f t="shared" si="182"/>
        <v>2</v>
      </c>
      <c r="G248" s="18">
        <v>21.66</v>
      </c>
      <c r="H248" s="19">
        <v>2580</v>
      </c>
      <c r="I248" s="18">
        <v>8</v>
      </c>
      <c r="J248" s="19">
        <v>752</v>
      </c>
      <c r="K248" s="19">
        <v>15200</v>
      </c>
      <c r="L248" s="136">
        <v>14410</v>
      </c>
      <c r="M248" s="20" t="s">
        <v>8</v>
      </c>
      <c r="N248" s="21">
        <f t="shared" si="158"/>
        <v>3.4308510638297873</v>
      </c>
      <c r="O248" s="22">
        <f t="shared" si="159"/>
        <v>20.212765957446809</v>
      </c>
      <c r="P248" s="23">
        <f t="shared" si="189"/>
        <v>1403.5087719298247</v>
      </c>
      <c r="Q248" s="100">
        <f t="shared" si="183"/>
        <v>0.58294573643410852</v>
      </c>
      <c r="R248" s="17">
        <f t="shared" si="184"/>
        <v>17</v>
      </c>
      <c r="S248" s="24">
        <f t="shared" si="185"/>
        <v>184.11</v>
      </c>
      <c r="T248" s="25">
        <f t="shared" si="185"/>
        <v>21930</v>
      </c>
      <c r="U248" s="24">
        <f t="shared" si="185"/>
        <v>40</v>
      </c>
      <c r="V248" s="25">
        <f t="shared" si="185"/>
        <v>3775</v>
      </c>
      <c r="W248" s="25">
        <f t="shared" si="185"/>
        <v>75420</v>
      </c>
      <c r="X248" s="72">
        <f t="shared" si="185"/>
        <v>71580</v>
      </c>
      <c r="Y248" s="20" t="s">
        <v>8</v>
      </c>
      <c r="Z248" s="21">
        <f t="shared" si="164"/>
        <v>5.8092715231788077</v>
      </c>
      <c r="AA248" s="22">
        <f t="shared" si="165"/>
        <v>19.978807947019867</v>
      </c>
      <c r="AB248" s="103">
        <f t="shared" si="166"/>
        <v>6963.9889196675904</v>
      </c>
      <c r="AC248" s="106">
        <f t="shared" si="186"/>
        <v>2.9263565891472867</v>
      </c>
      <c r="AF248" s="132">
        <f t="shared" si="187"/>
        <v>-1403.5087719298247</v>
      </c>
      <c r="AG248" s="431">
        <f t="shared" si="169"/>
        <v>0</v>
      </c>
      <c r="AH248" s="431">
        <f t="shared" si="170"/>
        <v>0</v>
      </c>
      <c r="AI248" s="132" t="e">
        <f>#REF!-AB248</f>
        <v>#REF!</v>
      </c>
    </row>
    <row r="249" spans="1:35" x14ac:dyDescent="0.25">
      <c r="A249" s="94" t="s">
        <v>21</v>
      </c>
      <c r="B249" s="566"/>
      <c r="C249" s="29">
        <v>0.83</v>
      </c>
      <c r="D249" s="30">
        <v>98</v>
      </c>
      <c r="E249" s="32">
        <f t="shared" si="188"/>
        <v>118.07228915662651</v>
      </c>
      <c r="F249" s="7">
        <f t="shared" si="182"/>
        <v>2</v>
      </c>
      <c r="G249" s="6">
        <v>1.66</v>
      </c>
      <c r="H249" s="5">
        <v>196</v>
      </c>
      <c r="I249" s="6">
        <v>2</v>
      </c>
      <c r="J249" s="5">
        <v>38</v>
      </c>
      <c r="K249" s="5">
        <v>800</v>
      </c>
      <c r="L249" s="137">
        <v>760</v>
      </c>
      <c r="M249" s="43" t="s">
        <v>8</v>
      </c>
      <c r="N249" s="37">
        <f t="shared" si="158"/>
        <v>5.1578947368421053</v>
      </c>
      <c r="O249" s="38">
        <f t="shared" si="159"/>
        <v>21.05263157894737</v>
      </c>
      <c r="P249" s="39">
        <f t="shared" si="189"/>
        <v>963.85542168674704</v>
      </c>
      <c r="Q249" s="100">
        <f t="shared" si="183"/>
        <v>0.38775510204081631</v>
      </c>
      <c r="R249" s="7">
        <f t="shared" si="184"/>
        <v>17</v>
      </c>
      <c r="S249" s="47">
        <f t="shared" si="185"/>
        <v>14.11</v>
      </c>
      <c r="T249" s="48">
        <f t="shared" si="185"/>
        <v>1666</v>
      </c>
      <c r="U249" s="47">
        <f t="shared" si="185"/>
        <v>17</v>
      </c>
      <c r="V249" s="48">
        <f t="shared" si="185"/>
        <v>299</v>
      </c>
      <c r="W249" s="48">
        <f t="shared" si="185"/>
        <v>6190</v>
      </c>
      <c r="X249" s="72">
        <f t="shared" si="185"/>
        <v>5880</v>
      </c>
      <c r="Y249" s="49" t="s">
        <v>8</v>
      </c>
      <c r="Z249" s="21">
        <f t="shared" si="164"/>
        <v>5.5719063545150505</v>
      </c>
      <c r="AA249" s="22">
        <f t="shared" si="165"/>
        <v>20.702341137123746</v>
      </c>
      <c r="AB249" s="103">
        <f t="shared" si="166"/>
        <v>7457.8313253012047</v>
      </c>
      <c r="AC249" s="106">
        <f t="shared" si="186"/>
        <v>3.0510204081632653</v>
      </c>
      <c r="AE249">
        <v>13</v>
      </c>
      <c r="AF249" s="132">
        <f t="shared" si="187"/>
        <v>-963.85542168674704</v>
      </c>
      <c r="AG249" s="431">
        <f t="shared" si="169"/>
        <v>5.0408163265306118</v>
      </c>
      <c r="AH249" s="431">
        <f t="shared" si="170"/>
        <v>106.12244897959184</v>
      </c>
      <c r="AI249" s="132" t="e">
        <f>#REF!-AB249</f>
        <v>#REF!</v>
      </c>
    </row>
    <row r="250" spans="1:35" ht="15.75" thickBot="1" x14ac:dyDescent="0.3">
      <c r="A250" s="122" t="s">
        <v>24</v>
      </c>
      <c r="B250" s="123"/>
      <c r="C250" s="98">
        <f t="shared" ref="C250:D250" si="190">SUM(C241:C249)</f>
        <v>57.309999999999995</v>
      </c>
      <c r="D250" s="99">
        <f t="shared" si="190"/>
        <v>6502</v>
      </c>
      <c r="E250" s="50">
        <f t="shared" si="188"/>
        <v>113.45314953760253</v>
      </c>
      <c r="F250" s="51"/>
      <c r="G250" s="98">
        <f t="shared" ref="G250:L250" si="191">SUM(G241:G249)</f>
        <v>114.61999999999999</v>
      </c>
      <c r="H250" s="99">
        <f t="shared" si="191"/>
        <v>13004</v>
      </c>
      <c r="I250" s="98">
        <f t="shared" si="191"/>
        <v>42</v>
      </c>
      <c r="J250" s="99">
        <f t="shared" si="191"/>
        <v>3694</v>
      </c>
      <c r="K250" s="99">
        <f t="shared" si="191"/>
        <v>77070</v>
      </c>
      <c r="L250" s="99">
        <f t="shared" si="191"/>
        <v>73080</v>
      </c>
      <c r="M250" s="42" t="s">
        <v>8</v>
      </c>
      <c r="N250" s="126">
        <f t="shared" si="158"/>
        <v>3.5203031943692475</v>
      </c>
      <c r="O250" s="127">
        <f t="shared" si="159"/>
        <v>20.863562533838657</v>
      </c>
      <c r="P250" s="110">
        <f t="shared" si="189"/>
        <v>1344.7914849066481</v>
      </c>
      <c r="Q250" s="113">
        <f t="shared" si="183"/>
        <v>0.56813288219009539</v>
      </c>
      <c r="R250" s="51"/>
      <c r="S250" s="98">
        <f t="shared" ref="S250:W250" si="192">SUM(S241:S249)</f>
        <v>974.27</v>
      </c>
      <c r="T250" s="99">
        <f t="shared" si="192"/>
        <v>110534</v>
      </c>
      <c r="U250" s="98">
        <f t="shared" si="192"/>
        <v>268</v>
      </c>
      <c r="V250" s="99">
        <f t="shared" si="192"/>
        <v>20718</v>
      </c>
      <c r="W250" s="99">
        <f t="shared" si="192"/>
        <v>423980</v>
      </c>
      <c r="X250" s="72">
        <f t="shared" si="185"/>
        <v>402490</v>
      </c>
      <c r="Y250" s="42" t="s">
        <v>8</v>
      </c>
      <c r="Z250" s="126">
        <f t="shared" si="164"/>
        <v>5.3351674872091897</v>
      </c>
      <c r="AA250" s="127">
        <f t="shared" si="165"/>
        <v>20.464330533835312</v>
      </c>
      <c r="AB250" s="128">
        <f t="shared" si="166"/>
        <v>7398.0108183563088</v>
      </c>
      <c r="AC250" s="108">
        <f t="shared" si="186"/>
        <v>3.1864041833282069</v>
      </c>
      <c r="AG250" s="431">
        <f t="shared" si="169"/>
        <v>0</v>
      </c>
      <c r="AH250" s="431">
        <f t="shared" si="170"/>
        <v>0</v>
      </c>
      <c r="AI250" s="132" t="e">
        <f>#REF!-AB250</f>
        <v>#REF!</v>
      </c>
    </row>
    <row r="251" spans="1:35" ht="15.75" thickBot="1" x14ac:dyDescent="0.3">
      <c r="A251" s="93" t="s">
        <v>25</v>
      </c>
      <c r="B251" s="52"/>
      <c r="C251" s="40">
        <f t="shared" ref="C251:D251" si="193">C228+C240+C250</f>
        <v>507.90000000000003</v>
      </c>
      <c r="D251" s="41">
        <f t="shared" si="193"/>
        <v>63428</v>
      </c>
      <c r="E251" s="10">
        <f t="shared" si="188"/>
        <v>124.88285095491237</v>
      </c>
      <c r="F251" s="4"/>
      <c r="G251" s="40">
        <f t="shared" ref="G251:L251" si="194">G228+G240+G250</f>
        <v>1124.8600000000001</v>
      </c>
      <c r="H251" s="41">
        <f t="shared" si="194"/>
        <v>140469</v>
      </c>
      <c r="I251" s="40">
        <f t="shared" si="194"/>
        <v>454</v>
      </c>
      <c r="J251" s="41">
        <f t="shared" si="194"/>
        <v>39753</v>
      </c>
      <c r="K251" s="41">
        <f t="shared" si="194"/>
        <v>953660</v>
      </c>
      <c r="L251" s="41">
        <f t="shared" si="194"/>
        <v>904370</v>
      </c>
      <c r="M251" s="83" t="s">
        <v>8</v>
      </c>
      <c r="N251" s="12">
        <f t="shared" si="158"/>
        <v>3.5335446381405178</v>
      </c>
      <c r="O251" s="13">
        <f t="shared" si="159"/>
        <v>23.989636002314292</v>
      </c>
      <c r="P251" s="26">
        <f t="shared" si="189"/>
        <v>1877.6530813152194</v>
      </c>
      <c r="Q251" s="114">
        <f t="shared" si="183"/>
        <v>0.6267421328120073</v>
      </c>
      <c r="R251" s="4"/>
      <c r="S251" s="40">
        <f t="shared" ref="S251:W251" si="195">S228+S240+S250</f>
        <v>8618.2999999999993</v>
      </c>
      <c r="T251" s="41">
        <f t="shared" si="195"/>
        <v>1076289</v>
      </c>
      <c r="U251" s="40">
        <f t="shared" si="195"/>
        <v>2605</v>
      </c>
      <c r="V251" s="41">
        <f t="shared" si="195"/>
        <v>198038</v>
      </c>
      <c r="W251" s="41">
        <f t="shared" si="195"/>
        <v>4690780</v>
      </c>
      <c r="X251" s="72">
        <f t="shared" si="185"/>
        <v>4452780</v>
      </c>
      <c r="Y251" s="83" t="s">
        <v>8</v>
      </c>
      <c r="Z251" s="12">
        <f t="shared" si="164"/>
        <v>5.4347599955564085</v>
      </c>
      <c r="AA251" s="13">
        <f t="shared" si="165"/>
        <v>23.686262232500834</v>
      </c>
      <c r="AB251" s="104">
        <f t="shared" si="166"/>
        <v>9235.6369364048041</v>
      </c>
      <c r="AC251" s="109">
        <f t="shared" si="186"/>
        <v>3.1222488490887303</v>
      </c>
      <c r="AG251" s="431">
        <f t="shared" si="169"/>
        <v>0</v>
      </c>
      <c r="AH251" s="431">
        <f t="shared" si="170"/>
        <v>0</v>
      </c>
      <c r="AI251" s="132" t="e">
        <f>#REF!-AB251</f>
        <v>#REF!</v>
      </c>
    </row>
    <row r="256" spans="1:35" ht="18.75" x14ac:dyDescent="0.3">
      <c r="A256" s="567" t="s">
        <v>58</v>
      </c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</row>
    <row r="257" spans="1:34" ht="15.75" x14ac:dyDescent="0.25">
      <c r="A257" s="568" t="s">
        <v>62</v>
      </c>
      <c r="B257" s="568"/>
      <c r="C257" s="568"/>
      <c r="D257" s="568"/>
      <c r="E257" s="568"/>
      <c r="F257" s="568"/>
      <c r="G257" s="568"/>
      <c r="H257" s="568"/>
      <c r="I257" s="568"/>
      <c r="J257" s="568"/>
      <c r="K257" s="568"/>
      <c r="L257" s="568"/>
      <c r="M257" s="568"/>
      <c r="N257" s="568"/>
      <c r="O257" s="568"/>
      <c r="P257" s="568"/>
      <c r="Q257" s="568"/>
      <c r="R257" s="568"/>
      <c r="S257" s="568"/>
      <c r="T257" s="568"/>
      <c r="U257" s="568"/>
      <c r="V257" s="568"/>
      <c r="W257" s="568"/>
      <c r="X257" s="568"/>
      <c r="Y257" s="568"/>
      <c r="Z257" s="568"/>
      <c r="AA257" s="568"/>
      <c r="AB257" s="568"/>
      <c r="AC257" s="568"/>
    </row>
    <row r="258" spans="1:34" ht="15.75" x14ac:dyDescent="0.25">
      <c r="A258" s="568" t="s">
        <v>83</v>
      </c>
      <c r="B258" s="568"/>
      <c r="C258" s="568"/>
      <c r="D258" s="568"/>
      <c r="E258" s="568"/>
      <c r="F258" s="568"/>
      <c r="G258" s="568"/>
      <c r="H258" s="568"/>
      <c r="I258" s="568"/>
      <c r="J258" s="568"/>
      <c r="K258" s="568"/>
      <c r="L258" s="568"/>
      <c r="M258" s="568"/>
      <c r="N258" s="568"/>
      <c r="O258" s="568"/>
      <c r="P258" s="568"/>
      <c r="Q258" s="568"/>
      <c r="R258" s="568"/>
      <c r="S258" s="568"/>
      <c r="T258" s="568"/>
      <c r="U258" s="568"/>
      <c r="V258" s="568"/>
      <c r="W258" s="568"/>
      <c r="X258" s="568"/>
      <c r="Y258" s="568"/>
      <c r="Z258" s="568"/>
      <c r="AA258" s="568"/>
      <c r="AB258" s="568"/>
      <c r="AC258" s="568"/>
    </row>
    <row r="259" spans="1:34" ht="19.5" thickBot="1" x14ac:dyDescent="0.35"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111">
        <v>4</v>
      </c>
      <c r="AC259" s="4"/>
    </row>
    <row r="260" spans="1:34" ht="15" customHeight="1" x14ac:dyDescent="0.25">
      <c r="A260" s="569" t="s">
        <v>3</v>
      </c>
      <c r="B260" s="571" t="s">
        <v>2</v>
      </c>
      <c r="C260" s="573" t="s">
        <v>59</v>
      </c>
      <c r="D260" s="573" t="s">
        <v>60</v>
      </c>
      <c r="E260" s="573" t="s">
        <v>23</v>
      </c>
      <c r="F260" s="576" t="s">
        <v>9</v>
      </c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8"/>
      <c r="R260" s="576" t="s">
        <v>10</v>
      </c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9"/>
    </row>
    <row r="261" spans="1:34" ht="51.75" thickBot="1" x14ac:dyDescent="0.3">
      <c r="A261" s="570"/>
      <c r="B261" s="572"/>
      <c r="C261" s="574"/>
      <c r="D261" s="575"/>
      <c r="E261" s="575"/>
      <c r="F261" s="8" t="s">
        <v>14</v>
      </c>
      <c r="G261" s="95" t="s">
        <v>13</v>
      </c>
      <c r="H261" s="95" t="s">
        <v>57</v>
      </c>
      <c r="I261" s="1" t="s">
        <v>4</v>
      </c>
      <c r="J261" s="1" t="s">
        <v>5</v>
      </c>
      <c r="K261" s="1" t="s">
        <v>6</v>
      </c>
      <c r="L261" s="95" t="s">
        <v>64</v>
      </c>
      <c r="M261" s="557" t="s">
        <v>7</v>
      </c>
      <c r="N261" s="558"/>
      <c r="O261" s="1" t="s">
        <v>0</v>
      </c>
      <c r="P261" s="1" t="s">
        <v>1</v>
      </c>
      <c r="Q261" s="95" t="s">
        <v>61</v>
      </c>
      <c r="R261" s="8" t="s">
        <v>14</v>
      </c>
      <c r="S261" s="95" t="s">
        <v>12</v>
      </c>
      <c r="T261" s="95" t="s">
        <v>11</v>
      </c>
      <c r="U261" s="1" t="s">
        <v>4</v>
      </c>
      <c r="V261" s="1" t="s">
        <v>5</v>
      </c>
      <c r="W261" s="1" t="s">
        <v>6</v>
      </c>
      <c r="X261" s="95" t="s">
        <v>65</v>
      </c>
      <c r="Y261" s="557" t="s">
        <v>7</v>
      </c>
      <c r="Z261" s="558"/>
      <c r="AA261" s="1" t="s">
        <v>0</v>
      </c>
      <c r="AB261" s="102" t="s">
        <v>1</v>
      </c>
      <c r="AC261" s="105" t="s">
        <v>15</v>
      </c>
    </row>
    <row r="262" spans="1:34" x14ac:dyDescent="0.25">
      <c r="A262" s="89" t="s">
        <v>26</v>
      </c>
      <c r="B262" s="559">
        <v>1997</v>
      </c>
      <c r="C262" s="78">
        <v>18.91</v>
      </c>
      <c r="D262" s="79">
        <v>2446</v>
      </c>
      <c r="E262" s="31">
        <f t="shared" ref="E262:E291" si="196">D262/C262</f>
        <v>129.34955050237969</v>
      </c>
      <c r="F262" s="64">
        <f t="shared" ref="F262:F278" si="197">G262/C262</f>
        <v>3</v>
      </c>
      <c r="G262" s="65">
        <v>56.73</v>
      </c>
      <c r="H262" s="66">
        <v>7338</v>
      </c>
      <c r="I262" s="65">
        <v>18</v>
      </c>
      <c r="J262" s="66">
        <v>1703</v>
      </c>
      <c r="K262" s="66">
        <v>39400</v>
      </c>
      <c r="L262" s="135">
        <v>37340</v>
      </c>
      <c r="M262" s="67" t="s">
        <v>8</v>
      </c>
      <c r="N262" s="68">
        <f t="shared" ref="N262:N302" si="198">H262/J262</f>
        <v>4.308866705813271</v>
      </c>
      <c r="O262" s="69">
        <f t="shared" ref="O262:O302" si="199">K262/J262</f>
        <v>23.135642982971227</v>
      </c>
      <c r="P262" s="70">
        <f t="shared" ref="P262:P291" si="200">K262/C262</f>
        <v>2083.5536753040719</v>
      </c>
      <c r="Q262" s="100">
        <f t="shared" ref="Q262:Q278" si="201">J262/D262</f>
        <v>0.69623875715453798</v>
      </c>
      <c r="R262" s="64">
        <f t="shared" ref="R262:R278" si="202">S262/C262</f>
        <v>20.000000000000004</v>
      </c>
      <c r="S262" s="71">
        <f t="shared" ref="S262:X277" si="203">G262+S211</f>
        <v>378.20000000000005</v>
      </c>
      <c r="T262" s="72">
        <f t="shared" si="203"/>
        <v>48920</v>
      </c>
      <c r="U262" s="71">
        <f t="shared" si="203"/>
        <v>108</v>
      </c>
      <c r="V262" s="72">
        <f t="shared" si="203"/>
        <v>9073</v>
      </c>
      <c r="W262" s="72">
        <f t="shared" si="203"/>
        <v>209970</v>
      </c>
      <c r="X262" s="72">
        <f t="shared" si="203"/>
        <v>199240</v>
      </c>
      <c r="Y262" s="67" t="s">
        <v>8</v>
      </c>
      <c r="Z262" s="21">
        <f t="shared" ref="Z262:Z302" si="204">T262/V262</f>
        <v>5.3918218891215695</v>
      </c>
      <c r="AA262" s="22">
        <f t="shared" ref="AA262:AA302" si="205">W262/V262</f>
        <v>23.142290311914472</v>
      </c>
      <c r="AB262" s="103">
        <f t="shared" ref="AB262:AB302" si="206">W262/C262</f>
        <v>11103.648863035431</v>
      </c>
      <c r="AC262" s="106">
        <f t="shared" ref="AC262:AC278" si="207">V262/D262</f>
        <v>3.7093213409648405</v>
      </c>
      <c r="AD262" s="205">
        <v>1795.8751983077736</v>
      </c>
      <c r="AF262" s="132">
        <f>AD262-P262</f>
        <v>-287.67847699629829</v>
      </c>
      <c r="AG262" s="431">
        <f>(J262/D262)*AE262</f>
        <v>0</v>
      </c>
      <c r="AH262" s="431">
        <f>AG262*O262</f>
        <v>0</v>
      </c>
    </row>
    <row r="263" spans="1:34" x14ac:dyDescent="0.25">
      <c r="A263" s="90" t="s">
        <v>27</v>
      </c>
      <c r="B263" s="560"/>
      <c r="C263" s="27">
        <v>16.41</v>
      </c>
      <c r="D263" s="28">
        <v>2028</v>
      </c>
      <c r="E263" s="16">
        <f t="shared" si="196"/>
        <v>123.58318098720292</v>
      </c>
      <c r="F263" s="17">
        <f t="shared" si="197"/>
        <v>3</v>
      </c>
      <c r="G263" s="18">
        <v>49.23</v>
      </c>
      <c r="H263" s="19">
        <v>6084</v>
      </c>
      <c r="I263" s="18">
        <v>16</v>
      </c>
      <c r="J263" s="19">
        <v>1233</v>
      </c>
      <c r="K263" s="19">
        <v>30630</v>
      </c>
      <c r="L263" s="136">
        <v>29030</v>
      </c>
      <c r="M263" s="20" t="s">
        <v>8</v>
      </c>
      <c r="N263" s="21">
        <f t="shared" si="198"/>
        <v>4.9343065693430654</v>
      </c>
      <c r="O263" s="22">
        <f t="shared" si="199"/>
        <v>24.84184914841849</v>
      </c>
      <c r="P263" s="23">
        <f t="shared" si="200"/>
        <v>1866.5447897623401</v>
      </c>
      <c r="Q263" s="100">
        <f t="shared" si="201"/>
        <v>0.60798816568047342</v>
      </c>
      <c r="R263" s="17">
        <f t="shared" si="202"/>
        <v>20.000000000000004</v>
      </c>
      <c r="S263" s="24">
        <f t="shared" si="203"/>
        <v>328.20000000000005</v>
      </c>
      <c r="T263" s="25">
        <f t="shared" si="203"/>
        <v>40560</v>
      </c>
      <c r="U263" s="24">
        <f t="shared" si="203"/>
        <v>110</v>
      </c>
      <c r="V263" s="25">
        <f t="shared" si="203"/>
        <v>7470</v>
      </c>
      <c r="W263" s="25">
        <f t="shared" si="203"/>
        <v>183010</v>
      </c>
      <c r="X263" s="72">
        <f t="shared" si="203"/>
        <v>173660</v>
      </c>
      <c r="Y263" s="20" t="s">
        <v>8</v>
      </c>
      <c r="Z263" s="21">
        <f t="shared" si="204"/>
        <v>5.429718875502008</v>
      </c>
      <c r="AA263" s="22">
        <f t="shared" si="205"/>
        <v>24.499330655957163</v>
      </c>
      <c r="AB263" s="103">
        <f t="shared" si="206"/>
        <v>11152.346130408287</v>
      </c>
      <c r="AC263" s="106">
        <f t="shared" si="207"/>
        <v>3.6834319526627217</v>
      </c>
      <c r="AD263" s="205">
        <v>1811.0907982937233</v>
      </c>
      <c r="AF263" s="132">
        <f t="shared" ref="AF263:AF278" si="208">AD263-P263</f>
        <v>-55.453991468616778</v>
      </c>
      <c r="AG263" s="431">
        <f t="shared" ref="AG263:AG302" si="209">(J263/D263)*AE263</f>
        <v>0</v>
      </c>
      <c r="AH263" s="431">
        <f t="shared" ref="AH263:AH302" si="210">AG263*O263</f>
        <v>0</v>
      </c>
    </row>
    <row r="264" spans="1:34" x14ac:dyDescent="0.25">
      <c r="A264" s="90" t="s">
        <v>28</v>
      </c>
      <c r="B264" s="560"/>
      <c r="C264" s="27">
        <v>18.7</v>
      </c>
      <c r="D264" s="28">
        <v>2286</v>
      </c>
      <c r="E264" s="16">
        <f t="shared" si="196"/>
        <v>122.24598930481284</v>
      </c>
      <c r="F264" s="17">
        <f t="shared" si="197"/>
        <v>3</v>
      </c>
      <c r="G264" s="18">
        <v>56.1</v>
      </c>
      <c r="H264" s="19">
        <v>6858</v>
      </c>
      <c r="I264" s="18">
        <v>20</v>
      </c>
      <c r="J264" s="19">
        <v>1684</v>
      </c>
      <c r="K264" s="19">
        <v>42160</v>
      </c>
      <c r="L264" s="136">
        <v>39960</v>
      </c>
      <c r="M264" s="20" t="s">
        <v>8</v>
      </c>
      <c r="N264" s="21">
        <f t="shared" si="198"/>
        <v>4.0724465558194778</v>
      </c>
      <c r="O264" s="22">
        <f t="shared" si="199"/>
        <v>25.035629453681711</v>
      </c>
      <c r="P264" s="23">
        <f t="shared" si="200"/>
        <v>2254.5454545454545</v>
      </c>
      <c r="Q264" s="100">
        <f t="shared" si="201"/>
        <v>0.73665791776028</v>
      </c>
      <c r="R264" s="17">
        <f t="shared" si="202"/>
        <v>20.000000000000004</v>
      </c>
      <c r="S264" s="24">
        <f t="shared" si="203"/>
        <v>374.00000000000006</v>
      </c>
      <c r="T264" s="25">
        <f t="shared" si="203"/>
        <v>45720</v>
      </c>
      <c r="U264" s="24">
        <f t="shared" si="203"/>
        <v>118</v>
      </c>
      <c r="V264" s="25">
        <f t="shared" si="203"/>
        <v>9094</v>
      </c>
      <c r="W264" s="25">
        <f t="shared" si="203"/>
        <v>220950</v>
      </c>
      <c r="X264" s="72">
        <f t="shared" si="203"/>
        <v>209610</v>
      </c>
      <c r="Y264" s="20" t="s">
        <v>8</v>
      </c>
      <c r="Z264" s="21">
        <f t="shared" si="204"/>
        <v>5.0274906531779191</v>
      </c>
      <c r="AA264" s="22">
        <f t="shared" si="205"/>
        <v>24.29623927864526</v>
      </c>
      <c r="AB264" s="103">
        <f t="shared" si="206"/>
        <v>11815.508021390375</v>
      </c>
      <c r="AC264" s="106">
        <f t="shared" si="207"/>
        <v>3.9781277340332459</v>
      </c>
      <c r="AD264" s="205">
        <v>2045.4545454545455</v>
      </c>
      <c r="AF264" s="132">
        <f t="shared" si="208"/>
        <v>-209.09090909090901</v>
      </c>
      <c r="AG264" s="431">
        <f t="shared" si="209"/>
        <v>0</v>
      </c>
      <c r="AH264" s="431">
        <f t="shared" si="210"/>
        <v>0</v>
      </c>
    </row>
    <row r="265" spans="1:34" x14ac:dyDescent="0.25">
      <c r="A265" s="90" t="s">
        <v>29</v>
      </c>
      <c r="B265" s="560"/>
      <c r="C265" s="27">
        <v>17.149999999999999</v>
      </c>
      <c r="D265" s="28">
        <v>2151</v>
      </c>
      <c r="E265" s="16">
        <f t="shared" si="196"/>
        <v>125.42274052478135</v>
      </c>
      <c r="F265" s="17">
        <f t="shared" si="197"/>
        <v>3.0000000000000004</v>
      </c>
      <c r="G265" s="18">
        <v>51.45</v>
      </c>
      <c r="H265" s="19">
        <v>6453</v>
      </c>
      <c r="I265" s="18">
        <v>18</v>
      </c>
      <c r="J265" s="19">
        <v>1595</v>
      </c>
      <c r="K265" s="19">
        <v>38360</v>
      </c>
      <c r="L265" s="136">
        <v>36360</v>
      </c>
      <c r="M265" s="20" t="s">
        <v>8</v>
      </c>
      <c r="N265" s="21">
        <f t="shared" si="198"/>
        <v>4.0457680250783703</v>
      </c>
      <c r="O265" s="22">
        <f t="shared" si="199"/>
        <v>24.050156739811911</v>
      </c>
      <c r="P265" s="23">
        <f t="shared" si="200"/>
        <v>2236.7346938775513</v>
      </c>
      <c r="Q265" s="100">
        <f t="shared" si="201"/>
        <v>0.74151557415155744</v>
      </c>
      <c r="R265" s="17">
        <f t="shared" si="202"/>
        <v>20</v>
      </c>
      <c r="S265" s="24">
        <f t="shared" si="203"/>
        <v>343</v>
      </c>
      <c r="T265" s="25">
        <f t="shared" si="203"/>
        <v>43020</v>
      </c>
      <c r="U265" s="24">
        <f t="shared" si="203"/>
        <v>105</v>
      </c>
      <c r="V265" s="25">
        <f t="shared" si="203"/>
        <v>8420</v>
      </c>
      <c r="W265" s="25">
        <f t="shared" si="203"/>
        <v>203580</v>
      </c>
      <c r="X265" s="72">
        <f t="shared" si="203"/>
        <v>193120</v>
      </c>
      <c r="Y265" s="20" t="s">
        <v>8</v>
      </c>
      <c r="Z265" s="21">
        <f t="shared" si="204"/>
        <v>5.1092636579572446</v>
      </c>
      <c r="AA265" s="22">
        <f t="shared" si="205"/>
        <v>24.178147268408551</v>
      </c>
      <c r="AB265" s="103">
        <f t="shared" si="206"/>
        <v>11870.55393586006</v>
      </c>
      <c r="AC265" s="106">
        <f t="shared" si="207"/>
        <v>3.9144583914458391</v>
      </c>
      <c r="AD265" s="205">
        <v>1784.8396501457728</v>
      </c>
      <c r="AF265" s="132">
        <f t="shared" si="208"/>
        <v>-451.89504373177851</v>
      </c>
      <c r="AG265" s="431">
        <f t="shared" si="209"/>
        <v>0</v>
      </c>
      <c r="AH265" s="431">
        <f t="shared" si="210"/>
        <v>0</v>
      </c>
    </row>
    <row r="266" spans="1:34" x14ac:dyDescent="0.25">
      <c r="A266" s="90" t="s">
        <v>30</v>
      </c>
      <c r="B266" s="560"/>
      <c r="C266" s="27">
        <v>16.600000000000001</v>
      </c>
      <c r="D266" s="28">
        <v>2133</v>
      </c>
      <c r="E266" s="16">
        <f t="shared" si="196"/>
        <v>128.49397590361446</v>
      </c>
      <c r="F266" s="17">
        <f t="shared" si="197"/>
        <v>2.9999999999999996</v>
      </c>
      <c r="G266" s="18">
        <v>49.8</v>
      </c>
      <c r="H266" s="19">
        <v>6399</v>
      </c>
      <c r="I266" s="18">
        <v>16</v>
      </c>
      <c r="J266" s="19">
        <v>1350</v>
      </c>
      <c r="K266" s="19">
        <v>32330</v>
      </c>
      <c r="L266" s="136">
        <v>30650</v>
      </c>
      <c r="M266" s="20" t="s">
        <v>8</v>
      </c>
      <c r="N266" s="21">
        <f t="shared" si="198"/>
        <v>4.74</v>
      </c>
      <c r="O266" s="22">
        <f t="shared" si="199"/>
        <v>23.94814814814815</v>
      </c>
      <c r="P266" s="23">
        <f t="shared" si="200"/>
        <v>1947.5903614457829</v>
      </c>
      <c r="Q266" s="100">
        <f t="shared" si="201"/>
        <v>0.63291139240506333</v>
      </c>
      <c r="R266" s="17">
        <f t="shared" si="202"/>
        <v>20</v>
      </c>
      <c r="S266" s="24">
        <f t="shared" si="203"/>
        <v>332</v>
      </c>
      <c r="T266" s="25">
        <f t="shared" si="203"/>
        <v>42660</v>
      </c>
      <c r="U266" s="24">
        <f t="shared" si="203"/>
        <v>103</v>
      </c>
      <c r="V266" s="25">
        <f t="shared" si="203"/>
        <v>8592</v>
      </c>
      <c r="W266" s="25">
        <f t="shared" si="203"/>
        <v>205830</v>
      </c>
      <c r="X266" s="72">
        <f t="shared" si="203"/>
        <v>195260</v>
      </c>
      <c r="Y266" s="20" t="s">
        <v>8</v>
      </c>
      <c r="Z266" s="21">
        <f t="shared" si="204"/>
        <v>4.9650837988826817</v>
      </c>
      <c r="AA266" s="22">
        <f t="shared" si="205"/>
        <v>23.95600558659218</v>
      </c>
      <c r="AB266" s="103">
        <f t="shared" si="206"/>
        <v>12399.397590361445</v>
      </c>
      <c r="AC266" s="106">
        <f t="shared" si="207"/>
        <v>4.0281293952180031</v>
      </c>
      <c r="AD266" s="205">
        <v>1724.6987951807228</v>
      </c>
      <c r="AF266" s="132">
        <f t="shared" si="208"/>
        <v>-222.89156626506019</v>
      </c>
      <c r="AG266" s="431">
        <f t="shared" si="209"/>
        <v>0</v>
      </c>
      <c r="AH266" s="431">
        <f t="shared" si="210"/>
        <v>0</v>
      </c>
    </row>
    <row r="267" spans="1:34" x14ac:dyDescent="0.25">
      <c r="A267" s="90" t="s">
        <v>31</v>
      </c>
      <c r="B267" s="560"/>
      <c r="C267" s="27">
        <v>14.28</v>
      </c>
      <c r="D267" s="28">
        <v>1762</v>
      </c>
      <c r="E267" s="16">
        <f t="shared" si="196"/>
        <v>123.38935574229693</v>
      </c>
      <c r="F267" s="17">
        <f t="shared" si="197"/>
        <v>3.0000000000000004</v>
      </c>
      <c r="G267" s="18">
        <v>42.84</v>
      </c>
      <c r="H267" s="19">
        <v>5286</v>
      </c>
      <c r="I267" s="18">
        <v>14</v>
      </c>
      <c r="J267" s="19">
        <v>1052</v>
      </c>
      <c r="K267" s="19">
        <v>24810</v>
      </c>
      <c r="L267" s="136">
        <v>23520</v>
      </c>
      <c r="M267" s="20" t="s">
        <v>8</v>
      </c>
      <c r="N267" s="21">
        <f t="shared" si="198"/>
        <v>5.0247148288973387</v>
      </c>
      <c r="O267" s="22">
        <f t="shared" si="199"/>
        <v>23.583650190114067</v>
      </c>
      <c r="P267" s="23">
        <f t="shared" si="200"/>
        <v>1737.3949579831933</v>
      </c>
      <c r="Q267" s="100">
        <f t="shared" si="201"/>
        <v>0.59704880817253125</v>
      </c>
      <c r="R267" s="17">
        <f t="shared" si="202"/>
        <v>20.000000000000004</v>
      </c>
      <c r="S267" s="24">
        <f t="shared" si="203"/>
        <v>285.60000000000002</v>
      </c>
      <c r="T267" s="25">
        <f t="shared" si="203"/>
        <v>35240</v>
      </c>
      <c r="U267" s="24">
        <f t="shared" si="203"/>
        <v>85</v>
      </c>
      <c r="V267" s="25">
        <f t="shared" si="203"/>
        <v>6356</v>
      </c>
      <c r="W267" s="25">
        <f t="shared" si="203"/>
        <v>144780</v>
      </c>
      <c r="X267" s="72">
        <f t="shared" si="203"/>
        <v>137400</v>
      </c>
      <c r="Y267" s="20" t="s">
        <v>8</v>
      </c>
      <c r="Z267" s="21">
        <f t="shared" si="204"/>
        <v>5.544367526746381</v>
      </c>
      <c r="AA267" s="22">
        <f t="shared" si="205"/>
        <v>22.778477029578351</v>
      </c>
      <c r="AB267" s="103">
        <f t="shared" si="206"/>
        <v>10138.655462184874</v>
      </c>
      <c r="AC267" s="106">
        <f t="shared" si="207"/>
        <v>3.6072644721906926</v>
      </c>
      <c r="AD267" s="205">
        <v>1794.8179271708684</v>
      </c>
      <c r="AF267" s="132">
        <f t="shared" si="208"/>
        <v>57.422969187675108</v>
      </c>
      <c r="AG267" s="431">
        <f t="shared" si="209"/>
        <v>0</v>
      </c>
      <c r="AH267" s="431">
        <f t="shared" si="210"/>
        <v>0</v>
      </c>
    </row>
    <row r="268" spans="1:34" x14ac:dyDescent="0.25">
      <c r="A268" s="90" t="s">
        <v>32</v>
      </c>
      <c r="B268" s="560"/>
      <c r="C268" s="27">
        <v>19.53</v>
      </c>
      <c r="D268" s="28">
        <v>2423</v>
      </c>
      <c r="E268" s="16">
        <f t="shared" si="196"/>
        <v>124.06554019457245</v>
      </c>
      <c r="F268" s="17">
        <f t="shared" si="197"/>
        <v>3</v>
      </c>
      <c r="G268" s="18">
        <v>58.59</v>
      </c>
      <c r="H268" s="19">
        <v>7269</v>
      </c>
      <c r="I268" s="18">
        <v>19</v>
      </c>
      <c r="J268" s="19">
        <v>1699</v>
      </c>
      <c r="K268" s="19">
        <v>44240</v>
      </c>
      <c r="L268" s="136">
        <v>41940</v>
      </c>
      <c r="M268" s="20" t="s">
        <v>8</v>
      </c>
      <c r="N268" s="21">
        <f t="shared" si="198"/>
        <v>4.2783990582695699</v>
      </c>
      <c r="O268" s="22">
        <f t="shared" si="199"/>
        <v>26.03884638022366</v>
      </c>
      <c r="P268" s="23">
        <f t="shared" si="200"/>
        <v>2265.2329749103942</v>
      </c>
      <c r="Q268" s="100">
        <f t="shared" si="201"/>
        <v>0.70119686339248866</v>
      </c>
      <c r="R268" s="17">
        <f t="shared" si="202"/>
        <v>20</v>
      </c>
      <c r="S268" s="24">
        <f t="shared" si="203"/>
        <v>390.6</v>
      </c>
      <c r="T268" s="25">
        <f t="shared" si="203"/>
        <v>48460</v>
      </c>
      <c r="U268" s="24">
        <f t="shared" si="203"/>
        <v>121</v>
      </c>
      <c r="V268" s="25">
        <f t="shared" si="203"/>
        <v>9665</v>
      </c>
      <c r="W268" s="25">
        <f t="shared" si="203"/>
        <v>240500</v>
      </c>
      <c r="X268" s="72">
        <f t="shared" si="203"/>
        <v>228200</v>
      </c>
      <c r="Y268" s="20" t="s">
        <v>8</v>
      </c>
      <c r="Z268" s="21">
        <f t="shared" si="204"/>
        <v>5.0139679255043976</v>
      </c>
      <c r="AA268" s="22">
        <f t="shared" si="205"/>
        <v>24.883600620796688</v>
      </c>
      <c r="AB268" s="103">
        <f t="shared" si="206"/>
        <v>12314.388120839732</v>
      </c>
      <c r="AC268" s="106">
        <f t="shared" si="207"/>
        <v>3.9888567891044162</v>
      </c>
      <c r="AD268" s="205">
        <v>2224.7823860727085</v>
      </c>
      <c r="AF268" s="132">
        <f t="shared" si="208"/>
        <v>-40.4505888376857</v>
      </c>
      <c r="AG268" s="431">
        <f t="shared" si="209"/>
        <v>0</v>
      </c>
      <c r="AH268" s="431">
        <f t="shared" si="210"/>
        <v>0</v>
      </c>
    </row>
    <row r="269" spans="1:34" x14ac:dyDescent="0.25">
      <c r="A269" s="90" t="s">
        <v>33</v>
      </c>
      <c r="B269" s="560"/>
      <c r="C269" s="27">
        <v>19.88</v>
      </c>
      <c r="D269" s="28">
        <v>2473</v>
      </c>
      <c r="E269" s="16">
        <f t="shared" si="196"/>
        <v>124.39637826961771</v>
      </c>
      <c r="F269" s="17">
        <f t="shared" si="197"/>
        <v>3</v>
      </c>
      <c r="G269" s="18">
        <v>59.64</v>
      </c>
      <c r="H269" s="19">
        <v>7419</v>
      </c>
      <c r="I269" s="18">
        <v>21</v>
      </c>
      <c r="J269" s="19">
        <v>1805</v>
      </c>
      <c r="K269" s="19">
        <v>44560</v>
      </c>
      <c r="L269" s="136">
        <v>42340</v>
      </c>
      <c r="M269" s="20" t="s">
        <v>8</v>
      </c>
      <c r="N269" s="21">
        <f t="shared" si="198"/>
        <v>4.1102493074792248</v>
      </c>
      <c r="O269" s="22">
        <f t="shared" si="199"/>
        <v>24.686980609418281</v>
      </c>
      <c r="P269" s="23">
        <f t="shared" si="200"/>
        <v>2241.4486921529178</v>
      </c>
      <c r="Q269" s="100">
        <f t="shared" si="201"/>
        <v>0.72988273352203803</v>
      </c>
      <c r="R269" s="17">
        <f t="shared" si="202"/>
        <v>20</v>
      </c>
      <c r="S269" s="24">
        <f t="shared" si="203"/>
        <v>397.59999999999997</v>
      </c>
      <c r="T269" s="25">
        <f t="shared" si="203"/>
        <v>49460</v>
      </c>
      <c r="U269" s="24">
        <f t="shared" si="203"/>
        <v>121</v>
      </c>
      <c r="V269" s="25">
        <f t="shared" si="203"/>
        <v>10130</v>
      </c>
      <c r="W269" s="25">
        <f t="shared" si="203"/>
        <v>246030</v>
      </c>
      <c r="X269" s="72">
        <f t="shared" si="203"/>
        <v>233520</v>
      </c>
      <c r="Y269" s="20" t="s">
        <v>8</v>
      </c>
      <c r="Z269" s="21">
        <f t="shared" si="204"/>
        <v>4.882527147087858</v>
      </c>
      <c r="AA269" s="22">
        <f t="shared" si="205"/>
        <v>24.287265547877592</v>
      </c>
      <c r="AB269" s="103">
        <f t="shared" si="206"/>
        <v>12375.754527162979</v>
      </c>
      <c r="AC269" s="106">
        <f t="shared" si="207"/>
        <v>4.0962393853619083</v>
      </c>
      <c r="AD269" s="205">
        <v>2351.6096579476862</v>
      </c>
      <c r="AF269" s="132">
        <f t="shared" si="208"/>
        <v>110.16096579476834</v>
      </c>
      <c r="AG269" s="431">
        <f t="shared" si="209"/>
        <v>0</v>
      </c>
      <c r="AH269" s="431">
        <f t="shared" si="210"/>
        <v>0</v>
      </c>
    </row>
    <row r="270" spans="1:34" x14ac:dyDescent="0.25">
      <c r="A270" s="90" t="s">
        <v>34</v>
      </c>
      <c r="B270" s="560"/>
      <c r="C270" s="27">
        <v>19.899999999999999</v>
      </c>
      <c r="D270" s="28">
        <v>2485</v>
      </c>
      <c r="E270" s="16">
        <f t="shared" si="196"/>
        <v>124.87437185929649</v>
      </c>
      <c r="F270" s="17">
        <f t="shared" si="197"/>
        <v>3.0000000000000004</v>
      </c>
      <c r="G270" s="18">
        <v>59.7</v>
      </c>
      <c r="H270" s="19">
        <v>7455</v>
      </c>
      <c r="I270" s="18">
        <v>20</v>
      </c>
      <c r="J270" s="19">
        <v>1823</v>
      </c>
      <c r="K270" s="19">
        <v>43740</v>
      </c>
      <c r="L270" s="136">
        <v>41550</v>
      </c>
      <c r="M270" s="20" t="s">
        <v>8</v>
      </c>
      <c r="N270" s="21">
        <f t="shared" si="198"/>
        <v>4.089413055403182</v>
      </c>
      <c r="O270" s="22">
        <f t="shared" si="199"/>
        <v>23.993417443774</v>
      </c>
      <c r="P270" s="23">
        <f t="shared" si="200"/>
        <v>2197.989949748744</v>
      </c>
      <c r="Q270" s="100">
        <f t="shared" si="201"/>
        <v>0.73360160965794774</v>
      </c>
      <c r="R270" s="17">
        <f t="shared" si="202"/>
        <v>20</v>
      </c>
      <c r="S270" s="24">
        <f t="shared" si="203"/>
        <v>398</v>
      </c>
      <c r="T270" s="25">
        <f t="shared" si="203"/>
        <v>49700</v>
      </c>
      <c r="U270" s="24">
        <f t="shared" si="203"/>
        <v>120</v>
      </c>
      <c r="V270" s="25">
        <f t="shared" si="203"/>
        <v>10591</v>
      </c>
      <c r="W270" s="25">
        <f t="shared" si="203"/>
        <v>254680</v>
      </c>
      <c r="X270" s="72">
        <f t="shared" si="203"/>
        <v>241770</v>
      </c>
      <c r="Y270" s="20" t="s">
        <v>8</v>
      </c>
      <c r="Z270" s="21">
        <f t="shared" si="204"/>
        <v>4.6926635822868477</v>
      </c>
      <c r="AA270" s="22">
        <f t="shared" si="205"/>
        <v>24.046832216032481</v>
      </c>
      <c r="AB270" s="103">
        <f t="shared" si="206"/>
        <v>12797.989949748744</v>
      </c>
      <c r="AC270" s="106">
        <f t="shared" si="207"/>
        <v>4.2619718309859156</v>
      </c>
      <c r="AD270" s="205">
        <v>2120.6030150753772</v>
      </c>
      <c r="AF270" s="132">
        <f t="shared" si="208"/>
        <v>-77.386934673366795</v>
      </c>
      <c r="AG270" s="431">
        <f t="shared" si="209"/>
        <v>0</v>
      </c>
      <c r="AH270" s="431">
        <f t="shared" si="210"/>
        <v>0</v>
      </c>
    </row>
    <row r="271" spans="1:34" x14ac:dyDescent="0.25">
      <c r="A271" s="90" t="s">
        <v>35</v>
      </c>
      <c r="B271" s="560"/>
      <c r="C271" s="27">
        <v>16.489999999999998</v>
      </c>
      <c r="D271" s="28">
        <v>2171</v>
      </c>
      <c r="E271" s="16">
        <f t="shared" si="196"/>
        <v>131.65554881746513</v>
      </c>
      <c r="F271" s="17">
        <f t="shared" si="197"/>
        <v>4</v>
      </c>
      <c r="G271" s="18">
        <v>65.959999999999994</v>
      </c>
      <c r="H271" s="19">
        <v>8684</v>
      </c>
      <c r="I271" s="18">
        <v>22</v>
      </c>
      <c r="J271" s="19">
        <v>1936</v>
      </c>
      <c r="K271" s="19">
        <v>48420</v>
      </c>
      <c r="L271" s="136">
        <v>45900</v>
      </c>
      <c r="M271" s="20" t="s">
        <v>8</v>
      </c>
      <c r="N271" s="21">
        <f t="shared" si="198"/>
        <v>4.4855371900826446</v>
      </c>
      <c r="O271" s="22">
        <f t="shared" si="199"/>
        <v>25.010330578512395</v>
      </c>
      <c r="P271" s="23">
        <f t="shared" si="200"/>
        <v>2936.3250454821105</v>
      </c>
      <c r="Q271" s="100">
        <f t="shared" si="201"/>
        <v>0.89175495163519114</v>
      </c>
      <c r="R271" s="17">
        <f t="shared" si="202"/>
        <v>21</v>
      </c>
      <c r="S271" s="24">
        <f t="shared" si="203"/>
        <v>346.28999999999996</v>
      </c>
      <c r="T271" s="25">
        <f t="shared" si="203"/>
        <v>45591</v>
      </c>
      <c r="U271" s="24">
        <f t="shared" si="203"/>
        <v>112</v>
      </c>
      <c r="V271" s="25">
        <f t="shared" si="203"/>
        <v>8230</v>
      </c>
      <c r="W271" s="25">
        <f t="shared" si="203"/>
        <v>203580</v>
      </c>
      <c r="X271" s="72">
        <f t="shared" si="203"/>
        <v>193230</v>
      </c>
      <c r="Y271" s="20" t="s">
        <v>8</v>
      </c>
      <c r="Z271" s="21">
        <f t="shared" si="204"/>
        <v>5.5396111786148241</v>
      </c>
      <c r="AA271" s="22">
        <f t="shared" si="205"/>
        <v>24.736330498177399</v>
      </c>
      <c r="AB271" s="103">
        <f t="shared" si="206"/>
        <v>12345.664038811403</v>
      </c>
      <c r="AC271" s="106">
        <f t="shared" si="207"/>
        <v>3.7908797789037312</v>
      </c>
      <c r="AD271" s="205">
        <v>2401.4554275318378</v>
      </c>
      <c r="AF271" s="132">
        <f t="shared" si="208"/>
        <v>-534.86961795027264</v>
      </c>
      <c r="AG271" s="431">
        <f t="shared" si="209"/>
        <v>0</v>
      </c>
      <c r="AH271" s="431">
        <f t="shared" si="210"/>
        <v>0</v>
      </c>
    </row>
    <row r="272" spans="1:34" x14ac:dyDescent="0.25">
      <c r="A272" s="90" t="s">
        <v>36</v>
      </c>
      <c r="B272" s="560"/>
      <c r="C272" s="27">
        <v>19.05</v>
      </c>
      <c r="D272" s="28">
        <v>2490</v>
      </c>
      <c r="E272" s="16">
        <f t="shared" si="196"/>
        <v>130.70866141732282</v>
      </c>
      <c r="F272" s="17">
        <f t="shared" si="197"/>
        <v>4</v>
      </c>
      <c r="G272" s="18">
        <v>76.2</v>
      </c>
      <c r="H272" s="19">
        <v>9960</v>
      </c>
      <c r="I272" s="18">
        <v>24</v>
      </c>
      <c r="J272" s="19">
        <v>2226</v>
      </c>
      <c r="K272" s="19">
        <v>55190</v>
      </c>
      <c r="L272" s="136">
        <v>52320</v>
      </c>
      <c r="M272" s="20" t="s">
        <v>8</v>
      </c>
      <c r="N272" s="21">
        <f t="shared" si="198"/>
        <v>4.4743935309973049</v>
      </c>
      <c r="O272" s="22">
        <f t="shared" si="199"/>
        <v>24.793351302785265</v>
      </c>
      <c r="P272" s="23">
        <f t="shared" si="200"/>
        <v>2897.1128608923882</v>
      </c>
      <c r="Q272" s="100">
        <f t="shared" si="201"/>
        <v>0.89397590361445778</v>
      </c>
      <c r="R272" s="17">
        <f t="shared" si="202"/>
        <v>21</v>
      </c>
      <c r="S272" s="24">
        <f t="shared" si="203"/>
        <v>400.05</v>
      </c>
      <c r="T272" s="25">
        <f t="shared" si="203"/>
        <v>52290</v>
      </c>
      <c r="U272" s="24">
        <f t="shared" si="203"/>
        <v>136</v>
      </c>
      <c r="V272" s="25">
        <f t="shared" si="203"/>
        <v>9935</v>
      </c>
      <c r="W272" s="25">
        <f t="shared" si="203"/>
        <v>244950</v>
      </c>
      <c r="X272" s="72">
        <f t="shared" si="203"/>
        <v>232510</v>
      </c>
      <c r="Y272" s="20" t="s">
        <v>8</v>
      </c>
      <c r="Z272" s="21">
        <f t="shared" si="204"/>
        <v>5.2632108706592851</v>
      </c>
      <c r="AA272" s="22">
        <f t="shared" si="205"/>
        <v>24.655259184700554</v>
      </c>
      <c r="AB272" s="103">
        <f t="shared" si="206"/>
        <v>12858.267716535433</v>
      </c>
      <c r="AC272" s="106">
        <f t="shared" si="207"/>
        <v>3.9899598393574296</v>
      </c>
      <c r="AD272" s="205">
        <v>2539.6325459317586</v>
      </c>
      <c r="AF272" s="257">
        <f t="shared" si="208"/>
        <v>-357.48031496062958</v>
      </c>
      <c r="AG272" s="431">
        <f t="shared" si="209"/>
        <v>0</v>
      </c>
      <c r="AH272" s="431">
        <f t="shared" si="210"/>
        <v>0</v>
      </c>
    </row>
    <row r="273" spans="1:34" x14ac:dyDescent="0.25">
      <c r="A273" s="90" t="s">
        <v>37</v>
      </c>
      <c r="B273" s="560"/>
      <c r="C273" s="27">
        <v>20.239999999999998</v>
      </c>
      <c r="D273" s="28">
        <v>2519</v>
      </c>
      <c r="E273" s="16">
        <f t="shared" si="196"/>
        <v>124.45652173913045</v>
      </c>
      <c r="F273" s="17">
        <f t="shared" si="197"/>
        <v>4</v>
      </c>
      <c r="G273" s="18">
        <v>80.959999999999994</v>
      </c>
      <c r="H273" s="19">
        <v>10076</v>
      </c>
      <c r="I273" s="18">
        <v>28</v>
      </c>
      <c r="J273" s="19">
        <v>2228</v>
      </c>
      <c r="K273" s="19">
        <v>55390</v>
      </c>
      <c r="L273" s="136">
        <v>52510</v>
      </c>
      <c r="M273" s="20" t="s">
        <v>8</v>
      </c>
      <c r="N273" s="21">
        <f t="shared" si="198"/>
        <v>4.5224416517055657</v>
      </c>
      <c r="O273" s="22">
        <f t="shared" si="199"/>
        <v>24.860861759425493</v>
      </c>
      <c r="P273" s="23">
        <f t="shared" si="200"/>
        <v>2736.6600790513835</v>
      </c>
      <c r="Q273" s="100">
        <f t="shared" si="201"/>
        <v>0.88447796744739982</v>
      </c>
      <c r="R273" s="17">
        <f t="shared" si="202"/>
        <v>21</v>
      </c>
      <c r="S273" s="24">
        <f t="shared" si="203"/>
        <v>425.03999999999996</v>
      </c>
      <c r="T273" s="25">
        <f t="shared" si="203"/>
        <v>52899</v>
      </c>
      <c r="U273" s="24">
        <f t="shared" si="203"/>
        <v>131</v>
      </c>
      <c r="V273" s="25">
        <f t="shared" si="203"/>
        <v>9560</v>
      </c>
      <c r="W273" s="25">
        <f t="shared" si="203"/>
        <v>235730</v>
      </c>
      <c r="X273" s="72">
        <f t="shared" si="203"/>
        <v>223710</v>
      </c>
      <c r="Y273" s="20" t="s">
        <v>8</v>
      </c>
      <c r="Z273" s="21">
        <f t="shared" si="204"/>
        <v>5.5333682008368203</v>
      </c>
      <c r="AA273" s="22">
        <f t="shared" si="205"/>
        <v>24.65794979079498</v>
      </c>
      <c r="AB273" s="103">
        <f t="shared" si="206"/>
        <v>11646.739130434784</v>
      </c>
      <c r="AC273" s="106">
        <f t="shared" si="207"/>
        <v>3.7951568082572451</v>
      </c>
      <c r="AD273" s="205">
        <v>2260.8695652173915</v>
      </c>
      <c r="AF273" s="132">
        <f t="shared" si="208"/>
        <v>-475.79051383399201</v>
      </c>
      <c r="AG273" s="431">
        <f t="shared" si="209"/>
        <v>0</v>
      </c>
      <c r="AH273" s="431">
        <f t="shared" si="210"/>
        <v>0</v>
      </c>
    </row>
    <row r="274" spans="1:34" x14ac:dyDescent="0.25">
      <c r="A274" s="90" t="s">
        <v>18</v>
      </c>
      <c r="B274" s="560"/>
      <c r="C274" s="27">
        <v>15.47</v>
      </c>
      <c r="D274" s="28">
        <v>1640</v>
      </c>
      <c r="E274" s="16">
        <f t="shared" si="196"/>
        <v>106.01163542340012</v>
      </c>
      <c r="F274" s="17">
        <f t="shared" si="197"/>
        <v>3.612152553329024</v>
      </c>
      <c r="G274" s="18">
        <v>55.88</v>
      </c>
      <c r="H274" s="19">
        <v>5923</v>
      </c>
      <c r="I274" s="18">
        <v>18</v>
      </c>
      <c r="J274" s="19">
        <v>1562</v>
      </c>
      <c r="K274" s="19">
        <v>36190</v>
      </c>
      <c r="L274" s="136">
        <v>34320</v>
      </c>
      <c r="M274" s="20" t="s">
        <v>8</v>
      </c>
      <c r="N274" s="21">
        <f t="shared" si="198"/>
        <v>3.7919334186939819</v>
      </c>
      <c r="O274" s="22">
        <f t="shared" si="199"/>
        <v>23.169014084507044</v>
      </c>
      <c r="P274" s="23">
        <f t="shared" si="200"/>
        <v>2339.3665158371041</v>
      </c>
      <c r="Q274" s="100">
        <f t="shared" si="201"/>
        <v>0.95243902439024386</v>
      </c>
      <c r="R274" s="17">
        <f t="shared" si="202"/>
        <v>20.612152553329022</v>
      </c>
      <c r="S274" s="24">
        <f t="shared" si="203"/>
        <v>318.87</v>
      </c>
      <c r="T274" s="25">
        <f t="shared" si="203"/>
        <v>33803</v>
      </c>
      <c r="U274" s="24">
        <f t="shared" si="203"/>
        <v>94</v>
      </c>
      <c r="V274" s="25">
        <f t="shared" si="203"/>
        <v>6614</v>
      </c>
      <c r="W274" s="25">
        <f t="shared" si="203"/>
        <v>157070</v>
      </c>
      <c r="X274" s="72">
        <f t="shared" si="203"/>
        <v>149070</v>
      </c>
      <c r="Y274" s="20" t="s">
        <v>8</v>
      </c>
      <c r="Z274" s="21">
        <f t="shared" si="204"/>
        <v>5.1108255216208045</v>
      </c>
      <c r="AA274" s="22">
        <f t="shared" si="205"/>
        <v>23.74811006954944</v>
      </c>
      <c r="AB274" s="103">
        <f t="shared" si="206"/>
        <v>10153.199741435035</v>
      </c>
      <c r="AC274" s="106">
        <f t="shared" si="207"/>
        <v>4.0329268292682929</v>
      </c>
      <c r="AD274" s="205">
        <v>1668.3904330963153</v>
      </c>
      <c r="AE274">
        <v>230</v>
      </c>
      <c r="AF274" s="132">
        <f t="shared" si="208"/>
        <v>-670.9760827407888</v>
      </c>
      <c r="AG274" s="431">
        <f t="shared" si="209"/>
        <v>219.0609756097561</v>
      </c>
      <c r="AH274" s="431">
        <f t="shared" si="210"/>
        <v>5075.4268292682927</v>
      </c>
    </row>
    <row r="275" spans="1:34" x14ac:dyDescent="0.25">
      <c r="A275" s="90" t="s">
        <v>38</v>
      </c>
      <c r="B275" s="560"/>
      <c r="C275" s="27">
        <v>20.6</v>
      </c>
      <c r="D275" s="28">
        <v>2628</v>
      </c>
      <c r="E275" s="16">
        <f t="shared" si="196"/>
        <v>127.57281553398057</v>
      </c>
      <c r="F275" s="17">
        <f t="shared" si="197"/>
        <v>4</v>
      </c>
      <c r="G275" s="18">
        <v>82.4</v>
      </c>
      <c r="H275" s="19">
        <v>10512</v>
      </c>
      <c r="I275" s="18">
        <v>24</v>
      </c>
      <c r="J275" s="19">
        <v>2260</v>
      </c>
      <c r="K275" s="19">
        <v>55950</v>
      </c>
      <c r="L275" s="136">
        <v>35040</v>
      </c>
      <c r="M275" s="20" t="s">
        <v>8</v>
      </c>
      <c r="N275" s="21">
        <f t="shared" si="198"/>
        <v>4.6513274336283184</v>
      </c>
      <c r="O275" s="22">
        <f t="shared" si="199"/>
        <v>24.756637168141594</v>
      </c>
      <c r="P275" s="23">
        <f t="shared" si="200"/>
        <v>2716.019417475728</v>
      </c>
      <c r="Q275" s="100">
        <f t="shared" si="201"/>
        <v>0.85996955859969559</v>
      </c>
      <c r="R275" s="17">
        <f t="shared" si="202"/>
        <v>21</v>
      </c>
      <c r="S275" s="24">
        <f t="shared" si="203"/>
        <v>432.6</v>
      </c>
      <c r="T275" s="25">
        <f t="shared" si="203"/>
        <v>55188</v>
      </c>
      <c r="U275" s="24">
        <f t="shared" si="203"/>
        <v>122</v>
      </c>
      <c r="V275" s="25">
        <f t="shared" si="203"/>
        <v>11238</v>
      </c>
      <c r="W275" s="25">
        <f t="shared" si="203"/>
        <v>276750</v>
      </c>
      <c r="X275" s="72">
        <f t="shared" si="203"/>
        <v>244690</v>
      </c>
      <c r="Y275" s="20" t="s">
        <v>8</v>
      </c>
      <c r="Z275" s="21">
        <f t="shared" si="204"/>
        <v>4.9108382274426052</v>
      </c>
      <c r="AA275" s="22">
        <f t="shared" si="205"/>
        <v>24.6262680192205</v>
      </c>
      <c r="AB275" s="103">
        <f t="shared" si="206"/>
        <v>13434.466019417474</v>
      </c>
      <c r="AC275" s="106">
        <f t="shared" si="207"/>
        <v>4.2762557077625569</v>
      </c>
      <c r="AD275" s="205">
        <v>2550</v>
      </c>
      <c r="AF275" s="132">
        <f t="shared" si="208"/>
        <v>-166.01941747572801</v>
      </c>
      <c r="AG275" s="431">
        <f t="shared" si="209"/>
        <v>0</v>
      </c>
      <c r="AH275" s="431">
        <f t="shared" si="210"/>
        <v>0</v>
      </c>
    </row>
    <row r="276" spans="1:34" x14ac:dyDescent="0.25">
      <c r="A276" s="90" t="s">
        <v>39</v>
      </c>
      <c r="B276" s="560"/>
      <c r="C276" s="27">
        <v>17.48</v>
      </c>
      <c r="D276" s="28">
        <v>2303</v>
      </c>
      <c r="E276" s="16">
        <f t="shared" si="196"/>
        <v>131.75057208237985</v>
      </c>
      <c r="F276" s="17">
        <f t="shared" si="197"/>
        <v>4</v>
      </c>
      <c r="G276" s="18">
        <v>69.92</v>
      </c>
      <c r="H276" s="19">
        <v>9212</v>
      </c>
      <c r="I276" s="18">
        <v>23</v>
      </c>
      <c r="J276" s="19">
        <v>1887</v>
      </c>
      <c r="K276" s="19">
        <v>46820</v>
      </c>
      <c r="L276" s="136">
        <v>44380</v>
      </c>
      <c r="M276" s="20" t="s">
        <v>8</v>
      </c>
      <c r="N276" s="21">
        <f t="shared" si="198"/>
        <v>4.8818229994700584</v>
      </c>
      <c r="O276" s="22">
        <f t="shared" si="199"/>
        <v>24.811870694223636</v>
      </c>
      <c r="P276" s="23">
        <f t="shared" si="200"/>
        <v>2678.4897025171622</v>
      </c>
      <c r="Q276" s="100">
        <f t="shared" si="201"/>
        <v>0.81936604429005644</v>
      </c>
      <c r="R276" s="17">
        <f t="shared" si="202"/>
        <v>21.000000000000004</v>
      </c>
      <c r="S276" s="24">
        <f t="shared" si="203"/>
        <v>367.08000000000004</v>
      </c>
      <c r="T276" s="25">
        <f t="shared" si="203"/>
        <v>48363</v>
      </c>
      <c r="U276" s="24">
        <f t="shared" si="203"/>
        <v>119</v>
      </c>
      <c r="V276" s="25">
        <f t="shared" si="203"/>
        <v>9215</v>
      </c>
      <c r="W276" s="25">
        <f t="shared" si="203"/>
        <v>226540</v>
      </c>
      <c r="X276" s="72">
        <f t="shared" si="203"/>
        <v>215030</v>
      </c>
      <c r="Y276" s="20" t="s">
        <v>8</v>
      </c>
      <c r="Z276" s="21">
        <f t="shared" si="204"/>
        <v>5.2482908301682043</v>
      </c>
      <c r="AA276" s="22">
        <f t="shared" si="205"/>
        <v>24.583830710797614</v>
      </c>
      <c r="AB276" s="103">
        <f t="shared" si="206"/>
        <v>12959.954233409611</v>
      </c>
      <c r="AC276" s="106">
        <f t="shared" si="207"/>
        <v>4.0013026487190624</v>
      </c>
      <c r="AD276" s="205">
        <v>2241.990846681922</v>
      </c>
      <c r="AF276" s="132">
        <f t="shared" si="208"/>
        <v>-436.49885583524019</v>
      </c>
      <c r="AG276" s="431">
        <f t="shared" si="209"/>
        <v>0</v>
      </c>
      <c r="AH276" s="431">
        <f t="shared" si="210"/>
        <v>0</v>
      </c>
    </row>
    <row r="277" spans="1:34" x14ac:dyDescent="0.25">
      <c r="A277" s="90" t="s">
        <v>40</v>
      </c>
      <c r="B277" s="560"/>
      <c r="C277" s="27">
        <v>12.81</v>
      </c>
      <c r="D277" s="28">
        <v>1641</v>
      </c>
      <c r="E277" s="16">
        <f t="shared" si="196"/>
        <v>128.10304449648712</v>
      </c>
      <c r="F277" s="17">
        <f t="shared" si="197"/>
        <v>3.7658079625292742</v>
      </c>
      <c r="G277" s="18">
        <v>48.24</v>
      </c>
      <c r="H277" s="19">
        <v>6180</v>
      </c>
      <c r="I277" s="18">
        <v>11</v>
      </c>
      <c r="J277" s="19">
        <v>1325</v>
      </c>
      <c r="K277" s="19">
        <v>30810</v>
      </c>
      <c r="L277" s="136">
        <v>29210</v>
      </c>
      <c r="M277" s="20" t="s">
        <v>8</v>
      </c>
      <c r="N277" s="21">
        <f t="shared" si="198"/>
        <v>4.6641509433962263</v>
      </c>
      <c r="O277" s="22">
        <f t="shared" si="199"/>
        <v>23.252830188679244</v>
      </c>
      <c r="P277" s="23">
        <f t="shared" si="200"/>
        <v>2405.1522248243559</v>
      </c>
      <c r="Q277" s="100">
        <f t="shared" si="201"/>
        <v>0.80743449116392441</v>
      </c>
      <c r="R277" s="17">
        <f t="shared" si="202"/>
        <v>20.765807962529273</v>
      </c>
      <c r="S277" s="24">
        <f t="shared" si="203"/>
        <v>266.01</v>
      </c>
      <c r="T277" s="25">
        <f t="shared" si="203"/>
        <v>34077</v>
      </c>
      <c r="U277" s="24">
        <f t="shared" si="203"/>
        <v>74</v>
      </c>
      <c r="V277" s="25">
        <f t="shared" si="203"/>
        <v>6130</v>
      </c>
      <c r="W277" s="25">
        <f t="shared" si="203"/>
        <v>140350</v>
      </c>
      <c r="X277" s="72">
        <f t="shared" si="203"/>
        <v>133180</v>
      </c>
      <c r="Y277" s="20" t="s">
        <v>8</v>
      </c>
      <c r="Z277" s="21">
        <f t="shared" si="204"/>
        <v>5.55905383360522</v>
      </c>
      <c r="AA277" s="22">
        <f t="shared" si="205"/>
        <v>22.895595432300162</v>
      </c>
      <c r="AB277" s="103">
        <f t="shared" si="206"/>
        <v>10956.284153005465</v>
      </c>
      <c r="AC277" s="106">
        <f t="shared" si="207"/>
        <v>3.7355271176112126</v>
      </c>
      <c r="AD277" s="205">
        <v>1786.8852459016393</v>
      </c>
      <c r="AF277" s="132">
        <f t="shared" si="208"/>
        <v>-618.26697892271659</v>
      </c>
      <c r="AG277" s="431">
        <f t="shared" si="209"/>
        <v>0</v>
      </c>
      <c r="AH277" s="431">
        <f t="shared" si="210"/>
        <v>0</v>
      </c>
    </row>
    <row r="278" spans="1:34" x14ac:dyDescent="0.25">
      <c r="A278" s="91" t="s">
        <v>41</v>
      </c>
      <c r="B278" s="561"/>
      <c r="C278" s="54">
        <v>2.2200000000000002</v>
      </c>
      <c r="D278" s="55">
        <v>278</v>
      </c>
      <c r="E278" s="11">
        <f t="shared" si="196"/>
        <v>125.22522522522522</v>
      </c>
      <c r="F278" s="7">
        <f t="shared" si="197"/>
        <v>4</v>
      </c>
      <c r="G278" s="6">
        <v>8.8800000000000008</v>
      </c>
      <c r="H278" s="5">
        <v>1112</v>
      </c>
      <c r="I278" s="6">
        <v>4</v>
      </c>
      <c r="J278" s="5">
        <v>320</v>
      </c>
      <c r="K278" s="5">
        <v>7890</v>
      </c>
      <c r="L278" s="137">
        <v>7480</v>
      </c>
      <c r="M278" s="131" t="s">
        <v>8</v>
      </c>
      <c r="N278" s="60">
        <f t="shared" si="198"/>
        <v>3.4750000000000001</v>
      </c>
      <c r="O278" s="61">
        <f t="shared" si="199"/>
        <v>24.65625</v>
      </c>
      <c r="P278" s="62">
        <f t="shared" si="200"/>
        <v>3554.0540540540537</v>
      </c>
      <c r="Q278" s="120">
        <f t="shared" si="201"/>
        <v>1.1510791366906474</v>
      </c>
      <c r="R278" s="17">
        <f t="shared" si="202"/>
        <v>21</v>
      </c>
      <c r="S278" s="24">
        <f t="shared" ref="S278:X293" si="211">G278+S227</f>
        <v>46.620000000000005</v>
      </c>
      <c r="T278" s="25">
        <f t="shared" si="211"/>
        <v>5838</v>
      </c>
      <c r="U278" s="24">
        <f t="shared" si="211"/>
        <v>21</v>
      </c>
      <c r="V278" s="25">
        <f t="shared" si="211"/>
        <v>1304</v>
      </c>
      <c r="W278" s="25">
        <f t="shared" si="211"/>
        <v>31860</v>
      </c>
      <c r="X278" s="72">
        <f t="shared" si="211"/>
        <v>30240</v>
      </c>
      <c r="Y278" s="131" t="s">
        <v>8</v>
      </c>
      <c r="Z278" s="21">
        <f t="shared" si="204"/>
        <v>4.4769938650306749</v>
      </c>
      <c r="AA278" s="22">
        <f t="shared" si="205"/>
        <v>24.432515337423315</v>
      </c>
      <c r="AB278" s="103">
        <f t="shared" si="206"/>
        <v>14351.35135135135</v>
      </c>
      <c r="AC278" s="106">
        <f t="shared" si="207"/>
        <v>4.6906474820143886</v>
      </c>
      <c r="AD278" s="205">
        <v>2162.1621621621621</v>
      </c>
      <c r="AF278" s="132">
        <f t="shared" si="208"/>
        <v>-1391.8918918918916</v>
      </c>
      <c r="AG278" s="431">
        <f t="shared" si="209"/>
        <v>0</v>
      </c>
      <c r="AH278" s="431">
        <f t="shared" si="210"/>
        <v>0</v>
      </c>
    </row>
    <row r="279" spans="1:34" x14ac:dyDescent="0.25">
      <c r="A279" s="92" t="s">
        <v>24</v>
      </c>
      <c r="B279" s="44"/>
      <c r="C279" s="45">
        <f t="shared" ref="C279:D279" si="212">SUM(C262:C278)</f>
        <v>285.72000000000003</v>
      </c>
      <c r="D279" s="46">
        <f t="shared" si="212"/>
        <v>35857</v>
      </c>
      <c r="E279" s="130">
        <f t="shared" si="196"/>
        <v>125.49699006019878</v>
      </c>
      <c r="F279" s="73"/>
      <c r="G279" s="45">
        <f t="shared" ref="G279:L279" si="213">SUM(G262:G278)</f>
        <v>972.52</v>
      </c>
      <c r="H279" s="46">
        <f t="shared" si="213"/>
        <v>122220</v>
      </c>
      <c r="I279" s="45">
        <f t="shared" si="213"/>
        <v>316</v>
      </c>
      <c r="J279" s="46">
        <f t="shared" si="213"/>
        <v>27688</v>
      </c>
      <c r="K279" s="46">
        <f t="shared" si="213"/>
        <v>676890</v>
      </c>
      <c r="L279" s="46">
        <f t="shared" si="213"/>
        <v>623850</v>
      </c>
      <c r="M279" s="74" t="s">
        <v>8</v>
      </c>
      <c r="N279" s="75">
        <f t="shared" si="198"/>
        <v>4.4141866512568626</v>
      </c>
      <c r="O279" s="76">
        <f t="shared" si="199"/>
        <v>24.44705287489165</v>
      </c>
      <c r="P279" s="77">
        <f t="shared" si="200"/>
        <v>2369.0676186476267</v>
      </c>
      <c r="Q279" s="101">
        <f>J279/D279</f>
        <v>0.7721783752126502</v>
      </c>
      <c r="R279" s="73"/>
      <c r="S279" s="45">
        <f t="shared" ref="S279:W279" si="214">SUM(S262:S278)</f>
        <v>5829.76</v>
      </c>
      <c r="T279" s="46">
        <f t="shared" si="214"/>
        <v>731789</v>
      </c>
      <c r="U279" s="45">
        <f t="shared" si="214"/>
        <v>1800</v>
      </c>
      <c r="V279" s="46">
        <f t="shared" si="214"/>
        <v>141617</v>
      </c>
      <c r="W279" s="46">
        <f t="shared" si="214"/>
        <v>3426160</v>
      </c>
      <c r="X279" s="72">
        <f t="shared" si="211"/>
        <v>3233440</v>
      </c>
      <c r="Y279" s="129" t="s">
        <v>8</v>
      </c>
      <c r="Z279" s="75">
        <f t="shared" si="204"/>
        <v>5.1673810347627755</v>
      </c>
      <c r="AA279" s="76">
        <f t="shared" si="205"/>
        <v>24.193140654017526</v>
      </c>
      <c r="AB279" s="112">
        <f t="shared" si="206"/>
        <v>11991.320173596527</v>
      </c>
      <c r="AC279" s="107">
        <f>V279/D279</f>
        <v>3.9494938226845524</v>
      </c>
      <c r="AD279" s="205">
        <v>2093.5181296374071</v>
      </c>
      <c r="AF279" s="132"/>
      <c r="AG279" s="431">
        <f t="shared" si="209"/>
        <v>0</v>
      </c>
      <c r="AH279" s="431">
        <f t="shared" si="210"/>
        <v>0</v>
      </c>
    </row>
    <row r="280" spans="1:34" x14ac:dyDescent="0.25">
      <c r="A280" s="90" t="s">
        <v>42</v>
      </c>
      <c r="B280" s="562">
        <v>1998</v>
      </c>
      <c r="C280" s="27">
        <v>19.739999999999998</v>
      </c>
      <c r="D280" s="28">
        <v>2490</v>
      </c>
      <c r="E280" s="16">
        <f t="shared" si="196"/>
        <v>126.13981762917935</v>
      </c>
      <c r="F280" s="17">
        <f t="shared" ref="F280:F290" si="215">G280/C280</f>
        <v>3</v>
      </c>
      <c r="G280" s="18">
        <v>59.22</v>
      </c>
      <c r="H280" s="19">
        <v>7470</v>
      </c>
      <c r="I280" s="18">
        <v>22</v>
      </c>
      <c r="J280" s="19">
        <v>1959</v>
      </c>
      <c r="K280" s="19">
        <v>47300</v>
      </c>
      <c r="L280" s="136">
        <v>44850</v>
      </c>
      <c r="M280" s="20" t="s">
        <v>8</v>
      </c>
      <c r="N280" s="21">
        <f t="shared" si="198"/>
        <v>3.8131699846860645</v>
      </c>
      <c r="O280" s="22">
        <f t="shared" si="199"/>
        <v>24.144971924451252</v>
      </c>
      <c r="P280" s="23">
        <f t="shared" si="200"/>
        <v>2396.149949341439</v>
      </c>
      <c r="Q280" s="100">
        <f t="shared" ref="Q280:Q290" si="216">J280/D280</f>
        <v>0.7867469879518072</v>
      </c>
      <c r="R280" s="17">
        <f t="shared" ref="R280:R290" si="217">S280/C280</f>
        <v>20</v>
      </c>
      <c r="S280" s="24">
        <f t="shared" ref="S280:W290" si="218">G280+S229</f>
        <v>394.79999999999995</v>
      </c>
      <c r="T280" s="25">
        <f t="shared" si="218"/>
        <v>49800</v>
      </c>
      <c r="U280" s="24">
        <f t="shared" si="218"/>
        <v>124</v>
      </c>
      <c r="V280" s="25">
        <f t="shared" si="218"/>
        <v>9911</v>
      </c>
      <c r="W280" s="25">
        <f t="shared" si="218"/>
        <v>238530</v>
      </c>
      <c r="X280" s="72">
        <f t="shared" si="211"/>
        <v>226340</v>
      </c>
      <c r="Y280" s="131" t="s">
        <v>8</v>
      </c>
      <c r="Z280" s="21">
        <f t="shared" si="204"/>
        <v>5.0247200080718395</v>
      </c>
      <c r="AA280" s="22">
        <f t="shared" si="205"/>
        <v>24.06719806275855</v>
      </c>
      <c r="AB280" s="103">
        <f t="shared" si="206"/>
        <v>12083.586626139819</v>
      </c>
      <c r="AC280" s="106">
        <f t="shared" ref="AC280:AC290" si="219">V280/D280</f>
        <v>3.9803212851405623</v>
      </c>
      <c r="AD280" s="205">
        <v>1944.7821681864236</v>
      </c>
      <c r="AF280" s="132">
        <f t="shared" ref="AF280:AF290" si="220">AD280-P280</f>
        <v>-451.36778115501534</v>
      </c>
      <c r="AG280" s="431">
        <f t="shared" si="209"/>
        <v>0</v>
      </c>
      <c r="AH280" s="431">
        <f t="shared" si="210"/>
        <v>0</v>
      </c>
    </row>
    <row r="281" spans="1:34" x14ac:dyDescent="0.25">
      <c r="A281" s="89" t="s">
        <v>43</v>
      </c>
      <c r="B281" s="563"/>
      <c r="C281" s="78">
        <v>22.16</v>
      </c>
      <c r="D281" s="79">
        <v>2704</v>
      </c>
      <c r="E281" s="63">
        <f t="shared" si="196"/>
        <v>122.02166064981949</v>
      </c>
      <c r="F281" s="64">
        <f t="shared" si="215"/>
        <v>4</v>
      </c>
      <c r="G281" s="65">
        <v>88.64</v>
      </c>
      <c r="H281" s="66">
        <v>10816</v>
      </c>
      <c r="I281" s="65">
        <v>30</v>
      </c>
      <c r="J281" s="66">
        <v>2579</v>
      </c>
      <c r="K281" s="66">
        <v>60830</v>
      </c>
      <c r="L281" s="135">
        <v>57680</v>
      </c>
      <c r="M281" s="67" t="s">
        <v>8</v>
      </c>
      <c r="N281" s="68">
        <f t="shared" si="198"/>
        <v>4.1938735944164405</v>
      </c>
      <c r="O281" s="69">
        <f t="shared" si="199"/>
        <v>23.586661496704149</v>
      </c>
      <c r="P281" s="70">
        <f t="shared" si="200"/>
        <v>2745.0361010830325</v>
      </c>
      <c r="Q281" s="100">
        <f t="shared" si="216"/>
        <v>0.95377218934911245</v>
      </c>
      <c r="R281" s="64">
        <f t="shared" si="217"/>
        <v>20.41335740072202</v>
      </c>
      <c r="S281" s="71">
        <f t="shared" si="218"/>
        <v>452.35999999999996</v>
      </c>
      <c r="T281" s="72">
        <f t="shared" si="218"/>
        <v>55143</v>
      </c>
      <c r="U281" s="71">
        <f t="shared" si="218"/>
        <v>138</v>
      </c>
      <c r="V281" s="72">
        <f t="shared" si="218"/>
        <v>11112</v>
      </c>
      <c r="W281" s="72">
        <f t="shared" si="218"/>
        <v>258590</v>
      </c>
      <c r="X281" s="72">
        <f t="shared" si="211"/>
        <v>245410</v>
      </c>
      <c r="Y281" s="67" t="s">
        <v>8</v>
      </c>
      <c r="Z281" s="21">
        <f t="shared" si="204"/>
        <v>4.9624730021598271</v>
      </c>
      <c r="AA281" s="22">
        <f t="shared" si="205"/>
        <v>23.271238300935924</v>
      </c>
      <c r="AB281" s="103">
        <f t="shared" si="206"/>
        <v>11669.223826714802</v>
      </c>
      <c r="AC281" s="106">
        <f t="shared" si="219"/>
        <v>4.109467455621302</v>
      </c>
      <c r="AD281" s="205">
        <v>2015.7942238267149</v>
      </c>
      <c r="AF281" s="132">
        <f t="shared" si="220"/>
        <v>-729.24187725631759</v>
      </c>
      <c r="AG281" s="431">
        <f t="shared" si="209"/>
        <v>0</v>
      </c>
      <c r="AH281" s="431">
        <f t="shared" si="210"/>
        <v>0</v>
      </c>
    </row>
    <row r="282" spans="1:34" x14ac:dyDescent="0.25">
      <c r="A282" s="90" t="s">
        <v>44</v>
      </c>
      <c r="B282" s="563"/>
      <c r="C282" s="27">
        <v>13.09</v>
      </c>
      <c r="D282" s="28">
        <v>1518</v>
      </c>
      <c r="E282" s="16">
        <f t="shared" si="196"/>
        <v>115.96638655462185</v>
      </c>
      <c r="F282" s="17">
        <f t="shared" si="215"/>
        <v>3.6111535523300233</v>
      </c>
      <c r="G282" s="18">
        <v>47.27</v>
      </c>
      <c r="H282" s="19">
        <v>5482</v>
      </c>
      <c r="I282" s="18">
        <v>15</v>
      </c>
      <c r="J282" s="19">
        <v>1265</v>
      </c>
      <c r="K282" s="19">
        <v>29220</v>
      </c>
      <c r="L282" s="136">
        <v>27710</v>
      </c>
      <c r="M282" s="20" t="s">
        <v>8</v>
      </c>
      <c r="N282" s="21">
        <f t="shared" si="198"/>
        <v>4.3335968379446639</v>
      </c>
      <c r="O282" s="22">
        <f t="shared" si="199"/>
        <v>23.098814229249012</v>
      </c>
      <c r="P282" s="23">
        <f t="shared" si="200"/>
        <v>2232.2383498854088</v>
      </c>
      <c r="Q282" s="100">
        <f t="shared" si="216"/>
        <v>0.83333333333333337</v>
      </c>
      <c r="R282" s="17">
        <f t="shared" si="217"/>
        <v>20.381970970206265</v>
      </c>
      <c r="S282" s="24">
        <f t="shared" si="218"/>
        <v>266.8</v>
      </c>
      <c r="T282" s="25">
        <f t="shared" si="218"/>
        <v>30942</v>
      </c>
      <c r="U282" s="24">
        <f t="shared" si="218"/>
        <v>81</v>
      </c>
      <c r="V282" s="25">
        <f t="shared" si="218"/>
        <v>6743</v>
      </c>
      <c r="W282" s="25">
        <f t="shared" si="218"/>
        <v>155140</v>
      </c>
      <c r="X282" s="72">
        <f t="shared" si="211"/>
        <v>147250</v>
      </c>
      <c r="Y282" s="20" t="s">
        <v>8</v>
      </c>
      <c r="Z282" s="21">
        <f t="shared" si="204"/>
        <v>4.5887587127391365</v>
      </c>
      <c r="AA282" s="22">
        <f t="shared" si="205"/>
        <v>23.007563399080528</v>
      </c>
      <c r="AB282" s="103">
        <f t="shared" si="206"/>
        <v>11851.79526355997</v>
      </c>
      <c r="AC282" s="106">
        <f t="shared" si="219"/>
        <v>4.4420289855072461</v>
      </c>
      <c r="AD282" s="205">
        <v>2231.4744079449961</v>
      </c>
      <c r="AF282" s="132">
        <f t="shared" si="220"/>
        <v>-0.76394194041267838</v>
      </c>
      <c r="AG282" s="431">
        <f t="shared" si="209"/>
        <v>0</v>
      </c>
      <c r="AH282" s="431">
        <f t="shared" si="210"/>
        <v>0</v>
      </c>
    </row>
    <row r="283" spans="1:34" x14ac:dyDescent="0.25">
      <c r="A283" s="90" t="s">
        <v>45</v>
      </c>
      <c r="B283" s="563"/>
      <c r="C283" s="27">
        <v>16.28</v>
      </c>
      <c r="D283" s="28">
        <v>1976</v>
      </c>
      <c r="E283" s="16">
        <f t="shared" si="196"/>
        <v>121.37592137592137</v>
      </c>
      <c r="F283" s="17">
        <f t="shared" si="215"/>
        <v>3.4299754299754301</v>
      </c>
      <c r="G283" s="18">
        <v>55.84</v>
      </c>
      <c r="H283" s="19">
        <v>6778</v>
      </c>
      <c r="I283" s="18">
        <v>18</v>
      </c>
      <c r="J283" s="19">
        <v>1674</v>
      </c>
      <c r="K283" s="19">
        <v>41640</v>
      </c>
      <c r="L283" s="136">
        <v>39480</v>
      </c>
      <c r="M283" s="20" t="s">
        <v>8</v>
      </c>
      <c r="N283" s="21">
        <f t="shared" si="198"/>
        <v>4.0489844683393068</v>
      </c>
      <c r="O283" s="22">
        <f t="shared" si="199"/>
        <v>24.874551971326166</v>
      </c>
      <c r="P283" s="23">
        <f t="shared" si="200"/>
        <v>2557.7395577395578</v>
      </c>
      <c r="Q283" s="100">
        <f t="shared" si="216"/>
        <v>0.84716599190283404</v>
      </c>
      <c r="R283" s="17">
        <f t="shared" si="217"/>
        <v>20.429975429975428</v>
      </c>
      <c r="S283" s="24">
        <f t="shared" si="218"/>
        <v>332.6</v>
      </c>
      <c r="T283" s="25">
        <f t="shared" si="218"/>
        <v>40370</v>
      </c>
      <c r="U283" s="24">
        <f t="shared" si="218"/>
        <v>109</v>
      </c>
      <c r="V283" s="25">
        <f t="shared" si="218"/>
        <v>7569</v>
      </c>
      <c r="W283" s="25">
        <f t="shared" si="218"/>
        <v>186830</v>
      </c>
      <c r="X283" s="72">
        <f t="shared" si="211"/>
        <v>177320</v>
      </c>
      <c r="Y283" s="20" t="s">
        <v>8</v>
      </c>
      <c r="Z283" s="21">
        <f t="shared" si="204"/>
        <v>5.3335975690315758</v>
      </c>
      <c r="AA283" s="22">
        <f t="shared" si="205"/>
        <v>24.683577751354207</v>
      </c>
      <c r="AB283" s="103">
        <f t="shared" si="206"/>
        <v>11476.044226044225</v>
      </c>
      <c r="AC283" s="106">
        <f t="shared" si="219"/>
        <v>3.8304655870445345</v>
      </c>
      <c r="AD283" s="205">
        <v>2167.0761670761667</v>
      </c>
      <c r="AF283" s="132">
        <f t="shared" si="220"/>
        <v>-390.66339066339106</v>
      </c>
      <c r="AG283" s="431">
        <f t="shared" si="209"/>
        <v>0</v>
      </c>
      <c r="AH283" s="431">
        <f t="shared" si="210"/>
        <v>0</v>
      </c>
    </row>
    <row r="284" spans="1:34" x14ac:dyDescent="0.25">
      <c r="A284" s="90" t="s">
        <v>46</v>
      </c>
      <c r="B284" s="563"/>
      <c r="C284" s="27">
        <v>18.239999999999998</v>
      </c>
      <c r="D284" s="28">
        <v>2462</v>
      </c>
      <c r="E284" s="16">
        <f t="shared" si="196"/>
        <v>134.9780701754386</v>
      </c>
      <c r="F284" s="17">
        <f t="shared" si="215"/>
        <v>4</v>
      </c>
      <c r="G284" s="18">
        <v>72.959999999999994</v>
      </c>
      <c r="H284" s="19">
        <v>9848</v>
      </c>
      <c r="I284" s="18">
        <v>24</v>
      </c>
      <c r="J284" s="19">
        <v>2068</v>
      </c>
      <c r="K284" s="19">
        <v>52360</v>
      </c>
      <c r="L284" s="136">
        <v>49650</v>
      </c>
      <c r="M284" s="20" t="s">
        <v>8</v>
      </c>
      <c r="N284" s="21">
        <f t="shared" si="198"/>
        <v>4.7620889748549322</v>
      </c>
      <c r="O284" s="22">
        <f t="shared" si="199"/>
        <v>25.319148936170212</v>
      </c>
      <c r="P284" s="23">
        <f t="shared" si="200"/>
        <v>2870.6140350877195</v>
      </c>
      <c r="Q284" s="100">
        <f t="shared" si="216"/>
        <v>0.83996750609260762</v>
      </c>
      <c r="R284" s="17">
        <f t="shared" si="217"/>
        <v>21</v>
      </c>
      <c r="S284" s="24">
        <f t="shared" si="218"/>
        <v>383.03999999999996</v>
      </c>
      <c r="T284" s="25">
        <f t="shared" si="218"/>
        <v>51702</v>
      </c>
      <c r="U284" s="24">
        <f t="shared" si="218"/>
        <v>122</v>
      </c>
      <c r="V284" s="25">
        <f t="shared" si="218"/>
        <v>9125</v>
      </c>
      <c r="W284" s="25">
        <f t="shared" si="218"/>
        <v>227240</v>
      </c>
      <c r="X284" s="72">
        <f t="shared" si="211"/>
        <v>215690</v>
      </c>
      <c r="Y284" s="20" t="s">
        <v>8</v>
      </c>
      <c r="Z284" s="21">
        <f t="shared" si="204"/>
        <v>5.6659726027397257</v>
      </c>
      <c r="AA284" s="22">
        <f t="shared" si="205"/>
        <v>24.903013698630136</v>
      </c>
      <c r="AB284" s="103">
        <f t="shared" si="206"/>
        <v>12458.333333333334</v>
      </c>
      <c r="AC284" s="106">
        <f t="shared" si="219"/>
        <v>3.7063363119415111</v>
      </c>
      <c r="AD284" s="205">
        <v>2646.9298245614036</v>
      </c>
      <c r="AF284" s="132">
        <f t="shared" si="220"/>
        <v>-223.68421052631584</v>
      </c>
      <c r="AG284" s="431">
        <f t="shared" si="209"/>
        <v>0</v>
      </c>
      <c r="AH284" s="431">
        <f t="shared" si="210"/>
        <v>0</v>
      </c>
    </row>
    <row r="285" spans="1:34" x14ac:dyDescent="0.25">
      <c r="A285" s="90" t="s">
        <v>47</v>
      </c>
      <c r="B285" s="563"/>
      <c r="C285" s="27">
        <v>16.23</v>
      </c>
      <c r="D285" s="28">
        <v>2247</v>
      </c>
      <c r="E285" s="16">
        <f t="shared" si="196"/>
        <v>138.44731977818853</v>
      </c>
      <c r="F285" s="17">
        <f t="shared" si="215"/>
        <v>4</v>
      </c>
      <c r="G285" s="18">
        <v>64.92</v>
      </c>
      <c r="H285" s="19">
        <v>8988</v>
      </c>
      <c r="I285" s="18">
        <v>26</v>
      </c>
      <c r="J285" s="19">
        <v>2030</v>
      </c>
      <c r="K285" s="19">
        <v>47920</v>
      </c>
      <c r="L285" s="136">
        <v>45440</v>
      </c>
      <c r="M285" s="20" t="s">
        <v>8</v>
      </c>
      <c r="N285" s="21">
        <f t="shared" si="198"/>
        <v>4.4275862068965521</v>
      </c>
      <c r="O285" s="22">
        <f t="shared" si="199"/>
        <v>23.60591133004926</v>
      </c>
      <c r="P285" s="23">
        <f t="shared" si="200"/>
        <v>2952.5569932224275</v>
      </c>
      <c r="Q285" s="100">
        <f t="shared" si="216"/>
        <v>0.90342679127725856</v>
      </c>
      <c r="R285" s="17">
        <f t="shared" si="217"/>
        <v>21.000000000000004</v>
      </c>
      <c r="S285" s="24">
        <f t="shared" si="218"/>
        <v>340.83000000000004</v>
      </c>
      <c r="T285" s="25">
        <f t="shared" si="218"/>
        <v>47187</v>
      </c>
      <c r="U285" s="24">
        <f t="shared" si="218"/>
        <v>113</v>
      </c>
      <c r="V285" s="25">
        <f t="shared" si="218"/>
        <v>8406</v>
      </c>
      <c r="W285" s="25">
        <f t="shared" si="218"/>
        <v>196550</v>
      </c>
      <c r="X285" s="72">
        <f t="shared" si="211"/>
        <v>186590</v>
      </c>
      <c r="Y285" s="20" t="s">
        <v>8</v>
      </c>
      <c r="Z285" s="21">
        <f t="shared" si="204"/>
        <v>5.6134903640256963</v>
      </c>
      <c r="AA285" s="22">
        <f t="shared" si="205"/>
        <v>23.382108018082324</v>
      </c>
      <c r="AB285" s="103">
        <f t="shared" si="206"/>
        <v>12110.289587184227</v>
      </c>
      <c r="AC285" s="106">
        <f t="shared" si="219"/>
        <v>3.7409879839786382</v>
      </c>
      <c r="AD285" s="205">
        <v>2304.3746149106591</v>
      </c>
      <c r="AF285" s="132">
        <f t="shared" si="220"/>
        <v>-648.18237831176839</v>
      </c>
      <c r="AG285" s="431">
        <f t="shared" si="209"/>
        <v>0</v>
      </c>
      <c r="AH285" s="431">
        <f t="shared" si="210"/>
        <v>0</v>
      </c>
    </row>
    <row r="286" spans="1:34" x14ac:dyDescent="0.25">
      <c r="A286" s="90" t="s">
        <v>48</v>
      </c>
      <c r="B286" s="563"/>
      <c r="C286" s="27">
        <v>3.23</v>
      </c>
      <c r="D286" s="28">
        <v>402</v>
      </c>
      <c r="E286" s="16">
        <f t="shared" si="196"/>
        <v>124.45820433436532</v>
      </c>
      <c r="F286" s="17">
        <f t="shared" si="215"/>
        <v>4</v>
      </c>
      <c r="G286" s="18">
        <v>12.92</v>
      </c>
      <c r="H286" s="19">
        <v>1608</v>
      </c>
      <c r="I286" s="18">
        <v>4</v>
      </c>
      <c r="J286" s="19">
        <v>361</v>
      </c>
      <c r="K286" s="19">
        <v>8860</v>
      </c>
      <c r="L286" s="136">
        <v>8400</v>
      </c>
      <c r="M286" s="20" t="s">
        <v>8</v>
      </c>
      <c r="N286" s="21">
        <f t="shared" si="198"/>
        <v>4.4542936288088644</v>
      </c>
      <c r="O286" s="22">
        <f t="shared" si="199"/>
        <v>24.542936288088644</v>
      </c>
      <c r="P286" s="23">
        <f t="shared" si="200"/>
        <v>2743.034055727554</v>
      </c>
      <c r="Q286" s="100">
        <f t="shared" si="216"/>
        <v>0.89800995024875618</v>
      </c>
      <c r="R286" s="17">
        <f t="shared" si="217"/>
        <v>21</v>
      </c>
      <c r="S286" s="24">
        <f t="shared" si="218"/>
        <v>67.83</v>
      </c>
      <c r="T286" s="25">
        <f t="shared" si="218"/>
        <v>8442</v>
      </c>
      <c r="U286" s="24">
        <f t="shared" si="218"/>
        <v>21</v>
      </c>
      <c r="V286" s="25">
        <f t="shared" si="218"/>
        <v>1550</v>
      </c>
      <c r="W286" s="25">
        <f t="shared" si="218"/>
        <v>37710</v>
      </c>
      <c r="X286" s="72">
        <f t="shared" si="211"/>
        <v>35820</v>
      </c>
      <c r="Y286" s="20" t="s">
        <v>8</v>
      </c>
      <c r="Z286" s="21">
        <f t="shared" si="204"/>
        <v>5.4464516129032257</v>
      </c>
      <c r="AA286" s="22">
        <f t="shared" si="205"/>
        <v>24.329032258064515</v>
      </c>
      <c r="AB286" s="103">
        <f t="shared" si="206"/>
        <v>11674.922600619195</v>
      </c>
      <c r="AC286" s="106">
        <f t="shared" si="219"/>
        <v>3.855721393034826</v>
      </c>
      <c r="AD286" s="205">
        <v>2470.5882352941176</v>
      </c>
      <c r="AF286" s="132">
        <f t="shared" si="220"/>
        <v>-272.44582043343644</v>
      </c>
      <c r="AG286" s="431">
        <f t="shared" si="209"/>
        <v>0</v>
      </c>
      <c r="AH286" s="431">
        <f t="shared" si="210"/>
        <v>0</v>
      </c>
    </row>
    <row r="287" spans="1:34" x14ac:dyDescent="0.25">
      <c r="A287" s="90" t="s">
        <v>49</v>
      </c>
      <c r="B287" s="563"/>
      <c r="C287" s="27">
        <v>8.82</v>
      </c>
      <c r="D287" s="28">
        <v>1152</v>
      </c>
      <c r="E287" s="16">
        <f t="shared" si="196"/>
        <v>130.61224489795919</v>
      </c>
      <c r="F287" s="17">
        <f t="shared" si="215"/>
        <v>4</v>
      </c>
      <c r="G287" s="18">
        <v>35.28</v>
      </c>
      <c r="H287" s="19">
        <v>4608</v>
      </c>
      <c r="I287" s="18">
        <v>13</v>
      </c>
      <c r="J287" s="19">
        <v>865</v>
      </c>
      <c r="K287" s="19">
        <v>21330</v>
      </c>
      <c r="L287" s="136">
        <v>20230</v>
      </c>
      <c r="M287" s="20" t="s">
        <v>8</v>
      </c>
      <c r="N287" s="21">
        <f t="shared" si="198"/>
        <v>5.3271676300578035</v>
      </c>
      <c r="O287" s="22">
        <f t="shared" si="199"/>
        <v>24.658959537572255</v>
      </c>
      <c r="P287" s="23">
        <f t="shared" si="200"/>
        <v>2418.3673469387754</v>
      </c>
      <c r="Q287" s="100">
        <f t="shared" si="216"/>
        <v>0.75086805555555558</v>
      </c>
      <c r="R287" s="17">
        <f t="shared" si="217"/>
        <v>21</v>
      </c>
      <c r="S287" s="24">
        <f t="shared" si="218"/>
        <v>185.22</v>
      </c>
      <c r="T287" s="25">
        <f t="shared" si="218"/>
        <v>24192</v>
      </c>
      <c r="U287" s="24">
        <f t="shared" si="218"/>
        <v>56</v>
      </c>
      <c r="V287" s="25">
        <f t="shared" si="218"/>
        <v>4131</v>
      </c>
      <c r="W287" s="25">
        <f t="shared" si="218"/>
        <v>101220</v>
      </c>
      <c r="X287" s="72">
        <f t="shared" si="211"/>
        <v>96110</v>
      </c>
      <c r="Y287" s="20" t="s">
        <v>8</v>
      </c>
      <c r="Z287" s="21">
        <f t="shared" si="204"/>
        <v>5.856209150326797</v>
      </c>
      <c r="AA287" s="22">
        <f t="shared" si="205"/>
        <v>24.502541757443719</v>
      </c>
      <c r="AB287" s="103">
        <f t="shared" si="206"/>
        <v>11476.190476190475</v>
      </c>
      <c r="AC287" s="106">
        <f t="shared" si="219"/>
        <v>3.5859375</v>
      </c>
      <c r="AD287" s="205">
        <v>2488.6621315192742</v>
      </c>
      <c r="AF287" s="132">
        <f t="shared" si="220"/>
        <v>70.294784580498799</v>
      </c>
      <c r="AG287" s="431">
        <f t="shared" si="209"/>
        <v>0</v>
      </c>
      <c r="AH287" s="431">
        <f t="shared" si="210"/>
        <v>0</v>
      </c>
    </row>
    <row r="288" spans="1:34" x14ac:dyDescent="0.25">
      <c r="A288" s="90" t="s">
        <v>50</v>
      </c>
      <c r="B288" s="563"/>
      <c r="C288" s="27">
        <v>11.54</v>
      </c>
      <c r="D288" s="28">
        <v>1448</v>
      </c>
      <c r="E288" s="16">
        <f t="shared" si="196"/>
        <v>125.47660311958407</v>
      </c>
      <c r="F288" s="17">
        <f t="shared" si="215"/>
        <v>4</v>
      </c>
      <c r="G288" s="18">
        <v>46.16</v>
      </c>
      <c r="H288" s="19">
        <v>5792</v>
      </c>
      <c r="I288" s="18">
        <v>15</v>
      </c>
      <c r="J288" s="19">
        <v>1315</v>
      </c>
      <c r="K288" s="19">
        <v>32500</v>
      </c>
      <c r="L288" s="136">
        <v>30820</v>
      </c>
      <c r="M288" s="20" t="s">
        <v>8</v>
      </c>
      <c r="N288" s="21">
        <f t="shared" si="198"/>
        <v>4.4045627376425855</v>
      </c>
      <c r="O288" s="22">
        <f t="shared" si="199"/>
        <v>24.714828897338403</v>
      </c>
      <c r="P288" s="23">
        <f t="shared" si="200"/>
        <v>2816.2911611785098</v>
      </c>
      <c r="Q288" s="100">
        <f t="shared" si="216"/>
        <v>0.90814917127071826</v>
      </c>
      <c r="R288" s="17">
        <f t="shared" si="217"/>
        <v>21.000000000000004</v>
      </c>
      <c r="S288" s="24">
        <f t="shared" si="218"/>
        <v>242.34</v>
      </c>
      <c r="T288" s="25">
        <f t="shared" si="218"/>
        <v>30408</v>
      </c>
      <c r="U288" s="24">
        <f t="shared" si="218"/>
        <v>75</v>
      </c>
      <c r="V288" s="25">
        <f t="shared" si="218"/>
        <v>5803</v>
      </c>
      <c r="W288" s="25">
        <f t="shared" si="218"/>
        <v>142200</v>
      </c>
      <c r="X288" s="72">
        <f t="shared" si="211"/>
        <v>134980</v>
      </c>
      <c r="Y288" s="20" t="s">
        <v>8</v>
      </c>
      <c r="Z288" s="21">
        <f t="shared" si="204"/>
        <v>5.2400482509047048</v>
      </c>
      <c r="AA288" s="22">
        <f t="shared" si="205"/>
        <v>24.504566603480956</v>
      </c>
      <c r="AB288" s="103">
        <f t="shared" si="206"/>
        <v>12322.357019064126</v>
      </c>
      <c r="AC288" s="106">
        <f t="shared" si="219"/>
        <v>4.0075966850828726</v>
      </c>
      <c r="AD288" s="205">
        <v>2551.9930675909882</v>
      </c>
      <c r="AF288" s="132">
        <f t="shared" si="220"/>
        <v>-264.29809358752163</v>
      </c>
      <c r="AG288" s="431">
        <f t="shared" si="209"/>
        <v>0</v>
      </c>
      <c r="AH288" s="431">
        <f t="shared" si="210"/>
        <v>0</v>
      </c>
    </row>
    <row r="289" spans="1:34" x14ac:dyDescent="0.25">
      <c r="A289" s="90" t="s">
        <v>51</v>
      </c>
      <c r="B289" s="563"/>
      <c r="C289" s="27">
        <v>19.36</v>
      </c>
      <c r="D289" s="28">
        <v>2442</v>
      </c>
      <c r="E289" s="16">
        <f t="shared" si="196"/>
        <v>126.13636363636364</v>
      </c>
      <c r="F289" s="17">
        <f t="shared" si="215"/>
        <v>3.8966942148760331</v>
      </c>
      <c r="G289" s="18">
        <v>75.44</v>
      </c>
      <c r="H289" s="19">
        <v>9516</v>
      </c>
      <c r="I289" s="18">
        <v>24</v>
      </c>
      <c r="J289" s="19">
        <v>2068</v>
      </c>
      <c r="K289" s="19">
        <v>52060</v>
      </c>
      <c r="L289" s="136">
        <v>49360</v>
      </c>
      <c r="M289" s="20" t="s">
        <v>8</v>
      </c>
      <c r="N289" s="21">
        <f t="shared" si="198"/>
        <v>4.6015473887814311</v>
      </c>
      <c r="O289" s="22">
        <f t="shared" si="199"/>
        <v>25.174081237911025</v>
      </c>
      <c r="P289" s="23">
        <f t="shared" si="200"/>
        <v>2689.0495867768595</v>
      </c>
      <c r="Q289" s="100">
        <f t="shared" si="216"/>
        <v>0.84684684684684686</v>
      </c>
      <c r="R289" s="17">
        <f t="shared" si="217"/>
        <v>20.896694214876035</v>
      </c>
      <c r="S289" s="24">
        <f t="shared" si="218"/>
        <v>404.56</v>
      </c>
      <c r="T289" s="25">
        <f t="shared" si="218"/>
        <v>51030</v>
      </c>
      <c r="U289" s="24">
        <f t="shared" si="218"/>
        <v>124</v>
      </c>
      <c r="V289" s="25">
        <f t="shared" si="218"/>
        <v>9503</v>
      </c>
      <c r="W289" s="25">
        <f t="shared" si="218"/>
        <v>235760</v>
      </c>
      <c r="X289" s="72">
        <f t="shared" si="211"/>
        <v>223810</v>
      </c>
      <c r="Y289" s="20" t="s">
        <v>8</v>
      </c>
      <c r="Z289" s="21">
        <f t="shared" si="204"/>
        <v>5.3698831947805958</v>
      </c>
      <c r="AA289" s="22">
        <f t="shared" si="205"/>
        <v>24.809007681784699</v>
      </c>
      <c r="AB289" s="103">
        <f t="shared" si="206"/>
        <v>12177.685950413223</v>
      </c>
      <c r="AC289" s="106">
        <f t="shared" si="219"/>
        <v>3.8914823914823913</v>
      </c>
      <c r="AD289" s="205">
        <v>2039.2561983471076</v>
      </c>
      <c r="AF289" s="257">
        <f t="shared" si="220"/>
        <v>-649.79338842975199</v>
      </c>
      <c r="AG289" s="431">
        <f t="shared" si="209"/>
        <v>0</v>
      </c>
      <c r="AH289" s="431">
        <f t="shared" si="210"/>
        <v>0</v>
      </c>
    </row>
    <row r="290" spans="1:34" x14ac:dyDescent="0.25">
      <c r="A290" s="94" t="s">
        <v>52</v>
      </c>
      <c r="B290" s="564"/>
      <c r="C290" s="29">
        <v>16.18</v>
      </c>
      <c r="D290" s="30">
        <v>2228</v>
      </c>
      <c r="E290" s="32">
        <f t="shared" si="196"/>
        <v>137.7008652657602</v>
      </c>
      <c r="F290" s="57">
        <f t="shared" si="215"/>
        <v>3.8145859085290481</v>
      </c>
      <c r="G290" s="58">
        <v>61.72</v>
      </c>
      <c r="H290" s="59">
        <v>8499</v>
      </c>
      <c r="I290" s="58">
        <v>20</v>
      </c>
      <c r="J290" s="59">
        <v>1667</v>
      </c>
      <c r="K290" s="59">
        <v>37850</v>
      </c>
      <c r="L290" s="139">
        <v>35890</v>
      </c>
      <c r="M290" s="49" t="s">
        <v>8</v>
      </c>
      <c r="N290" s="37">
        <f t="shared" si="198"/>
        <v>5.0983803239352126</v>
      </c>
      <c r="O290" s="38">
        <f t="shared" si="199"/>
        <v>22.705458908218358</v>
      </c>
      <c r="P290" s="39">
        <f t="shared" si="200"/>
        <v>2339.3077873918419</v>
      </c>
      <c r="Q290" s="100">
        <f t="shared" si="216"/>
        <v>0.74820466786355477</v>
      </c>
      <c r="R290" s="57">
        <f t="shared" si="217"/>
        <v>20.814585908529047</v>
      </c>
      <c r="S290" s="47">
        <f t="shared" si="218"/>
        <v>336.78</v>
      </c>
      <c r="T290" s="48">
        <f t="shared" si="218"/>
        <v>46375</v>
      </c>
      <c r="U290" s="47">
        <f t="shared" si="218"/>
        <v>101</v>
      </c>
      <c r="V290" s="48">
        <f t="shared" si="218"/>
        <v>7389</v>
      </c>
      <c r="W290" s="48">
        <f t="shared" si="218"/>
        <v>169630</v>
      </c>
      <c r="X290" s="72">
        <f t="shared" si="211"/>
        <v>160890</v>
      </c>
      <c r="Y290" s="49" t="s">
        <v>8</v>
      </c>
      <c r="Z290" s="21">
        <f t="shared" si="204"/>
        <v>6.2762214102043581</v>
      </c>
      <c r="AA290" s="22">
        <f t="shared" si="205"/>
        <v>22.957098389497901</v>
      </c>
      <c r="AB290" s="103">
        <f t="shared" si="206"/>
        <v>10483.930778739184</v>
      </c>
      <c r="AC290" s="106">
        <f t="shared" si="219"/>
        <v>3.3164272890484741</v>
      </c>
      <c r="AD290" s="205">
        <v>1727.4412855377009</v>
      </c>
      <c r="AF290" s="132">
        <f t="shared" si="220"/>
        <v>-611.86650185414101</v>
      </c>
      <c r="AG290" s="431">
        <f t="shared" si="209"/>
        <v>0</v>
      </c>
      <c r="AH290" s="431">
        <f t="shared" si="210"/>
        <v>0</v>
      </c>
    </row>
    <row r="291" spans="1:34" x14ac:dyDescent="0.25">
      <c r="A291" s="92" t="s">
        <v>24</v>
      </c>
      <c r="B291" s="44"/>
      <c r="C291" s="45">
        <f>SUM(C280:C290)</f>
        <v>164.87</v>
      </c>
      <c r="D291" s="46">
        <f>SUM(D280:D290)</f>
        <v>21069</v>
      </c>
      <c r="E291" s="80">
        <f t="shared" si="196"/>
        <v>127.79159337659974</v>
      </c>
      <c r="F291" s="73"/>
      <c r="G291" s="45">
        <f>SUM(G280:G290)</f>
        <v>620.37000000000012</v>
      </c>
      <c r="H291" s="46">
        <f>SUM(H280:H290)</f>
        <v>79405</v>
      </c>
      <c r="I291" s="45">
        <f>SUM(I280:I290)</f>
        <v>211</v>
      </c>
      <c r="J291" s="46">
        <f>SUM(J280:J290)</f>
        <v>17851</v>
      </c>
      <c r="K291" s="46">
        <f>SUM(K280:K290)</f>
        <v>431870</v>
      </c>
      <c r="L291" s="46">
        <f t="shared" ref="L291" si="221">SUM(L280:L290)</f>
        <v>409510</v>
      </c>
      <c r="M291" s="74" t="s">
        <v>8</v>
      </c>
      <c r="N291" s="75">
        <f t="shared" si="198"/>
        <v>4.4482101843034005</v>
      </c>
      <c r="O291" s="76">
        <f t="shared" si="199"/>
        <v>24.193042406587868</v>
      </c>
      <c r="P291" s="77">
        <f t="shared" si="200"/>
        <v>2619.457754594529</v>
      </c>
      <c r="Q291" s="101">
        <f>J291/D291</f>
        <v>0.84726375243248375</v>
      </c>
      <c r="R291" s="73"/>
      <c r="S291" s="45">
        <f>SUM(S280:S290)</f>
        <v>3407.16</v>
      </c>
      <c r="T291" s="46">
        <f>SUM(T280:T290)</f>
        <v>435591</v>
      </c>
      <c r="U291" s="45">
        <f>SUM(U280:U290)</f>
        <v>1064</v>
      </c>
      <c r="V291" s="46">
        <f t="shared" ref="V291:W291" si="222">SUM(V280:V290)</f>
        <v>81242</v>
      </c>
      <c r="W291" s="46">
        <f t="shared" si="222"/>
        <v>1949400</v>
      </c>
      <c r="X291" s="72">
        <f t="shared" si="211"/>
        <v>1850210</v>
      </c>
      <c r="Y291" s="74" t="s">
        <v>8</v>
      </c>
      <c r="Z291" s="75">
        <f t="shared" si="204"/>
        <v>5.3616479161025081</v>
      </c>
      <c r="AA291" s="76">
        <f t="shared" si="205"/>
        <v>23.994977967061374</v>
      </c>
      <c r="AB291" s="112">
        <f t="shared" si="206"/>
        <v>11823.861223994661</v>
      </c>
      <c r="AC291" s="107">
        <f>V291/D291</f>
        <v>3.8559969623617638</v>
      </c>
      <c r="AD291" s="205">
        <v>2183.7811609146602</v>
      </c>
      <c r="AF291" s="132"/>
      <c r="AG291" s="431">
        <f t="shared" si="209"/>
        <v>0</v>
      </c>
      <c r="AH291" s="431">
        <f t="shared" si="210"/>
        <v>0</v>
      </c>
    </row>
    <row r="292" spans="1:34" x14ac:dyDescent="0.25">
      <c r="A292" s="117" t="s">
        <v>16</v>
      </c>
      <c r="B292" s="565">
        <v>2005</v>
      </c>
      <c r="C292" s="115">
        <v>5.16</v>
      </c>
      <c r="D292" s="116">
        <v>525</v>
      </c>
      <c r="E292" s="63">
        <f>D292/C292</f>
        <v>101.74418604651163</v>
      </c>
      <c r="F292" s="7">
        <f t="shared" ref="F292:F300" si="223">G292/C292</f>
        <v>3</v>
      </c>
      <c r="G292" s="6">
        <v>15.48</v>
      </c>
      <c r="H292" s="5">
        <v>1575</v>
      </c>
      <c r="I292" s="6">
        <v>3</v>
      </c>
      <c r="J292" s="5">
        <v>409</v>
      </c>
      <c r="K292" s="5">
        <v>8360</v>
      </c>
      <c r="L292" s="137">
        <v>7930</v>
      </c>
      <c r="M292" s="15" t="s">
        <v>8</v>
      </c>
      <c r="N292" s="86">
        <f t="shared" si="198"/>
        <v>3.8508557457212715</v>
      </c>
      <c r="O292" s="87">
        <f t="shared" si="199"/>
        <v>20.440097799511001</v>
      </c>
      <c r="P292" s="70">
        <f>K292/C292</f>
        <v>1620.1550387596899</v>
      </c>
      <c r="Q292" s="100">
        <f t="shared" ref="Q292:Q302" si="224">J292/D292</f>
        <v>0.7790476190476191</v>
      </c>
      <c r="R292" s="14">
        <f t="shared" ref="R292:R300" si="225">S292/C292</f>
        <v>20</v>
      </c>
      <c r="S292" s="71">
        <f t="shared" ref="S292:X302" si="226">G292+S241</f>
        <v>103.2</v>
      </c>
      <c r="T292" s="72">
        <f t="shared" si="226"/>
        <v>10500</v>
      </c>
      <c r="U292" s="71">
        <f t="shared" si="226"/>
        <v>20</v>
      </c>
      <c r="V292" s="72">
        <f t="shared" si="226"/>
        <v>2216</v>
      </c>
      <c r="W292" s="72">
        <f t="shared" si="226"/>
        <v>45440</v>
      </c>
      <c r="X292" s="72">
        <f t="shared" si="211"/>
        <v>43130</v>
      </c>
      <c r="Y292" s="15" t="s">
        <v>8</v>
      </c>
      <c r="Z292" s="21">
        <f t="shared" si="204"/>
        <v>4.7382671480144403</v>
      </c>
      <c r="AA292" s="22">
        <f t="shared" si="205"/>
        <v>20.505415162454874</v>
      </c>
      <c r="AB292" s="103">
        <f t="shared" si="206"/>
        <v>8806.2015503875973</v>
      </c>
      <c r="AC292" s="106">
        <f t="shared" ref="AC292:AC302" si="227">V292/D292</f>
        <v>4.2209523809523812</v>
      </c>
      <c r="AD292" s="205">
        <v>1220.9302325581396</v>
      </c>
      <c r="AE292">
        <v>199</v>
      </c>
      <c r="AF292" s="132">
        <f t="shared" ref="AF292:AF300" si="228">AD292-P292</f>
        <v>-399.22480620155034</v>
      </c>
      <c r="AG292" s="431">
        <f t="shared" si="209"/>
        <v>155.03047619047621</v>
      </c>
      <c r="AH292" s="431">
        <f t="shared" si="210"/>
        <v>3168.8380952380953</v>
      </c>
    </row>
    <row r="293" spans="1:34" x14ac:dyDescent="0.25">
      <c r="A293" s="90" t="s">
        <v>53</v>
      </c>
      <c r="B293" s="560"/>
      <c r="C293" s="27">
        <v>11.02</v>
      </c>
      <c r="D293" s="28">
        <v>1429</v>
      </c>
      <c r="E293" s="16">
        <f t="shared" ref="E293:E302" si="229">D293/C293</f>
        <v>129.67332123411978</v>
      </c>
      <c r="F293" s="17">
        <f t="shared" si="223"/>
        <v>3.0000000000000004</v>
      </c>
      <c r="G293" s="18">
        <v>33.06</v>
      </c>
      <c r="H293" s="19">
        <v>4287</v>
      </c>
      <c r="I293" s="18">
        <v>11</v>
      </c>
      <c r="J293" s="19">
        <v>986</v>
      </c>
      <c r="K293" s="19">
        <v>21290</v>
      </c>
      <c r="L293" s="136">
        <v>20190</v>
      </c>
      <c r="M293" s="20" t="s">
        <v>8</v>
      </c>
      <c r="N293" s="21">
        <f t="shared" si="198"/>
        <v>4.3478701825557806</v>
      </c>
      <c r="O293" s="22">
        <f t="shared" si="199"/>
        <v>21.592292089249494</v>
      </c>
      <c r="P293" s="23">
        <f t="shared" ref="P293:P302" si="230">K293/C293</f>
        <v>1931.9419237749546</v>
      </c>
      <c r="Q293" s="100">
        <f t="shared" si="224"/>
        <v>0.6899930020993702</v>
      </c>
      <c r="R293" s="17">
        <f t="shared" si="225"/>
        <v>20</v>
      </c>
      <c r="S293" s="24">
        <f t="shared" si="226"/>
        <v>220.4</v>
      </c>
      <c r="T293" s="25">
        <f t="shared" si="226"/>
        <v>28580</v>
      </c>
      <c r="U293" s="24">
        <f t="shared" si="226"/>
        <v>67</v>
      </c>
      <c r="V293" s="25">
        <f t="shared" si="226"/>
        <v>5409</v>
      </c>
      <c r="W293" s="25">
        <f t="shared" si="226"/>
        <v>116740</v>
      </c>
      <c r="X293" s="72">
        <f t="shared" si="211"/>
        <v>110810</v>
      </c>
      <c r="Y293" s="20" t="s">
        <v>8</v>
      </c>
      <c r="Z293" s="21">
        <f t="shared" si="204"/>
        <v>5.2837862821223887</v>
      </c>
      <c r="AA293" s="22">
        <f t="shared" si="205"/>
        <v>21.582547605842116</v>
      </c>
      <c r="AB293" s="103">
        <f t="shared" si="206"/>
        <v>10593.466424682396</v>
      </c>
      <c r="AC293" s="106">
        <f t="shared" si="227"/>
        <v>3.7851644506648006</v>
      </c>
      <c r="AD293" s="205">
        <v>1621.5970961887479</v>
      </c>
      <c r="AE293">
        <v>54</v>
      </c>
      <c r="AF293" s="132">
        <f t="shared" si="228"/>
        <v>-310.34482758620675</v>
      </c>
      <c r="AG293" s="431">
        <f t="shared" si="209"/>
        <v>37.259622113365992</v>
      </c>
      <c r="AH293" s="431">
        <f t="shared" si="210"/>
        <v>804.52064380685806</v>
      </c>
    </row>
    <row r="294" spans="1:34" x14ac:dyDescent="0.25">
      <c r="A294" s="90" t="s">
        <v>54</v>
      </c>
      <c r="B294" s="560"/>
      <c r="C294" s="27">
        <v>4.38</v>
      </c>
      <c r="D294" s="28">
        <v>465</v>
      </c>
      <c r="E294" s="16">
        <f t="shared" si="229"/>
        <v>106.16438356164385</v>
      </c>
      <c r="F294" s="17">
        <f t="shared" si="223"/>
        <v>4</v>
      </c>
      <c r="G294" s="18">
        <v>17.52</v>
      </c>
      <c r="H294" s="19">
        <v>1860</v>
      </c>
      <c r="I294" s="18">
        <v>4</v>
      </c>
      <c r="J294" s="19">
        <v>503</v>
      </c>
      <c r="K294" s="19">
        <v>10060</v>
      </c>
      <c r="L294" s="136">
        <v>9540</v>
      </c>
      <c r="M294" s="20" t="s">
        <v>8</v>
      </c>
      <c r="N294" s="21">
        <f t="shared" si="198"/>
        <v>3.6978131212723659</v>
      </c>
      <c r="O294" s="22">
        <f t="shared" si="199"/>
        <v>20</v>
      </c>
      <c r="P294" s="23">
        <f t="shared" si="230"/>
        <v>2296.8036529680367</v>
      </c>
      <c r="Q294" s="100">
        <f t="shared" si="224"/>
        <v>1.0817204301075269</v>
      </c>
      <c r="R294" s="17">
        <f t="shared" si="225"/>
        <v>20.999999999999996</v>
      </c>
      <c r="S294" s="24">
        <f t="shared" si="226"/>
        <v>91.97999999999999</v>
      </c>
      <c r="T294" s="25">
        <f t="shared" si="226"/>
        <v>9765</v>
      </c>
      <c r="U294" s="24">
        <f t="shared" si="226"/>
        <v>22</v>
      </c>
      <c r="V294" s="25">
        <f t="shared" si="226"/>
        <v>2039</v>
      </c>
      <c r="W294" s="25">
        <f t="shared" si="226"/>
        <v>40090</v>
      </c>
      <c r="X294" s="72">
        <f t="shared" si="226"/>
        <v>38050</v>
      </c>
      <c r="Y294" s="20" t="s">
        <v>8</v>
      </c>
      <c r="Z294" s="21">
        <f t="shared" si="204"/>
        <v>4.7891123099558603</v>
      </c>
      <c r="AA294" s="22">
        <f t="shared" si="205"/>
        <v>19.661598822952428</v>
      </c>
      <c r="AB294" s="103">
        <f t="shared" si="206"/>
        <v>9152.9680365296808</v>
      </c>
      <c r="AC294" s="106">
        <f t="shared" si="227"/>
        <v>4.3849462365591396</v>
      </c>
      <c r="AD294" s="205">
        <v>1413.2420091324202</v>
      </c>
      <c r="AE294">
        <v>39</v>
      </c>
      <c r="AF294" s="132">
        <f t="shared" si="228"/>
        <v>-883.56164383561645</v>
      </c>
      <c r="AG294" s="431">
        <f t="shared" si="209"/>
        <v>42.187096774193549</v>
      </c>
      <c r="AH294" s="431">
        <f t="shared" si="210"/>
        <v>843.74193548387098</v>
      </c>
    </row>
    <row r="295" spans="1:34" x14ac:dyDescent="0.25">
      <c r="A295" s="90" t="s">
        <v>17</v>
      </c>
      <c r="B295" s="560"/>
      <c r="C295" s="27">
        <v>9.39</v>
      </c>
      <c r="D295" s="28">
        <v>912</v>
      </c>
      <c r="E295" s="16">
        <f t="shared" si="229"/>
        <v>97.124600638977626</v>
      </c>
      <c r="F295" s="17">
        <f t="shared" si="223"/>
        <v>3</v>
      </c>
      <c r="G295" s="18">
        <v>28.17</v>
      </c>
      <c r="H295" s="19">
        <v>2736</v>
      </c>
      <c r="I295" s="18">
        <v>9</v>
      </c>
      <c r="J295" s="19">
        <v>713</v>
      </c>
      <c r="K295" s="19">
        <v>14840</v>
      </c>
      <c r="L295" s="136">
        <v>14070</v>
      </c>
      <c r="M295" s="20" t="s">
        <v>8</v>
      </c>
      <c r="N295" s="21">
        <f t="shared" si="198"/>
        <v>3.8373071528751752</v>
      </c>
      <c r="O295" s="22">
        <f t="shared" si="199"/>
        <v>20.813464235624124</v>
      </c>
      <c r="P295" s="23">
        <f t="shared" si="230"/>
        <v>1580.4046858359957</v>
      </c>
      <c r="Q295" s="100">
        <f t="shared" si="224"/>
        <v>0.7817982456140351</v>
      </c>
      <c r="R295" s="17">
        <f t="shared" si="225"/>
        <v>20</v>
      </c>
      <c r="S295" s="24">
        <f t="shared" si="226"/>
        <v>187.8</v>
      </c>
      <c r="T295" s="25">
        <f t="shared" si="226"/>
        <v>18240</v>
      </c>
      <c r="U295" s="24">
        <f t="shared" si="226"/>
        <v>51</v>
      </c>
      <c r="V295" s="25">
        <f t="shared" si="226"/>
        <v>3420</v>
      </c>
      <c r="W295" s="25">
        <f t="shared" si="226"/>
        <v>71030</v>
      </c>
      <c r="X295" s="72">
        <f t="shared" si="226"/>
        <v>67400</v>
      </c>
      <c r="Y295" s="20" t="s">
        <v>8</v>
      </c>
      <c r="Z295" s="21">
        <f t="shared" si="204"/>
        <v>5.333333333333333</v>
      </c>
      <c r="AA295" s="22">
        <f t="shared" si="205"/>
        <v>20.769005847953217</v>
      </c>
      <c r="AB295" s="103">
        <f t="shared" si="206"/>
        <v>7564.4302449414263</v>
      </c>
      <c r="AC295" s="106">
        <f t="shared" si="227"/>
        <v>3.75</v>
      </c>
      <c r="AD295" s="205">
        <v>1348.2428115015973</v>
      </c>
      <c r="AE295">
        <v>106</v>
      </c>
      <c r="AF295" s="132">
        <f t="shared" si="228"/>
        <v>-232.16187433439836</v>
      </c>
      <c r="AG295" s="431">
        <f t="shared" si="209"/>
        <v>82.870614035087726</v>
      </c>
      <c r="AH295" s="431">
        <f t="shared" si="210"/>
        <v>1724.8245614035091</v>
      </c>
    </row>
    <row r="296" spans="1:34" x14ac:dyDescent="0.25">
      <c r="A296" s="90" t="s">
        <v>55</v>
      </c>
      <c r="B296" s="560"/>
      <c r="C296" s="27">
        <v>4.76</v>
      </c>
      <c r="D296" s="28">
        <v>513</v>
      </c>
      <c r="E296" s="16">
        <f t="shared" si="229"/>
        <v>107.77310924369749</v>
      </c>
      <c r="F296" s="17">
        <f t="shared" si="223"/>
        <v>4</v>
      </c>
      <c r="G296" s="18">
        <v>19.04</v>
      </c>
      <c r="H296" s="19">
        <v>2052</v>
      </c>
      <c r="I296" s="18">
        <v>4</v>
      </c>
      <c r="J296" s="19">
        <v>511</v>
      </c>
      <c r="K296" s="19">
        <v>10220</v>
      </c>
      <c r="L296" s="136">
        <v>9690</v>
      </c>
      <c r="M296" s="20" t="s">
        <v>8</v>
      </c>
      <c r="N296" s="21">
        <f t="shared" si="198"/>
        <v>4.0156555772994134</v>
      </c>
      <c r="O296" s="22">
        <f t="shared" si="199"/>
        <v>20</v>
      </c>
      <c r="P296" s="23">
        <f t="shared" si="230"/>
        <v>2147.0588235294117</v>
      </c>
      <c r="Q296" s="100">
        <f t="shared" si="224"/>
        <v>0.99610136452241715</v>
      </c>
      <c r="R296" s="17">
        <f t="shared" si="225"/>
        <v>21.000000000000004</v>
      </c>
      <c r="S296" s="24">
        <f t="shared" si="226"/>
        <v>99.960000000000008</v>
      </c>
      <c r="T296" s="25">
        <f t="shared" si="226"/>
        <v>10773</v>
      </c>
      <c r="U296" s="24">
        <f t="shared" si="226"/>
        <v>22</v>
      </c>
      <c r="V296" s="25">
        <f t="shared" si="226"/>
        <v>2167</v>
      </c>
      <c r="W296" s="25">
        <f t="shared" si="226"/>
        <v>42680</v>
      </c>
      <c r="X296" s="72">
        <f t="shared" si="226"/>
        <v>40520</v>
      </c>
      <c r="Y296" s="20" t="s">
        <v>8</v>
      </c>
      <c r="Z296" s="21">
        <f t="shared" si="204"/>
        <v>4.971389017074296</v>
      </c>
      <c r="AA296" s="22">
        <f t="shared" si="205"/>
        <v>19.695431472081218</v>
      </c>
      <c r="AB296" s="103">
        <f t="shared" si="206"/>
        <v>8966.3865546218494</v>
      </c>
      <c r="AC296" s="106">
        <f t="shared" si="227"/>
        <v>4.2241715399610138</v>
      </c>
      <c r="AD296" s="205">
        <v>1424.3697478991596</v>
      </c>
      <c r="AF296" s="132">
        <f t="shared" si="228"/>
        <v>-722.68907563025209</v>
      </c>
      <c r="AG296" s="431">
        <f t="shared" si="209"/>
        <v>0</v>
      </c>
      <c r="AH296" s="431">
        <f t="shared" si="210"/>
        <v>0</v>
      </c>
    </row>
    <row r="297" spans="1:34" x14ac:dyDescent="0.25">
      <c r="A297" s="90" t="s">
        <v>56</v>
      </c>
      <c r="B297" s="560"/>
      <c r="C297" s="27">
        <v>0.86</v>
      </c>
      <c r="D297" s="28">
        <v>110</v>
      </c>
      <c r="E297" s="16">
        <f t="shared" si="229"/>
        <v>127.90697674418605</v>
      </c>
      <c r="F297" s="17">
        <f t="shared" si="223"/>
        <v>4</v>
      </c>
      <c r="G297" s="18">
        <v>3.44</v>
      </c>
      <c r="H297" s="19">
        <v>440</v>
      </c>
      <c r="I297" s="18">
        <v>4</v>
      </c>
      <c r="J297" s="19">
        <v>92</v>
      </c>
      <c r="K297" s="19">
        <v>2090</v>
      </c>
      <c r="L297" s="136">
        <v>1980</v>
      </c>
      <c r="M297" s="20" t="s">
        <v>8</v>
      </c>
      <c r="N297" s="21">
        <f t="shared" si="198"/>
        <v>4.7826086956521738</v>
      </c>
      <c r="O297" s="22">
        <f t="shared" si="199"/>
        <v>22.717391304347824</v>
      </c>
      <c r="P297" s="23">
        <f t="shared" si="230"/>
        <v>2430.2325581395348</v>
      </c>
      <c r="Q297" s="100">
        <f t="shared" si="224"/>
        <v>0.83636363636363631</v>
      </c>
      <c r="R297" s="17">
        <f t="shared" si="225"/>
        <v>21</v>
      </c>
      <c r="S297" s="24">
        <f t="shared" si="226"/>
        <v>18.059999999999999</v>
      </c>
      <c r="T297" s="25">
        <f t="shared" si="226"/>
        <v>2310</v>
      </c>
      <c r="U297" s="24">
        <f t="shared" si="226"/>
        <v>21</v>
      </c>
      <c r="V297" s="25">
        <f t="shared" si="226"/>
        <v>449</v>
      </c>
      <c r="W297" s="25">
        <f t="shared" si="226"/>
        <v>10150</v>
      </c>
      <c r="X297" s="72">
        <f t="shared" si="226"/>
        <v>9630</v>
      </c>
      <c r="Y297" s="20" t="s">
        <v>8</v>
      </c>
      <c r="Z297" s="21">
        <f t="shared" si="204"/>
        <v>5.1447661469933186</v>
      </c>
      <c r="AA297" s="22">
        <f t="shared" si="205"/>
        <v>22.605790645879733</v>
      </c>
      <c r="AB297" s="103">
        <f t="shared" si="206"/>
        <v>11802.325581395349</v>
      </c>
      <c r="AC297" s="106">
        <f t="shared" si="227"/>
        <v>4.081818181818182</v>
      </c>
      <c r="AD297" s="205">
        <v>2116.2790697674418</v>
      </c>
      <c r="AE297">
        <v>184</v>
      </c>
      <c r="AF297" s="132">
        <f t="shared" si="228"/>
        <v>-313.95348837209303</v>
      </c>
      <c r="AG297" s="431">
        <f t="shared" si="209"/>
        <v>153.89090909090908</v>
      </c>
      <c r="AH297" s="431">
        <f t="shared" si="210"/>
        <v>3495.9999999999995</v>
      </c>
    </row>
    <row r="298" spans="1:34" x14ac:dyDescent="0.25">
      <c r="A298" s="90" t="s">
        <v>20</v>
      </c>
      <c r="B298" s="560"/>
      <c r="C298" s="27">
        <v>10.08</v>
      </c>
      <c r="D298" s="28">
        <v>1160</v>
      </c>
      <c r="E298" s="16">
        <f t="shared" si="229"/>
        <v>115.07936507936508</v>
      </c>
      <c r="F298" s="17">
        <f t="shared" si="223"/>
        <v>4</v>
      </c>
      <c r="G298" s="18">
        <v>40.32</v>
      </c>
      <c r="H298" s="19">
        <v>4640</v>
      </c>
      <c r="I298" s="18">
        <v>11</v>
      </c>
      <c r="J298" s="19">
        <v>1113</v>
      </c>
      <c r="K298" s="19">
        <v>22370</v>
      </c>
      <c r="L298" s="136">
        <v>21210</v>
      </c>
      <c r="M298" s="20" t="s">
        <v>8</v>
      </c>
      <c r="N298" s="21">
        <f t="shared" si="198"/>
        <v>4.168912848158131</v>
      </c>
      <c r="O298" s="22">
        <f t="shared" si="199"/>
        <v>20.09883198562444</v>
      </c>
      <c r="P298" s="23">
        <f t="shared" si="230"/>
        <v>2219.2460317460318</v>
      </c>
      <c r="Q298" s="100">
        <f t="shared" si="224"/>
        <v>0.95948275862068966</v>
      </c>
      <c r="R298" s="17">
        <f t="shared" si="225"/>
        <v>21</v>
      </c>
      <c r="S298" s="24">
        <f t="shared" si="226"/>
        <v>211.68</v>
      </c>
      <c r="T298" s="25">
        <f t="shared" si="226"/>
        <v>24360</v>
      </c>
      <c r="U298" s="24">
        <f t="shared" si="226"/>
        <v>54</v>
      </c>
      <c r="V298" s="25">
        <f t="shared" si="226"/>
        <v>5271</v>
      </c>
      <c r="W298" s="25">
        <f t="shared" si="226"/>
        <v>105470</v>
      </c>
      <c r="X298" s="72">
        <f t="shared" si="226"/>
        <v>100100</v>
      </c>
      <c r="Y298" s="20" t="s">
        <v>8</v>
      </c>
      <c r="Z298" s="21">
        <f t="shared" si="204"/>
        <v>4.6215139442231079</v>
      </c>
      <c r="AA298" s="22">
        <f t="shared" si="205"/>
        <v>20.00948586605957</v>
      </c>
      <c r="AB298" s="103">
        <f t="shared" si="206"/>
        <v>10463.29365079365</v>
      </c>
      <c r="AC298" s="106">
        <f t="shared" si="227"/>
        <v>4.5439655172413795</v>
      </c>
      <c r="AD298" s="205">
        <v>1988.0952380952381</v>
      </c>
      <c r="AE298">
        <v>106</v>
      </c>
      <c r="AF298" s="132">
        <f t="shared" si="228"/>
        <v>-231.15079365079373</v>
      </c>
      <c r="AG298" s="431">
        <f t="shared" si="209"/>
        <v>101.70517241379311</v>
      </c>
      <c r="AH298" s="431">
        <f t="shared" si="210"/>
        <v>2044.1551724137933</v>
      </c>
    </row>
    <row r="299" spans="1:34" x14ac:dyDescent="0.25">
      <c r="A299" s="90" t="s">
        <v>19</v>
      </c>
      <c r="B299" s="560"/>
      <c r="C299" s="27">
        <v>10.83</v>
      </c>
      <c r="D299" s="28">
        <v>1290</v>
      </c>
      <c r="E299" s="16">
        <f t="shared" si="229"/>
        <v>119.11357340720221</v>
      </c>
      <c r="F299" s="17">
        <f t="shared" si="223"/>
        <v>4</v>
      </c>
      <c r="G299" s="18">
        <v>43.32</v>
      </c>
      <c r="H299" s="19">
        <v>5160</v>
      </c>
      <c r="I299" s="18">
        <v>10</v>
      </c>
      <c r="J299" s="19">
        <v>1165</v>
      </c>
      <c r="K299" s="19">
        <v>23090</v>
      </c>
      <c r="L299" s="136">
        <v>21890</v>
      </c>
      <c r="M299" s="20" t="s">
        <v>8</v>
      </c>
      <c r="N299" s="21">
        <f t="shared" si="198"/>
        <v>4.429184549356223</v>
      </c>
      <c r="O299" s="22">
        <f t="shared" si="199"/>
        <v>19.819742489270386</v>
      </c>
      <c r="P299" s="23">
        <f t="shared" si="230"/>
        <v>2132.040627885503</v>
      </c>
      <c r="Q299" s="100">
        <f t="shared" si="224"/>
        <v>0.9031007751937985</v>
      </c>
      <c r="R299" s="17">
        <f t="shared" si="225"/>
        <v>21</v>
      </c>
      <c r="S299" s="24">
        <f t="shared" si="226"/>
        <v>227.43</v>
      </c>
      <c r="T299" s="25">
        <f t="shared" si="226"/>
        <v>27090</v>
      </c>
      <c r="U299" s="24">
        <f t="shared" si="226"/>
        <v>50</v>
      </c>
      <c r="V299" s="25">
        <f t="shared" si="226"/>
        <v>4940</v>
      </c>
      <c r="W299" s="25">
        <f t="shared" si="226"/>
        <v>98510</v>
      </c>
      <c r="X299" s="72">
        <f t="shared" si="226"/>
        <v>93470</v>
      </c>
      <c r="Y299" s="20" t="s">
        <v>8</v>
      </c>
      <c r="Z299" s="21">
        <f t="shared" si="204"/>
        <v>5.4838056680161946</v>
      </c>
      <c r="AA299" s="22">
        <f t="shared" si="205"/>
        <v>19.941295546558706</v>
      </c>
      <c r="AB299" s="103">
        <f t="shared" si="206"/>
        <v>9096.0295475530929</v>
      </c>
      <c r="AC299" s="106">
        <f t="shared" si="227"/>
        <v>3.8294573643410854</v>
      </c>
      <c r="AD299" s="205">
        <v>1240.9972299168976</v>
      </c>
      <c r="AF299" s="132">
        <f t="shared" si="228"/>
        <v>-891.0433979686054</v>
      </c>
      <c r="AG299" s="431">
        <f t="shared" si="209"/>
        <v>0</v>
      </c>
      <c r="AH299" s="431">
        <f t="shared" si="210"/>
        <v>0</v>
      </c>
    </row>
    <row r="300" spans="1:34" x14ac:dyDescent="0.25">
      <c r="A300" s="94" t="s">
        <v>21</v>
      </c>
      <c r="B300" s="566"/>
      <c r="C300" s="29">
        <v>0.83</v>
      </c>
      <c r="D300" s="30">
        <v>98</v>
      </c>
      <c r="E300" s="32">
        <f t="shared" si="229"/>
        <v>118.07228915662651</v>
      </c>
      <c r="F300" s="7">
        <f t="shared" si="223"/>
        <v>4</v>
      </c>
      <c r="G300" s="6">
        <v>3.32</v>
      </c>
      <c r="H300" s="5">
        <v>392</v>
      </c>
      <c r="I300" s="6">
        <v>6</v>
      </c>
      <c r="J300" s="5">
        <v>88</v>
      </c>
      <c r="K300" s="5">
        <v>1860</v>
      </c>
      <c r="L300" s="137">
        <v>1760</v>
      </c>
      <c r="M300" s="43" t="s">
        <v>8</v>
      </c>
      <c r="N300" s="37">
        <f t="shared" si="198"/>
        <v>4.4545454545454541</v>
      </c>
      <c r="O300" s="38">
        <f t="shared" si="199"/>
        <v>21.136363636363637</v>
      </c>
      <c r="P300" s="39">
        <f t="shared" si="230"/>
        <v>2240.9638554216867</v>
      </c>
      <c r="Q300" s="100">
        <f t="shared" si="224"/>
        <v>0.89795918367346939</v>
      </c>
      <c r="R300" s="7">
        <f t="shared" si="225"/>
        <v>21</v>
      </c>
      <c r="S300" s="47">
        <f t="shared" si="226"/>
        <v>17.43</v>
      </c>
      <c r="T300" s="48">
        <f t="shared" si="226"/>
        <v>2058</v>
      </c>
      <c r="U300" s="47">
        <f t="shared" si="226"/>
        <v>23</v>
      </c>
      <c r="V300" s="48">
        <f t="shared" si="226"/>
        <v>387</v>
      </c>
      <c r="W300" s="48">
        <f t="shared" si="226"/>
        <v>8050</v>
      </c>
      <c r="X300" s="72">
        <f t="shared" si="226"/>
        <v>7640</v>
      </c>
      <c r="Y300" s="49" t="s">
        <v>8</v>
      </c>
      <c r="Z300" s="21">
        <f t="shared" si="204"/>
        <v>5.3178294573643408</v>
      </c>
      <c r="AA300" s="22">
        <f t="shared" si="205"/>
        <v>20.801033591731265</v>
      </c>
      <c r="AB300" s="103">
        <f t="shared" si="206"/>
        <v>9698.7951807228928</v>
      </c>
      <c r="AC300" s="106">
        <f t="shared" si="227"/>
        <v>3.9489795918367347</v>
      </c>
      <c r="AD300" s="205">
        <v>1542.1686746987953</v>
      </c>
      <c r="AE300">
        <v>13</v>
      </c>
      <c r="AF300" s="132">
        <f t="shared" si="228"/>
        <v>-698.79518072289147</v>
      </c>
      <c r="AG300" s="431">
        <f t="shared" si="209"/>
        <v>11.673469387755102</v>
      </c>
      <c r="AH300" s="431">
        <f t="shared" si="210"/>
        <v>246.73469387755102</v>
      </c>
    </row>
    <row r="301" spans="1:34" ht="15.75" thickBot="1" x14ac:dyDescent="0.3">
      <c r="A301" s="122" t="s">
        <v>24</v>
      </c>
      <c r="B301" s="123"/>
      <c r="C301" s="98">
        <f t="shared" ref="C301:D301" si="231">SUM(C292:C300)</f>
        <v>57.309999999999995</v>
      </c>
      <c r="D301" s="99">
        <f t="shared" si="231"/>
        <v>6502</v>
      </c>
      <c r="E301" s="50">
        <f t="shared" si="229"/>
        <v>113.45314953760253</v>
      </c>
      <c r="F301" s="51"/>
      <c r="G301" s="98">
        <f t="shared" ref="G301:L301" si="232">SUM(G292:G300)</f>
        <v>203.67</v>
      </c>
      <c r="H301" s="99">
        <f t="shared" si="232"/>
        <v>23142</v>
      </c>
      <c r="I301" s="98">
        <f t="shared" si="232"/>
        <v>62</v>
      </c>
      <c r="J301" s="99">
        <f t="shared" si="232"/>
        <v>5580</v>
      </c>
      <c r="K301" s="99">
        <f t="shared" si="232"/>
        <v>114180</v>
      </c>
      <c r="L301" s="99">
        <f t="shared" si="232"/>
        <v>108260</v>
      </c>
      <c r="M301" s="42" t="s">
        <v>8</v>
      </c>
      <c r="N301" s="126">
        <f t="shared" si="198"/>
        <v>4.1473118279569894</v>
      </c>
      <c r="O301" s="127">
        <f t="shared" si="199"/>
        <v>20.462365591397848</v>
      </c>
      <c r="P301" s="110">
        <f t="shared" si="230"/>
        <v>1992.3224568138198</v>
      </c>
      <c r="Q301" s="113">
        <f t="shared" si="224"/>
        <v>0.85819747769916943</v>
      </c>
      <c r="R301" s="51"/>
      <c r="S301" s="98">
        <f t="shared" ref="S301:W301" si="233">SUM(S292:S300)</f>
        <v>1177.9400000000003</v>
      </c>
      <c r="T301" s="99">
        <f t="shared" si="233"/>
        <v>133676</v>
      </c>
      <c r="U301" s="98">
        <f t="shared" si="233"/>
        <v>330</v>
      </c>
      <c r="V301" s="99">
        <f t="shared" si="233"/>
        <v>26298</v>
      </c>
      <c r="W301" s="99">
        <f t="shared" si="233"/>
        <v>538160</v>
      </c>
      <c r="X301" s="72">
        <f t="shared" si="226"/>
        <v>510750</v>
      </c>
      <c r="Y301" s="42" t="s">
        <v>8</v>
      </c>
      <c r="Z301" s="126">
        <f t="shared" si="204"/>
        <v>5.0831241919537611</v>
      </c>
      <c r="AA301" s="127">
        <f t="shared" si="205"/>
        <v>20.463913605597384</v>
      </c>
      <c r="AB301" s="128">
        <f t="shared" si="206"/>
        <v>9390.3332751701273</v>
      </c>
      <c r="AC301" s="108">
        <f t="shared" si="227"/>
        <v>4.0446016610273761</v>
      </c>
      <c r="AG301" s="431">
        <f t="shared" si="209"/>
        <v>0</v>
      </c>
      <c r="AH301" s="431">
        <f t="shared" si="210"/>
        <v>0</v>
      </c>
    </row>
    <row r="302" spans="1:34" ht="15.75" thickBot="1" x14ac:dyDescent="0.3">
      <c r="A302" s="93" t="s">
        <v>25</v>
      </c>
      <c r="B302" s="52"/>
      <c r="C302" s="40">
        <f t="shared" ref="C302:D302" si="234">C279+C291+C301</f>
        <v>507.90000000000003</v>
      </c>
      <c r="D302" s="41">
        <f t="shared" si="234"/>
        <v>63428</v>
      </c>
      <c r="E302" s="10">
        <f t="shared" si="229"/>
        <v>124.88285095491237</v>
      </c>
      <c r="F302" s="4"/>
      <c r="G302" s="40">
        <f t="shared" ref="G302:L302" si="235">G279+G291+G301</f>
        <v>1796.5600000000002</v>
      </c>
      <c r="H302" s="41">
        <f t="shared" si="235"/>
        <v>224767</v>
      </c>
      <c r="I302" s="40">
        <f t="shared" si="235"/>
        <v>589</v>
      </c>
      <c r="J302" s="41">
        <f t="shared" si="235"/>
        <v>51119</v>
      </c>
      <c r="K302" s="41">
        <f t="shared" si="235"/>
        <v>1222940</v>
      </c>
      <c r="L302" s="41">
        <f t="shared" si="235"/>
        <v>1141620</v>
      </c>
      <c r="M302" s="83" t="s">
        <v>8</v>
      </c>
      <c r="N302" s="12">
        <f t="shared" si="198"/>
        <v>4.3969365597918584</v>
      </c>
      <c r="O302" s="13">
        <f t="shared" si="199"/>
        <v>23.923394432598446</v>
      </c>
      <c r="P302" s="26">
        <f t="shared" si="230"/>
        <v>2407.8361882260288</v>
      </c>
      <c r="Q302" s="114">
        <f t="shared" si="224"/>
        <v>0.8059374408778458</v>
      </c>
      <c r="R302" s="4"/>
      <c r="S302" s="40">
        <f t="shared" ref="S302:W302" si="236">S279+S291+S301</f>
        <v>10414.86</v>
      </c>
      <c r="T302" s="41">
        <f t="shared" si="236"/>
        <v>1301056</v>
      </c>
      <c r="U302" s="40">
        <f t="shared" si="236"/>
        <v>3194</v>
      </c>
      <c r="V302" s="41">
        <f t="shared" si="236"/>
        <v>249157</v>
      </c>
      <c r="W302" s="41">
        <f t="shared" si="236"/>
        <v>5913720</v>
      </c>
      <c r="X302" s="72">
        <f t="shared" si="226"/>
        <v>5594400</v>
      </c>
      <c r="Y302" s="83" t="s">
        <v>8</v>
      </c>
      <c r="Z302" s="12">
        <f t="shared" si="204"/>
        <v>5.2218320175632229</v>
      </c>
      <c r="AA302" s="13">
        <f t="shared" si="205"/>
        <v>23.734914130447869</v>
      </c>
      <c r="AB302" s="104">
        <f t="shared" si="206"/>
        <v>11643.473124630833</v>
      </c>
      <c r="AC302" s="109">
        <f t="shared" si="227"/>
        <v>3.9281862899665763</v>
      </c>
      <c r="AG302" s="431">
        <f t="shared" si="209"/>
        <v>0</v>
      </c>
      <c r="AH302" s="431">
        <f t="shared" si="210"/>
        <v>0</v>
      </c>
    </row>
    <row r="307" spans="1:34" ht="18.75" x14ac:dyDescent="0.3">
      <c r="A307" s="567" t="s">
        <v>58</v>
      </c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</row>
    <row r="308" spans="1:34" ht="15.75" x14ac:dyDescent="0.25">
      <c r="A308" s="568" t="s">
        <v>62</v>
      </c>
      <c r="B308" s="568"/>
      <c r="C308" s="568"/>
      <c r="D308" s="568"/>
      <c r="E308" s="568"/>
      <c r="F308" s="568"/>
      <c r="G308" s="568"/>
      <c r="H308" s="568"/>
      <c r="I308" s="568"/>
      <c r="J308" s="568"/>
      <c r="K308" s="568"/>
      <c r="L308" s="568"/>
      <c r="M308" s="568"/>
      <c r="N308" s="568"/>
      <c r="O308" s="568"/>
      <c r="P308" s="568"/>
      <c r="Q308" s="568"/>
      <c r="R308" s="568"/>
      <c r="S308" s="568"/>
      <c r="T308" s="568"/>
      <c r="U308" s="568"/>
      <c r="V308" s="568"/>
      <c r="W308" s="568"/>
      <c r="X308" s="568"/>
      <c r="Y308" s="568"/>
      <c r="Z308" s="568"/>
      <c r="AA308" s="568"/>
      <c r="AB308" s="568"/>
      <c r="AC308" s="568"/>
    </row>
    <row r="309" spans="1:34" ht="15.75" x14ac:dyDescent="0.25">
      <c r="A309" s="568" t="s">
        <v>84</v>
      </c>
      <c r="B309" s="568"/>
      <c r="C309" s="568"/>
      <c r="D309" s="568"/>
      <c r="E309" s="568"/>
      <c r="F309" s="568"/>
      <c r="G309" s="568"/>
      <c r="H309" s="568"/>
      <c r="I309" s="568"/>
      <c r="J309" s="568"/>
      <c r="K309" s="568"/>
      <c r="L309" s="568"/>
      <c r="M309" s="568"/>
      <c r="N309" s="568"/>
      <c r="O309" s="568"/>
      <c r="P309" s="568"/>
      <c r="Q309" s="568"/>
      <c r="R309" s="568"/>
      <c r="S309" s="568"/>
      <c r="T309" s="568"/>
      <c r="U309" s="568"/>
      <c r="V309" s="568"/>
      <c r="W309" s="568"/>
      <c r="X309" s="568"/>
      <c r="Y309" s="568"/>
      <c r="Z309" s="568"/>
      <c r="AA309" s="568"/>
      <c r="AB309" s="568"/>
      <c r="AC309" s="568"/>
    </row>
    <row r="310" spans="1:34" ht="19.5" thickBot="1" x14ac:dyDescent="0.35"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11">
        <v>4</v>
      </c>
      <c r="AC310" s="4"/>
    </row>
    <row r="311" spans="1:34" ht="15" customHeight="1" x14ac:dyDescent="0.25">
      <c r="A311" s="569" t="s">
        <v>3</v>
      </c>
      <c r="B311" s="571" t="s">
        <v>2</v>
      </c>
      <c r="C311" s="573" t="s">
        <v>59</v>
      </c>
      <c r="D311" s="573" t="s">
        <v>60</v>
      </c>
      <c r="E311" s="573" t="s">
        <v>23</v>
      </c>
      <c r="F311" s="576" t="s">
        <v>9</v>
      </c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8"/>
      <c r="R311" s="576" t="s">
        <v>10</v>
      </c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9"/>
    </row>
    <row r="312" spans="1:34" ht="51.75" thickBot="1" x14ac:dyDescent="0.3">
      <c r="A312" s="570"/>
      <c r="B312" s="572"/>
      <c r="C312" s="574"/>
      <c r="D312" s="575"/>
      <c r="E312" s="575"/>
      <c r="F312" s="8" t="s">
        <v>14</v>
      </c>
      <c r="G312" s="95" t="s">
        <v>13</v>
      </c>
      <c r="H312" s="95" t="s">
        <v>57</v>
      </c>
      <c r="I312" s="1" t="s">
        <v>4</v>
      </c>
      <c r="J312" s="1" t="s">
        <v>5</v>
      </c>
      <c r="K312" s="1" t="s">
        <v>6</v>
      </c>
      <c r="L312" s="95" t="s">
        <v>64</v>
      </c>
      <c r="M312" s="557" t="s">
        <v>7</v>
      </c>
      <c r="N312" s="558"/>
      <c r="O312" s="1" t="s">
        <v>0</v>
      </c>
      <c r="P312" s="1" t="s">
        <v>1</v>
      </c>
      <c r="Q312" s="95" t="s">
        <v>61</v>
      </c>
      <c r="R312" s="8" t="s">
        <v>14</v>
      </c>
      <c r="S312" s="95" t="s">
        <v>12</v>
      </c>
      <c r="T312" s="95" t="s">
        <v>11</v>
      </c>
      <c r="U312" s="1" t="s">
        <v>4</v>
      </c>
      <c r="V312" s="1" t="s">
        <v>5</v>
      </c>
      <c r="W312" s="1" t="s">
        <v>6</v>
      </c>
      <c r="X312" s="95" t="s">
        <v>65</v>
      </c>
      <c r="Y312" s="557" t="s">
        <v>7</v>
      </c>
      <c r="Z312" s="558"/>
      <c r="AA312" s="1" t="s">
        <v>0</v>
      </c>
      <c r="AB312" s="102" t="s">
        <v>1</v>
      </c>
      <c r="AC312" s="105" t="s">
        <v>15</v>
      </c>
    </row>
    <row r="313" spans="1:34" x14ac:dyDescent="0.25">
      <c r="A313" s="89" t="s">
        <v>26</v>
      </c>
      <c r="B313" s="559">
        <v>1997</v>
      </c>
      <c r="C313" s="78">
        <v>18.91</v>
      </c>
      <c r="D313" s="79">
        <v>2446</v>
      </c>
      <c r="E313" s="31">
        <f t="shared" ref="E313:E342" si="237">D313/C313</f>
        <v>129.34955050237969</v>
      </c>
      <c r="F313" s="64">
        <f t="shared" ref="F313:F329" si="238">G313/C313</f>
        <v>4</v>
      </c>
      <c r="G313" s="65">
        <v>75.64</v>
      </c>
      <c r="H313" s="66">
        <v>9784</v>
      </c>
      <c r="I313" s="65">
        <v>22</v>
      </c>
      <c r="J313" s="66">
        <v>1923</v>
      </c>
      <c r="K313" s="66">
        <v>44650</v>
      </c>
      <c r="L313" s="135">
        <v>42360</v>
      </c>
      <c r="M313" s="67" t="s">
        <v>8</v>
      </c>
      <c r="N313" s="68">
        <f t="shared" ref="N313:N353" si="239">H313/J313</f>
        <v>5.0878835153406134</v>
      </c>
      <c r="O313" s="69">
        <f t="shared" ref="O313:O353" si="240">K313/J313</f>
        <v>23.218928757150287</v>
      </c>
      <c r="P313" s="70">
        <f t="shared" ref="P313:P342" si="241">K313/C313</f>
        <v>2361.1845584346906</v>
      </c>
      <c r="Q313" s="100">
        <f t="shared" ref="Q313:Q329" si="242">J313/D313</f>
        <v>0.78618152085036797</v>
      </c>
      <c r="R313" s="64">
        <f t="shared" ref="R313:R329" si="243">S313/C313</f>
        <v>24</v>
      </c>
      <c r="S313" s="71">
        <f t="shared" ref="S313:X328" si="244">G313+S262</f>
        <v>453.84000000000003</v>
      </c>
      <c r="T313" s="72">
        <f t="shared" si="244"/>
        <v>58704</v>
      </c>
      <c r="U313" s="71">
        <f t="shared" si="244"/>
        <v>130</v>
      </c>
      <c r="V313" s="72">
        <f t="shared" si="244"/>
        <v>10996</v>
      </c>
      <c r="W313" s="72">
        <f t="shared" si="244"/>
        <v>254620</v>
      </c>
      <c r="X313" s="72">
        <f t="shared" si="244"/>
        <v>241600</v>
      </c>
      <c r="Y313" s="67" t="s">
        <v>8</v>
      </c>
      <c r="Z313" s="21">
        <f t="shared" ref="Z313:Z353" si="245">T313/V313</f>
        <v>5.3386686067660971</v>
      </c>
      <c r="AA313" s="22">
        <f t="shared" ref="AA313:AA353" si="246">W313/V313</f>
        <v>23.155692979265186</v>
      </c>
      <c r="AB313" s="103">
        <f t="shared" ref="AB313:AB353" si="247">W313/C313</f>
        <v>13464.833421470121</v>
      </c>
      <c r="AC313" s="106">
        <f t="shared" ref="AC313:AC329" si="248">V313/D313</f>
        <v>4.4955028618152086</v>
      </c>
      <c r="AD313" s="205">
        <v>2455.8434690639874</v>
      </c>
      <c r="AF313" s="132">
        <f>AD313-P313</f>
        <v>94.65891062929677</v>
      </c>
      <c r="AG313" s="431">
        <f>(J313/D313)*AE313</f>
        <v>0</v>
      </c>
      <c r="AH313" s="431">
        <f>AG313*O313</f>
        <v>0</v>
      </c>
    </row>
    <row r="314" spans="1:34" x14ac:dyDescent="0.25">
      <c r="A314" s="90" t="s">
        <v>27</v>
      </c>
      <c r="B314" s="560"/>
      <c r="C314" s="27">
        <v>16.41</v>
      </c>
      <c r="D314" s="28">
        <v>2028</v>
      </c>
      <c r="E314" s="16">
        <f t="shared" si="237"/>
        <v>123.58318098720292</v>
      </c>
      <c r="F314" s="17">
        <f t="shared" si="238"/>
        <v>4</v>
      </c>
      <c r="G314" s="18">
        <v>65.64</v>
      </c>
      <c r="H314" s="19">
        <v>8112</v>
      </c>
      <c r="I314" s="18">
        <v>21</v>
      </c>
      <c r="J314" s="19">
        <v>1688</v>
      </c>
      <c r="K314" s="19">
        <v>41470</v>
      </c>
      <c r="L314" s="136">
        <v>39340</v>
      </c>
      <c r="M314" s="20" t="s">
        <v>8</v>
      </c>
      <c r="N314" s="21">
        <f t="shared" si="239"/>
        <v>4.8056872037914689</v>
      </c>
      <c r="O314" s="22">
        <f t="shared" si="240"/>
        <v>24.567535545023695</v>
      </c>
      <c r="P314" s="23">
        <f t="shared" si="241"/>
        <v>2527.117611212675</v>
      </c>
      <c r="Q314" s="100">
        <f t="shared" si="242"/>
        <v>0.83234714003944776</v>
      </c>
      <c r="R314" s="17">
        <f t="shared" si="243"/>
        <v>24</v>
      </c>
      <c r="S314" s="24">
        <f t="shared" si="244"/>
        <v>393.84000000000003</v>
      </c>
      <c r="T314" s="25">
        <f t="shared" si="244"/>
        <v>48672</v>
      </c>
      <c r="U314" s="24">
        <f t="shared" si="244"/>
        <v>131</v>
      </c>
      <c r="V314" s="25">
        <f t="shared" si="244"/>
        <v>9158</v>
      </c>
      <c r="W314" s="25">
        <f t="shared" si="244"/>
        <v>224480</v>
      </c>
      <c r="X314" s="72">
        <f t="shared" si="244"/>
        <v>213000</v>
      </c>
      <c r="Y314" s="20" t="s">
        <v>8</v>
      </c>
      <c r="Z314" s="21">
        <f t="shared" si="245"/>
        <v>5.3146975322122731</v>
      </c>
      <c r="AA314" s="22">
        <f t="shared" si="246"/>
        <v>24.511902162044116</v>
      </c>
      <c r="AB314" s="103">
        <f t="shared" si="247"/>
        <v>13679.463741620963</v>
      </c>
      <c r="AC314" s="106">
        <f t="shared" si="248"/>
        <v>4.5157790927021697</v>
      </c>
      <c r="AD314" s="205">
        <v>2223.0347349177332</v>
      </c>
      <c r="AF314" s="132">
        <f t="shared" ref="AF314:AF329" si="249">AD314-P314</f>
        <v>-304.0828762949418</v>
      </c>
      <c r="AG314" s="431">
        <f t="shared" ref="AG314:AG353" si="250">(J314/D314)*AE314</f>
        <v>0</v>
      </c>
      <c r="AH314" s="431">
        <f t="shared" ref="AH314:AH353" si="251">AG314*O314</f>
        <v>0</v>
      </c>
    </row>
    <row r="315" spans="1:34" x14ac:dyDescent="0.25">
      <c r="A315" s="90" t="s">
        <v>28</v>
      </c>
      <c r="B315" s="560"/>
      <c r="C315" s="27">
        <v>18.7</v>
      </c>
      <c r="D315" s="28">
        <v>2286</v>
      </c>
      <c r="E315" s="16">
        <f t="shared" si="237"/>
        <v>122.24598930481284</v>
      </c>
      <c r="F315" s="17">
        <f t="shared" si="238"/>
        <v>4</v>
      </c>
      <c r="G315" s="18">
        <v>74.8</v>
      </c>
      <c r="H315" s="19">
        <v>9144</v>
      </c>
      <c r="I315" s="18">
        <v>22</v>
      </c>
      <c r="J315" s="19">
        <v>2088</v>
      </c>
      <c r="K315" s="19">
        <v>51730</v>
      </c>
      <c r="L315" s="136">
        <v>49070</v>
      </c>
      <c r="M315" s="20" t="s">
        <v>8</v>
      </c>
      <c r="N315" s="21">
        <f t="shared" si="239"/>
        <v>4.3793103448275863</v>
      </c>
      <c r="O315" s="22">
        <f t="shared" si="240"/>
        <v>24.774904214559388</v>
      </c>
      <c r="P315" s="23">
        <f t="shared" si="241"/>
        <v>2766.3101604278077</v>
      </c>
      <c r="Q315" s="100">
        <f t="shared" si="242"/>
        <v>0.91338582677165359</v>
      </c>
      <c r="R315" s="17">
        <f t="shared" si="243"/>
        <v>24.000000000000004</v>
      </c>
      <c r="S315" s="24">
        <f t="shared" si="244"/>
        <v>448.80000000000007</v>
      </c>
      <c r="T315" s="25">
        <f t="shared" si="244"/>
        <v>54864</v>
      </c>
      <c r="U315" s="24">
        <f t="shared" si="244"/>
        <v>140</v>
      </c>
      <c r="V315" s="25">
        <f t="shared" si="244"/>
        <v>11182</v>
      </c>
      <c r="W315" s="25">
        <f t="shared" si="244"/>
        <v>272680</v>
      </c>
      <c r="X315" s="72">
        <f t="shared" si="244"/>
        <v>258680</v>
      </c>
      <c r="Y315" s="20" t="s">
        <v>8</v>
      </c>
      <c r="Z315" s="21">
        <f t="shared" si="245"/>
        <v>4.9064568055803974</v>
      </c>
      <c r="AA315" s="22">
        <f t="shared" si="246"/>
        <v>24.385619746020389</v>
      </c>
      <c r="AB315" s="103">
        <f t="shared" si="247"/>
        <v>14581.818181818182</v>
      </c>
      <c r="AC315" s="106">
        <f t="shared" si="248"/>
        <v>4.8915135608048992</v>
      </c>
      <c r="AD315" s="205">
        <v>1710.1604278074867</v>
      </c>
      <c r="AF315" s="132">
        <f t="shared" si="249"/>
        <v>-1056.1497326203209</v>
      </c>
      <c r="AG315" s="431">
        <f t="shared" si="250"/>
        <v>0</v>
      </c>
      <c r="AH315" s="431">
        <f t="shared" si="251"/>
        <v>0</v>
      </c>
    </row>
    <row r="316" spans="1:34" x14ac:dyDescent="0.25">
      <c r="A316" s="90" t="s">
        <v>29</v>
      </c>
      <c r="B316" s="560"/>
      <c r="C316" s="27">
        <v>17.149999999999999</v>
      </c>
      <c r="D316" s="28">
        <v>2151</v>
      </c>
      <c r="E316" s="16">
        <f t="shared" si="237"/>
        <v>125.42274052478135</v>
      </c>
      <c r="F316" s="17">
        <f t="shared" si="238"/>
        <v>4</v>
      </c>
      <c r="G316" s="18">
        <v>68.599999999999994</v>
      </c>
      <c r="H316" s="19">
        <v>8604</v>
      </c>
      <c r="I316" s="18">
        <v>22</v>
      </c>
      <c r="J316" s="19">
        <v>1895</v>
      </c>
      <c r="K316" s="19">
        <v>46930</v>
      </c>
      <c r="L316" s="136">
        <v>44520</v>
      </c>
      <c r="M316" s="20" t="s">
        <v>8</v>
      </c>
      <c r="N316" s="21">
        <f t="shared" si="239"/>
        <v>4.5403693931398417</v>
      </c>
      <c r="O316" s="22">
        <f t="shared" si="240"/>
        <v>24.765171503957784</v>
      </c>
      <c r="P316" s="23">
        <f t="shared" si="241"/>
        <v>2736.4431486880467</v>
      </c>
      <c r="Q316" s="100">
        <f t="shared" si="242"/>
        <v>0.88098558809855876</v>
      </c>
      <c r="R316" s="17">
        <f t="shared" si="243"/>
        <v>24.000000000000004</v>
      </c>
      <c r="S316" s="24">
        <f t="shared" si="244"/>
        <v>411.6</v>
      </c>
      <c r="T316" s="25">
        <f t="shared" si="244"/>
        <v>51624</v>
      </c>
      <c r="U316" s="24">
        <f t="shared" si="244"/>
        <v>127</v>
      </c>
      <c r="V316" s="25">
        <f t="shared" si="244"/>
        <v>10315</v>
      </c>
      <c r="W316" s="25">
        <f t="shared" si="244"/>
        <v>250510</v>
      </c>
      <c r="X316" s="72">
        <f t="shared" si="244"/>
        <v>237640</v>
      </c>
      <c r="Y316" s="20" t="s">
        <v>8</v>
      </c>
      <c r="Z316" s="21">
        <f t="shared" si="245"/>
        <v>5.0047503635482311</v>
      </c>
      <c r="AA316" s="22">
        <f t="shared" si="246"/>
        <v>24.285991274842463</v>
      </c>
      <c r="AB316" s="103">
        <f t="shared" si="247"/>
        <v>14606.997084548106</v>
      </c>
      <c r="AC316" s="106">
        <f t="shared" si="248"/>
        <v>4.7954439795443982</v>
      </c>
      <c r="AD316" s="205">
        <v>2033.8192419825075</v>
      </c>
      <c r="AF316" s="132">
        <f t="shared" si="249"/>
        <v>-702.62390670553918</v>
      </c>
      <c r="AG316" s="431">
        <f t="shared" si="250"/>
        <v>0</v>
      </c>
      <c r="AH316" s="431">
        <f t="shared" si="251"/>
        <v>0</v>
      </c>
    </row>
    <row r="317" spans="1:34" x14ac:dyDescent="0.25">
      <c r="A317" s="90" t="s">
        <v>30</v>
      </c>
      <c r="B317" s="560"/>
      <c r="C317" s="27">
        <v>16.600000000000001</v>
      </c>
      <c r="D317" s="28">
        <v>2133</v>
      </c>
      <c r="E317" s="16">
        <f t="shared" si="237"/>
        <v>128.49397590361446</v>
      </c>
      <c r="F317" s="17">
        <f t="shared" si="238"/>
        <v>4</v>
      </c>
      <c r="G317" s="18">
        <v>66.400000000000006</v>
      </c>
      <c r="H317" s="19">
        <v>8532</v>
      </c>
      <c r="I317" s="18">
        <v>19</v>
      </c>
      <c r="J317" s="19">
        <v>1734</v>
      </c>
      <c r="K317" s="19">
        <v>43120</v>
      </c>
      <c r="L317" s="136">
        <v>40900</v>
      </c>
      <c r="M317" s="20" t="s">
        <v>8</v>
      </c>
      <c r="N317" s="21">
        <f t="shared" si="239"/>
        <v>4.9204152249134951</v>
      </c>
      <c r="O317" s="22">
        <f t="shared" si="240"/>
        <v>24.867358708189158</v>
      </c>
      <c r="P317" s="23">
        <f t="shared" si="241"/>
        <v>2597.5903614457829</v>
      </c>
      <c r="Q317" s="100">
        <f t="shared" si="242"/>
        <v>0.81293952180028128</v>
      </c>
      <c r="R317" s="17">
        <f t="shared" si="243"/>
        <v>23.999999999999996</v>
      </c>
      <c r="S317" s="24">
        <f t="shared" si="244"/>
        <v>398.4</v>
      </c>
      <c r="T317" s="25">
        <f t="shared" si="244"/>
        <v>51192</v>
      </c>
      <c r="U317" s="24">
        <f t="shared" si="244"/>
        <v>122</v>
      </c>
      <c r="V317" s="25">
        <f t="shared" si="244"/>
        <v>10326</v>
      </c>
      <c r="W317" s="25">
        <f t="shared" si="244"/>
        <v>248950</v>
      </c>
      <c r="X317" s="72">
        <f t="shared" si="244"/>
        <v>236160</v>
      </c>
      <c r="Y317" s="20" t="s">
        <v>8</v>
      </c>
      <c r="Z317" s="21">
        <f t="shared" si="245"/>
        <v>4.9575828006972689</v>
      </c>
      <c r="AA317" s="22">
        <f t="shared" si="246"/>
        <v>24.109045128801085</v>
      </c>
      <c r="AB317" s="103">
        <f t="shared" si="247"/>
        <v>14996.987951807228</v>
      </c>
      <c r="AC317" s="106">
        <f t="shared" si="248"/>
        <v>4.8410689170182843</v>
      </c>
      <c r="AD317" s="205">
        <v>1967.469879518072</v>
      </c>
      <c r="AF317" s="132">
        <f t="shared" si="249"/>
        <v>-630.1204819277109</v>
      </c>
      <c r="AG317" s="431">
        <f t="shared" si="250"/>
        <v>0</v>
      </c>
      <c r="AH317" s="431">
        <f t="shared" si="251"/>
        <v>0</v>
      </c>
    </row>
    <row r="318" spans="1:34" x14ac:dyDescent="0.25">
      <c r="A318" s="90" t="s">
        <v>31</v>
      </c>
      <c r="B318" s="560"/>
      <c r="C318" s="27">
        <v>14.28</v>
      </c>
      <c r="D318" s="28">
        <v>1762</v>
      </c>
      <c r="E318" s="16">
        <f t="shared" si="237"/>
        <v>123.38935574229693</v>
      </c>
      <c r="F318" s="17">
        <f t="shared" si="238"/>
        <v>4.0000000000000009</v>
      </c>
      <c r="G318" s="18">
        <v>57.120000000000005</v>
      </c>
      <c r="H318" s="19">
        <v>7048</v>
      </c>
      <c r="I318" s="18">
        <v>19</v>
      </c>
      <c r="J318" s="19">
        <v>1433</v>
      </c>
      <c r="K318" s="19">
        <v>33090</v>
      </c>
      <c r="L318" s="136">
        <v>31390</v>
      </c>
      <c r="M318" s="20" t="s">
        <v>8</v>
      </c>
      <c r="N318" s="21">
        <f t="shared" si="239"/>
        <v>4.9183531053733427</v>
      </c>
      <c r="O318" s="22">
        <f t="shared" si="240"/>
        <v>23.091416608513608</v>
      </c>
      <c r="P318" s="23">
        <f t="shared" si="241"/>
        <v>2317.2268907563025</v>
      </c>
      <c r="Q318" s="100">
        <f t="shared" si="242"/>
        <v>0.81328036322360953</v>
      </c>
      <c r="R318" s="17">
        <f t="shared" si="243"/>
        <v>24.000000000000004</v>
      </c>
      <c r="S318" s="24">
        <f t="shared" si="244"/>
        <v>342.72</v>
      </c>
      <c r="T318" s="25">
        <f t="shared" si="244"/>
        <v>42288</v>
      </c>
      <c r="U318" s="24">
        <f t="shared" si="244"/>
        <v>104</v>
      </c>
      <c r="V318" s="25">
        <f t="shared" si="244"/>
        <v>7789</v>
      </c>
      <c r="W318" s="25">
        <f t="shared" si="244"/>
        <v>177870</v>
      </c>
      <c r="X318" s="72">
        <f t="shared" si="244"/>
        <v>168790</v>
      </c>
      <c r="Y318" s="20" t="s">
        <v>8</v>
      </c>
      <c r="Z318" s="21">
        <f t="shared" si="245"/>
        <v>5.4291950186159967</v>
      </c>
      <c r="AA318" s="22">
        <f t="shared" si="246"/>
        <v>22.836050840929516</v>
      </c>
      <c r="AB318" s="103">
        <f t="shared" si="247"/>
        <v>12455.882352941177</v>
      </c>
      <c r="AC318" s="106">
        <f t="shared" si="248"/>
        <v>4.4205448354143018</v>
      </c>
      <c r="AD318" s="205">
        <v>1968.4873949579833</v>
      </c>
      <c r="AF318" s="132">
        <f t="shared" si="249"/>
        <v>-348.73949579831924</v>
      </c>
      <c r="AG318" s="431">
        <f t="shared" si="250"/>
        <v>0</v>
      </c>
      <c r="AH318" s="431">
        <f t="shared" si="251"/>
        <v>0</v>
      </c>
    </row>
    <row r="319" spans="1:34" x14ac:dyDescent="0.25">
      <c r="A319" s="90" t="s">
        <v>32</v>
      </c>
      <c r="B319" s="560"/>
      <c r="C319" s="27">
        <v>19.53</v>
      </c>
      <c r="D319" s="28">
        <v>2423</v>
      </c>
      <c r="E319" s="16">
        <f t="shared" si="237"/>
        <v>124.06554019457245</v>
      </c>
      <c r="F319" s="17">
        <f t="shared" si="238"/>
        <v>4</v>
      </c>
      <c r="G319" s="18">
        <v>78.12</v>
      </c>
      <c r="H319" s="19">
        <v>9692</v>
      </c>
      <c r="I319" s="18">
        <v>25</v>
      </c>
      <c r="J319" s="19">
        <v>1997</v>
      </c>
      <c r="K319" s="19">
        <v>49970</v>
      </c>
      <c r="L319" s="136">
        <v>47400</v>
      </c>
      <c r="M319" s="20" t="s">
        <v>8</v>
      </c>
      <c r="N319" s="21">
        <f t="shared" si="239"/>
        <v>4.85327991987982</v>
      </c>
      <c r="O319" s="22">
        <f t="shared" si="240"/>
        <v>25.022533800701051</v>
      </c>
      <c r="P319" s="23">
        <f t="shared" si="241"/>
        <v>2558.627752176139</v>
      </c>
      <c r="Q319" s="100">
        <f t="shared" si="242"/>
        <v>0.82418489475856371</v>
      </c>
      <c r="R319" s="17">
        <f t="shared" si="243"/>
        <v>24</v>
      </c>
      <c r="S319" s="24">
        <f t="shared" si="244"/>
        <v>468.72</v>
      </c>
      <c r="T319" s="25">
        <f t="shared" si="244"/>
        <v>58152</v>
      </c>
      <c r="U319" s="24">
        <f t="shared" si="244"/>
        <v>146</v>
      </c>
      <c r="V319" s="25">
        <f t="shared" si="244"/>
        <v>11662</v>
      </c>
      <c r="W319" s="25">
        <f t="shared" si="244"/>
        <v>290470</v>
      </c>
      <c r="X319" s="72">
        <f t="shared" si="244"/>
        <v>275600</v>
      </c>
      <c r="Y319" s="20" t="s">
        <v>8</v>
      </c>
      <c r="Z319" s="21">
        <f t="shared" si="245"/>
        <v>4.9864517235465611</v>
      </c>
      <c r="AA319" s="22">
        <f t="shared" si="246"/>
        <v>24.907391528039788</v>
      </c>
      <c r="AB319" s="103">
        <f t="shared" si="247"/>
        <v>14873.015873015873</v>
      </c>
      <c r="AC319" s="106">
        <f t="shared" si="248"/>
        <v>4.8130416838629797</v>
      </c>
      <c r="AD319" s="205">
        <v>2419.3548387096771</v>
      </c>
      <c r="AF319" s="132">
        <f t="shared" si="249"/>
        <v>-139.27291346646189</v>
      </c>
      <c r="AG319" s="431">
        <f t="shared" si="250"/>
        <v>0</v>
      </c>
      <c r="AH319" s="431">
        <f t="shared" si="251"/>
        <v>0</v>
      </c>
    </row>
    <row r="320" spans="1:34" x14ac:dyDescent="0.25">
      <c r="A320" s="90" t="s">
        <v>33</v>
      </c>
      <c r="B320" s="560"/>
      <c r="C320" s="27">
        <v>19.88</v>
      </c>
      <c r="D320" s="28">
        <v>2473</v>
      </c>
      <c r="E320" s="16">
        <f t="shared" si="237"/>
        <v>124.39637826961771</v>
      </c>
      <c r="F320" s="17">
        <f t="shared" si="238"/>
        <v>4</v>
      </c>
      <c r="G320" s="18">
        <v>79.52</v>
      </c>
      <c r="H320" s="19">
        <v>9892</v>
      </c>
      <c r="I320" s="18">
        <v>27</v>
      </c>
      <c r="J320" s="19">
        <v>2181</v>
      </c>
      <c r="K320" s="19">
        <v>54040</v>
      </c>
      <c r="L320" s="136">
        <v>51260</v>
      </c>
      <c r="M320" s="20" t="s">
        <v>8</v>
      </c>
      <c r="N320" s="21">
        <f t="shared" si="239"/>
        <v>4.5355341586428244</v>
      </c>
      <c r="O320" s="22">
        <f t="shared" si="240"/>
        <v>24.777624942686842</v>
      </c>
      <c r="P320" s="23">
        <f t="shared" si="241"/>
        <v>2718.3098591549297</v>
      </c>
      <c r="Q320" s="100">
        <f t="shared" si="242"/>
        <v>0.88192478770723814</v>
      </c>
      <c r="R320" s="17">
        <f t="shared" si="243"/>
        <v>24</v>
      </c>
      <c r="S320" s="24">
        <f t="shared" si="244"/>
        <v>477.11999999999995</v>
      </c>
      <c r="T320" s="25">
        <f t="shared" si="244"/>
        <v>59352</v>
      </c>
      <c r="U320" s="24">
        <f t="shared" si="244"/>
        <v>148</v>
      </c>
      <c r="V320" s="25">
        <f t="shared" si="244"/>
        <v>12311</v>
      </c>
      <c r="W320" s="25">
        <f t="shared" si="244"/>
        <v>300070</v>
      </c>
      <c r="X320" s="72">
        <f t="shared" si="244"/>
        <v>284780</v>
      </c>
      <c r="Y320" s="20" t="s">
        <v>8</v>
      </c>
      <c r="Z320" s="21">
        <f t="shared" si="245"/>
        <v>4.8210543416456826</v>
      </c>
      <c r="AA320" s="22">
        <f t="shared" si="246"/>
        <v>24.374136950694499</v>
      </c>
      <c r="AB320" s="103">
        <f t="shared" si="247"/>
        <v>15094.064386317908</v>
      </c>
      <c r="AC320" s="106">
        <f t="shared" si="248"/>
        <v>4.978164173069147</v>
      </c>
      <c r="AD320" s="205">
        <v>2310.8651911468814</v>
      </c>
      <c r="AF320" s="132">
        <f t="shared" si="249"/>
        <v>-407.44466800804821</v>
      </c>
      <c r="AG320" s="431">
        <f t="shared" si="250"/>
        <v>0</v>
      </c>
      <c r="AH320" s="431">
        <f t="shared" si="251"/>
        <v>0</v>
      </c>
    </row>
    <row r="321" spans="1:34" x14ac:dyDescent="0.25">
      <c r="A321" s="90" t="s">
        <v>34</v>
      </c>
      <c r="B321" s="560"/>
      <c r="C321" s="27">
        <v>19.899999999999999</v>
      </c>
      <c r="D321" s="28">
        <v>2485</v>
      </c>
      <c r="E321" s="16">
        <f t="shared" si="237"/>
        <v>124.87437185929649</v>
      </c>
      <c r="F321" s="17">
        <f t="shared" si="238"/>
        <v>4</v>
      </c>
      <c r="G321" s="18">
        <v>79.599999999999994</v>
      </c>
      <c r="H321" s="19">
        <v>9940</v>
      </c>
      <c r="I321" s="18">
        <v>25</v>
      </c>
      <c r="J321" s="19">
        <v>2315</v>
      </c>
      <c r="K321" s="19">
        <v>56040</v>
      </c>
      <c r="L321" s="136">
        <v>53160</v>
      </c>
      <c r="M321" s="20" t="s">
        <v>8</v>
      </c>
      <c r="N321" s="21">
        <f t="shared" si="239"/>
        <v>4.2937365010799136</v>
      </c>
      <c r="O321" s="22">
        <f t="shared" si="240"/>
        <v>24.207343412526999</v>
      </c>
      <c r="P321" s="23">
        <f t="shared" si="241"/>
        <v>2816.0804020100504</v>
      </c>
      <c r="Q321" s="100">
        <f t="shared" si="242"/>
        <v>0.93158953722334004</v>
      </c>
      <c r="R321" s="17">
        <f t="shared" si="243"/>
        <v>24.000000000000004</v>
      </c>
      <c r="S321" s="24">
        <f t="shared" si="244"/>
        <v>477.6</v>
      </c>
      <c r="T321" s="25">
        <f t="shared" si="244"/>
        <v>59640</v>
      </c>
      <c r="U321" s="24">
        <f t="shared" si="244"/>
        <v>145</v>
      </c>
      <c r="V321" s="25">
        <f t="shared" si="244"/>
        <v>12906</v>
      </c>
      <c r="W321" s="25">
        <f t="shared" si="244"/>
        <v>310720</v>
      </c>
      <c r="X321" s="72">
        <f t="shared" si="244"/>
        <v>294930</v>
      </c>
      <c r="Y321" s="20" t="s">
        <v>8</v>
      </c>
      <c r="Z321" s="21">
        <f t="shared" si="245"/>
        <v>4.6211064621106459</v>
      </c>
      <c r="AA321" s="22">
        <f t="shared" si="246"/>
        <v>24.075623740895708</v>
      </c>
      <c r="AB321" s="103">
        <f t="shared" si="247"/>
        <v>15614.070351758795</v>
      </c>
      <c r="AC321" s="106">
        <f t="shared" si="248"/>
        <v>5.1935613682092558</v>
      </c>
      <c r="AD321" s="205">
        <v>2060.3015075376884</v>
      </c>
      <c r="AF321" s="132">
        <f t="shared" si="249"/>
        <v>-755.77889447236203</v>
      </c>
      <c r="AG321" s="431">
        <f t="shared" si="250"/>
        <v>0</v>
      </c>
      <c r="AH321" s="431">
        <f t="shared" si="251"/>
        <v>0</v>
      </c>
    </row>
    <row r="322" spans="1:34" x14ac:dyDescent="0.25">
      <c r="A322" s="90" t="s">
        <v>35</v>
      </c>
      <c r="B322" s="560"/>
      <c r="C322" s="27">
        <v>16.489999999999998</v>
      </c>
      <c r="D322" s="28">
        <v>2171</v>
      </c>
      <c r="E322" s="16">
        <f t="shared" si="237"/>
        <v>131.65554881746513</v>
      </c>
      <c r="F322" s="17">
        <f t="shared" si="238"/>
        <v>3</v>
      </c>
      <c r="G322" s="18">
        <v>49.47</v>
      </c>
      <c r="H322" s="19">
        <v>6513</v>
      </c>
      <c r="I322" s="18">
        <v>15</v>
      </c>
      <c r="J322" s="19">
        <v>1406</v>
      </c>
      <c r="K322" s="19">
        <v>35760</v>
      </c>
      <c r="L322" s="136">
        <v>33920</v>
      </c>
      <c r="M322" s="20" t="s">
        <v>8</v>
      </c>
      <c r="N322" s="21">
        <f t="shared" si="239"/>
        <v>4.6322901849217635</v>
      </c>
      <c r="O322" s="22">
        <f t="shared" si="240"/>
        <v>25.433854907539118</v>
      </c>
      <c r="P322" s="23">
        <f t="shared" si="241"/>
        <v>2168.5870224378414</v>
      </c>
      <c r="Q322" s="100">
        <f t="shared" si="242"/>
        <v>0.64762782128051588</v>
      </c>
      <c r="R322" s="17">
        <f t="shared" si="243"/>
        <v>24</v>
      </c>
      <c r="S322" s="24">
        <f t="shared" si="244"/>
        <v>395.76</v>
      </c>
      <c r="T322" s="25">
        <f t="shared" si="244"/>
        <v>52104</v>
      </c>
      <c r="U322" s="24">
        <f t="shared" si="244"/>
        <v>127</v>
      </c>
      <c r="V322" s="25">
        <f t="shared" si="244"/>
        <v>9636</v>
      </c>
      <c r="W322" s="25">
        <f t="shared" si="244"/>
        <v>239340</v>
      </c>
      <c r="X322" s="72">
        <f t="shared" si="244"/>
        <v>227150</v>
      </c>
      <c r="Y322" s="20" t="s">
        <v>8</v>
      </c>
      <c r="Z322" s="21">
        <f t="shared" si="245"/>
        <v>5.4072229140722294</v>
      </c>
      <c r="AA322" s="22">
        <f t="shared" si="246"/>
        <v>24.838107098381069</v>
      </c>
      <c r="AB322" s="103">
        <f t="shared" si="247"/>
        <v>14514.251061249244</v>
      </c>
      <c r="AC322" s="106">
        <f t="shared" si="248"/>
        <v>4.4385076001842467</v>
      </c>
      <c r="AD322" s="205">
        <v>2038.8114008489995</v>
      </c>
      <c r="AF322" s="132">
        <f t="shared" si="249"/>
        <v>-129.77562158884189</v>
      </c>
      <c r="AG322" s="431">
        <f t="shared" si="250"/>
        <v>0</v>
      </c>
      <c r="AH322" s="431">
        <f t="shared" si="251"/>
        <v>0</v>
      </c>
    </row>
    <row r="323" spans="1:34" x14ac:dyDescent="0.25">
      <c r="A323" s="90" t="s">
        <v>36</v>
      </c>
      <c r="B323" s="560"/>
      <c r="C323" s="27">
        <v>19.05</v>
      </c>
      <c r="D323" s="28">
        <v>2490</v>
      </c>
      <c r="E323" s="16">
        <f t="shared" si="237"/>
        <v>130.70866141732282</v>
      </c>
      <c r="F323" s="17">
        <f t="shared" si="238"/>
        <v>3</v>
      </c>
      <c r="G323" s="18">
        <v>57.150000000000006</v>
      </c>
      <c r="H323" s="19">
        <v>7470</v>
      </c>
      <c r="I323" s="18">
        <v>19</v>
      </c>
      <c r="J323" s="19">
        <v>1662</v>
      </c>
      <c r="K323" s="19">
        <v>41740</v>
      </c>
      <c r="L323" s="136">
        <v>39600</v>
      </c>
      <c r="M323" s="20" t="s">
        <v>8</v>
      </c>
      <c r="N323" s="21">
        <f t="shared" si="239"/>
        <v>4.4945848375451263</v>
      </c>
      <c r="O323" s="22">
        <f t="shared" si="240"/>
        <v>25.114320096269555</v>
      </c>
      <c r="P323" s="23">
        <f t="shared" si="241"/>
        <v>2191.0761154855641</v>
      </c>
      <c r="Q323" s="100">
        <f t="shared" si="242"/>
        <v>0.66746987951807224</v>
      </c>
      <c r="R323" s="17">
        <f t="shared" si="243"/>
        <v>24</v>
      </c>
      <c r="S323" s="24">
        <f t="shared" si="244"/>
        <v>457.20000000000005</v>
      </c>
      <c r="T323" s="25">
        <f t="shared" si="244"/>
        <v>59760</v>
      </c>
      <c r="U323" s="24">
        <f t="shared" si="244"/>
        <v>155</v>
      </c>
      <c r="V323" s="25">
        <f t="shared" si="244"/>
        <v>11597</v>
      </c>
      <c r="W323" s="25">
        <f t="shared" si="244"/>
        <v>286690</v>
      </c>
      <c r="X323" s="72">
        <f t="shared" si="244"/>
        <v>272110</v>
      </c>
      <c r="Y323" s="20" t="s">
        <v>8</v>
      </c>
      <c r="Z323" s="21">
        <f t="shared" si="245"/>
        <v>5.1530568250409585</v>
      </c>
      <c r="AA323" s="22">
        <f t="shared" si="246"/>
        <v>24.721048547038027</v>
      </c>
      <c r="AB323" s="103">
        <f t="shared" si="247"/>
        <v>15049.343832020997</v>
      </c>
      <c r="AC323" s="106">
        <f t="shared" si="248"/>
        <v>4.6574297188755018</v>
      </c>
      <c r="AD323" s="205">
        <v>2091.8635170603675</v>
      </c>
      <c r="AF323" s="257">
        <f t="shared" si="249"/>
        <v>-99.212598425196575</v>
      </c>
      <c r="AG323" s="431">
        <f t="shared" si="250"/>
        <v>0</v>
      </c>
      <c r="AH323" s="431">
        <f t="shared" si="251"/>
        <v>0</v>
      </c>
    </row>
    <row r="324" spans="1:34" x14ac:dyDescent="0.25">
      <c r="A324" s="90" t="s">
        <v>37</v>
      </c>
      <c r="B324" s="560"/>
      <c r="C324" s="27">
        <v>20.239999999999998</v>
      </c>
      <c r="D324" s="28">
        <v>2519</v>
      </c>
      <c r="E324" s="16">
        <f t="shared" si="237"/>
        <v>124.45652173913045</v>
      </c>
      <c r="F324" s="17">
        <f t="shared" si="238"/>
        <v>3.0000000000000004</v>
      </c>
      <c r="G324" s="18">
        <v>60.720000000000006</v>
      </c>
      <c r="H324" s="19">
        <v>7557</v>
      </c>
      <c r="I324" s="18">
        <v>20</v>
      </c>
      <c r="J324" s="19">
        <v>1474</v>
      </c>
      <c r="K324" s="19">
        <v>37000</v>
      </c>
      <c r="L324" s="136">
        <v>35100</v>
      </c>
      <c r="M324" s="20" t="s">
        <v>8</v>
      </c>
      <c r="N324" s="21">
        <f t="shared" si="239"/>
        <v>5.1268656716417906</v>
      </c>
      <c r="O324" s="22">
        <f t="shared" si="240"/>
        <v>25.101763907734057</v>
      </c>
      <c r="P324" s="23">
        <f t="shared" si="241"/>
        <v>1828.0632411067195</v>
      </c>
      <c r="Q324" s="100">
        <f t="shared" si="242"/>
        <v>0.58515283842794763</v>
      </c>
      <c r="R324" s="17">
        <f t="shared" si="243"/>
        <v>24</v>
      </c>
      <c r="S324" s="24">
        <f t="shared" si="244"/>
        <v>485.76</v>
      </c>
      <c r="T324" s="25">
        <f t="shared" si="244"/>
        <v>60456</v>
      </c>
      <c r="U324" s="24">
        <f t="shared" si="244"/>
        <v>151</v>
      </c>
      <c r="V324" s="25">
        <f t="shared" si="244"/>
        <v>11034</v>
      </c>
      <c r="W324" s="25">
        <f t="shared" si="244"/>
        <v>272730</v>
      </c>
      <c r="X324" s="72">
        <f t="shared" si="244"/>
        <v>258810</v>
      </c>
      <c r="Y324" s="20" t="s">
        <v>8</v>
      </c>
      <c r="Z324" s="21">
        <f t="shared" si="245"/>
        <v>5.4790647090810225</v>
      </c>
      <c r="AA324" s="22">
        <f t="shared" si="246"/>
        <v>24.717237629146275</v>
      </c>
      <c r="AB324" s="103">
        <f t="shared" si="247"/>
        <v>13474.802371541504</v>
      </c>
      <c r="AC324" s="106">
        <f t="shared" si="248"/>
        <v>4.380309646685193</v>
      </c>
      <c r="AD324" s="205">
        <v>1888.8339920948617</v>
      </c>
      <c r="AF324" s="132">
        <f t="shared" si="249"/>
        <v>60.770750988142254</v>
      </c>
      <c r="AG324" s="431">
        <f t="shared" si="250"/>
        <v>0</v>
      </c>
      <c r="AH324" s="431">
        <f t="shared" si="251"/>
        <v>0</v>
      </c>
    </row>
    <row r="325" spans="1:34" x14ac:dyDescent="0.25">
      <c r="A325" s="90" t="s">
        <v>18</v>
      </c>
      <c r="B325" s="560"/>
      <c r="C325" s="27">
        <v>15.47</v>
      </c>
      <c r="D325" s="28">
        <v>1640</v>
      </c>
      <c r="E325" s="16">
        <f t="shared" si="237"/>
        <v>106.01163542340012</v>
      </c>
      <c r="F325" s="17">
        <f t="shared" si="238"/>
        <v>3.3878474466709756</v>
      </c>
      <c r="G325" s="18">
        <v>52.41</v>
      </c>
      <c r="H325" s="19">
        <v>5557</v>
      </c>
      <c r="I325" s="18">
        <v>18</v>
      </c>
      <c r="J325" s="19">
        <v>1440</v>
      </c>
      <c r="K325" s="19">
        <v>34710</v>
      </c>
      <c r="L325" s="136">
        <v>32930</v>
      </c>
      <c r="M325" s="20" t="s">
        <v>8</v>
      </c>
      <c r="N325" s="21">
        <f t="shared" si="239"/>
        <v>3.8590277777777779</v>
      </c>
      <c r="O325" s="22">
        <f t="shared" si="240"/>
        <v>24.104166666666668</v>
      </c>
      <c r="P325" s="23">
        <f t="shared" si="241"/>
        <v>2243.6974789915967</v>
      </c>
      <c r="Q325" s="100">
        <f t="shared" si="242"/>
        <v>0.87804878048780488</v>
      </c>
      <c r="R325" s="17">
        <f t="shared" si="243"/>
        <v>23.999999999999996</v>
      </c>
      <c r="S325" s="24">
        <f t="shared" si="244"/>
        <v>371.28</v>
      </c>
      <c r="T325" s="25">
        <f t="shared" si="244"/>
        <v>39360</v>
      </c>
      <c r="U325" s="24">
        <f t="shared" si="244"/>
        <v>112</v>
      </c>
      <c r="V325" s="25">
        <f t="shared" si="244"/>
        <v>8054</v>
      </c>
      <c r="W325" s="25">
        <f t="shared" si="244"/>
        <v>191780</v>
      </c>
      <c r="X325" s="72">
        <f t="shared" si="244"/>
        <v>182000</v>
      </c>
      <c r="Y325" s="20" t="s">
        <v>8</v>
      </c>
      <c r="Z325" s="21">
        <f t="shared" si="245"/>
        <v>4.8870126645145273</v>
      </c>
      <c r="AA325" s="22">
        <f t="shared" si="246"/>
        <v>23.811770548795629</v>
      </c>
      <c r="AB325" s="103">
        <f t="shared" si="247"/>
        <v>12396.897220426632</v>
      </c>
      <c r="AC325" s="106">
        <f t="shared" si="248"/>
        <v>4.9109756097560977</v>
      </c>
      <c r="AD325" s="205">
        <v>1967.032967032967</v>
      </c>
      <c r="AE325">
        <v>230</v>
      </c>
      <c r="AF325" s="132">
        <f t="shared" si="249"/>
        <v>-276.66451195862965</v>
      </c>
      <c r="AG325" s="431">
        <f t="shared" si="250"/>
        <v>201.95121951219511</v>
      </c>
      <c r="AH325" s="431">
        <f t="shared" si="251"/>
        <v>4867.8658536585363</v>
      </c>
    </row>
    <row r="326" spans="1:34" x14ac:dyDescent="0.25">
      <c r="A326" s="90" t="s">
        <v>38</v>
      </c>
      <c r="B326" s="560"/>
      <c r="C326" s="27">
        <v>20.6</v>
      </c>
      <c r="D326" s="28">
        <v>2628</v>
      </c>
      <c r="E326" s="16">
        <f t="shared" si="237"/>
        <v>127.57281553398057</v>
      </c>
      <c r="F326" s="17">
        <f t="shared" si="238"/>
        <v>3</v>
      </c>
      <c r="G326" s="18">
        <v>61.800000000000004</v>
      </c>
      <c r="H326" s="19">
        <v>7884</v>
      </c>
      <c r="I326" s="18">
        <v>22</v>
      </c>
      <c r="J326" s="19">
        <v>2098</v>
      </c>
      <c r="K326" s="19">
        <v>52440</v>
      </c>
      <c r="L326" s="136">
        <v>49750</v>
      </c>
      <c r="M326" s="20" t="s">
        <v>8</v>
      </c>
      <c r="N326" s="21">
        <f t="shared" si="239"/>
        <v>3.7578646329837939</v>
      </c>
      <c r="O326" s="22">
        <f t="shared" si="240"/>
        <v>24.995233555767399</v>
      </c>
      <c r="P326" s="23">
        <f t="shared" si="241"/>
        <v>2545.6310679611647</v>
      </c>
      <c r="Q326" s="100">
        <f t="shared" si="242"/>
        <v>0.79832572298325721</v>
      </c>
      <c r="R326" s="17">
        <f t="shared" si="243"/>
        <v>24</v>
      </c>
      <c r="S326" s="24">
        <f t="shared" si="244"/>
        <v>494.40000000000003</v>
      </c>
      <c r="T326" s="25">
        <f t="shared" si="244"/>
        <v>63072</v>
      </c>
      <c r="U326" s="24">
        <f t="shared" si="244"/>
        <v>144</v>
      </c>
      <c r="V326" s="25">
        <f t="shared" si="244"/>
        <v>13336</v>
      </c>
      <c r="W326" s="25">
        <f t="shared" si="244"/>
        <v>329190</v>
      </c>
      <c r="X326" s="72">
        <f t="shared" si="244"/>
        <v>294440</v>
      </c>
      <c r="Y326" s="20" t="s">
        <v>8</v>
      </c>
      <c r="Z326" s="21">
        <f t="shared" si="245"/>
        <v>4.7294541091781648</v>
      </c>
      <c r="AA326" s="22">
        <f t="shared" si="246"/>
        <v>24.684313137372527</v>
      </c>
      <c r="AB326" s="103">
        <f t="shared" si="247"/>
        <v>15980.097087378639</v>
      </c>
      <c r="AC326" s="106">
        <f t="shared" si="248"/>
        <v>5.0745814307458144</v>
      </c>
      <c r="AD326" s="205">
        <v>2256.7961165048541</v>
      </c>
      <c r="AF326" s="132">
        <f t="shared" si="249"/>
        <v>-288.83495145631059</v>
      </c>
      <c r="AG326" s="431">
        <f t="shared" si="250"/>
        <v>0</v>
      </c>
      <c r="AH326" s="431">
        <f t="shared" si="251"/>
        <v>0</v>
      </c>
    </row>
    <row r="327" spans="1:34" x14ac:dyDescent="0.25">
      <c r="A327" s="90" t="s">
        <v>39</v>
      </c>
      <c r="B327" s="560"/>
      <c r="C327" s="27">
        <v>17.48</v>
      </c>
      <c r="D327" s="28">
        <v>2303</v>
      </c>
      <c r="E327" s="16">
        <f t="shared" si="237"/>
        <v>131.75057208237985</v>
      </c>
      <c r="F327" s="17">
        <f t="shared" si="238"/>
        <v>3</v>
      </c>
      <c r="G327" s="18">
        <v>52.44</v>
      </c>
      <c r="H327" s="19">
        <v>6909</v>
      </c>
      <c r="I327" s="18">
        <v>19</v>
      </c>
      <c r="J327" s="19">
        <v>1483</v>
      </c>
      <c r="K327" s="19">
        <v>36990</v>
      </c>
      <c r="L327" s="136">
        <v>35090</v>
      </c>
      <c r="M327" s="20" t="s">
        <v>8</v>
      </c>
      <c r="N327" s="21">
        <f t="shared" si="239"/>
        <v>4.658799730276467</v>
      </c>
      <c r="O327" s="22">
        <f t="shared" si="240"/>
        <v>24.942683749157116</v>
      </c>
      <c r="P327" s="23">
        <f t="shared" si="241"/>
        <v>2116.1327231121281</v>
      </c>
      <c r="Q327" s="100">
        <f t="shared" si="242"/>
        <v>0.6439426834563613</v>
      </c>
      <c r="R327" s="17">
        <f t="shared" si="243"/>
        <v>24</v>
      </c>
      <c r="S327" s="24">
        <f t="shared" si="244"/>
        <v>419.52000000000004</v>
      </c>
      <c r="T327" s="25">
        <f t="shared" si="244"/>
        <v>55272</v>
      </c>
      <c r="U327" s="24">
        <f t="shared" si="244"/>
        <v>138</v>
      </c>
      <c r="V327" s="25">
        <f t="shared" si="244"/>
        <v>10698</v>
      </c>
      <c r="W327" s="25">
        <f t="shared" si="244"/>
        <v>263530</v>
      </c>
      <c r="X327" s="72">
        <f t="shared" si="244"/>
        <v>250120</v>
      </c>
      <c r="Y327" s="20" t="s">
        <v>8</v>
      </c>
      <c r="Z327" s="21">
        <f t="shared" si="245"/>
        <v>5.1665731912507011</v>
      </c>
      <c r="AA327" s="22">
        <f t="shared" si="246"/>
        <v>24.633576369414843</v>
      </c>
      <c r="AB327" s="103">
        <f t="shared" si="247"/>
        <v>15076.086956521738</v>
      </c>
      <c r="AC327" s="106">
        <f t="shared" si="248"/>
        <v>4.6452453321754232</v>
      </c>
      <c r="AD327" s="205">
        <v>2102.9748283752861</v>
      </c>
      <c r="AF327" s="132">
        <f t="shared" si="249"/>
        <v>-13.157894736842081</v>
      </c>
      <c r="AG327" s="431">
        <f t="shared" si="250"/>
        <v>0</v>
      </c>
      <c r="AH327" s="431">
        <f t="shared" si="251"/>
        <v>0</v>
      </c>
    </row>
    <row r="328" spans="1:34" x14ac:dyDescent="0.25">
      <c r="A328" s="90" t="s">
        <v>40</v>
      </c>
      <c r="B328" s="560"/>
      <c r="C328" s="27">
        <v>12.81</v>
      </c>
      <c r="D328" s="28">
        <v>1641</v>
      </c>
      <c r="E328" s="16">
        <f t="shared" si="237"/>
        <v>128.10304449648712</v>
      </c>
      <c r="F328" s="17">
        <f t="shared" si="238"/>
        <v>3.2341920374707258</v>
      </c>
      <c r="G328" s="18">
        <v>41.43</v>
      </c>
      <c r="H328" s="19">
        <v>5307</v>
      </c>
      <c r="I328" s="18">
        <v>15</v>
      </c>
      <c r="J328" s="19">
        <v>1322</v>
      </c>
      <c r="K328" s="19">
        <v>31640</v>
      </c>
      <c r="L328" s="136">
        <v>30010</v>
      </c>
      <c r="M328" s="20" t="s">
        <v>8</v>
      </c>
      <c r="N328" s="21">
        <f t="shared" si="239"/>
        <v>4.0143721633888045</v>
      </c>
      <c r="O328" s="22">
        <f t="shared" si="240"/>
        <v>23.933434190620272</v>
      </c>
      <c r="P328" s="23">
        <f t="shared" si="241"/>
        <v>2469.9453551912566</v>
      </c>
      <c r="Q328" s="100">
        <f t="shared" si="242"/>
        <v>0.805606337599025</v>
      </c>
      <c r="R328" s="17">
        <f t="shared" si="243"/>
        <v>24</v>
      </c>
      <c r="S328" s="24">
        <f t="shared" si="244"/>
        <v>307.44</v>
      </c>
      <c r="T328" s="25">
        <f t="shared" si="244"/>
        <v>39384</v>
      </c>
      <c r="U328" s="24">
        <f t="shared" si="244"/>
        <v>89</v>
      </c>
      <c r="V328" s="25">
        <f t="shared" si="244"/>
        <v>7452</v>
      </c>
      <c r="W328" s="25">
        <f t="shared" si="244"/>
        <v>171990</v>
      </c>
      <c r="X328" s="72">
        <f t="shared" si="244"/>
        <v>163190</v>
      </c>
      <c r="Y328" s="20" t="s">
        <v>8</v>
      </c>
      <c r="Z328" s="21">
        <f t="shared" si="245"/>
        <v>5.2850241545893724</v>
      </c>
      <c r="AA328" s="22">
        <f t="shared" si="246"/>
        <v>23.079710144927535</v>
      </c>
      <c r="AB328" s="103">
        <f t="shared" si="247"/>
        <v>13426.22950819672</v>
      </c>
      <c r="AC328" s="106">
        <f t="shared" si="248"/>
        <v>4.5411334552102378</v>
      </c>
      <c r="AD328" s="205">
        <v>1976.5807962529273</v>
      </c>
      <c r="AF328" s="132">
        <f t="shared" si="249"/>
        <v>-493.36455893832931</v>
      </c>
      <c r="AG328" s="431">
        <f t="shared" si="250"/>
        <v>0</v>
      </c>
      <c r="AH328" s="431">
        <f t="shared" si="251"/>
        <v>0</v>
      </c>
    </row>
    <row r="329" spans="1:34" x14ac:dyDescent="0.25">
      <c r="A329" s="91" t="s">
        <v>41</v>
      </c>
      <c r="B329" s="561"/>
      <c r="C329" s="54">
        <v>2.2200000000000002</v>
      </c>
      <c r="D329" s="55">
        <v>278</v>
      </c>
      <c r="E329" s="11">
        <f t="shared" si="237"/>
        <v>125.22522522522522</v>
      </c>
      <c r="F329" s="7">
        <f t="shared" si="238"/>
        <v>3</v>
      </c>
      <c r="G329" s="6">
        <v>6.66</v>
      </c>
      <c r="H329" s="5">
        <v>834</v>
      </c>
      <c r="I329" s="6">
        <v>3</v>
      </c>
      <c r="J329" s="5">
        <v>240</v>
      </c>
      <c r="K329" s="5">
        <v>5980</v>
      </c>
      <c r="L329" s="137">
        <v>5670</v>
      </c>
      <c r="M329" s="131" t="s">
        <v>8</v>
      </c>
      <c r="N329" s="60">
        <f t="shared" si="239"/>
        <v>3.4750000000000001</v>
      </c>
      <c r="O329" s="61">
        <f t="shared" si="240"/>
        <v>24.916666666666668</v>
      </c>
      <c r="P329" s="62">
        <f t="shared" si="241"/>
        <v>2693.6936936936936</v>
      </c>
      <c r="Q329" s="120">
        <f t="shared" si="242"/>
        <v>0.86330935251798557</v>
      </c>
      <c r="R329" s="17">
        <f t="shared" si="243"/>
        <v>24</v>
      </c>
      <c r="S329" s="24">
        <f t="shared" ref="S329:X344" si="252">G329+S278</f>
        <v>53.28</v>
      </c>
      <c r="T329" s="25">
        <f t="shared" si="252"/>
        <v>6672</v>
      </c>
      <c r="U329" s="24">
        <f t="shared" si="252"/>
        <v>24</v>
      </c>
      <c r="V329" s="25">
        <f t="shared" si="252"/>
        <v>1544</v>
      </c>
      <c r="W329" s="25">
        <f t="shared" si="252"/>
        <v>37840</v>
      </c>
      <c r="X329" s="72">
        <f t="shared" si="252"/>
        <v>35910</v>
      </c>
      <c r="Y329" s="131" t="s">
        <v>8</v>
      </c>
      <c r="Z329" s="21">
        <f t="shared" si="245"/>
        <v>4.3212435233160624</v>
      </c>
      <c r="AA329" s="22">
        <f t="shared" si="246"/>
        <v>24.507772020725387</v>
      </c>
      <c r="AB329" s="103">
        <f t="shared" si="247"/>
        <v>17045.045045045044</v>
      </c>
      <c r="AC329" s="106">
        <f t="shared" si="248"/>
        <v>5.5539568345323742</v>
      </c>
      <c r="AD329" s="205">
        <v>3315.3153153153148</v>
      </c>
      <c r="AF329" s="132">
        <f t="shared" si="249"/>
        <v>621.62162162162122</v>
      </c>
      <c r="AG329" s="431">
        <f t="shared" si="250"/>
        <v>0</v>
      </c>
      <c r="AH329" s="431">
        <f t="shared" si="251"/>
        <v>0</v>
      </c>
    </row>
    <row r="330" spans="1:34" x14ac:dyDescent="0.25">
      <c r="A330" s="92" t="s">
        <v>24</v>
      </c>
      <c r="B330" s="44"/>
      <c r="C330" s="45">
        <f t="shared" ref="C330:D330" si="253">SUM(C313:C329)</f>
        <v>285.72000000000003</v>
      </c>
      <c r="D330" s="46">
        <f t="shared" si="253"/>
        <v>35857</v>
      </c>
      <c r="E330" s="130">
        <f t="shared" si="237"/>
        <v>125.49699006019878</v>
      </c>
      <c r="F330" s="73"/>
      <c r="G330" s="45">
        <f t="shared" ref="G330:L330" si="254">SUM(G313:G329)</f>
        <v>1027.5199999999998</v>
      </c>
      <c r="H330" s="46">
        <f t="shared" si="254"/>
        <v>128779</v>
      </c>
      <c r="I330" s="45">
        <f t="shared" si="254"/>
        <v>333</v>
      </c>
      <c r="J330" s="46">
        <f t="shared" si="254"/>
        <v>28379</v>
      </c>
      <c r="K330" s="46">
        <f t="shared" si="254"/>
        <v>697300</v>
      </c>
      <c r="L330" s="46">
        <f t="shared" si="254"/>
        <v>661470</v>
      </c>
      <c r="M330" s="74" t="s">
        <v>8</v>
      </c>
      <c r="N330" s="75">
        <f t="shared" si="239"/>
        <v>4.5378272666408259</v>
      </c>
      <c r="O330" s="76">
        <f t="shared" si="240"/>
        <v>24.570985587934739</v>
      </c>
      <c r="P330" s="77">
        <f t="shared" si="241"/>
        <v>2440.5011899762003</v>
      </c>
      <c r="Q330" s="101">
        <f>J330/D330</f>
        <v>0.79144936832417656</v>
      </c>
      <c r="R330" s="73"/>
      <c r="S330" s="45">
        <f t="shared" ref="S330:W330" si="255">SUM(S313:S329)</f>
        <v>6857.2799999999988</v>
      </c>
      <c r="T330" s="46">
        <f t="shared" si="255"/>
        <v>860568</v>
      </c>
      <c r="U330" s="45">
        <f t="shared" si="255"/>
        <v>2133</v>
      </c>
      <c r="V330" s="46">
        <f t="shared" si="255"/>
        <v>169996</v>
      </c>
      <c r="W330" s="46">
        <f t="shared" si="255"/>
        <v>4123460</v>
      </c>
      <c r="X330" s="72">
        <f t="shared" si="252"/>
        <v>3894910</v>
      </c>
      <c r="Y330" s="129" t="s">
        <v>8</v>
      </c>
      <c r="Z330" s="75">
        <f t="shared" si="245"/>
        <v>5.0622838184427872</v>
      </c>
      <c r="AA330" s="76">
        <f t="shared" si="246"/>
        <v>24.256217793359845</v>
      </c>
      <c r="AB330" s="112">
        <f t="shared" si="247"/>
        <v>14431.821363572728</v>
      </c>
      <c r="AC330" s="107">
        <f>V330/D330</f>
        <v>4.7409431910087294</v>
      </c>
      <c r="AD330" s="205">
        <v>2109.7578048439027</v>
      </c>
      <c r="AF330" s="132"/>
      <c r="AG330" s="431">
        <f t="shared" si="250"/>
        <v>0</v>
      </c>
      <c r="AH330" s="431">
        <f t="shared" si="251"/>
        <v>0</v>
      </c>
    </row>
    <row r="331" spans="1:34" x14ac:dyDescent="0.25">
      <c r="A331" s="90" t="s">
        <v>42</v>
      </c>
      <c r="B331" s="562">
        <v>1998</v>
      </c>
      <c r="C331" s="27">
        <v>19.739999999999998</v>
      </c>
      <c r="D331" s="28">
        <v>2490</v>
      </c>
      <c r="E331" s="16">
        <f t="shared" si="237"/>
        <v>126.13981762917935</v>
      </c>
      <c r="F331" s="17">
        <f t="shared" ref="F331:F341" si="256">G331/C331</f>
        <v>4</v>
      </c>
      <c r="G331" s="18">
        <v>78.959999999999994</v>
      </c>
      <c r="H331" s="19">
        <v>9960</v>
      </c>
      <c r="I331" s="18">
        <v>24</v>
      </c>
      <c r="J331" s="19">
        <v>2104</v>
      </c>
      <c r="K331" s="19">
        <v>52570</v>
      </c>
      <c r="L331" s="136">
        <v>49860</v>
      </c>
      <c r="M331" s="20" t="s">
        <v>8</v>
      </c>
      <c r="N331" s="21">
        <f t="shared" si="239"/>
        <v>4.7338403041825092</v>
      </c>
      <c r="O331" s="22">
        <f t="shared" si="240"/>
        <v>24.985741444866921</v>
      </c>
      <c r="P331" s="23">
        <f t="shared" si="241"/>
        <v>2663.1205673758868</v>
      </c>
      <c r="Q331" s="100">
        <f t="shared" ref="Q331:Q341" si="257">J331/D331</f>
        <v>0.84497991967871489</v>
      </c>
      <c r="R331" s="17">
        <f t="shared" ref="R331:R341" si="258">S331/C331</f>
        <v>24</v>
      </c>
      <c r="S331" s="24">
        <f t="shared" ref="S331:W341" si="259">G331+S280</f>
        <v>473.75999999999993</v>
      </c>
      <c r="T331" s="25">
        <f t="shared" si="259"/>
        <v>59760</v>
      </c>
      <c r="U331" s="24">
        <f t="shared" si="259"/>
        <v>148</v>
      </c>
      <c r="V331" s="25">
        <f t="shared" si="259"/>
        <v>12015</v>
      </c>
      <c r="W331" s="25">
        <f t="shared" si="259"/>
        <v>291100</v>
      </c>
      <c r="X331" s="72">
        <f t="shared" si="252"/>
        <v>276200</v>
      </c>
      <c r="Y331" s="131" t="s">
        <v>8</v>
      </c>
      <c r="Z331" s="21">
        <f t="shared" si="245"/>
        <v>4.9737827715355802</v>
      </c>
      <c r="AA331" s="22">
        <f t="shared" si="246"/>
        <v>24.228048272992094</v>
      </c>
      <c r="AB331" s="103">
        <f t="shared" si="247"/>
        <v>14746.707193515706</v>
      </c>
      <c r="AC331" s="106">
        <f t="shared" ref="AC331:AC341" si="260">V331/D331</f>
        <v>4.8253012048192767</v>
      </c>
      <c r="AD331" s="205">
        <v>2039.5136778115502</v>
      </c>
      <c r="AF331" s="132">
        <f t="shared" ref="AF331:AF341" si="261">AD331-P331</f>
        <v>-623.6068895643366</v>
      </c>
      <c r="AG331" s="431">
        <f t="shared" si="250"/>
        <v>0</v>
      </c>
      <c r="AH331" s="431">
        <f t="shared" si="251"/>
        <v>0</v>
      </c>
    </row>
    <row r="332" spans="1:34" x14ac:dyDescent="0.25">
      <c r="A332" s="89" t="s">
        <v>43</v>
      </c>
      <c r="B332" s="563"/>
      <c r="C332" s="78">
        <v>22.16</v>
      </c>
      <c r="D332" s="79">
        <v>2704</v>
      </c>
      <c r="E332" s="63">
        <f t="shared" si="237"/>
        <v>122.02166064981949</v>
      </c>
      <c r="F332" s="64">
        <f t="shared" si="256"/>
        <v>3.7292418772563178</v>
      </c>
      <c r="G332" s="65">
        <v>82.64</v>
      </c>
      <c r="H332" s="66">
        <v>10084</v>
      </c>
      <c r="I332" s="65">
        <v>28</v>
      </c>
      <c r="J332" s="66">
        <v>2584</v>
      </c>
      <c r="K332" s="66">
        <v>60960</v>
      </c>
      <c r="L332" s="135">
        <v>57820</v>
      </c>
      <c r="M332" s="67" t="s">
        <v>8</v>
      </c>
      <c r="N332" s="68">
        <f t="shared" si="239"/>
        <v>3.9024767801857587</v>
      </c>
      <c r="O332" s="69">
        <f t="shared" si="240"/>
        <v>23.591331269349844</v>
      </c>
      <c r="P332" s="70">
        <f t="shared" si="241"/>
        <v>2750.902527075812</v>
      </c>
      <c r="Q332" s="100">
        <f t="shared" si="257"/>
        <v>0.95562130177514792</v>
      </c>
      <c r="R332" s="64">
        <f t="shared" si="258"/>
        <v>24.142599277978338</v>
      </c>
      <c r="S332" s="71">
        <f t="shared" si="259"/>
        <v>535</v>
      </c>
      <c r="T332" s="72">
        <f t="shared" si="259"/>
        <v>65227</v>
      </c>
      <c r="U332" s="71">
        <f t="shared" si="259"/>
        <v>166</v>
      </c>
      <c r="V332" s="72">
        <f t="shared" si="259"/>
        <v>13696</v>
      </c>
      <c r="W332" s="72">
        <f t="shared" si="259"/>
        <v>319550</v>
      </c>
      <c r="X332" s="72">
        <f t="shared" si="252"/>
        <v>303230</v>
      </c>
      <c r="Y332" s="67" t="s">
        <v>8</v>
      </c>
      <c r="Z332" s="21">
        <f t="shared" si="245"/>
        <v>4.7624853971962615</v>
      </c>
      <c r="AA332" s="22">
        <f t="shared" si="246"/>
        <v>23.331629672897197</v>
      </c>
      <c r="AB332" s="103">
        <f t="shared" si="247"/>
        <v>14420.126353790614</v>
      </c>
      <c r="AC332" s="106">
        <f t="shared" si="260"/>
        <v>5.0650887573964498</v>
      </c>
      <c r="AD332" s="205">
        <v>1916.0649819494586</v>
      </c>
      <c r="AF332" s="132">
        <f t="shared" si="261"/>
        <v>-834.83754512635346</v>
      </c>
      <c r="AG332" s="431">
        <f t="shared" si="250"/>
        <v>0</v>
      </c>
      <c r="AH332" s="431">
        <f t="shared" si="251"/>
        <v>0</v>
      </c>
    </row>
    <row r="333" spans="1:34" x14ac:dyDescent="0.25">
      <c r="A333" s="90" t="s">
        <v>44</v>
      </c>
      <c r="B333" s="563"/>
      <c r="C333" s="27">
        <v>13.09</v>
      </c>
      <c r="D333" s="28">
        <v>1518</v>
      </c>
      <c r="E333" s="16">
        <f t="shared" si="237"/>
        <v>115.96638655462185</v>
      </c>
      <c r="F333" s="17">
        <f t="shared" si="256"/>
        <v>3.7326203208556148</v>
      </c>
      <c r="G333" s="18">
        <v>48.86</v>
      </c>
      <c r="H333" s="19">
        <v>5666</v>
      </c>
      <c r="I333" s="18">
        <v>16</v>
      </c>
      <c r="J333" s="19">
        <v>1661</v>
      </c>
      <c r="K333" s="19">
        <v>39390</v>
      </c>
      <c r="L333" s="136">
        <v>37370</v>
      </c>
      <c r="M333" s="20" t="s">
        <v>8</v>
      </c>
      <c r="N333" s="21">
        <f t="shared" si="239"/>
        <v>3.4111980734497291</v>
      </c>
      <c r="O333" s="22">
        <f t="shared" si="240"/>
        <v>23.714629741119808</v>
      </c>
      <c r="P333" s="23">
        <f t="shared" si="241"/>
        <v>3009.1673032849503</v>
      </c>
      <c r="Q333" s="100">
        <f t="shared" si="257"/>
        <v>1.0942028985507246</v>
      </c>
      <c r="R333" s="17">
        <f t="shared" si="258"/>
        <v>24.114591291061881</v>
      </c>
      <c r="S333" s="24">
        <f t="shared" si="259"/>
        <v>315.66000000000003</v>
      </c>
      <c r="T333" s="25">
        <f t="shared" si="259"/>
        <v>36608</v>
      </c>
      <c r="U333" s="24">
        <f t="shared" si="259"/>
        <v>97</v>
      </c>
      <c r="V333" s="25">
        <f t="shared" si="259"/>
        <v>8404</v>
      </c>
      <c r="W333" s="25">
        <f t="shared" si="259"/>
        <v>194530</v>
      </c>
      <c r="X333" s="72">
        <f t="shared" si="252"/>
        <v>184620</v>
      </c>
      <c r="Y333" s="20" t="s">
        <v>8</v>
      </c>
      <c r="Z333" s="21">
        <f t="shared" si="245"/>
        <v>4.3560209424083771</v>
      </c>
      <c r="AA333" s="22">
        <f t="shared" si="246"/>
        <v>23.147310804378868</v>
      </c>
      <c r="AB333" s="103">
        <f t="shared" si="247"/>
        <v>14860.962566844921</v>
      </c>
      <c r="AC333" s="106">
        <f t="shared" si="260"/>
        <v>5.5362318840579707</v>
      </c>
      <c r="AD333" s="205">
        <v>1916.7303284950344</v>
      </c>
      <c r="AF333" s="132">
        <f t="shared" si="261"/>
        <v>-1092.4369747899159</v>
      </c>
      <c r="AG333" s="431">
        <f t="shared" si="250"/>
        <v>0</v>
      </c>
      <c r="AH333" s="431">
        <f t="shared" si="251"/>
        <v>0</v>
      </c>
    </row>
    <row r="334" spans="1:34" x14ac:dyDescent="0.25">
      <c r="A334" s="90" t="s">
        <v>45</v>
      </c>
      <c r="B334" s="563"/>
      <c r="C334" s="27">
        <v>16.28</v>
      </c>
      <c r="D334" s="28">
        <v>1976</v>
      </c>
      <c r="E334" s="16">
        <f t="shared" si="237"/>
        <v>121.37592137592137</v>
      </c>
      <c r="F334" s="17">
        <f t="shared" si="256"/>
        <v>3.5700245700245699</v>
      </c>
      <c r="G334" s="18">
        <v>58.120000000000005</v>
      </c>
      <c r="H334" s="19">
        <v>7054</v>
      </c>
      <c r="I334" s="18">
        <v>20</v>
      </c>
      <c r="J334" s="19">
        <v>1518</v>
      </c>
      <c r="K334" s="19">
        <v>37580</v>
      </c>
      <c r="L334" s="136">
        <v>35650</v>
      </c>
      <c r="M334" s="20" t="s">
        <v>8</v>
      </c>
      <c r="N334" s="21">
        <f t="shared" si="239"/>
        <v>4.6469038208168643</v>
      </c>
      <c r="O334" s="22">
        <f t="shared" si="240"/>
        <v>24.756258234519105</v>
      </c>
      <c r="P334" s="23">
        <f t="shared" si="241"/>
        <v>2308.3538083538083</v>
      </c>
      <c r="Q334" s="100">
        <f t="shared" si="257"/>
        <v>0.76821862348178138</v>
      </c>
      <c r="R334" s="17">
        <f t="shared" si="258"/>
        <v>24</v>
      </c>
      <c r="S334" s="24">
        <f t="shared" si="259"/>
        <v>390.72</v>
      </c>
      <c r="T334" s="25">
        <f t="shared" si="259"/>
        <v>47424</v>
      </c>
      <c r="U334" s="24">
        <f t="shared" si="259"/>
        <v>129</v>
      </c>
      <c r="V334" s="25">
        <f t="shared" si="259"/>
        <v>9087</v>
      </c>
      <c r="W334" s="25">
        <f t="shared" si="259"/>
        <v>224410</v>
      </c>
      <c r="X334" s="72">
        <f t="shared" si="252"/>
        <v>212970</v>
      </c>
      <c r="Y334" s="20" t="s">
        <v>8</v>
      </c>
      <c r="Z334" s="21">
        <f t="shared" si="245"/>
        <v>5.2188841201716736</v>
      </c>
      <c r="AA334" s="22">
        <f t="shared" si="246"/>
        <v>24.695719159238472</v>
      </c>
      <c r="AB334" s="103">
        <f t="shared" si="247"/>
        <v>13784.398034398033</v>
      </c>
      <c r="AC334" s="106">
        <f t="shared" si="260"/>
        <v>4.5986842105263159</v>
      </c>
      <c r="AD334" s="205">
        <v>2199.6314496314494</v>
      </c>
      <c r="AF334" s="132">
        <f t="shared" si="261"/>
        <v>-108.72235872235888</v>
      </c>
      <c r="AG334" s="431">
        <f t="shared" si="250"/>
        <v>0</v>
      </c>
      <c r="AH334" s="431">
        <f t="shared" si="251"/>
        <v>0</v>
      </c>
    </row>
    <row r="335" spans="1:34" x14ac:dyDescent="0.25">
      <c r="A335" s="90" t="s">
        <v>46</v>
      </c>
      <c r="B335" s="563"/>
      <c r="C335" s="27">
        <v>18.239999999999998</v>
      </c>
      <c r="D335" s="28">
        <v>2462</v>
      </c>
      <c r="E335" s="16">
        <f t="shared" si="237"/>
        <v>134.9780701754386</v>
      </c>
      <c r="F335" s="17">
        <f t="shared" si="256"/>
        <v>3.3837719298245617</v>
      </c>
      <c r="G335" s="18">
        <v>61.72</v>
      </c>
      <c r="H335" s="19">
        <v>8331</v>
      </c>
      <c r="I335" s="18">
        <v>19</v>
      </c>
      <c r="J335" s="19">
        <v>1632</v>
      </c>
      <c r="K335" s="19">
        <v>42450</v>
      </c>
      <c r="L335" s="136">
        <v>40270</v>
      </c>
      <c r="M335" s="20" t="s">
        <v>8</v>
      </c>
      <c r="N335" s="21">
        <f t="shared" si="239"/>
        <v>5.1047794117647056</v>
      </c>
      <c r="O335" s="22">
        <f t="shared" si="240"/>
        <v>26.011029411764707</v>
      </c>
      <c r="P335" s="23">
        <f t="shared" si="241"/>
        <v>2327.3026315789475</v>
      </c>
      <c r="Q335" s="100">
        <f t="shared" si="257"/>
        <v>0.66287571080422425</v>
      </c>
      <c r="R335" s="17">
        <f t="shared" si="258"/>
        <v>24.383771929824562</v>
      </c>
      <c r="S335" s="24">
        <f t="shared" si="259"/>
        <v>444.76</v>
      </c>
      <c r="T335" s="25">
        <f t="shared" si="259"/>
        <v>60033</v>
      </c>
      <c r="U335" s="24">
        <f t="shared" si="259"/>
        <v>141</v>
      </c>
      <c r="V335" s="25">
        <f t="shared" si="259"/>
        <v>10757</v>
      </c>
      <c r="W335" s="25">
        <f t="shared" si="259"/>
        <v>269690</v>
      </c>
      <c r="X335" s="72">
        <f t="shared" si="252"/>
        <v>255960</v>
      </c>
      <c r="Y335" s="20" t="s">
        <v>8</v>
      </c>
      <c r="Z335" s="21">
        <f t="shared" si="245"/>
        <v>5.5808310867342197</v>
      </c>
      <c r="AA335" s="22">
        <f t="shared" si="246"/>
        <v>25.071116482290602</v>
      </c>
      <c r="AB335" s="103">
        <f t="shared" si="247"/>
        <v>14785.635964912282</v>
      </c>
      <c r="AC335" s="106">
        <f t="shared" si="260"/>
        <v>4.3692120227457352</v>
      </c>
      <c r="AD335" s="205">
        <v>2013.7061403508774</v>
      </c>
      <c r="AF335" s="132">
        <f t="shared" si="261"/>
        <v>-313.59649122807014</v>
      </c>
      <c r="AG335" s="431">
        <f t="shared" si="250"/>
        <v>0</v>
      </c>
      <c r="AH335" s="431">
        <f t="shared" si="251"/>
        <v>0</v>
      </c>
    </row>
    <row r="336" spans="1:34" x14ac:dyDescent="0.25">
      <c r="A336" s="90" t="s">
        <v>47</v>
      </c>
      <c r="B336" s="563"/>
      <c r="C336" s="27">
        <v>16.23</v>
      </c>
      <c r="D336" s="28">
        <v>2247</v>
      </c>
      <c r="E336" s="16">
        <f t="shared" si="237"/>
        <v>138.44731977818853</v>
      </c>
      <c r="F336" s="17">
        <f t="shared" si="256"/>
        <v>3.8767714109673443</v>
      </c>
      <c r="G336" s="18">
        <v>62.92</v>
      </c>
      <c r="H336" s="19">
        <v>8711</v>
      </c>
      <c r="I336" s="18">
        <v>22</v>
      </c>
      <c r="J336" s="19">
        <v>1875</v>
      </c>
      <c r="K336" s="19">
        <v>45640</v>
      </c>
      <c r="L336" s="136">
        <v>43290</v>
      </c>
      <c r="M336" s="20" t="s">
        <v>8</v>
      </c>
      <c r="N336" s="21">
        <f t="shared" si="239"/>
        <v>4.6458666666666666</v>
      </c>
      <c r="O336" s="22">
        <f t="shared" si="240"/>
        <v>24.341333333333335</v>
      </c>
      <c r="P336" s="23">
        <f t="shared" si="241"/>
        <v>2812.0764017252</v>
      </c>
      <c r="Q336" s="100">
        <f t="shared" si="257"/>
        <v>0.83444592790387184</v>
      </c>
      <c r="R336" s="17">
        <f t="shared" si="258"/>
        <v>24.876771410967347</v>
      </c>
      <c r="S336" s="24">
        <f t="shared" si="259"/>
        <v>403.75000000000006</v>
      </c>
      <c r="T336" s="25">
        <f t="shared" si="259"/>
        <v>55898</v>
      </c>
      <c r="U336" s="24">
        <f t="shared" si="259"/>
        <v>135</v>
      </c>
      <c r="V336" s="25">
        <f t="shared" si="259"/>
        <v>10281</v>
      </c>
      <c r="W336" s="25">
        <f t="shared" si="259"/>
        <v>242190</v>
      </c>
      <c r="X336" s="72">
        <f t="shared" si="252"/>
        <v>229880</v>
      </c>
      <c r="Y336" s="20" t="s">
        <v>8</v>
      </c>
      <c r="Z336" s="21">
        <f t="shared" si="245"/>
        <v>5.4370197451609767</v>
      </c>
      <c r="AA336" s="22">
        <f t="shared" si="246"/>
        <v>23.55704697986577</v>
      </c>
      <c r="AB336" s="103">
        <f t="shared" si="247"/>
        <v>14922.365988909427</v>
      </c>
      <c r="AC336" s="106">
        <f t="shared" si="260"/>
        <v>4.5754339118825103</v>
      </c>
      <c r="AD336" s="205">
        <v>1844.1158348736906</v>
      </c>
      <c r="AF336" s="132">
        <f t="shared" si="261"/>
        <v>-967.96056685150938</v>
      </c>
      <c r="AG336" s="431">
        <f t="shared" si="250"/>
        <v>0</v>
      </c>
      <c r="AH336" s="431">
        <f t="shared" si="251"/>
        <v>0</v>
      </c>
    </row>
    <row r="337" spans="1:34" x14ac:dyDescent="0.25">
      <c r="A337" s="90" t="s">
        <v>48</v>
      </c>
      <c r="B337" s="563"/>
      <c r="C337" s="27">
        <v>3.23</v>
      </c>
      <c r="D337" s="28">
        <v>402</v>
      </c>
      <c r="E337" s="16">
        <f t="shared" si="237"/>
        <v>124.45820433436532</v>
      </c>
      <c r="F337" s="17">
        <f t="shared" si="256"/>
        <v>4</v>
      </c>
      <c r="G337" s="18">
        <v>12.92</v>
      </c>
      <c r="H337" s="19">
        <v>1608</v>
      </c>
      <c r="I337" s="18">
        <v>4</v>
      </c>
      <c r="J337" s="19">
        <v>337</v>
      </c>
      <c r="K337" s="19">
        <v>8260</v>
      </c>
      <c r="L337" s="136">
        <v>7840</v>
      </c>
      <c r="M337" s="20" t="s">
        <v>8</v>
      </c>
      <c r="N337" s="21">
        <f t="shared" si="239"/>
        <v>4.7715133531157274</v>
      </c>
      <c r="O337" s="22">
        <f t="shared" si="240"/>
        <v>24.510385756676559</v>
      </c>
      <c r="P337" s="23">
        <f t="shared" si="241"/>
        <v>2557.2755417956655</v>
      </c>
      <c r="Q337" s="100">
        <f t="shared" si="257"/>
        <v>0.8383084577114428</v>
      </c>
      <c r="R337" s="17">
        <f t="shared" si="258"/>
        <v>25</v>
      </c>
      <c r="S337" s="24">
        <f t="shared" si="259"/>
        <v>80.75</v>
      </c>
      <c r="T337" s="25">
        <f t="shared" si="259"/>
        <v>10050</v>
      </c>
      <c r="U337" s="24">
        <f t="shared" si="259"/>
        <v>25</v>
      </c>
      <c r="V337" s="25">
        <f t="shared" si="259"/>
        <v>1887</v>
      </c>
      <c r="W337" s="25">
        <f t="shared" si="259"/>
        <v>45970</v>
      </c>
      <c r="X337" s="72">
        <f t="shared" si="252"/>
        <v>43660</v>
      </c>
      <c r="Y337" s="20" t="s">
        <v>8</v>
      </c>
      <c r="Z337" s="21">
        <f t="shared" si="245"/>
        <v>5.3259141494435616</v>
      </c>
      <c r="AA337" s="22">
        <f t="shared" si="246"/>
        <v>24.361420243773185</v>
      </c>
      <c r="AB337" s="103">
        <f t="shared" si="247"/>
        <v>14232.198142414862</v>
      </c>
      <c r="AC337" s="106">
        <f t="shared" si="260"/>
        <v>4.6940298507462686</v>
      </c>
      <c r="AD337" s="205">
        <v>1712.0743034055727</v>
      </c>
      <c r="AF337" s="132">
        <f t="shared" si="261"/>
        <v>-845.20123839009284</v>
      </c>
      <c r="AG337" s="431">
        <f t="shared" si="250"/>
        <v>0</v>
      </c>
      <c r="AH337" s="431">
        <f t="shared" si="251"/>
        <v>0</v>
      </c>
    </row>
    <row r="338" spans="1:34" x14ac:dyDescent="0.25">
      <c r="A338" s="90" t="s">
        <v>49</v>
      </c>
      <c r="B338" s="563"/>
      <c r="C338" s="27">
        <v>8.82</v>
      </c>
      <c r="D338" s="28">
        <v>1152</v>
      </c>
      <c r="E338" s="16">
        <f t="shared" si="237"/>
        <v>130.61224489795919</v>
      </c>
      <c r="F338" s="17">
        <f t="shared" si="256"/>
        <v>4</v>
      </c>
      <c r="G338" s="18">
        <v>35.28</v>
      </c>
      <c r="H338" s="19">
        <v>4608</v>
      </c>
      <c r="I338" s="18">
        <v>12</v>
      </c>
      <c r="J338" s="19">
        <v>875</v>
      </c>
      <c r="K338" s="19">
        <v>21920</v>
      </c>
      <c r="L338" s="136">
        <v>20790</v>
      </c>
      <c r="M338" s="20" t="s">
        <v>8</v>
      </c>
      <c r="N338" s="21">
        <f t="shared" si="239"/>
        <v>5.266285714285714</v>
      </c>
      <c r="O338" s="22">
        <f t="shared" si="240"/>
        <v>25.05142857142857</v>
      </c>
      <c r="P338" s="23">
        <f t="shared" si="241"/>
        <v>2485.2607709750564</v>
      </c>
      <c r="Q338" s="100">
        <f t="shared" si="257"/>
        <v>0.75954861111111116</v>
      </c>
      <c r="R338" s="17">
        <f t="shared" si="258"/>
        <v>25</v>
      </c>
      <c r="S338" s="24">
        <f t="shared" si="259"/>
        <v>220.5</v>
      </c>
      <c r="T338" s="25">
        <f t="shared" si="259"/>
        <v>28800</v>
      </c>
      <c r="U338" s="24">
        <f t="shared" si="259"/>
        <v>68</v>
      </c>
      <c r="V338" s="25">
        <f t="shared" si="259"/>
        <v>5006</v>
      </c>
      <c r="W338" s="25">
        <f t="shared" si="259"/>
        <v>123140</v>
      </c>
      <c r="X338" s="72">
        <f t="shared" si="252"/>
        <v>116900</v>
      </c>
      <c r="Y338" s="20" t="s">
        <v>8</v>
      </c>
      <c r="Z338" s="21">
        <f t="shared" si="245"/>
        <v>5.7530962844586497</v>
      </c>
      <c r="AA338" s="22">
        <f t="shared" si="246"/>
        <v>24.598481821813824</v>
      </c>
      <c r="AB338" s="103">
        <f t="shared" si="247"/>
        <v>13961.451247165533</v>
      </c>
      <c r="AC338" s="106">
        <f t="shared" si="260"/>
        <v>4.3454861111111107</v>
      </c>
      <c r="AD338" s="205">
        <v>1721.0884353741496</v>
      </c>
      <c r="AF338" s="132">
        <f t="shared" si="261"/>
        <v>-764.17233560090676</v>
      </c>
      <c r="AG338" s="431">
        <f t="shared" si="250"/>
        <v>0</v>
      </c>
      <c r="AH338" s="431">
        <f t="shared" si="251"/>
        <v>0</v>
      </c>
    </row>
    <row r="339" spans="1:34" x14ac:dyDescent="0.25">
      <c r="A339" s="90" t="s">
        <v>50</v>
      </c>
      <c r="B339" s="563"/>
      <c r="C339" s="27">
        <v>11.54</v>
      </c>
      <c r="D339" s="28">
        <v>1448</v>
      </c>
      <c r="E339" s="16">
        <f t="shared" si="237"/>
        <v>125.47660311958407</v>
      </c>
      <c r="F339" s="17">
        <f t="shared" si="256"/>
        <v>3</v>
      </c>
      <c r="G339" s="18">
        <v>34.619999999999997</v>
      </c>
      <c r="H339" s="19">
        <v>4344</v>
      </c>
      <c r="I339" s="18">
        <v>13</v>
      </c>
      <c r="J339" s="19">
        <v>1073</v>
      </c>
      <c r="K339" s="19">
        <v>26690</v>
      </c>
      <c r="L339" s="136">
        <v>25320</v>
      </c>
      <c r="M339" s="20" t="s">
        <v>8</v>
      </c>
      <c r="N339" s="21">
        <f t="shared" si="239"/>
        <v>4.0484622553588068</v>
      </c>
      <c r="O339" s="22">
        <f t="shared" si="240"/>
        <v>24.874184529356942</v>
      </c>
      <c r="P339" s="23">
        <f t="shared" si="241"/>
        <v>2312.8249566724439</v>
      </c>
      <c r="Q339" s="100">
        <f t="shared" si="257"/>
        <v>0.74102209944751385</v>
      </c>
      <c r="R339" s="17">
        <f t="shared" si="258"/>
        <v>24</v>
      </c>
      <c r="S339" s="24">
        <f t="shared" si="259"/>
        <v>276.95999999999998</v>
      </c>
      <c r="T339" s="25">
        <f t="shared" si="259"/>
        <v>34752</v>
      </c>
      <c r="U339" s="24">
        <f t="shared" si="259"/>
        <v>88</v>
      </c>
      <c r="V339" s="25">
        <f t="shared" si="259"/>
        <v>6876</v>
      </c>
      <c r="W339" s="25">
        <f t="shared" si="259"/>
        <v>168890</v>
      </c>
      <c r="X339" s="72">
        <f t="shared" si="252"/>
        <v>160300</v>
      </c>
      <c r="Y339" s="20" t="s">
        <v>8</v>
      </c>
      <c r="Z339" s="21">
        <f t="shared" si="245"/>
        <v>5.0541012216404884</v>
      </c>
      <c r="AA339" s="22">
        <f t="shared" si="246"/>
        <v>24.562245491564862</v>
      </c>
      <c r="AB339" s="103">
        <f t="shared" si="247"/>
        <v>14635.18197573657</v>
      </c>
      <c r="AC339" s="106">
        <f t="shared" si="260"/>
        <v>4.7486187845303869</v>
      </c>
      <c r="AD339" s="205">
        <v>2590.9878682842291</v>
      </c>
      <c r="AF339" s="132">
        <f t="shared" si="261"/>
        <v>278.16291161178515</v>
      </c>
      <c r="AG339" s="431">
        <f t="shared" si="250"/>
        <v>0</v>
      </c>
      <c r="AH339" s="431">
        <f t="shared" si="251"/>
        <v>0</v>
      </c>
    </row>
    <row r="340" spans="1:34" x14ac:dyDescent="0.25">
      <c r="A340" s="90" t="s">
        <v>51</v>
      </c>
      <c r="B340" s="563"/>
      <c r="C340" s="27">
        <v>19.36</v>
      </c>
      <c r="D340" s="28">
        <v>2442</v>
      </c>
      <c r="E340" s="16">
        <f t="shared" si="237"/>
        <v>126.13636363636364</v>
      </c>
      <c r="F340" s="17">
        <f t="shared" si="256"/>
        <v>3.1033057851239669</v>
      </c>
      <c r="G340" s="18">
        <v>60.08</v>
      </c>
      <c r="H340" s="19">
        <v>7578</v>
      </c>
      <c r="I340" s="18">
        <v>18</v>
      </c>
      <c r="J340" s="19">
        <v>1500</v>
      </c>
      <c r="K340" s="19">
        <v>37610</v>
      </c>
      <c r="L340" s="136">
        <v>35680</v>
      </c>
      <c r="M340" s="20" t="s">
        <v>8</v>
      </c>
      <c r="N340" s="21">
        <f t="shared" si="239"/>
        <v>5.0519999999999996</v>
      </c>
      <c r="O340" s="22">
        <f t="shared" si="240"/>
        <v>25.073333333333334</v>
      </c>
      <c r="P340" s="23">
        <f t="shared" si="241"/>
        <v>1942.6652892561983</v>
      </c>
      <c r="Q340" s="100">
        <f t="shared" si="257"/>
        <v>0.61425061425061422</v>
      </c>
      <c r="R340" s="17">
        <f t="shared" si="258"/>
        <v>24</v>
      </c>
      <c r="S340" s="24">
        <f t="shared" si="259"/>
        <v>464.64</v>
      </c>
      <c r="T340" s="25">
        <f t="shared" si="259"/>
        <v>58608</v>
      </c>
      <c r="U340" s="24">
        <f t="shared" si="259"/>
        <v>142</v>
      </c>
      <c r="V340" s="25">
        <f t="shared" si="259"/>
        <v>11003</v>
      </c>
      <c r="W340" s="25">
        <f t="shared" si="259"/>
        <v>273370</v>
      </c>
      <c r="X340" s="72">
        <f t="shared" si="252"/>
        <v>259490</v>
      </c>
      <c r="Y340" s="20" t="s">
        <v>8</v>
      </c>
      <c r="Z340" s="21">
        <f t="shared" si="245"/>
        <v>5.3265473052803785</v>
      </c>
      <c r="AA340" s="22">
        <f t="shared" si="246"/>
        <v>24.845042261201492</v>
      </c>
      <c r="AB340" s="103">
        <f t="shared" si="247"/>
        <v>14120.351239669422</v>
      </c>
      <c r="AC340" s="106">
        <f t="shared" si="260"/>
        <v>4.5057330057330054</v>
      </c>
      <c r="AD340" s="205">
        <v>2401.8595041322315</v>
      </c>
      <c r="AF340" s="257">
        <f t="shared" si="261"/>
        <v>459.19421487603313</v>
      </c>
      <c r="AG340" s="431">
        <f t="shared" si="250"/>
        <v>0</v>
      </c>
      <c r="AH340" s="431">
        <f t="shared" si="251"/>
        <v>0</v>
      </c>
    </row>
    <row r="341" spans="1:34" x14ac:dyDescent="0.25">
      <c r="A341" s="94" t="s">
        <v>52</v>
      </c>
      <c r="B341" s="564"/>
      <c r="C341" s="29">
        <v>16.18</v>
      </c>
      <c r="D341" s="30">
        <v>2228</v>
      </c>
      <c r="E341" s="32">
        <f t="shared" si="237"/>
        <v>137.7008652657602</v>
      </c>
      <c r="F341" s="57">
        <f t="shared" si="256"/>
        <v>3.1854140914709519</v>
      </c>
      <c r="G341" s="58">
        <v>51.54</v>
      </c>
      <c r="H341" s="59">
        <v>7097</v>
      </c>
      <c r="I341" s="58">
        <v>17</v>
      </c>
      <c r="J341" s="59">
        <v>1351</v>
      </c>
      <c r="K341" s="59">
        <v>31220</v>
      </c>
      <c r="L341" s="139">
        <v>29620</v>
      </c>
      <c r="M341" s="49" t="s">
        <v>8</v>
      </c>
      <c r="N341" s="37">
        <f t="shared" si="239"/>
        <v>5.2531458179126576</v>
      </c>
      <c r="O341" s="38">
        <f t="shared" si="240"/>
        <v>23.108808290155441</v>
      </c>
      <c r="P341" s="39">
        <f t="shared" si="241"/>
        <v>1929.5426452410384</v>
      </c>
      <c r="Q341" s="100">
        <f t="shared" si="257"/>
        <v>0.60637342908438063</v>
      </c>
      <c r="R341" s="57">
        <f t="shared" si="258"/>
        <v>24</v>
      </c>
      <c r="S341" s="47">
        <f t="shared" si="259"/>
        <v>388.32</v>
      </c>
      <c r="T341" s="48">
        <f t="shared" si="259"/>
        <v>53472</v>
      </c>
      <c r="U341" s="47">
        <f t="shared" si="259"/>
        <v>118</v>
      </c>
      <c r="V341" s="48">
        <f t="shared" si="259"/>
        <v>8740</v>
      </c>
      <c r="W341" s="48">
        <f t="shared" si="259"/>
        <v>200850</v>
      </c>
      <c r="X341" s="72">
        <f t="shared" si="252"/>
        <v>190510</v>
      </c>
      <c r="Y341" s="49" t="s">
        <v>8</v>
      </c>
      <c r="Z341" s="21">
        <f t="shared" si="245"/>
        <v>6.1180778032036613</v>
      </c>
      <c r="AA341" s="22">
        <f t="shared" si="246"/>
        <v>22.980549199084667</v>
      </c>
      <c r="AB341" s="103">
        <f t="shared" si="247"/>
        <v>12413.473423980222</v>
      </c>
      <c r="AC341" s="106">
        <f t="shared" si="260"/>
        <v>3.9228007181328546</v>
      </c>
      <c r="AD341" s="205">
        <v>2330.037082818294</v>
      </c>
      <c r="AF341" s="132">
        <f t="shared" si="261"/>
        <v>400.49443757725567</v>
      </c>
      <c r="AG341" s="431">
        <f t="shared" si="250"/>
        <v>0</v>
      </c>
      <c r="AH341" s="431">
        <f t="shared" si="251"/>
        <v>0</v>
      </c>
    </row>
    <row r="342" spans="1:34" x14ac:dyDescent="0.25">
      <c r="A342" s="92" t="s">
        <v>24</v>
      </c>
      <c r="B342" s="44"/>
      <c r="C342" s="45">
        <f>SUM(C331:C341)</f>
        <v>164.87</v>
      </c>
      <c r="D342" s="46">
        <f>SUM(D331:D341)</f>
        <v>21069</v>
      </c>
      <c r="E342" s="80">
        <f t="shared" si="237"/>
        <v>127.79159337659974</v>
      </c>
      <c r="F342" s="73"/>
      <c r="G342" s="45">
        <f>SUM(G331:G341)</f>
        <v>587.66</v>
      </c>
      <c r="H342" s="46">
        <f>SUM(H331:H341)</f>
        <v>75041</v>
      </c>
      <c r="I342" s="45">
        <f>SUM(I331:I341)</f>
        <v>193</v>
      </c>
      <c r="J342" s="46">
        <f>SUM(J331:J341)</f>
        <v>16510</v>
      </c>
      <c r="K342" s="46">
        <f>SUM(K331:K341)</f>
        <v>404290</v>
      </c>
      <c r="L342" s="46">
        <f t="shared" ref="L342" si="262">SUM(L331:L341)</f>
        <v>383510</v>
      </c>
      <c r="M342" s="74" t="s">
        <v>8</v>
      </c>
      <c r="N342" s="75">
        <f t="shared" si="239"/>
        <v>4.5451847365233196</v>
      </c>
      <c r="O342" s="76">
        <f t="shared" si="240"/>
        <v>24.487583282858875</v>
      </c>
      <c r="P342" s="77">
        <f t="shared" si="241"/>
        <v>2452.1744404682477</v>
      </c>
      <c r="Q342" s="101">
        <f>J342/D342</f>
        <v>0.78361573876311164</v>
      </c>
      <c r="R342" s="73"/>
      <c r="S342" s="45">
        <f>SUM(S331:S341)</f>
        <v>3994.82</v>
      </c>
      <c r="T342" s="46">
        <f>SUM(T331:T341)</f>
        <v>510632</v>
      </c>
      <c r="U342" s="45">
        <f>SUM(U331:U341)</f>
        <v>1257</v>
      </c>
      <c r="V342" s="46">
        <f t="shared" ref="V342:W342" si="263">SUM(V331:V341)</f>
        <v>97752</v>
      </c>
      <c r="W342" s="46">
        <f t="shared" si="263"/>
        <v>2353690</v>
      </c>
      <c r="X342" s="72">
        <f t="shared" si="252"/>
        <v>2233720</v>
      </c>
      <c r="Y342" s="74" t="s">
        <v>8</v>
      </c>
      <c r="Z342" s="75">
        <f t="shared" si="245"/>
        <v>5.2237498977003032</v>
      </c>
      <c r="AA342" s="76">
        <f t="shared" si="246"/>
        <v>24.07817742859481</v>
      </c>
      <c r="AB342" s="112">
        <f t="shared" si="247"/>
        <v>14276.03566446291</v>
      </c>
      <c r="AC342" s="107">
        <f>V342/D342</f>
        <v>4.6396127011248751</v>
      </c>
      <c r="AD342" s="205">
        <v>2093.1036574270638</v>
      </c>
      <c r="AF342" s="132"/>
      <c r="AG342" s="431">
        <f t="shared" si="250"/>
        <v>0</v>
      </c>
      <c r="AH342" s="431">
        <f t="shared" si="251"/>
        <v>0</v>
      </c>
    </row>
    <row r="343" spans="1:34" x14ac:dyDescent="0.25">
      <c r="A343" s="117" t="s">
        <v>16</v>
      </c>
      <c r="B343" s="565">
        <v>2005</v>
      </c>
      <c r="C343" s="115">
        <v>5.16</v>
      </c>
      <c r="D343" s="116">
        <v>525</v>
      </c>
      <c r="E343" s="63">
        <f>D343/C343</f>
        <v>101.74418604651163</v>
      </c>
      <c r="F343" s="7">
        <f t="shared" ref="F343:F351" si="264">G343/C343</f>
        <v>4</v>
      </c>
      <c r="G343" s="6">
        <v>20.64</v>
      </c>
      <c r="H343" s="5">
        <v>2100</v>
      </c>
      <c r="I343" s="6">
        <v>4</v>
      </c>
      <c r="J343" s="5">
        <v>593</v>
      </c>
      <c r="K343" s="5">
        <v>12130</v>
      </c>
      <c r="L343" s="137">
        <v>11510</v>
      </c>
      <c r="M343" s="15" t="s">
        <v>8</v>
      </c>
      <c r="N343" s="86">
        <f t="shared" si="239"/>
        <v>3.5413153456998314</v>
      </c>
      <c r="O343" s="87">
        <f t="shared" si="240"/>
        <v>20.455311973018549</v>
      </c>
      <c r="P343" s="70">
        <f>K343/C343</f>
        <v>2350.7751937984494</v>
      </c>
      <c r="Q343" s="100">
        <f t="shared" ref="Q343:Q353" si="265">J343/D343</f>
        <v>1.1295238095238096</v>
      </c>
      <c r="R343" s="14">
        <f t="shared" ref="R343:R351" si="266">S343/C343</f>
        <v>24</v>
      </c>
      <c r="S343" s="71">
        <f t="shared" ref="S343:X353" si="267">G343+S292</f>
        <v>123.84</v>
      </c>
      <c r="T343" s="72">
        <f t="shared" si="267"/>
        <v>12600</v>
      </c>
      <c r="U343" s="71">
        <f t="shared" si="267"/>
        <v>24</v>
      </c>
      <c r="V343" s="72">
        <f t="shared" si="267"/>
        <v>2809</v>
      </c>
      <c r="W343" s="72">
        <f t="shared" si="267"/>
        <v>57570</v>
      </c>
      <c r="X343" s="72">
        <f t="shared" si="252"/>
        <v>54640</v>
      </c>
      <c r="Y343" s="15" t="s">
        <v>8</v>
      </c>
      <c r="Z343" s="21">
        <f t="shared" si="245"/>
        <v>4.4855820576717695</v>
      </c>
      <c r="AA343" s="22">
        <f t="shared" si="246"/>
        <v>20.494838020647919</v>
      </c>
      <c r="AB343" s="103">
        <f t="shared" si="247"/>
        <v>11156.976744186046</v>
      </c>
      <c r="AC343" s="106">
        <f t="shared" ref="AC343:AC353" si="268">V343/D343</f>
        <v>5.3504761904761908</v>
      </c>
      <c r="AD343" s="205">
        <v>1594.9612403100775</v>
      </c>
      <c r="AE343">
        <v>199</v>
      </c>
      <c r="AF343" s="132">
        <f t="shared" ref="AF343:AF351" si="269">AD343-P343</f>
        <v>-755.81395348837191</v>
      </c>
      <c r="AG343" s="431">
        <f t="shared" si="250"/>
        <v>224.77523809523811</v>
      </c>
      <c r="AH343" s="431">
        <f t="shared" si="251"/>
        <v>4597.8476190476194</v>
      </c>
    </row>
    <row r="344" spans="1:34" x14ac:dyDescent="0.25">
      <c r="A344" s="90" t="s">
        <v>53</v>
      </c>
      <c r="B344" s="560"/>
      <c r="C344" s="27">
        <v>11.02</v>
      </c>
      <c r="D344" s="28">
        <v>1429</v>
      </c>
      <c r="E344" s="16">
        <f t="shared" ref="E344:E353" si="270">D344/C344</f>
        <v>129.67332123411978</v>
      </c>
      <c r="F344" s="17">
        <f t="shared" si="264"/>
        <v>4</v>
      </c>
      <c r="G344" s="18">
        <v>44.08</v>
      </c>
      <c r="H344" s="19">
        <v>5716</v>
      </c>
      <c r="I344" s="18">
        <v>13</v>
      </c>
      <c r="J344" s="19">
        <v>1216</v>
      </c>
      <c r="K344" s="19">
        <v>26210</v>
      </c>
      <c r="L344" s="136">
        <v>24860</v>
      </c>
      <c r="M344" s="20" t="s">
        <v>8</v>
      </c>
      <c r="N344" s="21">
        <f t="shared" si="239"/>
        <v>4.7006578947368425</v>
      </c>
      <c r="O344" s="22">
        <f t="shared" si="240"/>
        <v>21.554276315789473</v>
      </c>
      <c r="P344" s="23">
        <f t="shared" ref="P344:P353" si="271">K344/C344</f>
        <v>2378.4029038112521</v>
      </c>
      <c r="Q344" s="100">
        <f t="shared" si="265"/>
        <v>0.85094471658502446</v>
      </c>
      <c r="R344" s="17">
        <f t="shared" si="266"/>
        <v>24.000000000000004</v>
      </c>
      <c r="S344" s="24">
        <f t="shared" si="267"/>
        <v>264.48</v>
      </c>
      <c r="T344" s="25">
        <f t="shared" si="267"/>
        <v>34296</v>
      </c>
      <c r="U344" s="24">
        <f t="shared" si="267"/>
        <v>80</v>
      </c>
      <c r="V344" s="25">
        <f t="shared" si="267"/>
        <v>6625</v>
      </c>
      <c r="W344" s="25">
        <f t="shared" si="267"/>
        <v>142950</v>
      </c>
      <c r="X344" s="72">
        <f t="shared" si="252"/>
        <v>135670</v>
      </c>
      <c r="Y344" s="20" t="s">
        <v>8</v>
      </c>
      <c r="Z344" s="21">
        <f t="shared" si="245"/>
        <v>5.1767547169811321</v>
      </c>
      <c r="AA344" s="22">
        <f t="shared" si="246"/>
        <v>21.577358490566038</v>
      </c>
      <c r="AB344" s="103">
        <f t="shared" si="247"/>
        <v>12971.869328493649</v>
      </c>
      <c r="AC344" s="106">
        <f t="shared" si="268"/>
        <v>4.6361091672498249</v>
      </c>
      <c r="AD344" s="205">
        <v>2089.8366606170598</v>
      </c>
      <c r="AE344">
        <v>54</v>
      </c>
      <c r="AF344" s="132">
        <f t="shared" si="269"/>
        <v>-288.56624319419234</v>
      </c>
      <c r="AG344" s="431">
        <f t="shared" si="250"/>
        <v>45.951014695591319</v>
      </c>
      <c r="AH344" s="431">
        <f t="shared" si="251"/>
        <v>990.44086773967797</v>
      </c>
    </row>
    <row r="345" spans="1:34" x14ac:dyDescent="0.25">
      <c r="A345" s="90" t="s">
        <v>54</v>
      </c>
      <c r="B345" s="560"/>
      <c r="C345" s="27">
        <v>4.38</v>
      </c>
      <c r="D345" s="28">
        <v>465</v>
      </c>
      <c r="E345" s="16">
        <f t="shared" si="270"/>
        <v>106.16438356164385</v>
      </c>
      <c r="F345" s="17">
        <f t="shared" si="264"/>
        <v>4</v>
      </c>
      <c r="G345" s="18">
        <v>17.52</v>
      </c>
      <c r="H345" s="19">
        <v>1860</v>
      </c>
      <c r="I345" s="18">
        <v>4</v>
      </c>
      <c r="J345" s="19">
        <v>521</v>
      </c>
      <c r="K345" s="19">
        <v>10190</v>
      </c>
      <c r="L345" s="136">
        <v>9670</v>
      </c>
      <c r="M345" s="20" t="s">
        <v>8</v>
      </c>
      <c r="N345" s="21">
        <f t="shared" si="239"/>
        <v>3.5700575815738964</v>
      </c>
      <c r="O345" s="22">
        <f t="shared" si="240"/>
        <v>19.558541266794627</v>
      </c>
      <c r="P345" s="23">
        <f t="shared" si="271"/>
        <v>2326.4840182648404</v>
      </c>
      <c r="Q345" s="100">
        <f t="shared" si="265"/>
        <v>1.1204301075268817</v>
      </c>
      <c r="R345" s="17">
        <f t="shared" si="266"/>
        <v>24.999999999999996</v>
      </c>
      <c r="S345" s="24">
        <f t="shared" si="267"/>
        <v>109.49999999999999</v>
      </c>
      <c r="T345" s="25">
        <f t="shared" si="267"/>
        <v>11625</v>
      </c>
      <c r="U345" s="24">
        <f t="shared" si="267"/>
        <v>26</v>
      </c>
      <c r="V345" s="25">
        <f t="shared" si="267"/>
        <v>2560</v>
      </c>
      <c r="W345" s="25">
        <f t="shared" si="267"/>
        <v>50280</v>
      </c>
      <c r="X345" s="72">
        <f t="shared" si="267"/>
        <v>47720</v>
      </c>
      <c r="Y345" s="20" t="s">
        <v>8</v>
      </c>
      <c r="Z345" s="21">
        <f t="shared" si="245"/>
        <v>4.541015625</v>
      </c>
      <c r="AA345" s="22">
        <f t="shared" si="246"/>
        <v>19.640625</v>
      </c>
      <c r="AB345" s="103">
        <f t="shared" si="247"/>
        <v>11479.452054794521</v>
      </c>
      <c r="AC345" s="106">
        <f t="shared" si="268"/>
        <v>5.5053763440860219</v>
      </c>
      <c r="AD345" s="205">
        <v>1817.3515981735161</v>
      </c>
      <c r="AE345">
        <v>39</v>
      </c>
      <c r="AF345" s="132">
        <f t="shared" si="269"/>
        <v>-509.13242009132432</v>
      </c>
      <c r="AG345" s="431">
        <f t="shared" si="250"/>
        <v>43.696774193548386</v>
      </c>
      <c r="AH345" s="431">
        <f t="shared" si="251"/>
        <v>854.64516129032268</v>
      </c>
    </row>
    <row r="346" spans="1:34" x14ac:dyDescent="0.25">
      <c r="A346" s="90" t="s">
        <v>17</v>
      </c>
      <c r="B346" s="560"/>
      <c r="C346" s="27">
        <v>9.39</v>
      </c>
      <c r="D346" s="28">
        <v>912</v>
      </c>
      <c r="E346" s="16">
        <f t="shared" si="270"/>
        <v>97.124600638977626</v>
      </c>
      <c r="F346" s="17">
        <f t="shared" si="264"/>
        <v>4</v>
      </c>
      <c r="G346" s="18">
        <v>37.56</v>
      </c>
      <c r="H346" s="19">
        <v>3648</v>
      </c>
      <c r="I346" s="18">
        <v>8</v>
      </c>
      <c r="J346" s="19">
        <v>868</v>
      </c>
      <c r="K346" s="19">
        <v>18670</v>
      </c>
      <c r="L346" s="136">
        <v>17710</v>
      </c>
      <c r="M346" s="20" t="s">
        <v>8</v>
      </c>
      <c r="N346" s="21">
        <f t="shared" si="239"/>
        <v>4.2027649769585249</v>
      </c>
      <c r="O346" s="22">
        <f t="shared" si="240"/>
        <v>21.509216589861751</v>
      </c>
      <c r="P346" s="23">
        <f t="shared" si="271"/>
        <v>1988.2854100106495</v>
      </c>
      <c r="Q346" s="100">
        <f t="shared" si="265"/>
        <v>0.95175438596491224</v>
      </c>
      <c r="R346" s="17">
        <f t="shared" si="266"/>
        <v>24</v>
      </c>
      <c r="S346" s="24">
        <f t="shared" si="267"/>
        <v>225.36</v>
      </c>
      <c r="T346" s="25">
        <f t="shared" si="267"/>
        <v>21888</v>
      </c>
      <c r="U346" s="24">
        <f t="shared" si="267"/>
        <v>59</v>
      </c>
      <c r="V346" s="25">
        <f t="shared" si="267"/>
        <v>4288</v>
      </c>
      <c r="W346" s="25">
        <f t="shared" si="267"/>
        <v>89700</v>
      </c>
      <c r="X346" s="72">
        <f t="shared" si="267"/>
        <v>85110</v>
      </c>
      <c r="Y346" s="20" t="s">
        <v>8</v>
      </c>
      <c r="Z346" s="21">
        <f t="shared" si="245"/>
        <v>5.1044776119402986</v>
      </c>
      <c r="AA346" s="22">
        <f t="shared" si="246"/>
        <v>20.918843283582088</v>
      </c>
      <c r="AB346" s="103">
        <f t="shared" si="247"/>
        <v>9552.7156549520769</v>
      </c>
      <c r="AC346" s="106">
        <f t="shared" si="268"/>
        <v>4.7017543859649127</v>
      </c>
      <c r="AD346" s="205">
        <v>1856.2300319488818</v>
      </c>
      <c r="AE346">
        <v>106</v>
      </c>
      <c r="AF346" s="132">
        <f t="shared" si="269"/>
        <v>-132.05537806176767</v>
      </c>
      <c r="AG346" s="431">
        <f t="shared" si="250"/>
        <v>100.8859649122807</v>
      </c>
      <c r="AH346" s="431">
        <f t="shared" si="251"/>
        <v>2169.9780701754385</v>
      </c>
    </row>
    <row r="347" spans="1:34" x14ac:dyDescent="0.25">
      <c r="A347" s="90" t="s">
        <v>55</v>
      </c>
      <c r="B347" s="560"/>
      <c r="C347" s="27">
        <v>4.76</v>
      </c>
      <c r="D347" s="28">
        <v>513</v>
      </c>
      <c r="E347" s="16">
        <f t="shared" si="270"/>
        <v>107.77310924369749</v>
      </c>
      <c r="F347" s="17">
        <f t="shared" si="264"/>
        <v>3.7899159663865545</v>
      </c>
      <c r="G347" s="18">
        <v>18.04</v>
      </c>
      <c r="H347" s="19">
        <v>1944</v>
      </c>
      <c r="I347" s="18">
        <v>4</v>
      </c>
      <c r="J347" s="19">
        <v>481</v>
      </c>
      <c r="K347" s="19">
        <v>9720</v>
      </c>
      <c r="L347" s="136">
        <v>9220</v>
      </c>
      <c r="M347" s="20" t="s">
        <v>8</v>
      </c>
      <c r="N347" s="21">
        <f t="shared" si="239"/>
        <v>4.0415800415800414</v>
      </c>
      <c r="O347" s="22">
        <f t="shared" si="240"/>
        <v>20.207900207900209</v>
      </c>
      <c r="P347" s="23">
        <f t="shared" si="271"/>
        <v>2042.0168067226891</v>
      </c>
      <c r="Q347" s="100">
        <f t="shared" si="265"/>
        <v>0.93762183235867447</v>
      </c>
      <c r="R347" s="17">
        <f t="shared" si="266"/>
        <v>24.789915966386555</v>
      </c>
      <c r="S347" s="24">
        <f t="shared" si="267"/>
        <v>118</v>
      </c>
      <c r="T347" s="25">
        <f t="shared" si="267"/>
        <v>12717</v>
      </c>
      <c r="U347" s="24">
        <f t="shared" si="267"/>
        <v>26</v>
      </c>
      <c r="V347" s="25">
        <f t="shared" si="267"/>
        <v>2648</v>
      </c>
      <c r="W347" s="25">
        <f t="shared" si="267"/>
        <v>52400</v>
      </c>
      <c r="X347" s="72">
        <f t="shared" si="267"/>
        <v>49740</v>
      </c>
      <c r="Y347" s="20" t="s">
        <v>8</v>
      </c>
      <c r="Z347" s="21">
        <f t="shared" si="245"/>
        <v>4.8024924471299091</v>
      </c>
      <c r="AA347" s="22">
        <f t="shared" si="246"/>
        <v>19.788519637462237</v>
      </c>
      <c r="AB347" s="103">
        <f t="shared" si="247"/>
        <v>11008.403361344539</v>
      </c>
      <c r="AC347" s="106">
        <f t="shared" si="268"/>
        <v>5.1617933723196883</v>
      </c>
      <c r="AD347" s="205">
        <v>1768.9075630252103</v>
      </c>
      <c r="AF347" s="132">
        <f t="shared" si="269"/>
        <v>-273.10924369747886</v>
      </c>
      <c r="AG347" s="431">
        <f t="shared" si="250"/>
        <v>0</v>
      </c>
      <c r="AH347" s="431">
        <f t="shared" si="251"/>
        <v>0</v>
      </c>
    </row>
    <row r="348" spans="1:34" x14ac:dyDescent="0.25">
      <c r="A348" s="90" t="s">
        <v>56</v>
      </c>
      <c r="B348" s="560"/>
      <c r="C348" s="27">
        <v>0.86</v>
      </c>
      <c r="D348" s="28">
        <v>110</v>
      </c>
      <c r="E348" s="16">
        <f t="shared" si="270"/>
        <v>127.90697674418605</v>
      </c>
      <c r="F348" s="17">
        <f t="shared" si="264"/>
        <v>3</v>
      </c>
      <c r="G348" s="6">
        <v>2.58</v>
      </c>
      <c r="H348" s="5">
        <v>330</v>
      </c>
      <c r="I348" s="6">
        <v>3</v>
      </c>
      <c r="J348" s="5">
        <v>69</v>
      </c>
      <c r="K348" s="5">
        <v>1570</v>
      </c>
      <c r="L348" s="136">
        <v>1490</v>
      </c>
      <c r="M348" s="20" t="s">
        <v>8</v>
      </c>
      <c r="N348" s="21">
        <f t="shared" si="239"/>
        <v>4.7826086956521738</v>
      </c>
      <c r="O348" s="22">
        <f t="shared" si="240"/>
        <v>22.753623188405797</v>
      </c>
      <c r="P348" s="23">
        <f t="shared" si="271"/>
        <v>1825.5813953488373</v>
      </c>
      <c r="Q348" s="100">
        <f t="shared" si="265"/>
        <v>0.62727272727272732</v>
      </c>
      <c r="R348" s="17">
        <f t="shared" si="266"/>
        <v>24</v>
      </c>
      <c r="S348" s="24">
        <f t="shared" si="267"/>
        <v>20.64</v>
      </c>
      <c r="T348" s="25">
        <f t="shared" si="267"/>
        <v>2640</v>
      </c>
      <c r="U348" s="24">
        <f t="shared" si="267"/>
        <v>24</v>
      </c>
      <c r="V348" s="25">
        <f t="shared" si="267"/>
        <v>518</v>
      </c>
      <c r="W348" s="25">
        <f t="shared" si="267"/>
        <v>11720</v>
      </c>
      <c r="X348" s="72">
        <f t="shared" si="267"/>
        <v>11120</v>
      </c>
      <c r="Y348" s="20" t="s">
        <v>8</v>
      </c>
      <c r="Z348" s="21">
        <f t="shared" si="245"/>
        <v>5.0965250965250961</v>
      </c>
      <c r="AA348" s="22">
        <f t="shared" si="246"/>
        <v>22.625482625482626</v>
      </c>
      <c r="AB348" s="103">
        <f t="shared" si="247"/>
        <v>13627.906976744187</v>
      </c>
      <c r="AC348" s="106">
        <f t="shared" si="268"/>
        <v>4.709090909090909</v>
      </c>
      <c r="AD348" s="205">
        <v>1767.4418604651164</v>
      </c>
      <c r="AE348">
        <v>184</v>
      </c>
      <c r="AF348" s="132">
        <f t="shared" si="269"/>
        <v>-58.139534883720899</v>
      </c>
      <c r="AG348" s="431">
        <f t="shared" si="250"/>
        <v>115.41818181818182</v>
      </c>
      <c r="AH348" s="431">
        <f t="shared" si="251"/>
        <v>2626.181818181818</v>
      </c>
    </row>
    <row r="349" spans="1:34" x14ac:dyDescent="0.25">
      <c r="A349" s="90" t="s">
        <v>20</v>
      </c>
      <c r="B349" s="560"/>
      <c r="C349" s="27">
        <v>10.08</v>
      </c>
      <c r="D349" s="28">
        <v>1160</v>
      </c>
      <c r="E349" s="16">
        <f t="shared" si="270"/>
        <v>115.07936507936508</v>
      </c>
      <c r="F349" s="17">
        <f t="shared" si="264"/>
        <v>3</v>
      </c>
      <c r="G349" s="18">
        <v>30.240000000000002</v>
      </c>
      <c r="H349" s="19">
        <v>3480</v>
      </c>
      <c r="I349" s="18">
        <v>5</v>
      </c>
      <c r="J349" s="19">
        <v>922</v>
      </c>
      <c r="K349" s="19">
        <v>18710</v>
      </c>
      <c r="L349" s="136">
        <v>17750</v>
      </c>
      <c r="M349" s="20" t="s">
        <v>8</v>
      </c>
      <c r="N349" s="21">
        <f t="shared" si="239"/>
        <v>3.7744034707158352</v>
      </c>
      <c r="O349" s="22">
        <f t="shared" si="240"/>
        <v>20.29284164859002</v>
      </c>
      <c r="P349" s="23">
        <f t="shared" si="271"/>
        <v>1856.1507936507937</v>
      </c>
      <c r="Q349" s="100">
        <f t="shared" si="265"/>
        <v>0.79482758620689653</v>
      </c>
      <c r="R349" s="17">
        <f t="shared" si="266"/>
        <v>24</v>
      </c>
      <c r="S349" s="24">
        <f t="shared" si="267"/>
        <v>241.92000000000002</v>
      </c>
      <c r="T349" s="25">
        <f t="shared" si="267"/>
        <v>27840</v>
      </c>
      <c r="U349" s="24">
        <f t="shared" si="267"/>
        <v>59</v>
      </c>
      <c r="V349" s="25">
        <f t="shared" si="267"/>
        <v>6193</v>
      </c>
      <c r="W349" s="25">
        <f t="shared" si="267"/>
        <v>124180</v>
      </c>
      <c r="X349" s="72">
        <f t="shared" si="267"/>
        <v>117850</v>
      </c>
      <c r="Y349" s="20" t="s">
        <v>8</v>
      </c>
      <c r="Z349" s="21">
        <f t="shared" si="245"/>
        <v>4.4953980300339094</v>
      </c>
      <c r="AA349" s="22">
        <f t="shared" si="246"/>
        <v>20.051671241724527</v>
      </c>
      <c r="AB349" s="103">
        <f t="shared" si="247"/>
        <v>12319.444444444445</v>
      </c>
      <c r="AC349" s="106">
        <f t="shared" si="268"/>
        <v>5.3387931034482756</v>
      </c>
      <c r="AD349" s="205">
        <v>2501.9841269841268</v>
      </c>
      <c r="AE349">
        <v>106</v>
      </c>
      <c r="AF349" s="132">
        <f t="shared" si="269"/>
        <v>645.83333333333303</v>
      </c>
      <c r="AG349" s="431">
        <f t="shared" si="250"/>
        <v>84.251724137931035</v>
      </c>
      <c r="AH349" s="431">
        <f t="shared" si="251"/>
        <v>1709.706896551724</v>
      </c>
    </row>
    <row r="350" spans="1:34" x14ac:dyDescent="0.25">
      <c r="A350" s="90" t="s">
        <v>19</v>
      </c>
      <c r="B350" s="560"/>
      <c r="C350" s="27">
        <v>10.83</v>
      </c>
      <c r="D350" s="28">
        <v>1290</v>
      </c>
      <c r="E350" s="16">
        <f t="shared" si="270"/>
        <v>119.11357340720221</v>
      </c>
      <c r="F350" s="17">
        <f t="shared" si="264"/>
        <v>3</v>
      </c>
      <c r="G350" s="18">
        <v>32.49</v>
      </c>
      <c r="H350" s="19">
        <v>3870</v>
      </c>
      <c r="I350" s="18">
        <v>9</v>
      </c>
      <c r="J350" s="19">
        <v>876</v>
      </c>
      <c r="K350" s="19">
        <v>17430</v>
      </c>
      <c r="L350" s="136">
        <v>16530</v>
      </c>
      <c r="M350" s="20" t="s">
        <v>8</v>
      </c>
      <c r="N350" s="21">
        <f t="shared" si="239"/>
        <v>4.4178082191780819</v>
      </c>
      <c r="O350" s="22">
        <f t="shared" si="240"/>
        <v>19.897260273972602</v>
      </c>
      <c r="P350" s="23">
        <f t="shared" si="271"/>
        <v>1609.4182825484766</v>
      </c>
      <c r="Q350" s="100">
        <f t="shared" si="265"/>
        <v>0.67906976744186043</v>
      </c>
      <c r="R350" s="17">
        <f t="shared" si="266"/>
        <v>24</v>
      </c>
      <c r="S350" s="24">
        <f t="shared" si="267"/>
        <v>259.92</v>
      </c>
      <c r="T350" s="25">
        <f t="shared" si="267"/>
        <v>30960</v>
      </c>
      <c r="U350" s="24">
        <f t="shared" si="267"/>
        <v>59</v>
      </c>
      <c r="V350" s="25">
        <f t="shared" si="267"/>
        <v>5816</v>
      </c>
      <c r="W350" s="25">
        <f t="shared" si="267"/>
        <v>115940</v>
      </c>
      <c r="X350" s="72">
        <f t="shared" si="267"/>
        <v>110000</v>
      </c>
      <c r="Y350" s="20" t="s">
        <v>8</v>
      </c>
      <c r="Z350" s="21">
        <f t="shared" si="245"/>
        <v>5.3232462173314996</v>
      </c>
      <c r="AA350" s="22">
        <f t="shared" si="246"/>
        <v>19.934662998624486</v>
      </c>
      <c r="AB350" s="103">
        <f t="shared" si="247"/>
        <v>10705.44783010157</v>
      </c>
      <c r="AC350" s="106">
        <f t="shared" si="268"/>
        <v>4.5085271317829454</v>
      </c>
      <c r="AD350" s="205">
        <v>1868.8827331486611</v>
      </c>
      <c r="AF350" s="132">
        <f t="shared" si="269"/>
        <v>259.46445060018459</v>
      </c>
      <c r="AG350" s="431">
        <f t="shared" si="250"/>
        <v>0</v>
      </c>
      <c r="AH350" s="431">
        <f t="shared" si="251"/>
        <v>0</v>
      </c>
    </row>
    <row r="351" spans="1:34" x14ac:dyDescent="0.25">
      <c r="A351" s="94" t="s">
        <v>21</v>
      </c>
      <c r="B351" s="566"/>
      <c r="C351" s="29">
        <v>0.83</v>
      </c>
      <c r="D351" s="30">
        <v>98</v>
      </c>
      <c r="E351" s="32">
        <f t="shared" si="270"/>
        <v>118.07228915662651</v>
      </c>
      <c r="F351" s="7">
        <f t="shared" si="264"/>
        <v>3.0000000000000004</v>
      </c>
      <c r="G351" s="6">
        <v>2.4900000000000002</v>
      </c>
      <c r="H351" s="5">
        <v>294</v>
      </c>
      <c r="I351" s="6">
        <v>3</v>
      </c>
      <c r="J351" s="5">
        <v>67</v>
      </c>
      <c r="K351" s="5">
        <v>1440</v>
      </c>
      <c r="L351" s="137">
        <v>1370</v>
      </c>
      <c r="M351" s="43" t="s">
        <v>8</v>
      </c>
      <c r="N351" s="37">
        <f t="shared" si="239"/>
        <v>4.3880597014925371</v>
      </c>
      <c r="O351" s="38">
        <f t="shared" si="240"/>
        <v>21.492537313432837</v>
      </c>
      <c r="P351" s="39">
        <f t="shared" si="271"/>
        <v>1734.9397590361446</v>
      </c>
      <c r="Q351" s="100">
        <f t="shared" si="265"/>
        <v>0.68367346938775508</v>
      </c>
      <c r="R351" s="7">
        <f t="shared" si="266"/>
        <v>24.000000000000004</v>
      </c>
      <c r="S351" s="47">
        <f t="shared" si="267"/>
        <v>19.920000000000002</v>
      </c>
      <c r="T351" s="48">
        <f t="shared" si="267"/>
        <v>2352</v>
      </c>
      <c r="U351" s="47">
        <f t="shared" si="267"/>
        <v>26</v>
      </c>
      <c r="V351" s="48">
        <f t="shared" si="267"/>
        <v>454</v>
      </c>
      <c r="W351" s="48">
        <f t="shared" si="267"/>
        <v>9490</v>
      </c>
      <c r="X351" s="72">
        <f t="shared" si="267"/>
        <v>9010</v>
      </c>
      <c r="Y351" s="49" t="s">
        <v>8</v>
      </c>
      <c r="Z351" s="21">
        <f t="shared" si="245"/>
        <v>5.180616740088106</v>
      </c>
      <c r="AA351" s="22">
        <f t="shared" si="246"/>
        <v>20.903083700440529</v>
      </c>
      <c r="AB351" s="103">
        <f t="shared" si="247"/>
        <v>11433.734939759037</v>
      </c>
      <c r="AC351" s="106">
        <f t="shared" si="268"/>
        <v>4.6326530612244898</v>
      </c>
      <c r="AD351" s="205">
        <v>1915.6626506024097</v>
      </c>
      <c r="AE351">
        <v>13</v>
      </c>
      <c r="AF351" s="132">
        <f t="shared" si="269"/>
        <v>180.72289156626516</v>
      </c>
      <c r="AG351" s="431">
        <f t="shared" si="250"/>
        <v>8.887755102040817</v>
      </c>
      <c r="AH351" s="431">
        <f t="shared" si="251"/>
        <v>191.02040816326533</v>
      </c>
    </row>
    <row r="352" spans="1:34" ht="15.75" thickBot="1" x14ac:dyDescent="0.3">
      <c r="A352" s="122" t="s">
        <v>24</v>
      </c>
      <c r="B352" s="123"/>
      <c r="C352" s="98">
        <f t="shared" ref="C352:D352" si="272">SUM(C343:C351)</f>
        <v>57.309999999999995</v>
      </c>
      <c r="D352" s="99">
        <f t="shared" si="272"/>
        <v>6502</v>
      </c>
      <c r="E352" s="50">
        <f t="shared" si="270"/>
        <v>113.45314953760253</v>
      </c>
      <c r="F352" s="51"/>
      <c r="G352" s="98">
        <f t="shared" ref="G352:L352" si="273">SUM(G343:G351)</f>
        <v>205.64000000000004</v>
      </c>
      <c r="H352" s="99">
        <f t="shared" si="273"/>
        <v>23242</v>
      </c>
      <c r="I352" s="98">
        <f t="shared" si="273"/>
        <v>53</v>
      </c>
      <c r="J352" s="99">
        <f t="shared" si="273"/>
        <v>5613</v>
      </c>
      <c r="K352" s="99">
        <f t="shared" si="273"/>
        <v>116070</v>
      </c>
      <c r="L352" s="99">
        <f t="shared" si="273"/>
        <v>110110</v>
      </c>
      <c r="M352" s="42" t="s">
        <v>8</v>
      </c>
      <c r="N352" s="126">
        <f t="shared" si="239"/>
        <v>4.140744699804026</v>
      </c>
      <c r="O352" s="127">
        <f t="shared" si="240"/>
        <v>20.678781400320684</v>
      </c>
      <c r="P352" s="110">
        <f t="shared" si="271"/>
        <v>2025.300994590822</v>
      </c>
      <c r="Q352" s="113">
        <f t="shared" si="265"/>
        <v>0.86327283912642261</v>
      </c>
      <c r="R352" s="51"/>
      <c r="S352" s="98">
        <f t="shared" ref="S352:W352" si="274">SUM(S343:S351)</f>
        <v>1383.5800000000002</v>
      </c>
      <c r="T352" s="99">
        <f t="shared" si="274"/>
        <v>156918</v>
      </c>
      <c r="U352" s="98">
        <f t="shared" si="274"/>
        <v>383</v>
      </c>
      <c r="V352" s="99">
        <f t="shared" si="274"/>
        <v>31911</v>
      </c>
      <c r="W352" s="99">
        <f t="shared" si="274"/>
        <v>654230</v>
      </c>
      <c r="X352" s="72">
        <f t="shared" si="267"/>
        <v>620860</v>
      </c>
      <c r="Y352" s="42" t="s">
        <v>8</v>
      </c>
      <c r="Z352" s="126">
        <f t="shared" si="245"/>
        <v>4.9173639183980447</v>
      </c>
      <c r="AA352" s="127">
        <f t="shared" si="246"/>
        <v>20.501707875027421</v>
      </c>
      <c r="AB352" s="128">
        <f t="shared" si="247"/>
        <v>11415.634269760951</v>
      </c>
      <c r="AC352" s="108">
        <f t="shared" si="268"/>
        <v>4.9078745001537989</v>
      </c>
      <c r="AG352" s="431">
        <f t="shared" si="250"/>
        <v>0</v>
      </c>
      <c r="AH352" s="431">
        <f t="shared" si="251"/>
        <v>0</v>
      </c>
    </row>
    <row r="353" spans="1:34" ht="15.75" thickBot="1" x14ac:dyDescent="0.3">
      <c r="A353" s="93" t="s">
        <v>25</v>
      </c>
      <c r="B353" s="52"/>
      <c r="C353" s="40">
        <f t="shared" ref="C353:D353" si="275">C330+C342+C352</f>
        <v>507.90000000000003</v>
      </c>
      <c r="D353" s="41">
        <f t="shared" si="275"/>
        <v>63428</v>
      </c>
      <c r="E353" s="10">
        <f t="shared" si="270"/>
        <v>124.88285095491237</v>
      </c>
      <c r="F353" s="4"/>
      <c r="G353" s="40">
        <f t="shared" ref="G353:L353" si="276">G330+G342+G352</f>
        <v>1820.82</v>
      </c>
      <c r="H353" s="41">
        <f t="shared" si="276"/>
        <v>227062</v>
      </c>
      <c r="I353" s="40">
        <f t="shared" si="276"/>
        <v>579</v>
      </c>
      <c r="J353" s="41">
        <f t="shared" si="276"/>
        <v>50502</v>
      </c>
      <c r="K353" s="41">
        <f t="shared" si="276"/>
        <v>1217660</v>
      </c>
      <c r="L353" s="41">
        <f t="shared" si="276"/>
        <v>1155090</v>
      </c>
      <c r="M353" s="83" t="s">
        <v>8</v>
      </c>
      <c r="N353" s="12">
        <f t="shared" si="239"/>
        <v>4.4960991643895287</v>
      </c>
      <c r="O353" s="13">
        <f t="shared" si="240"/>
        <v>24.111124311908441</v>
      </c>
      <c r="P353" s="26">
        <f t="shared" si="271"/>
        <v>2397.4404410316988</v>
      </c>
      <c r="Q353" s="114">
        <f t="shared" si="265"/>
        <v>0.79620987576464652</v>
      </c>
      <c r="R353" s="4"/>
      <c r="S353" s="40">
        <f t="shared" ref="S353:W353" si="277">S330+S342+S352</f>
        <v>12235.679999999998</v>
      </c>
      <c r="T353" s="41">
        <f t="shared" si="277"/>
        <v>1528118</v>
      </c>
      <c r="U353" s="40">
        <f t="shared" si="277"/>
        <v>3773</v>
      </c>
      <c r="V353" s="41">
        <f t="shared" si="277"/>
        <v>299659</v>
      </c>
      <c r="W353" s="41">
        <f t="shared" si="277"/>
        <v>7131380</v>
      </c>
      <c r="X353" s="72">
        <f t="shared" si="267"/>
        <v>6749490</v>
      </c>
      <c r="Y353" s="83" t="s">
        <v>8</v>
      </c>
      <c r="Z353" s="12">
        <f t="shared" si="245"/>
        <v>5.0995231246183161</v>
      </c>
      <c r="AA353" s="13">
        <f t="shared" si="246"/>
        <v>23.798317420801645</v>
      </c>
      <c r="AB353" s="104">
        <f t="shared" si="247"/>
        <v>14040.913565662531</v>
      </c>
      <c r="AC353" s="109">
        <f t="shared" si="268"/>
        <v>4.724396165731223</v>
      </c>
      <c r="AG353" s="431">
        <f t="shared" si="250"/>
        <v>0</v>
      </c>
      <c r="AH353" s="431">
        <f t="shared" si="251"/>
        <v>0</v>
      </c>
    </row>
    <row r="355" spans="1:34" x14ac:dyDescent="0.25">
      <c r="K355" s="132"/>
      <c r="L355" s="132"/>
    </row>
    <row r="358" spans="1:34" ht="18.75" x14ac:dyDescent="0.3">
      <c r="A358" s="567" t="s">
        <v>58</v>
      </c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</row>
    <row r="359" spans="1:34" ht="15.75" x14ac:dyDescent="0.25">
      <c r="A359" s="568" t="s">
        <v>62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68"/>
      <c r="AB359" s="568"/>
      <c r="AC359" s="568"/>
    </row>
    <row r="360" spans="1:34" ht="15.75" x14ac:dyDescent="0.25">
      <c r="A360" s="568" t="s">
        <v>85</v>
      </c>
      <c r="B360" s="568"/>
      <c r="C360" s="568"/>
      <c r="D360" s="568"/>
      <c r="E360" s="568"/>
      <c r="F360" s="568"/>
      <c r="G360" s="568"/>
      <c r="H360" s="568"/>
      <c r="I360" s="568"/>
      <c r="J360" s="568"/>
      <c r="K360" s="568"/>
      <c r="L360" s="568"/>
      <c r="M360" s="568"/>
      <c r="N360" s="568"/>
      <c r="O360" s="568"/>
      <c r="P360" s="568"/>
      <c r="Q360" s="568"/>
      <c r="R360" s="568"/>
      <c r="S360" s="568"/>
      <c r="T360" s="568"/>
      <c r="U360" s="568"/>
      <c r="V360" s="568"/>
      <c r="W360" s="568"/>
      <c r="X360" s="568"/>
      <c r="Y360" s="568"/>
      <c r="Z360" s="568"/>
      <c r="AA360" s="568"/>
      <c r="AB360" s="568"/>
      <c r="AC360" s="568"/>
    </row>
    <row r="361" spans="1:34" ht="19.5" thickBot="1" x14ac:dyDescent="0.35"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11">
        <v>4</v>
      </c>
      <c r="AC361" s="4"/>
    </row>
    <row r="362" spans="1:34" ht="15" customHeight="1" x14ac:dyDescent="0.25">
      <c r="A362" s="569" t="s">
        <v>3</v>
      </c>
      <c r="B362" s="571" t="s">
        <v>2</v>
      </c>
      <c r="C362" s="573" t="s">
        <v>59</v>
      </c>
      <c r="D362" s="573" t="s">
        <v>60</v>
      </c>
      <c r="E362" s="573" t="s">
        <v>23</v>
      </c>
      <c r="F362" s="576" t="s">
        <v>9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8"/>
      <c r="R362" s="576" t="s">
        <v>10</v>
      </c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9"/>
    </row>
    <row r="363" spans="1:34" ht="51.75" thickBot="1" x14ac:dyDescent="0.3">
      <c r="A363" s="570"/>
      <c r="B363" s="572"/>
      <c r="C363" s="574"/>
      <c r="D363" s="575"/>
      <c r="E363" s="575"/>
      <c r="F363" s="8" t="s">
        <v>14</v>
      </c>
      <c r="G363" s="95" t="s">
        <v>13</v>
      </c>
      <c r="H363" s="95" t="s">
        <v>57</v>
      </c>
      <c r="I363" s="1" t="s">
        <v>4</v>
      </c>
      <c r="J363" s="1" t="s">
        <v>5</v>
      </c>
      <c r="K363" s="1" t="s">
        <v>6</v>
      </c>
      <c r="L363" s="95" t="s">
        <v>64</v>
      </c>
      <c r="M363" s="557" t="s">
        <v>7</v>
      </c>
      <c r="N363" s="558"/>
      <c r="O363" s="1" t="s">
        <v>0</v>
      </c>
      <c r="P363" s="1" t="s">
        <v>1</v>
      </c>
      <c r="Q363" s="95" t="s">
        <v>61</v>
      </c>
      <c r="R363" s="8" t="s">
        <v>14</v>
      </c>
      <c r="S363" s="95" t="s">
        <v>12</v>
      </c>
      <c r="T363" s="95" t="s">
        <v>11</v>
      </c>
      <c r="U363" s="1" t="s">
        <v>4</v>
      </c>
      <c r="V363" s="1" t="s">
        <v>5</v>
      </c>
      <c r="W363" s="1" t="s">
        <v>6</v>
      </c>
      <c r="X363" s="95" t="s">
        <v>65</v>
      </c>
      <c r="Y363" s="557" t="s">
        <v>7</v>
      </c>
      <c r="Z363" s="558"/>
      <c r="AA363" s="1" t="s">
        <v>0</v>
      </c>
      <c r="AB363" s="102" t="s">
        <v>1</v>
      </c>
      <c r="AC363" s="105" t="s">
        <v>15</v>
      </c>
    </row>
    <row r="364" spans="1:34" x14ac:dyDescent="0.25">
      <c r="A364" s="89" t="s">
        <v>26</v>
      </c>
      <c r="B364" s="559">
        <v>1997</v>
      </c>
      <c r="C364" s="78">
        <v>18.91</v>
      </c>
      <c r="D364" s="79">
        <v>2446</v>
      </c>
      <c r="E364" s="31">
        <f t="shared" ref="E364:E393" si="278">D364/C364</f>
        <v>129.34955050237969</v>
      </c>
      <c r="F364" s="64">
        <f t="shared" ref="F364:F380" si="279">G364/C364</f>
        <v>4</v>
      </c>
      <c r="G364" s="65">
        <v>75.64</v>
      </c>
      <c r="H364" s="66">
        <v>9784</v>
      </c>
      <c r="I364" s="65">
        <v>21</v>
      </c>
      <c r="J364" s="66">
        <v>1992</v>
      </c>
      <c r="K364" s="66">
        <v>47080</v>
      </c>
      <c r="L364" s="135">
        <v>44960</v>
      </c>
      <c r="M364" s="67" t="s">
        <v>8</v>
      </c>
      <c r="N364" s="68">
        <f t="shared" ref="N364:N404" si="280">H364/J364</f>
        <v>4.9116465863453813</v>
      </c>
      <c r="O364" s="69">
        <f t="shared" ref="O364:O404" si="281">K364/J364</f>
        <v>23.634538152610443</v>
      </c>
      <c r="P364" s="70">
        <f t="shared" ref="P364:P393" si="282">K364/C364</f>
        <v>2489.6879957694341</v>
      </c>
      <c r="Q364" s="100">
        <f t="shared" ref="Q364:Q380" si="283">J364/D364</f>
        <v>0.81439084219133284</v>
      </c>
      <c r="R364" s="64">
        <f t="shared" ref="R364:R380" si="284">S364/C364</f>
        <v>28</v>
      </c>
      <c r="S364" s="71">
        <f t="shared" ref="S364:X379" si="285">G364+S313</f>
        <v>529.48</v>
      </c>
      <c r="T364" s="72">
        <f t="shared" si="285"/>
        <v>68488</v>
      </c>
      <c r="U364" s="71">
        <f t="shared" si="285"/>
        <v>151</v>
      </c>
      <c r="V364" s="72">
        <f t="shared" si="285"/>
        <v>12988</v>
      </c>
      <c r="W364" s="72">
        <f t="shared" si="285"/>
        <v>301700</v>
      </c>
      <c r="X364" s="72">
        <f t="shared" si="285"/>
        <v>286560</v>
      </c>
      <c r="Y364" s="67" t="s">
        <v>8</v>
      </c>
      <c r="Z364" s="21">
        <f t="shared" ref="Z364:Z404" si="286">T364/V364</f>
        <v>5.2731752386818602</v>
      </c>
      <c r="AA364" s="22">
        <f t="shared" ref="AA364:AA404" si="287">W364/V364</f>
        <v>23.229134585771483</v>
      </c>
      <c r="AB364" s="103">
        <f t="shared" ref="AB364:AB404" si="288">W364/C364</f>
        <v>15954.521417239555</v>
      </c>
      <c r="AC364" s="106">
        <f t="shared" ref="AC364:AC380" si="289">V364/D364</f>
        <v>5.3098937040065417</v>
      </c>
      <c r="AD364" s="205">
        <v>2169.751454257007</v>
      </c>
      <c r="AF364" s="132">
        <f>AD364-P364</f>
        <v>-319.93654151242708</v>
      </c>
      <c r="AG364" s="431">
        <f>(J364/D364)*AE364</f>
        <v>0</v>
      </c>
      <c r="AH364" s="431">
        <f>AG364*O364</f>
        <v>0</v>
      </c>
    </row>
    <row r="365" spans="1:34" x14ac:dyDescent="0.25">
      <c r="A365" s="90" t="s">
        <v>27</v>
      </c>
      <c r="B365" s="560"/>
      <c r="C365" s="27">
        <v>16.41</v>
      </c>
      <c r="D365" s="28">
        <v>2028</v>
      </c>
      <c r="E365" s="16">
        <f t="shared" si="278"/>
        <v>123.58318098720292</v>
      </c>
      <c r="F365" s="17">
        <f t="shared" si="279"/>
        <v>4</v>
      </c>
      <c r="G365" s="18">
        <v>65.64</v>
      </c>
      <c r="H365" s="19">
        <v>8112</v>
      </c>
      <c r="I365" s="18">
        <v>19</v>
      </c>
      <c r="J365" s="19">
        <v>1450</v>
      </c>
      <c r="K365" s="19">
        <v>36010</v>
      </c>
      <c r="L365" s="136">
        <v>34410</v>
      </c>
      <c r="M365" s="20" t="s">
        <v>8</v>
      </c>
      <c r="N365" s="21">
        <f t="shared" si="280"/>
        <v>5.59448275862069</v>
      </c>
      <c r="O365" s="22">
        <f t="shared" si="281"/>
        <v>24.834482758620691</v>
      </c>
      <c r="P365" s="23">
        <f t="shared" si="282"/>
        <v>2194.3936624009748</v>
      </c>
      <c r="Q365" s="100">
        <f t="shared" si="283"/>
        <v>0.71499013806706113</v>
      </c>
      <c r="R365" s="17">
        <f t="shared" si="284"/>
        <v>28</v>
      </c>
      <c r="S365" s="24">
        <f t="shared" si="285"/>
        <v>459.48</v>
      </c>
      <c r="T365" s="25">
        <f t="shared" si="285"/>
        <v>56784</v>
      </c>
      <c r="U365" s="24">
        <f t="shared" si="285"/>
        <v>150</v>
      </c>
      <c r="V365" s="25">
        <f t="shared" si="285"/>
        <v>10608</v>
      </c>
      <c r="W365" s="25">
        <f t="shared" si="285"/>
        <v>260490</v>
      </c>
      <c r="X365" s="72">
        <f t="shared" si="285"/>
        <v>247410</v>
      </c>
      <c r="Y365" s="20" t="s">
        <v>8</v>
      </c>
      <c r="Z365" s="21">
        <f t="shared" si="286"/>
        <v>5.3529411764705879</v>
      </c>
      <c r="AA365" s="22">
        <f t="shared" si="287"/>
        <v>24.555995475113122</v>
      </c>
      <c r="AB365" s="103">
        <f t="shared" si="288"/>
        <v>15873.857404021937</v>
      </c>
      <c r="AC365" s="106">
        <f t="shared" si="289"/>
        <v>5.2307692307692308</v>
      </c>
      <c r="AD365" s="205">
        <v>1743.4491163924436</v>
      </c>
      <c r="AF365" s="132">
        <f t="shared" ref="AF365:AF380" si="290">AD365-P365</f>
        <v>-450.94454600853123</v>
      </c>
      <c r="AG365" s="431">
        <f t="shared" ref="AG365:AG404" si="291">(J365/D365)*AE365</f>
        <v>0</v>
      </c>
      <c r="AH365" s="431">
        <f t="shared" ref="AH365:AH404" si="292">AG365*O365</f>
        <v>0</v>
      </c>
    </row>
    <row r="366" spans="1:34" x14ac:dyDescent="0.25">
      <c r="A366" s="90" t="s">
        <v>28</v>
      </c>
      <c r="B366" s="560"/>
      <c r="C366" s="27">
        <v>18.7</v>
      </c>
      <c r="D366" s="28">
        <v>2286</v>
      </c>
      <c r="E366" s="16">
        <f t="shared" si="278"/>
        <v>122.24598930481284</v>
      </c>
      <c r="F366" s="17">
        <f t="shared" si="279"/>
        <v>4</v>
      </c>
      <c r="G366" s="18">
        <v>74.8</v>
      </c>
      <c r="H366" s="19">
        <v>9144</v>
      </c>
      <c r="I366" s="18">
        <v>21</v>
      </c>
      <c r="J366" s="19">
        <v>1701</v>
      </c>
      <c r="K366" s="19">
        <v>42150</v>
      </c>
      <c r="L366" s="136">
        <v>40260</v>
      </c>
      <c r="M366" s="20" t="s">
        <v>8</v>
      </c>
      <c r="N366" s="21">
        <f t="shared" si="280"/>
        <v>5.3756613756613758</v>
      </c>
      <c r="O366" s="22">
        <f t="shared" si="281"/>
        <v>24.779541446208114</v>
      </c>
      <c r="P366" s="23">
        <f t="shared" si="282"/>
        <v>2254.0106951871658</v>
      </c>
      <c r="Q366" s="100">
        <f t="shared" si="283"/>
        <v>0.74409448818897639</v>
      </c>
      <c r="R366" s="17">
        <f t="shared" si="284"/>
        <v>28.000000000000004</v>
      </c>
      <c r="S366" s="24">
        <f t="shared" si="285"/>
        <v>523.6</v>
      </c>
      <c r="T366" s="25">
        <f t="shared" si="285"/>
        <v>64008</v>
      </c>
      <c r="U366" s="24">
        <f t="shared" si="285"/>
        <v>161</v>
      </c>
      <c r="V366" s="25">
        <f t="shared" si="285"/>
        <v>12883</v>
      </c>
      <c r="W366" s="25">
        <f t="shared" si="285"/>
        <v>314830</v>
      </c>
      <c r="X366" s="72">
        <f t="shared" si="285"/>
        <v>298940</v>
      </c>
      <c r="Y366" s="20" t="s">
        <v>8</v>
      </c>
      <c r="Z366" s="21">
        <f t="shared" si="286"/>
        <v>4.9684079795078784</v>
      </c>
      <c r="AA366" s="22">
        <f t="shared" si="287"/>
        <v>24.437630986571452</v>
      </c>
      <c r="AB366" s="103">
        <f t="shared" si="288"/>
        <v>16835.828877005348</v>
      </c>
      <c r="AC366" s="106">
        <f t="shared" si="289"/>
        <v>5.635608048993876</v>
      </c>
      <c r="AD366" s="205">
        <v>2633.6898395721928</v>
      </c>
      <c r="AF366" s="132">
        <f t="shared" si="290"/>
        <v>379.67914438502703</v>
      </c>
      <c r="AG366" s="431">
        <f t="shared" si="291"/>
        <v>0</v>
      </c>
      <c r="AH366" s="431">
        <f t="shared" si="292"/>
        <v>0</v>
      </c>
    </row>
    <row r="367" spans="1:34" x14ac:dyDescent="0.25">
      <c r="A367" s="90" t="s">
        <v>29</v>
      </c>
      <c r="B367" s="560"/>
      <c r="C367" s="27">
        <v>17.149999999999999</v>
      </c>
      <c r="D367" s="28">
        <v>2151</v>
      </c>
      <c r="E367" s="16">
        <f t="shared" si="278"/>
        <v>125.42274052478135</v>
      </c>
      <c r="F367" s="17">
        <f t="shared" si="279"/>
        <v>4</v>
      </c>
      <c r="G367" s="18">
        <v>68.599999999999994</v>
      </c>
      <c r="H367" s="19">
        <v>8604</v>
      </c>
      <c r="I367" s="18">
        <v>20</v>
      </c>
      <c r="J367" s="19">
        <v>1592</v>
      </c>
      <c r="K367" s="19">
        <v>39160</v>
      </c>
      <c r="L367" s="136">
        <v>37410</v>
      </c>
      <c r="M367" s="20" t="s">
        <v>8</v>
      </c>
      <c r="N367" s="21">
        <f t="shared" si="280"/>
        <v>5.4045226130653266</v>
      </c>
      <c r="O367" s="22">
        <f t="shared" si="281"/>
        <v>24.597989949748744</v>
      </c>
      <c r="P367" s="23">
        <f t="shared" si="282"/>
        <v>2283.381924198251</v>
      </c>
      <c r="Q367" s="100">
        <f t="shared" si="283"/>
        <v>0.74012087401208737</v>
      </c>
      <c r="R367" s="17">
        <f t="shared" si="284"/>
        <v>28.000000000000004</v>
      </c>
      <c r="S367" s="24">
        <f t="shared" si="285"/>
        <v>480.20000000000005</v>
      </c>
      <c r="T367" s="25">
        <f t="shared" si="285"/>
        <v>60228</v>
      </c>
      <c r="U367" s="24">
        <f t="shared" si="285"/>
        <v>147</v>
      </c>
      <c r="V367" s="25">
        <f t="shared" si="285"/>
        <v>11907</v>
      </c>
      <c r="W367" s="25">
        <f t="shared" si="285"/>
        <v>289670</v>
      </c>
      <c r="X367" s="72">
        <f t="shared" si="285"/>
        <v>275050</v>
      </c>
      <c r="Y367" s="20" t="s">
        <v>8</v>
      </c>
      <c r="Z367" s="21">
        <f t="shared" si="286"/>
        <v>5.0582010582010586</v>
      </c>
      <c r="AA367" s="22">
        <f t="shared" si="287"/>
        <v>24.327706391198454</v>
      </c>
      <c r="AB367" s="103">
        <f t="shared" si="288"/>
        <v>16890.379008746357</v>
      </c>
      <c r="AC367" s="106">
        <f t="shared" si="289"/>
        <v>5.535564853556485</v>
      </c>
      <c r="AD367" s="205">
        <v>2406.9970845481052</v>
      </c>
      <c r="AF367" s="132">
        <f t="shared" si="290"/>
        <v>123.61516034985425</v>
      </c>
      <c r="AG367" s="431">
        <f t="shared" si="291"/>
        <v>0</v>
      </c>
      <c r="AH367" s="431">
        <f t="shared" si="292"/>
        <v>0</v>
      </c>
    </row>
    <row r="368" spans="1:34" x14ac:dyDescent="0.25">
      <c r="A368" s="90" t="s">
        <v>30</v>
      </c>
      <c r="B368" s="560"/>
      <c r="C368" s="27">
        <v>16.600000000000001</v>
      </c>
      <c r="D368" s="28">
        <v>2133</v>
      </c>
      <c r="E368" s="16">
        <f t="shared" si="278"/>
        <v>128.49397590361446</v>
      </c>
      <c r="F368" s="17">
        <f t="shared" si="279"/>
        <v>4</v>
      </c>
      <c r="G368" s="18">
        <v>66.400000000000006</v>
      </c>
      <c r="H368" s="19">
        <v>8532</v>
      </c>
      <c r="I368" s="18">
        <v>20</v>
      </c>
      <c r="J368" s="19">
        <v>1756</v>
      </c>
      <c r="K368" s="19">
        <v>43310</v>
      </c>
      <c r="L368" s="136">
        <v>41370</v>
      </c>
      <c r="M368" s="20" t="s">
        <v>8</v>
      </c>
      <c r="N368" s="21">
        <f t="shared" si="280"/>
        <v>4.8587699316628701</v>
      </c>
      <c r="O368" s="22">
        <f t="shared" si="281"/>
        <v>24.664009111617311</v>
      </c>
      <c r="P368" s="23">
        <f t="shared" si="282"/>
        <v>2609.0361445783128</v>
      </c>
      <c r="Q368" s="100">
        <f t="shared" si="283"/>
        <v>0.82325363338021562</v>
      </c>
      <c r="R368" s="17">
        <f t="shared" si="284"/>
        <v>27.999999999999996</v>
      </c>
      <c r="S368" s="24">
        <f t="shared" si="285"/>
        <v>464.79999999999995</v>
      </c>
      <c r="T368" s="25">
        <f t="shared" si="285"/>
        <v>59724</v>
      </c>
      <c r="U368" s="24">
        <f t="shared" si="285"/>
        <v>142</v>
      </c>
      <c r="V368" s="25">
        <f t="shared" si="285"/>
        <v>12082</v>
      </c>
      <c r="W368" s="25">
        <f t="shared" si="285"/>
        <v>292260</v>
      </c>
      <c r="X368" s="72">
        <f t="shared" si="285"/>
        <v>277530</v>
      </c>
      <c r="Y368" s="20" t="s">
        <v>8</v>
      </c>
      <c r="Z368" s="21">
        <f t="shared" si="286"/>
        <v>4.9432213209733487</v>
      </c>
      <c r="AA368" s="22">
        <f t="shared" si="287"/>
        <v>24.189703691441814</v>
      </c>
      <c r="AB368" s="103">
        <f t="shared" si="288"/>
        <v>17606.024096385539</v>
      </c>
      <c r="AC368" s="106">
        <f t="shared" si="289"/>
        <v>5.6643225503984995</v>
      </c>
      <c r="AD368" s="205">
        <v>2183.1325301204815</v>
      </c>
      <c r="AF368" s="132">
        <f t="shared" si="290"/>
        <v>-425.90361445783128</v>
      </c>
      <c r="AG368" s="431">
        <f t="shared" si="291"/>
        <v>0</v>
      </c>
      <c r="AH368" s="431">
        <f t="shared" si="292"/>
        <v>0</v>
      </c>
    </row>
    <row r="369" spans="1:34" x14ac:dyDescent="0.25">
      <c r="A369" s="90" t="s">
        <v>31</v>
      </c>
      <c r="B369" s="560"/>
      <c r="C369" s="27">
        <v>14.28</v>
      </c>
      <c r="D369" s="28">
        <v>1762</v>
      </c>
      <c r="E369" s="16">
        <f t="shared" si="278"/>
        <v>123.38935574229693</v>
      </c>
      <c r="F369" s="17">
        <f t="shared" si="279"/>
        <v>4</v>
      </c>
      <c r="G369" s="18">
        <v>57.12</v>
      </c>
      <c r="H369" s="19">
        <v>7048</v>
      </c>
      <c r="I369" s="18">
        <v>18</v>
      </c>
      <c r="J369" s="19">
        <v>1476</v>
      </c>
      <c r="K369" s="19">
        <v>34640</v>
      </c>
      <c r="L369" s="136">
        <v>33100</v>
      </c>
      <c r="M369" s="20" t="s">
        <v>8</v>
      </c>
      <c r="N369" s="21">
        <f t="shared" si="280"/>
        <v>4.7750677506775068</v>
      </c>
      <c r="O369" s="22">
        <f t="shared" si="281"/>
        <v>23.468834688346885</v>
      </c>
      <c r="P369" s="23">
        <f t="shared" si="282"/>
        <v>2425.7703081232494</v>
      </c>
      <c r="Q369" s="100">
        <f t="shared" si="283"/>
        <v>0.83768444948921683</v>
      </c>
      <c r="R369" s="17">
        <f t="shared" si="284"/>
        <v>28.000000000000004</v>
      </c>
      <c r="S369" s="24">
        <f t="shared" si="285"/>
        <v>399.84000000000003</v>
      </c>
      <c r="T369" s="25">
        <f t="shared" si="285"/>
        <v>49336</v>
      </c>
      <c r="U369" s="24">
        <f t="shared" si="285"/>
        <v>122</v>
      </c>
      <c r="V369" s="25">
        <f t="shared" si="285"/>
        <v>9265</v>
      </c>
      <c r="W369" s="25">
        <f t="shared" si="285"/>
        <v>212510</v>
      </c>
      <c r="X369" s="72">
        <f t="shared" si="285"/>
        <v>201890</v>
      </c>
      <c r="Y369" s="20" t="s">
        <v>8</v>
      </c>
      <c r="Z369" s="21">
        <f t="shared" si="286"/>
        <v>5.3249865083648142</v>
      </c>
      <c r="AA369" s="22">
        <f t="shared" si="287"/>
        <v>22.936859147328658</v>
      </c>
      <c r="AB369" s="103">
        <f t="shared" si="288"/>
        <v>14881.652661064427</v>
      </c>
      <c r="AC369" s="106">
        <f t="shared" si="289"/>
        <v>5.2582292849035186</v>
      </c>
      <c r="AD369" s="205">
        <v>1911.0644257703082</v>
      </c>
      <c r="AF369" s="132">
        <f t="shared" si="290"/>
        <v>-514.70588235294122</v>
      </c>
      <c r="AG369" s="431">
        <f t="shared" si="291"/>
        <v>0</v>
      </c>
      <c r="AH369" s="431">
        <f t="shared" si="292"/>
        <v>0</v>
      </c>
    </row>
    <row r="370" spans="1:34" x14ac:dyDescent="0.25">
      <c r="A370" s="90" t="s">
        <v>32</v>
      </c>
      <c r="B370" s="560"/>
      <c r="C370" s="27">
        <v>19.53</v>
      </c>
      <c r="D370" s="28">
        <v>2423</v>
      </c>
      <c r="E370" s="16">
        <f t="shared" si="278"/>
        <v>124.06554019457245</v>
      </c>
      <c r="F370" s="17">
        <f t="shared" si="279"/>
        <v>4</v>
      </c>
      <c r="G370" s="18">
        <v>78.12</v>
      </c>
      <c r="H370" s="19">
        <v>9692</v>
      </c>
      <c r="I370" s="18">
        <v>25</v>
      </c>
      <c r="J370" s="19">
        <v>1961</v>
      </c>
      <c r="K370" s="19">
        <v>49550</v>
      </c>
      <c r="L370" s="136">
        <v>47310</v>
      </c>
      <c r="M370" s="20" t="s">
        <v>8</v>
      </c>
      <c r="N370" s="21">
        <f t="shared" si="280"/>
        <v>4.9423763386027533</v>
      </c>
      <c r="O370" s="22">
        <f t="shared" si="281"/>
        <v>25.267720550739419</v>
      </c>
      <c r="P370" s="23">
        <f t="shared" si="282"/>
        <v>2537.122375832053</v>
      </c>
      <c r="Q370" s="100">
        <f t="shared" si="283"/>
        <v>0.80932728023111844</v>
      </c>
      <c r="R370" s="17">
        <f t="shared" si="284"/>
        <v>28</v>
      </c>
      <c r="S370" s="24">
        <f t="shared" si="285"/>
        <v>546.84</v>
      </c>
      <c r="T370" s="25">
        <f t="shared" si="285"/>
        <v>67844</v>
      </c>
      <c r="U370" s="24">
        <f t="shared" si="285"/>
        <v>171</v>
      </c>
      <c r="V370" s="25">
        <f t="shared" si="285"/>
        <v>13623</v>
      </c>
      <c r="W370" s="25">
        <f t="shared" si="285"/>
        <v>340020</v>
      </c>
      <c r="X370" s="72">
        <f t="shared" si="285"/>
        <v>322910</v>
      </c>
      <c r="Y370" s="20" t="s">
        <v>8</v>
      </c>
      <c r="Z370" s="21">
        <f t="shared" si="286"/>
        <v>4.9801071716949279</v>
      </c>
      <c r="AA370" s="22">
        <f t="shared" si="287"/>
        <v>24.959260074873377</v>
      </c>
      <c r="AB370" s="103">
        <f t="shared" si="288"/>
        <v>17410.138248847925</v>
      </c>
      <c r="AC370" s="106">
        <f t="shared" si="289"/>
        <v>5.6223689640940986</v>
      </c>
      <c r="AD370" s="205">
        <v>1991.2954429083461</v>
      </c>
      <c r="AF370" s="132">
        <f t="shared" si="290"/>
        <v>-545.82693292370686</v>
      </c>
      <c r="AG370" s="431">
        <f t="shared" si="291"/>
        <v>0</v>
      </c>
      <c r="AH370" s="431">
        <f t="shared" si="292"/>
        <v>0</v>
      </c>
    </row>
    <row r="371" spans="1:34" x14ac:dyDescent="0.25">
      <c r="A371" s="90" t="s">
        <v>33</v>
      </c>
      <c r="B371" s="560"/>
      <c r="C371" s="27">
        <v>19.88</v>
      </c>
      <c r="D371" s="28">
        <v>2473</v>
      </c>
      <c r="E371" s="16">
        <f t="shared" si="278"/>
        <v>124.39637826961771</v>
      </c>
      <c r="F371" s="17">
        <f t="shared" si="279"/>
        <v>4.0000000000000009</v>
      </c>
      <c r="G371" s="18">
        <v>79.52000000000001</v>
      </c>
      <c r="H371" s="19">
        <v>9892</v>
      </c>
      <c r="I371" s="18">
        <v>22</v>
      </c>
      <c r="J371" s="19">
        <v>2030</v>
      </c>
      <c r="K371" s="19">
        <v>50070</v>
      </c>
      <c r="L371" s="136">
        <v>47810</v>
      </c>
      <c r="M371" s="20" t="s">
        <v>8</v>
      </c>
      <c r="N371" s="21">
        <f t="shared" si="280"/>
        <v>4.8729064039408865</v>
      </c>
      <c r="O371" s="22">
        <f t="shared" si="281"/>
        <v>24.665024630541872</v>
      </c>
      <c r="P371" s="23">
        <f t="shared" si="282"/>
        <v>2518.611670020121</v>
      </c>
      <c r="Q371" s="100">
        <f t="shared" si="283"/>
        <v>0.82086534573392644</v>
      </c>
      <c r="R371" s="17">
        <f t="shared" si="284"/>
        <v>28</v>
      </c>
      <c r="S371" s="24">
        <f t="shared" si="285"/>
        <v>556.64</v>
      </c>
      <c r="T371" s="25">
        <f t="shared" si="285"/>
        <v>69244</v>
      </c>
      <c r="U371" s="24">
        <f t="shared" si="285"/>
        <v>170</v>
      </c>
      <c r="V371" s="25">
        <f t="shared" si="285"/>
        <v>14341</v>
      </c>
      <c r="W371" s="25">
        <f t="shared" si="285"/>
        <v>350140</v>
      </c>
      <c r="X371" s="72">
        <f t="shared" si="285"/>
        <v>332590</v>
      </c>
      <c r="Y371" s="20" t="s">
        <v>8</v>
      </c>
      <c r="Z371" s="21">
        <f t="shared" si="286"/>
        <v>4.8283941147758176</v>
      </c>
      <c r="AA371" s="22">
        <f t="shared" si="287"/>
        <v>24.41531273969737</v>
      </c>
      <c r="AB371" s="103">
        <f t="shared" si="288"/>
        <v>17612.67605633803</v>
      </c>
      <c r="AC371" s="106">
        <f t="shared" si="289"/>
        <v>5.7990295188030734</v>
      </c>
      <c r="AD371" s="205">
        <v>2504.5271629778672</v>
      </c>
      <c r="AF371" s="132">
        <f t="shared" si="290"/>
        <v>-14.08450704225379</v>
      </c>
      <c r="AG371" s="431">
        <f t="shared" si="291"/>
        <v>0</v>
      </c>
      <c r="AH371" s="431">
        <f t="shared" si="292"/>
        <v>0</v>
      </c>
    </row>
    <row r="372" spans="1:34" x14ac:dyDescent="0.25">
      <c r="A372" s="90" t="s">
        <v>34</v>
      </c>
      <c r="B372" s="560"/>
      <c r="C372" s="27">
        <v>19.899999999999999</v>
      </c>
      <c r="D372" s="28">
        <v>2485</v>
      </c>
      <c r="E372" s="16">
        <f t="shared" si="278"/>
        <v>124.87437185929649</v>
      </c>
      <c r="F372" s="17">
        <f t="shared" si="279"/>
        <v>4</v>
      </c>
      <c r="G372" s="18">
        <v>79.599999999999994</v>
      </c>
      <c r="H372" s="19">
        <v>9940</v>
      </c>
      <c r="I372" s="18">
        <v>25</v>
      </c>
      <c r="J372" s="19">
        <v>1948</v>
      </c>
      <c r="K372" s="19">
        <v>48000</v>
      </c>
      <c r="L372" s="136">
        <v>45840</v>
      </c>
      <c r="M372" s="20" t="s">
        <v>8</v>
      </c>
      <c r="N372" s="21">
        <f t="shared" si="280"/>
        <v>5.1026694045174539</v>
      </c>
      <c r="O372" s="22">
        <f t="shared" si="281"/>
        <v>24.640657084188913</v>
      </c>
      <c r="P372" s="23">
        <f t="shared" si="282"/>
        <v>2412.060301507538</v>
      </c>
      <c r="Q372" s="100">
        <f t="shared" si="283"/>
        <v>0.78390342052313888</v>
      </c>
      <c r="R372" s="17">
        <f t="shared" si="284"/>
        <v>28.000000000000004</v>
      </c>
      <c r="S372" s="24">
        <f t="shared" si="285"/>
        <v>557.20000000000005</v>
      </c>
      <c r="T372" s="25">
        <f t="shared" si="285"/>
        <v>69580</v>
      </c>
      <c r="U372" s="24">
        <f t="shared" si="285"/>
        <v>170</v>
      </c>
      <c r="V372" s="25">
        <f t="shared" si="285"/>
        <v>14854</v>
      </c>
      <c r="W372" s="25">
        <f t="shared" si="285"/>
        <v>358720</v>
      </c>
      <c r="X372" s="72">
        <f t="shared" si="285"/>
        <v>340770</v>
      </c>
      <c r="Y372" s="20" t="s">
        <v>8</v>
      </c>
      <c r="Z372" s="21">
        <f t="shared" si="286"/>
        <v>4.6842601319509898</v>
      </c>
      <c r="AA372" s="22">
        <f t="shared" si="287"/>
        <v>24.149723980072707</v>
      </c>
      <c r="AB372" s="103">
        <f t="shared" si="288"/>
        <v>18026.130653266333</v>
      </c>
      <c r="AC372" s="106">
        <f t="shared" si="289"/>
        <v>5.9774647887323944</v>
      </c>
      <c r="AD372" s="205">
        <v>2902.5125628140704</v>
      </c>
      <c r="AF372" s="132">
        <f t="shared" si="290"/>
        <v>490.45226130653236</v>
      </c>
      <c r="AG372" s="431">
        <f t="shared" si="291"/>
        <v>0</v>
      </c>
      <c r="AH372" s="431">
        <f t="shared" si="292"/>
        <v>0</v>
      </c>
    </row>
    <row r="373" spans="1:34" x14ac:dyDescent="0.25">
      <c r="A373" s="90" t="s">
        <v>35</v>
      </c>
      <c r="B373" s="560"/>
      <c r="C373" s="27">
        <v>16.489999999999998</v>
      </c>
      <c r="D373" s="28">
        <v>2171</v>
      </c>
      <c r="E373" s="16">
        <f t="shared" si="278"/>
        <v>131.65554881746513</v>
      </c>
      <c r="F373" s="17">
        <f t="shared" si="279"/>
        <v>4</v>
      </c>
      <c r="G373" s="18">
        <v>65.959999999999994</v>
      </c>
      <c r="H373" s="19">
        <v>8684</v>
      </c>
      <c r="I373" s="18">
        <v>18</v>
      </c>
      <c r="J373" s="19">
        <v>1374</v>
      </c>
      <c r="K373" s="19">
        <v>33390</v>
      </c>
      <c r="L373" s="136">
        <v>31910</v>
      </c>
      <c r="M373" s="20" t="s">
        <v>8</v>
      </c>
      <c r="N373" s="21">
        <f t="shared" si="280"/>
        <v>6.3202328966521106</v>
      </c>
      <c r="O373" s="22">
        <f t="shared" si="281"/>
        <v>24.301310043668121</v>
      </c>
      <c r="P373" s="23">
        <f t="shared" si="282"/>
        <v>2024.8635536688905</v>
      </c>
      <c r="Q373" s="100">
        <f t="shared" si="283"/>
        <v>0.63288807001381853</v>
      </c>
      <c r="R373" s="17">
        <f t="shared" si="284"/>
        <v>28</v>
      </c>
      <c r="S373" s="24">
        <f t="shared" si="285"/>
        <v>461.71999999999997</v>
      </c>
      <c r="T373" s="25">
        <f t="shared" si="285"/>
        <v>60788</v>
      </c>
      <c r="U373" s="24">
        <f t="shared" si="285"/>
        <v>145</v>
      </c>
      <c r="V373" s="25">
        <f t="shared" si="285"/>
        <v>11010</v>
      </c>
      <c r="W373" s="25">
        <f t="shared" si="285"/>
        <v>272730</v>
      </c>
      <c r="X373" s="72">
        <f t="shared" si="285"/>
        <v>259060</v>
      </c>
      <c r="Y373" s="20" t="s">
        <v>8</v>
      </c>
      <c r="Z373" s="21">
        <f t="shared" si="286"/>
        <v>5.5211625794732058</v>
      </c>
      <c r="AA373" s="22">
        <f t="shared" si="287"/>
        <v>24.771117166212534</v>
      </c>
      <c r="AB373" s="103">
        <f t="shared" si="288"/>
        <v>16539.114614918133</v>
      </c>
      <c r="AC373" s="106">
        <f t="shared" si="289"/>
        <v>5.0713956701980658</v>
      </c>
      <c r="AD373" s="205">
        <v>2440.2668283808371</v>
      </c>
      <c r="AF373" s="132">
        <f t="shared" si="290"/>
        <v>415.40327471194655</v>
      </c>
      <c r="AG373" s="431">
        <f t="shared" si="291"/>
        <v>0</v>
      </c>
      <c r="AH373" s="431">
        <f t="shared" si="292"/>
        <v>0</v>
      </c>
    </row>
    <row r="374" spans="1:34" x14ac:dyDescent="0.25">
      <c r="A374" s="90" t="s">
        <v>36</v>
      </c>
      <c r="B374" s="560"/>
      <c r="C374" s="27">
        <v>19.05</v>
      </c>
      <c r="D374" s="28">
        <v>2490</v>
      </c>
      <c r="E374" s="16">
        <f t="shared" si="278"/>
        <v>130.70866141732282</v>
      </c>
      <c r="F374" s="17">
        <f t="shared" si="279"/>
        <v>4</v>
      </c>
      <c r="G374" s="18">
        <v>76.2</v>
      </c>
      <c r="H374" s="19">
        <v>9960</v>
      </c>
      <c r="I374" s="18">
        <v>23</v>
      </c>
      <c r="J374" s="19">
        <v>1638</v>
      </c>
      <c r="K374" s="19">
        <v>39290</v>
      </c>
      <c r="L374" s="136">
        <v>37540</v>
      </c>
      <c r="M374" s="20" t="s">
        <v>8</v>
      </c>
      <c r="N374" s="21">
        <f t="shared" si="280"/>
        <v>6.0805860805860803</v>
      </c>
      <c r="O374" s="22">
        <f t="shared" si="281"/>
        <v>23.986568986568987</v>
      </c>
      <c r="P374" s="23">
        <f t="shared" si="282"/>
        <v>2062.4671916010498</v>
      </c>
      <c r="Q374" s="100">
        <f t="shared" si="283"/>
        <v>0.65783132530120481</v>
      </c>
      <c r="R374" s="17">
        <f t="shared" si="284"/>
        <v>28.000000000000004</v>
      </c>
      <c r="S374" s="24">
        <f t="shared" si="285"/>
        <v>533.40000000000009</v>
      </c>
      <c r="T374" s="25">
        <f t="shared" si="285"/>
        <v>69720</v>
      </c>
      <c r="U374" s="24">
        <f t="shared" si="285"/>
        <v>178</v>
      </c>
      <c r="V374" s="25">
        <f t="shared" si="285"/>
        <v>13235</v>
      </c>
      <c r="W374" s="25">
        <f t="shared" si="285"/>
        <v>325980</v>
      </c>
      <c r="X374" s="72">
        <f t="shared" si="285"/>
        <v>309650</v>
      </c>
      <c r="Y374" s="20" t="s">
        <v>8</v>
      </c>
      <c r="Z374" s="21">
        <f t="shared" si="286"/>
        <v>5.2678503966754819</v>
      </c>
      <c r="AA374" s="22">
        <f t="shared" si="287"/>
        <v>24.630147336607479</v>
      </c>
      <c r="AB374" s="103">
        <f t="shared" si="288"/>
        <v>17111.811023622045</v>
      </c>
      <c r="AC374" s="106">
        <f t="shared" si="289"/>
        <v>5.3152610441767072</v>
      </c>
      <c r="AD374" s="205">
        <v>2024.1469816272966</v>
      </c>
      <c r="AF374" s="257">
        <f t="shared" si="290"/>
        <v>-38.320209973753208</v>
      </c>
      <c r="AG374" s="431">
        <f t="shared" si="291"/>
        <v>0</v>
      </c>
      <c r="AH374" s="431">
        <f t="shared" si="292"/>
        <v>0</v>
      </c>
    </row>
    <row r="375" spans="1:34" x14ac:dyDescent="0.25">
      <c r="A375" s="90" t="s">
        <v>37</v>
      </c>
      <c r="B375" s="560"/>
      <c r="C375" s="27">
        <v>20.239999999999998</v>
      </c>
      <c r="D375" s="28">
        <v>2519</v>
      </c>
      <c r="E375" s="16">
        <f t="shared" si="278"/>
        <v>124.45652173913045</v>
      </c>
      <c r="F375" s="17">
        <f t="shared" si="279"/>
        <v>4</v>
      </c>
      <c r="G375" s="18">
        <v>80.959999999999994</v>
      </c>
      <c r="H375" s="19">
        <v>10076</v>
      </c>
      <c r="I375" s="18">
        <v>24</v>
      </c>
      <c r="J375" s="19">
        <v>1811</v>
      </c>
      <c r="K375" s="19">
        <v>43500</v>
      </c>
      <c r="L375" s="136">
        <v>41550</v>
      </c>
      <c r="M375" s="20" t="s">
        <v>8</v>
      </c>
      <c r="N375" s="21">
        <f t="shared" si="280"/>
        <v>5.563776918829376</v>
      </c>
      <c r="O375" s="22">
        <f t="shared" si="281"/>
        <v>24.019878520154609</v>
      </c>
      <c r="P375" s="23">
        <f t="shared" si="282"/>
        <v>2149.209486166008</v>
      </c>
      <c r="Q375" s="100">
        <f t="shared" si="283"/>
        <v>0.7189360857483128</v>
      </c>
      <c r="R375" s="17">
        <f t="shared" si="284"/>
        <v>28.000000000000004</v>
      </c>
      <c r="S375" s="24">
        <f t="shared" si="285"/>
        <v>566.72</v>
      </c>
      <c r="T375" s="25">
        <f t="shared" si="285"/>
        <v>70532</v>
      </c>
      <c r="U375" s="24">
        <f t="shared" si="285"/>
        <v>175</v>
      </c>
      <c r="V375" s="25">
        <f t="shared" si="285"/>
        <v>12845</v>
      </c>
      <c r="W375" s="25">
        <f t="shared" si="285"/>
        <v>316230</v>
      </c>
      <c r="X375" s="72">
        <f t="shared" si="285"/>
        <v>300360</v>
      </c>
      <c r="Y375" s="20" t="s">
        <v>8</v>
      </c>
      <c r="Z375" s="21">
        <f t="shared" si="286"/>
        <v>5.4910081743869208</v>
      </c>
      <c r="AA375" s="22">
        <f t="shared" si="287"/>
        <v>24.61891786687427</v>
      </c>
      <c r="AB375" s="103">
        <f t="shared" si="288"/>
        <v>15624.011857707512</v>
      </c>
      <c r="AC375" s="106">
        <f t="shared" si="289"/>
        <v>5.0992457324335057</v>
      </c>
      <c r="AD375" s="205">
        <v>1769.2687747035575</v>
      </c>
      <c r="AF375" s="132">
        <f t="shared" si="290"/>
        <v>-379.94071146245051</v>
      </c>
      <c r="AG375" s="431">
        <f t="shared" si="291"/>
        <v>0</v>
      </c>
      <c r="AH375" s="431">
        <f t="shared" si="292"/>
        <v>0</v>
      </c>
    </row>
    <row r="376" spans="1:34" x14ac:dyDescent="0.25">
      <c r="A376" s="90" t="s">
        <v>18</v>
      </c>
      <c r="B376" s="560"/>
      <c r="C376" s="27">
        <v>15.47</v>
      </c>
      <c r="D376" s="28">
        <v>1640</v>
      </c>
      <c r="E376" s="16">
        <f t="shared" si="278"/>
        <v>106.01163542340012</v>
      </c>
      <c r="F376" s="17">
        <f t="shared" si="279"/>
        <v>4</v>
      </c>
      <c r="G376" s="18">
        <v>61.88</v>
      </c>
      <c r="H376" s="19">
        <v>6560</v>
      </c>
      <c r="I376" s="18">
        <v>20</v>
      </c>
      <c r="J376" s="19">
        <v>1430</v>
      </c>
      <c r="K376" s="19">
        <v>34680</v>
      </c>
      <c r="L376" s="136">
        <v>33140</v>
      </c>
      <c r="M376" s="20" t="s">
        <v>8</v>
      </c>
      <c r="N376" s="21">
        <f t="shared" si="280"/>
        <v>4.5874125874125875</v>
      </c>
      <c r="O376" s="22">
        <f t="shared" si="281"/>
        <v>24.251748251748253</v>
      </c>
      <c r="P376" s="23">
        <f t="shared" si="282"/>
        <v>2241.7582417582416</v>
      </c>
      <c r="Q376" s="100">
        <f t="shared" si="283"/>
        <v>0.87195121951219512</v>
      </c>
      <c r="R376" s="17">
        <f t="shared" si="284"/>
        <v>27.999999999999996</v>
      </c>
      <c r="S376" s="24">
        <f t="shared" si="285"/>
        <v>433.15999999999997</v>
      </c>
      <c r="T376" s="25">
        <f t="shared" si="285"/>
        <v>45920</v>
      </c>
      <c r="U376" s="24">
        <f t="shared" si="285"/>
        <v>132</v>
      </c>
      <c r="V376" s="25">
        <f t="shared" si="285"/>
        <v>9484</v>
      </c>
      <c r="W376" s="25">
        <f t="shared" si="285"/>
        <v>226460</v>
      </c>
      <c r="X376" s="72">
        <f t="shared" si="285"/>
        <v>215140</v>
      </c>
      <c r="Y376" s="20" t="s">
        <v>8</v>
      </c>
      <c r="Z376" s="21">
        <f t="shared" si="286"/>
        <v>4.8418388865457613</v>
      </c>
      <c r="AA376" s="22">
        <f t="shared" si="287"/>
        <v>23.878110501897932</v>
      </c>
      <c r="AB376" s="103">
        <f t="shared" si="288"/>
        <v>14638.655462184874</v>
      </c>
      <c r="AC376" s="106">
        <f t="shared" si="289"/>
        <v>5.7829268292682929</v>
      </c>
      <c r="AD376" s="205">
        <v>1645.7659987071752</v>
      </c>
      <c r="AE376">
        <v>230</v>
      </c>
      <c r="AF376" s="132">
        <f t="shared" si="290"/>
        <v>-595.99224305106645</v>
      </c>
      <c r="AG376" s="431">
        <f t="shared" si="291"/>
        <v>200.54878048780489</v>
      </c>
      <c r="AH376" s="431">
        <f t="shared" si="292"/>
        <v>4863.6585365853662</v>
      </c>
    </row>
    <row r="377" spans="1:34" x14ac:dyDescent="0.25">
      <c r="A377" s="90" t="s">
        <v>38</v>
      </c>
      <c r="B377" s="560"/>
      <c r="C377" s="27">
        <v>20.6</v>
      </c>
      <c r="D377" s="28">
        <v>2628</v>
      </c>
      <c r="E377" s="16">
        <f t="shared" si="278"/>
        <v>127.57281553398057</v>
      </c>
      <c r="F377" s="17">
        <f t="shared" si="279"/>
        <v>4</v>
      </c>
      <c r="G377" s="18">
        <v>82.4</v>
      </c>
      <c r="H377" s="19">
        <v>10512</v>
      </c>
      <c r="I377" s="18">
        <v>19</v>
      </c>
      <c r="J377" s="19">
        <v>1852</v>
      </c>
      <c r="K377" s="19">
        <v>44290</v>
      </c>
      <c r="L377" s="136">
        <v>42300</v>
      </c>
      <c r="M377" s="20" t="s">
        <v>8</v>
      </c>
      <c r="N377" s="21">
        <f t="shared" si="280"/>
        <v>5.676025917926566</v>
      </c>
      <c r="O377" s="22">
        <f t="shared" si="281"/>
        <v>23.914686825053995</v>
      </c>
      <c r="P377" s="23">
        <f t="shared" si="282"/>
        <v>2150</v>
      </c>
      <c r="Q377" s="100">
        <f t="shared" si="283"/>
        <v>0.70471841704718419</v>
      </c>
      <c r="R377" s="17">
        <f t="shared" si="284"/>
        <v>28</v>
      </c>
      <c r="S377" s="24">
        <f t="shared" si="285"/>
        <v>576.80000000000007</v>
      </c>
      <c r="T377" s="25">
        <f t="shared" si="285"/>
        <v>73584</v>
      </c>
      <c r="U377" s="24">
        <f t="shared" si="285"/>
        <v>163</v>
      </c>
      <c r="V377" s="25">
        <f t="shared" si="285"/>
        <v>15188</v>
      </c>
      <c r="W377" s="25">
        <f t="shared" si="285"/>
        <v>373480</v>
      </c>
      <c r="X377" s="72">
        <f t="shared" si="285"/>
        <v>336740</v>
      </c>
      <c r="Y377" s="20" t="s">
        <v>8</v>
      </c>
      <c r="Z377" s="21">
        <f t="shared" si="286"/>
        <v>4.8448775348959705</v>
      </c>
      <c r="AA377" s="22">
        <f t="shared" si="287"/>
        <v>24.590466157492756</v>
      </c>
      <c r="AB377" s="103">
        <f t="shared" si="288"/>
        <v>18130.097087378639</v>
      </c>
      <c r="AC377" s="106">
        <f t="shared" si="289"/>
        <v>5.7792998477929984</v>
      </c>
      <c r="AD377" s="205">
        <v>2091.2621359223299</v>
      </c>
      <c r="AF377" s="132">
        <f t="shared" si="290"/>
        <v>-58.73786407767011</v>
      </c>
      <c r="AG377" s="431">
        <f t="shared" si="291"/>
        <v>0</v>
      </c>
      <c r="AH377" s="431">
        <f t="shared" si="292"/>
        <v>0</v>
      </c>
    </row>
    <row r="378" spans="1:34" x14ac:dyDescent="0.25">
      <c r="A378" s="90" t="s">
        <v>39</v>
      </c>
      <c r="B378" s="560"/>
      <c r="C378" s="27">
        <v>17.48</v>
      </c>
      <c r="D378" s="28">
        <v>2303</v>
      </c>
      <c r="E378" s="16">
        <f t="shared" si="278"/>
        <v>131.75057208237985</v>
      </c>
      <c r="F378" s="17">
        <f t="shared" si="279"/>
        <v>4</v>
      </c>
      <c r="G378" s="18">
        <v>69.92</v>
      </c>
      <c r="H378" s="19">
        <v>9212</v>
      </c>
      <c r="I378" s="18">
        <v>21</v>
      </c>
      <c r="J378" s="19">
        <v>1702</v>
      </c>
      <c r="K378" s="19">
        <v>40910</v>
      </c>
      <c r="L378" s="136">
        <v>39020</v>
      </c>
      <c r="M378" s="20" t="s">
        <v>8</v>
      </c>
      <c r="N378" s="21">
        <f t="shared" si="280"/>
        <v>5.4124559341950649</v>
      </c>
      <c r="O378" s="22">
        <f t="shared" si="281"/>
        <v>24.036427732079908</v>
      </c>
      <c r="P378" s="23">
        <f t="shared" si="282"/>
        <v>2340.3890160183064</v>
      </c>
      <c r="Q378" s="100">
        <f t="shared" si="283"/>
        <v>0.73903603994789402</v>
      </c>
      <c r="R378" s="17">
        <f t="shared" si="284"/>
        <v>28.000000000000004</v>
      </c>
      <c r="S378" s="24">
        <f t="shared" si="285"/>
        <v>489.44000000000005</v>
      </c>
      <c r="T378" s="25">
        <f t="shared" si="285"/>
        <v>64484</v>
      </c>
      <c r="U378" s="24">
        <f t="shared" si="285"/>
        <v>159</v>
      </c>
      <c r="V378" s="25">
        <f t="shared" si="285"/>
        <v>12400</v>
      </c>
      <c r="W378" s="25">
        <f t="shared" si="285"/>
        <v>304440</v>
      </c>
      <c r="X378" s="72">
        <f t="shared" si="285"/>
        <v>289140</v>
      </c>
      <c r="Y378" s="20" t="s">
        <v>8</v>
      </c>
      <c r="Z378" s="21">
        <f t="shared" si="286"/>
        <v>5.2003225806451612</v>
      </c>
      <c r="AA378" s="22">
        <f t="shared" si="287"/>
        <v>24.551612903225806</v>
      </c>
      <c r="AB378" s="103">
        <f t="shared" si="288"/>
        <v>17416.475972540044</v>
      </c>
      <c r="AC378" s="106">
        <f t="shared" si="289"/>
        <v>5.3842813721233176</v>
      </c>
      <c r="AD378" s="205">
        <v>1938.787185354691</v>
      </c>
      <c r="AF378" s="132">
        <f t="shared" si="290"/>
        <v>-401.60183066361537</v>
      </c>
      <c r="AG378" s="431">
        <f t="shared" si="291"/>
        <v>0</v>
      </c>
      <c r="AH378" s="431">
        <f t="shared" si="292"/>
        <v>0</v>
      </c>
    </row>
    <row r="379" spans="1:34" x14ac:dyDescent="0.25">
      <c r="A379" s="90" t="s">
        <v>40</v>
      </c>
      <c r="B379" s="560"/>
      <c r="C379" s="27">
        <v>12.81</v>
      </c>
      <c r="D379" s="28">
        <v>1641</v>
      </c>
      <c r="E379" s="16">
        <f t="shared" si="278"/>
        <v>128.10304449648712</v>
      </c>
      <c r="F379" s="17">
        <f t="shared" si="279"/>
        <v>4</v>
      </c>
      <c r="G379" s="18">
        <v>51.24</v>
      </c>
      <c r="H379" s="19">
        <v>6564</v>
      </c>
      <c r="I379" s="18">
        <v>17</v>
      </c>
      <c r="J379" s="19">
        <v>1208</v>
      </c>
      <c r="K379" s="19">
        <v>29220</v>
      </c>
      <c r="L379" s="136">
        <v>27840</v>
      </c>
      <c r="M379" s="20" t="s">
        <v>8</v>
      </c>
      <c r="N379" s="21">
        <f t="shared" si="280"/>
        <v>5.4337748344370862</v>
      </c>
      <c r="O379" s="22">
        <f t="shared" si="281"/>
        <v>24.188741721854306</v>
      </c>
      <c r="P379" s="23">
        <f t="shared" si="282"/>
        <v>2281.0304449648711</v>
      </c>
      <c r="Q379" s="100">
        <f t="shared" si="283"/>
        <v>0.73613650213284587</v>
      </c>
      <c r="R379" s="17">
        <f t="shared" si="284"/>
        <v>28</v>
      </c>
      <c r="S379" s="24">
        <f t="shared" si="285"/>
        <v>358.68</v>
      </c>
      <c r="T379" s="25">
        <f t="shared" si="285"/>
        <v>45948</v>
      </c>
      <c r="U379" s="24">
        <f t="shared" si="285"/>
        <v>106</v>
      </c>
      <c r="V379" s="25">
        <f t="shared" si="285"/>
        <v>8660</v>
      </c>
      <c r="W379" s="25">
        <f t="shared" si="285"/>
        <v>201210</v>
      </c>
      <c r="X379" s="72">
        <f t="shared" si="285"/>
        <v>191030</v>
      </c>
      <c r="Y379" s="20" t="s">
        <v>8</v>
      </c>
      <c r="Z379" s="21">
        <f t="shared" si="286"/>
        <v>5.3057736720554276</v>
      </c>
      <c r="AA379" s="22">
        <f t="shared" si="287"/>
        <v>23.234411085450347</v>
      </c>
      <c r="AB379" s="103">
        <f t="shared" si="288"/>
        <v>15707.259953161592</v>
      </c>
      <c r="AC379" s="106">
        <f t="shared" si="289"/>
        <v>5.2772699573430835</v>
      </c>
      <c r="AD379" s="205">
        <v>1813.4270101483216</v>
      </c>
      <c r="AF379" s="132">
        <f t="shared" si="290"/>
        <v>-467.60343481654945</v>
      </c>
      <c r="AG379" s="431">
        <f t="shared" si="291"/>
        <v>0</v>
      </c>
      <c r="AH379" s="431">
        <f t="shared" si="292"/>
        <v>0</v>
      </c>
    </row>
    <row r="380" spans="1:34" x14ac:dyDescent="0.25">
      <c r="A380" s="91" t="s">
        <v>41</v>
      </c>
      <c r="B380" s="561"/>
      <c r="C380" s="54">
        <v>2.2200000000000002</v>
      </c>
      <c r="D380" s="55">
        <v>278</v>
      </c>
      <c r="E380" s="11">
        <f t="shared" si="278"/>
        <v>125.22522522522522</v>
      </c>
      <c r="F380" s="7">
        <f t="shared" si="279"/>
        <v>4</v>
      </c>
      <c r="G380" s="6">
        <v>8.8800000000000008</v>
      </c>
      <c r="H380" s="5">
        <v>1112</v>
      </c>
      <c r="I380" s="6">
        <v>4</v>
      </c>
      <c r="J380" s="5">
        <v>314</v>
      </c>
      <c r="K380" s="5">
        <v>7930</v>
      </c>
      <c r="L380" s="137">
        <v>7560</v>
      </c>
      <c r="M380" s="131" t="s">
        <v>8</v>
      </c>
      <c r="N380" s="60">
        <f t="shared" si="280"/>
        <v>3.5414012738853504</v>
      </c>
      <c r="O380" s="61">
        <f t="shared" si="281"/>
        <v>25.254777070063696</v>
      </c>
      <c r="P380" s="62">
        <f t="shared" si="282"/>
        <v>3572.0720720720719</v>
      </c>
      <c r="Q380" s="120">
        <f t="shared" si="283"/>
        <v>1.1294964028776979</v>
      </c>
      <c r="R380" s="17">
        <f t="shared" si="284"/>
        <v>28</v>
      </c>
      <c r="S380" s="24">
        <f t="shared" ref="S380:X395" si="293">G380+S329</f>
        <v>62.160000000000004</v>
      </c>
      <c r="T380" s="25">
        <f t="shared" si="293"/>
        <v>7784</v>
      </c>
      <c r="U380" s="24">
        <f t="shared" si="293"/>
        <v>28</v>
      </c>
      <c r="V380" s="25">
        <f t="shared" si="293"/>
        <v>1858</v>
      </c>
      <c r="W380" s="25">
        <f t="shared" si="293"/>
        <v>45770</v>
      </c>
      <c r="X380" s="72">
        <f t="shared" si="293"/>
        <v>43470</v>
      </c>
      <c r="Y380" s="131" t="s">
        <v>8</v>
      </c>
      <c r="Z380" s="21">
        <f t="shared" si="286"/>
        <v>4.1894510226049517</v>
      </c>
      <c r="AA380" s="22">
        <f t="shared" si="287"/>
        <v>24.634015069967706</v>
      </c>
      <c r="AB380" s="103">
        <f t="shared" si="288"/>
        <v>20617.117117117115</v>
      </c>
      <c r="AC380" s="106">
        <f t="shared" si="289"/>
        <v>6.6834532374100721</v>
      </c>
      <c r="AD380" s="205">
        <v>2797.2972972972971</v>
      </c>
      <c r="AF380" s="132">
        <f t="shared" si="290"/>
        <v>-774.77477477477487</v>
      </c>
      <c r="AG380" s="431">
        <f t="shared" si="291"/>
        <v>0</v>
      </c>
      <c r="AH380" s="431">
        <f t="shared" si="292"/>
        <v>0</v>
      </c>
    </row>
    <row r="381" spans="1:34" x14ac:dyDescent="0.25">
      <c r="A381" s="92" t="s">
        <v>24</v>
      </c>
      <c r="B381" s="44"/>
      <c r="C381" s="45">
        <f t="shared" ref="C381:D381" si="294">SUM(C364:C380)</f>
        <v>285.72000000000003</v>
      </c>
      <c r="D381" s="46">
        <f t="shared" si="294"/>
        <v>35857</v>
      </c>
      <c r="E381" s="130">
        <f t="shared" si="278"/>
        <v>125.49699006019878</v>
      </c>
      <c r="F381" s="73"/>
      <c r="G381" s="45">
        <f t="shared" ref="G381:L381" si="295">SUM(G364:G380)</f>
        <v>1142.8800000000001</v>
      </c>
      <c r="H381" s="46">
        <f t="shared" si="295"/>
        <v>143428</v>
      </c>
      <c r="I381" s="45">
        <f t="shared" si="295"/>
        <v>337</v>
      </c>
      <c r="J381" s="46">
        <f t="shared" si="295"/>
        <v>27235</v>
      </c>
      <c r="K381" s="46">
        <f t="shared" si="295"/>
        <v>663180</v>
      </c>
      <c r="L381" s="46">
        <f t="shared" si="295"/>
        <v>633330</v>
      </c>
      <c r="M381" s="74" t="s">
        <v>8</v>
      </c>
      <c r="N381" s="75">
        <f t="shared" si="280"/>
        <v>5.2663117312281988</v>
      </c>
      <c r="O381" s="76">
        <f t="shared" si="281"/>
        <v>24.350284560308427</v>
      </c>
      <c r="P381" s="77">
        <f t="shared" si="282"/>
        <v>2321.0835783284333</v>
      </c>
      <c r="Q381" s="101">
        <f>J381/D381</f>
        <v>0.7595448587444571</v>
      </c>
      <c r="R381" s="73"/>
      <c r="S381" s="45">
        <f t="shared" ref="S381:W381" si="296">SUM(S364:S380)</f>
        <v>8000.1600000000017</v>
      </c>
      <c r="T381" s="46">
        <f t="shared" si="296"/>
        <v>1003996</v>
      </c>
      <c r="U381" s="45">
        <f t="shared" si="296"/>
        <v>2470</v>
      </c>
      <c r="V381" s="46">
        <f t="shared" si="296"/>
        <v>197231</v>
      </c>
      <c r="W381" s="46">
        <f t="shared" si="296"/>
        <v>4786640</v>
      </c>
      <c r="X381" s="72">
        <f t="shared" si="293"/>
        <v>4528240</v>
      </c>
      <c r="Y381" s="129" t="s">
        <v>8</v>
      </c>
      <c r="Z381" s="75">
        <f t="shared" si="286"/>
        <v>5.0904573824601611</v>
      </c>
      <c r="AA381" s="76">
        <f t="shared" si="287"/>
        <v>24.269207173314541</v>
      </c>
      <c r="AB381" s="112">
        <f t="shared" si="288"/>
        <v>16752.904941901161</v>
      </c>
      <c r="AC381" s="107">
        <f>V381/D381</f>
        <v>5.5004880497531863</v>
      </c>
      <c r="AD381" s="205">
        <v>2158.1268374632505</v>
      </c>
      <c r="AF381" s="132"/>
      <c r="AG381" s="431">
        <f t="shared" si="291"/>
        <v>0</v>
      </c>
      <c r="AH381" s="431">
        <f t="shared" si="292"/>
        <v>0</v>
      </c>
    </row>
    <row r="382" spans="1:34" x14ac:dyDescent="0.25">
      <c r="A382" s="90" t="s">
        <v>42</v>
      </c>
      <c r="B382" s="562">
        <v>1998</v>
      </c>
      <c r="C382" s="27">
        <v>19.739999999999998</v>
      </c>
      <c r="D382" s="28">
        <v>2490</v>
      </c>
      <c r="E382" s="16">
        <f t="shared" si="278"/>
        <v>126.13981762917935</v>
      </c>
      <c r="F382" s="17">
        <f t="shared" ref="F382:F392" si="297">G382/C382</f>
        <v>4.0000000000000009</v>
      </c>
      <c r="G382" s="18">
        <v>78.960000000000008</v>
      </c>
      <c r="H382" s="19">
        <v>9960</v>
      </c>
      <c r="I382" s="18">
        <v>22</v>
      </c>
      <c r="J382" s="19">
        <v>1967</v>
      </c>
      <c r="K382" s="19">
        <v>48720</v>
      </c>
      <c r="L382" s="136">
        <v>46450</v>
      </c>
      <c r="M382" s="20" t="s">
        <v>8</v>
      </c>
      <c r="N382" s="21">
        <f t="shared" si="280"/>
        <v>5.0635485510930351</v>
      </c>
      <c r="O382" s="22">
        <f t="shared" si="281"/>
        <v>24.768683274021353</v>
      </c>
      <c r="P382" s="23">
        <f t="shared" si="282"/>
        <v>2468.0851063829791</v>
      </c>
      <c r="Q382" s="100">
        <f t="shared" ref="Q382:Q392" si="298">J382/D382</f>
        <v>0.78995983935742975</v>
      </c>
      <c r="R382" s="17">
        <f t="shared" ref="R382:R392" si="299">S382/C382</f>
        <v>27.999999999999996</v>
      </c>
      <c r="S382" s="24">
        <f t="shared" ref="S382:W392" si="300">G382+S331</f>
        <v>552.71999999999991</v>
      </c>
      <c r="T382" s="25">
        <f t="shared" si="300"/>
        <v>69720</v>
      </c>
      <c r="U382" s="24">
        <f t="shared" si="300"/>
        <v>170</v>
      </c>
      <c r="V382" s="25">
        <f t="shared" si="300"/>
        <v>13982</v>
      </c>
      <c r="W382" s="25">
        <f t="shared" si="300"/>
        <v>339820</v>
      </c>
      <c r="X382" s="72">
        <f t="shared" si="293"/>
        <v>322650</v>
      </c>
      <c r="Y382" s="131" t="s">
        <v>8</v>
      </c>
      <c r="Z382" s="21">
        <f t="shared" si="286"/>
        <v>4.9864110999856956</v>
      </c>
      <c r="AA382" s="22">
        <f t="shared" si="287"/>
        <v>24.304105278214848</v>
      </c>
      <c r="AB382" s="103">
        <f t="shared" si="288"/>
        <v>17214.792299898683</v>
      </c>
      <c r="AC382" s="106">
        <f t="shared" ref="AC382:AC392" si="301">V382/D382</f>
        <v>5.615261044176707</v>
      </c>
      <c r="AD382" s="205">
        <v>2508.6119554204661</v>
      </c>
      <c r="AF382" s="132">
        <f t="shared" ref="AF382:AF392" si="302">AD382-P382</f>
        <v>40.526849037486954</v>
      </c>
      <c r="AG382" s="431">
        <f t="shared" si="291"/>
        <v>0</v>
      </c>
      <c r="AH382" s="431">
        <f t="shared" si="292"/>
        <v>0</v>
      </c>
    </row>
    <row r="383" spans="1:34" x14ac:dyDescent="0.25">
      <c r="A383" s="89" t="s">
        <v>43</v>
      </c>
      <c r="B383" s="563"/>
      <c r="C383" s="78">
        <v>22.16</v>
      </c>
      <c r="D383" s="79">
        <v>2704</v>
      </c>
      <c r="E383" s="63">
        <f t="shared" si="278"/>
        <v>122.02166064981949</v>
      </c>
      <c r="F383" s="64">
        <f t="shared" si="297"/>
        <v>4</v>
      </c>
      <c r="G383" s="65">
        <v>88.64</v>
      </c>
      <c r="H383" s="66">
        <v>10815</v>
      </c>
      <c r="I383" s="65">
        <v>28</v>
      </c>
      <c r="J383" s="66">
        <v>2155</v>
      </c>
      <c r="K383" s="66">
        <v>51240</v>
      </c>
      <c r="L383" s="135">
        <v>48830</v>
      </c>
      <c r="M383" s="67" t="s">
        <v>8</v>
      </c>
      <c r="N383" s="68">
        <f t="shared" si="280"/>
        <v>5.0185614849187932</v>
      </c>
      <c r="O383" s="69">
        <f t="shared" si="281"/>
        <v>23.777262180974478</v>
      </c>
      <c r="P383" s="70">
        <f t="shared" si="282"/>
        <v>2312.274368231047</v>
      </c>
      <c r="Q383" s="100">
        <f t="shared" si="298"/>
        <v>0.79696745562130178</v>
      </c>
      <c r="R383" s="64">
        <f t="shared" si="299"/>
        <v>28.142599277978338</v>
      </c>
      <c r="S383" s="71">
        <f t="shared" si="300"/>
        <v>623.64</v>
      </c>
      <c r="T383" s="72">
        <f t="shared" si="300"/>
        <v>76042</v>
      </c>
      <c r="U383" s="71">
        <f t="shared" si="300"/>
        <v>194</v>
      </c>
      <c r="V383" s="72">
        <f t="shared" si="300"/>
        <v>15851</v>
      </c>
      <c r="W383" s="72">
        <f t="shared" si="300"/>
        <v>370790</v>
      </c>
      <c r="X383" s="72">
        <f t="shared" si="293"/>
        <v>352060</v>
      </c>
      <c r="Y383" s="67" t="s">
        <v>8</v>
      </c>
      <c r="Z383" s="21">
        <f t="shared" si="286"/>
        <v>4.7972998548987444</v>
      </c>
      <c r="AA383" s="22">
        <f t="shared" si="287"/>
        <v>23.392215002208061</v>
      </c>
      <c r="AB383" s="103">
        <f t="shared" si="288"/>
        <v>16732.400722021659</v>
      </c>
      <c r="AC383" s="106">
        <f t="shared" si="301"/>
        <v>5.8620562130177518</v>
      </c>
      <c r="AD383" s="205">
        <v>2236.0108303249099</v>
      </c>
      <c r="AF383" s="132">
        <f t="shared" si="302"/>
        <v>-76.263537906137117</v>
      </c>
      <c r="AG383" s="431">
        <f t="shared" si="291"/>
        <v>0</v>
      </c>
      <c r="AH383" s="431">
        <f t="shared" si="292"/>
        <v>0</v>
      </c>
    </row>
    <row r="384" spans="1:34" x14ac:dyDescent="0.25">
      <c r="A384" s="90" t="s">
        <v>44</v>
      </c>
      <c r="B384" s="563"/>
      <c r="C384" s="27">
        <v>13.09</v>
      </c>
      <c r="D384" s="28">
        <v>1518</v>
      </c>
      <c r="E384" s="16">
        <f t="shared" si="278"/>
        <v>115.96638655462185</v>
      </c>
      <c r="F384" s="17">
        <f t="shared" si="297"/>
        <v>3.7326203208556148</v>
      </c>
      <c r="G384" s="18">
        <v>48.86</v>
      </c>
      <c r="H384" s="19">
        <v>5666</v>
      </c>
      <c r="I384" s="18">
        <v>14</v>
      </c>
      <c r="J384" s="19">
        <v>1144</v>
      </c>
      <c r="K384" s="19">
        <v>26850</v>
      </c>
      <c r="L384" s="136">
        <v>25590</v>
      </c>
      <c r="M384" s="20" t="s">
        <v>8</v>
      </c>
      <c r="N384" s="21">
        <f t="shared" si="280"/>
        <v>4.9527972027972025</v>
      </c>
      <c r="O384" s="22">
        <f t="shared" si="281"/>
        <v>23.47027972027972</v>
      </c>
      <c r="P384" s="23">
        <f t="shared" si="282"/>
        <v>2051.1841100076394</v>
      </c>
      <c r="Q384" s="100">
        <f t="shared" si="298"/>
        <v>0.75362318840579712</v>
      </c>
      <c r="R384" s="17">
        <f t="shared" si="299"/>
        <v>27.847211611917498</v>
      </c>
      <c r="S384" s="24">
        <f t="shared" si="300"/>
        <v>364.52000000000004</v>
      </c>
      <c r="T384" s="25">
        <f t="shared" si="300"/>
        <v>42274</v>
      </c>
      <c r="U384" s="24">
        <f t="shared" si="300"/>
        <v>111</v>
      </c>
      <c r="V384" s="25">
        <f t="shared" si="300"/>
        <v>9548</v>
      </c>
      <c r="W384" s="25">
        <f t="shared" si="300"/>
        <v>221380</v>
      </c>
      <c r="X384" s="72">
        <f t="shared" si="293"/>
        <v>210210</v>
      </c>
      <c r="Y384" s="20" t="s">
        <v>8</v>
      </c>
      <c r="Z384" s="21">
        <f t="shared" si="286"/>
        <v>4.427524088814411</v>
      </c>
      <c r="AA384" s="22">
        <f t="shared" si="287"/>
        <v>23.186007540846251</v>
      </c>
      <c r="AB384" s="103">
        <f t="shared" si="288"/>
        <v>16912.146676852561</v>
      </c>
      <c r="AC384" s="106">
        <f t="shared" si="301"/>
        <v>6.2898550724637685</v>
      </c>
      <c r="AD384" s="205">
        <v>2213.9037433155081</v>
      </c>
      <c r="AF384" s="132">
        <f t="shared" si="302"/>
        <v>162.71963330786866</v>
      </c>
      <c r="AG384" s="431">
        <f t="shared" si="291"/>
        <v>0</v>
      </c>
      <c r="AH384" s="431">
        <f t="shared" si="292"/>
        <v>0</v>
      </c>
    </row>
    <row r="385" spans="1:34" x14ac:dyDescent="0.25">
      <c r="A385" s="90" t="s">
        <v>45</v>
      </c>
      <c r="B385" s="563"/>
      <c r="C385" s="27">
        <v>16.28</v>
      </c>
      <c r="D385" s="28">
        <v>1976</v>
      </c>
      <c r="E385" s="16">
        <f t="shared" si="278"/>
        <v>121.37592137592137</v>
      </c>
      <c r="F385" s="17">
        <f t="shared" si="297"/>
        <v>4</v>
      </c>
      <c r="G385" s="18">
        <v>65.12</v>
      </c>
      <c r="H385" s="19">
        <v>7904</v>
      </c>
      <c r="I385" s="18">
        <v>20</v>
      </c>
      <c r="J385" s="19">
        <v>1516</v>
      </c>
      <c r="K385" s="19">
        <v>37640</v>
      </c>
      <c r="L385" s="136">
        <v>35870</v>
      </c>
      <c r="M385" s="20" t="s">
        <v>8</v>
      </c>
      <c r="N385" s="21">
        <f t="shared" si="280"/>
        <v>5.2137203166226911</v>
      </c>
      <c r="O385" s="22">
        <f t="shared" si="281"/>
        <v>24.828496042216358</v>
      </c>
      <c r="P385" s="23">
        <f t="shared" si="282"/>
        <v>2312.0393120393119</v>
      </c>
      <c r="Q385" s="100">
        <f t="shared" si="298"/>
        <v>0.76720647773279349</v>
      </c>
      <c r="R385" s="17">
        <f t="shared" si="299"/>
        <v>28</v>
      </c>
      <c r="S385" s="24">
        <f t="shared" si="300"/>
        <v>455.84000000000003</v>
      </c>
      <c r="T385" s="25">
        <f t="shared" si="300"/>
        <v>55328</v>
      </c>
      <c r="U385" s="24">
        <f t="shared" si="300"/>
        <v>149</v>
      </c>
      <c r="V385" s="25">
        <f t="shared" si="300"/>
        <v>10603</v>
      </c>
      <c r="W385" s="25">
        <f t="shared" si="300"/>
        <v>262050</v>
      </c>
      <c r="X385" s="72">
        <f t="shared" si="293"/>
        <v>248840</v>
      </c>
      <c r="Y385" s="20" t="s">
        <v>8</v>
      </c>
      <c r="Z385" s="21">
        <f t="shared" si="286"/>
        <v>5.2181458077902478</v>
      </c>
      <c r="AA385" s="22">
        <f t="shared" si="287"/>
        <v>24.714703385834198</v>
      </c>
      <c r="AB385" s="103">
        <f t="shared" si="288"/>
        <v>16096.437346437346</v>
      </c>
      <c r="AC385" s="106">
        <f t="shared" si="301"/>
        <v>5.3658906882591095</v>
      </c>
      <c r="AD385" s="205">
        <v>1780.0982800982799</v>
      </c>
      <c r="AF385" s="132">
        <f t="shared" si="302"/>
        <v>-531.94103194103195</v>
      </c>
      <c r="AG385" s="431">
        <f t="shared" si="291"/>
        <v>0</v>
      </c>
      <c r="AH385" s="431">
        <f t="shared" si="292"/>
        <v>0</v>
      </c>
    </row>
    <row r="386" spans="1:34" x14ac:dyDescent="0.25">
      <c r="A386" s="90" t="s">
        <v>46</v>
      </c>
      <c r="B386" s="563"/>
      <c r="C386" s="27">
        <v>18.239999999999998</v>
      </c>
      <c r="D386" s="28">
        <v>2462</v>
      </c>
      <c r="E386" s="16">
        <f t="shared" si="278"/>
        <v>134.9780701754386</v>
      </c>
      <c r="F386" s="17">
        <f t="shared" si="297"/>
        <v>3.6162280701754383</v>
      </c>
      <c r="G386" s="18">
        <v>65.959999999999994</v>
      </c>
      <c r="H386" s="19">
        <v>8903</v>
      </c>
      <c r="I386" s="18">
        <v>18</v>
      </c>
      <c r="J386" s="19">
        <v>1419</v>
      </c>
      <c r="K386" s="19">
        <v>34630</v>
      </c>
      <c r="L386" s="136">
        <v>33000</v>
      </c>
      <c r="M386" s="20" t="s">
        <v>8</v>
      </c>
      <c r="N386" s="21">
        <f t="shared" si="280"/>
        <v>6.274136715997181</v>
      </c>
      <c r="O386" s="22">
        <f t="shared" si="281"/>
        <v>24.404510218463706</v>
      </c>
      <c r="P386" s="23">
        <f t="shared" si="282"/>
        <v>1898.5745614035088</v>
      </c>
      <c r="Q386" s="100">
        <f t="shared" si="298"/>
        <v>0.57636068237205529</v>
      </c>
      <c r="R386" s="17">
        <f t="shared" si="299"/>
        <v>28</v>
      </c>
      <c r="S386" s="24">
        <f t="shared" si="300"/>
        <v>510.71999999999997</v>
      </c>
      <c r="T386" s="25">
        <f t="shared" si="300"/>
        <v>68936</v>
      </c>
      <c r="U386" s="24">
        <f t="shared" si="300"/>
        <v>159</v>
      </c>
      <c r="V386" s="25">
        <f t="shared" si="300"/>
        <v>12176</v>
      </c>
      <c r="W386" s="25">
        <f t="shared" si="300"/>
        <v>304320</v>
      </c>
      <c r="X386" s="72">
        <f t="shared" si="293"/>
        <v>288960</v>
      </c>
      <c r="Y386" s="20" t="s">
        <v>8</v>
      </c>
      <c r="Z386" s="21">
        <f t="shared" si="286"/>
        <v>5.6616294349540075</v>
      </c>
      <c r="AA386" s="22">
        <f t="shared" si="287"/>
        <v>24.993429697766096</v>
      </c>
      <c r="AB386" s="103">
        <f t="shared" si="288"/>
        <v>16684.21052631579</v>
      </c>
      <c r="AC386" s="106">
        <f t="shared" si="301"/>
        <v>4.9455727051177902</v>
      </c>
      <c r="AD386" s="205">
        <v>2180.9210526315792</v>
      </c>
      <c r="AF386" s="132">
        <f t="shared" si="302"/>
        <v>282.34649122807036</v>
      </c>
      <c r="AG386" s="431">
        <f t="shared" si="291"/>
        <v>0</v>
      </c>
      <c r="AH386" s="431">
        <f t="shared" si="292"/>
        <v>0</v>
      </c>
    </row>
    <row r="387" spans="1:34" x14ac:dyDescent="0.25">
      <c r="A387" s="90" t="s">
        <v>47</v>
      </c>
      <c r="B387" s="563"/>
      <c r="C387" s="27">
        <v>16.23</v>
      </c>
      <c r="D387" s="28">
        <v>2247</v>
      </c>
      <c r="E387" s="16">
        <f t="shared" si="278"/>
        <v>138.44731977818853</v>
      </c>
      <c r="F387" s="17">
        <f t="shared" si="297"/>
        <v>3.9383857054836722</v>
      </c>
      <c r="G387" s="18">
        <v>63.92</v>
      </c>
      <c r="H387" s="19">
        <v>8850</v>
      </c>
      <c r="I387" s="18">
        <v>21</v>
      </c>
      <c r="J387" s="19">
        <v>1505</v>
      </c>
      <c r="K387" s="19">
        <v>36460</v>
      </c>
      <c r="L387" s="136">
        <v>34740</v>
      </c>
      <c r="M387" s="20" t="s">
        <v>8</v>
      </c>
      <c r="N387" s="21">
        <f t="shared" si="280"/>
        <v>5.8803986710963452</v>
      </c>
      <c r="O387" s="22">
        <f t="shared" si="281"/>
        <v>24.225913621262457</v>
      </c>
      <c r="P387" s="23">
        <f t="shared" si="282"/>
        <v>2246.4571780653109</v>
      </c>
      <c r="Q387" s="100">
        <f t="shared" si="298"/>
        <v>0.66978193146417442</v>
      </c>
      <c r="R387" s="17">
        <f t="shared" si="299"/>
        <v>28.815157116451019</v>
      </c>
      <c r="S387" s="24">
        <f t="shared" si="300"/>
        <v>467.67000000000007</v>
      </c>
      <c r="T387" s="25">
        <f t="shared" si="300"/>
        <v>64748</v>
      </c>
      <c r="U387" s="24">
        <f t="shared" si="300"/>
        <v>156</v>
      </c>
      <c r="V387" s="25">
        <f t="shared" si="300"/>
        <v>11786</v>
      </c>
      <c r="W387" s="25">
        <f t="shared" si="300"/>
        <v>278650</v>
      </c>
      <c r="X387" s="72">
        <f t="shared" si="293"/>
        <v>264620</v>
      </c>
      <c r="Y387" s="20" t="s">
        <v>8</v>
      </c>
      <c r="Z387" s="21">
        <f t="shared" si="286"/>
        <v>5.4936365179025959</v>
      </c>
      <c r="AA387" s="22">
        <f t="shared" si="287"/>
        <v>23.642457152553877</v>
      </c>
      <c r="AB387" s="103">
        <f t="shared" si="288"/>
        <v>17168.823166974737</v>
      </c>
      <c r="AC387" s="106">
        <f t="shared" si="301"/>
        <v>5.2452158433466849</v>
      </c>
      <c r="AD387" s="205">
        <v>2235.9827479975352</v>
      </c>
      <c r="AF387" s="132">
        <f t="shared" si="302"/>
        <v>-10.474430067775756</v>
      </c>
      <c r="AG387" s="431">
        <f t="shared" si="291"/>
        <v>0</v>
      </c>
      <c r="AH387" s="431">
        <f t="shared" si="292"/>
        <v>0</v>
      </c>
    </row>
    <row r="388" spans="1:34" x14ac:dyDescent="0.25">
      <c r="A388" s="90" t="s">
        <v>48</v>
      </c>
      <c r="B388" s="563"/>
      <c r="C388" s="27">
        <v>3.23</v>
      </c>
      <c r="D388" s="28">
        <v>402</v>
      </c>
      <c r="E388" s="16">
        <f t="shared" si="278"/>
        <v>124.45820433436532</v>
      </c>
      <c r="F388" s="17">
        <f t="shared" si="297"/>
        <v>4</v>
      </c>
      <c r="G388" s="18">
        <v>12.92</v>
      </c>
      <c r="H388" s="19">
        <v>1608</v>
      </c>
      <c r="I388" s="18">
        <v>4</v>
      </c>
      <c r="J388" s="19">
        <v>314</v>
      </c>
      <c r="K388" s="19">
        <v>7520</v>
      </c>
      <c r="L388" s="136">
        <v>7160</v>
      </c>
      <c r="M388" s="20" t="s">
        <v>8</v>
      </c>
      <c r="N388" s="21">
        <f t="shared" si="280"/>
        <v>5.1210191082802545</v>
      </c>
      <c r="O388" s="22">
        <f t="shared" si="281"/>
        <v>23.949044585987259</v>
      </c>
      <c r="P388" s="23">
        <f t="shared" si="282"/>
        <v>2328.173374613003</v>
      </c>
      <c r="Q388" s="100">
        <f t="shared" si="298"/>
        <v>0.78109452736318408</v>
      </c>
      <c r="R388" s="17">
        <f t="shared" si="299"/>
        <v>29</v>
      </c>
      <c r="S388" s="24">
        <f t="shared" si="300"/>
        <v>93.67</v>
      </c>
      <c r="T388" s="25">
        <f t="shared" si="300"/>
        <v>11658</v>
      </c>
      <c r="U388" s="24">
        <f t="shared" si="300"/>
        <v>29</v>
      </c>
      <c r="V388" s="25">
        <f t="shared" si="300"/>
        <v>2201</v>
      </c>
      <c r="W388" s="25">
        <f t="shared" si="300"/>
        <v>53490</v>
      </c>
      <c r="X388" s="72">
        <f t="shared" si="293"/>
        <v>50820</v>
      </c>
      <c r="Y388" s="20" t="s">
        <v>8</v>
      </c>
      <c r="Z388" s="21">
        <f t="shared" si="286"/>
        <v>5.296683325761018</v>
      </c>
      <c r="AA388" s="22">
        <f t="shared" si="287"/>
        <v>24.302589731940028</v>
      </c>
      <c r="AB388" s="103">
        <f t="shared" si="288"/>
        <v>16560.371517027863</v>
      </c>
      <c r="AC388" s="106">
        <f t="shared" si="301"/>
        <v>5.4751243781094523</v>
      </c>
      <c r="AD388" s="205">
        <v>3198.1424148606811</v>
      </c>
      <c r="AF388" s="132">
        <f t="shared" si="302"/>
        <v>869.96904024767809</v>
      </c>
      <c r="AG388" s="431">
        <f t="shared" si="291"/>
        <v>0</v>
      </c>
      <c r="AH388" s="431">
        <f t="shared" si="292"/>
        <v>0</v>
      </c>
    </row>
    <row r="389" spans="1:34" x14ac:dyDescent="0.25">
      <c r="A389" s="90" t="s">
        <v>49</v>
      </c>
      <c r="B389" s="563"/>
      <c r="C389" s="27">
        <v>8.82</v>
      </c>
      <c r="D389" s="28">
        <v>1152</v>
      </c>
      <c r="E389" s="16">
        <f t="shared" si="278"/>
        <v>130.61224489795919</v>
      </c>
      <c r="F389" s="17">
        <f t="shared" si="297"/>
        <v>3</v>
      </c>
      <c r="G389" s="18">
        <v>26.46</v>
      </c>
      <c r="H389" s="19">
        <v>3456</v>
      </c>
      <c r="I389" s="18">
        <v>6</v>
      </c>
      <c r="J389" s="19">
        <v>496</v>
      </c>
      <c r="K389" s="19">
        <v>12270</v>
      </c>
      <c r="L389" s="136">
        <v>11690</v>
      </c>
      <c r="M389" s="20" t="s">
        <v>8</v>
      </c>
      <c r="N389" s="21">
        <f t="shared" si="280"/>
        <v>6.967741935483871</v>
      </c>
      <c r="O389" s="22">
        <f t="shared" si="281"/>
        <v>24.737903225806452</v>
      </c>
      <c r="P389" s="23">
        <f t="shared" si="282"/>
        <v>1391.156462585034</v>
      </c>
      <c r="Q389" s="100">
        <f t="shared" si="298"/>
        <v>0.43055555555555558</v>
      </c>
      <c r="R389" s="17">
        <f t="shared" si="299"/>
        <v>28</v>
      </c>
      <c r="S389" s="24">
        <f t="shared" si="300"/>
        <v>246.96</v>
      </c>
      <c r="T389" s="25">
        <f t="shared" si="300"/>
        <v>32256</v>
      </c>
      <c r="U389" s="24">
        <f t="shared" si="300"/>
        <v>74</v>
      </c>
      <c r="V389" s="25">
        <f t="shared" si="300"/>
        <v>5502</v>
      </c>
      <c r="W389" s="25">
        <f t="shared" si="300"/>
        <v>135410</v>
      </c>
      <c r="X389" s="72">
        <f t="shared" si="293"/>
        <v>128590</v>
      </c>
      <c r="Y389" s="20" t="s">
        <v>8</v>
      </c>
      <c r="Z389" s="21">
        <f t="shared" si="286"/>
        <v>5.8625954198473282</v>
      </c>
      <c r="AA389" s="22">
        <f t="shared" si="287"/>
        <v>24.611050527081062</v>
      </c>
      <c r="AB389" s="103">
        <f t="shared" si="288"/>
        <v>15352.607709750566</v>
      </c>
      <c r="AC389" s="106">
        <f t="shared" si="301"/>
        <v>4.776041666666667</v>
      </c>
      <c r="AD389" s="205">
        <v>1513.6054421768706</v>
      </c>
      <c r="AF389" s="132">
        <f t="shared" si="302"/>
        <v>122.44897959183663</v>
      </c>
      <c r="AG389" s="431">
        <f t="shared" si="291"/>
        <v>0</v>
      </c>
      <c r="AH389" s="431">
        <f t="shared" si="292"/>
        <v>0</v>
      </c>
    </row>
    <row r="390" spans="1:34" x14ac:dyDescent="0.25">
      <c r="A390" s="90" t="s">
        <v>50</v>
      </c>
      <c r="B390" s="563"/>
      <c r="C390" s="27">
        <v>11.54</v>
      </c>
      <c r="D390" s="28">
        <v>1448</v>
      </c>
      <c r="E390" s="16">
        <f t="shared" si="278"/>
        <v>125.47660311958407</v>
      </c>
      <c r="F390" s="17">
        <f t="shared" si="297"/>
        <v>4</v>
      </c>
      <c r="G390" s="18">
        <v>46.16</v>
      </c>
      <c r="H390" s="19">
        <v>5792</v>
      </c>
      <c r="I390" s="18">
        <v>12</v>
      </c>
      <c r="J390" s="19">
        <v>1047</v>
      </c>
      <c r="K390" s="19">
        <v>25180</v>
      </c>
      <c r="L390" s="136">
        <v>23990</v>
      </c>
      <c r="M390" s="20" t="s">
        <v>8</v>
      </c>
      <c r="N390" s="21">
        <f t="shared" si="280"/>
        <v>5.5319961795606494</v>
      </c>
      <c r="O390" s="22">
        <f t="shared" si="281"/>
        <v>24.04966571155683</v>
      </c>
      <c r="P390" s="23">
        <f t="shared" si="282"/>
        <v>2181.9757365684577</v>
      </c>
      <c r="Q390" s="100">
        <f t="shared" si="298"/>
        <v>0.72306629834254144</v>
      </c>
      <c r="R390" s="17">
        <f t="shared" si="299"/>
        <v>28.000000000000004</v>
      </c>
      <c r="S390" s="24">
        <f t="shared" si="300"/>
        <v>323.12</v>
      </c>
      <c r="T390" s="25">
        <f t="shared" si="300"/>
        <v>40544</v>
      </c>
      <c r="U390" s="24">
        <f t="shared" si="300"/>
        <v>100</v>
      </c>
      <c r="V390" s="25">
        <f t="shared" si="300"/>
        <v>7923</v>
      </c>
      <c r="W390" s="25">
        <f t="shared" si="300"/>
        <v>194070</v>
      </c>
      <c r="X390" s="72">
        <f t="shared" si="293"/>
        <v>184290</v>
      </c>
      <c r="Y390" s="20" t="s">
        <v>8</v>
      </c>
      <c r="Z390" s="21">
        <f t="shared" si="286"/>
        <v>5.117253565568598</v>
      </c>
      <c r="AA390" s="22">
        <f t="shared" si="287"/>
        <v>24.494509655433546</v>
      </c>
      <c r="AB390" s="103">
        <f t="shared" si="288"/>
        <v>16817.157712305027</v>
      </c>
      <c r="AC390" s="106">
        <f t="shared" si="301"/>
        <v>5.471685082872928</v>
      </c>
      <c r="AD390" s="205">
        <v>2107.4523396880418</v>
      </c>
      <c r="AF390" s="132">
        <f t="shared" si="302"/>
        <v>-74.52339688041593</v>
      </c>
      <c r="AG390" s="431">
        <f t="shared" si="291"/>
        <v>0</v>
      </c>
      <c r="AH390" s="431">
        <f t="shared" si="292"/>
        <v>0</v>
      </c>
    </row>
    <row r="391" spans="1:34" x14ac:dyDescent="0.25">
      <c r="A391" s="90" t="s">
        <v>51</v>
      </c>
      <c r="B391" s="563"/>
      <c r="C391" s="27">
        <v>19.36</v>
      </c>
      <c r="D391" s="28">
        <v>2442</v>
      </c>
      <c r="E391" s="16">
        <f t="shared" si="278"/>
        <v>126.13636363636364</v>
      </c>
      <c r="F391" s="17">
        <f t="shared" si="297"/>
        <v>4</v>
      </c>
      <c r="G391" s="18">
        <v>77.44</v>
      </c>
      <c r="H391" s="19">
        <v>9768</v>
      </c>
      <c r="I391" s="18">
        <v>23</v>
      </c>
      <c r="J391" s="19">
        <v>1706</v>
      </c>
      <c r="K391" s="19">
        <v>42570</v>
      </c>
      <c r="L391" s="136">
        <v>40570</v>
      </c>
      <c r="M391" s="20" t="s">
        <v>8</v>
      </c>
      <c r="N391" s="21">
        <f t="shared" si="280"/>
        <v>5.7256740914419693</v>
      </c>
      <c r="O391" s="22">
        <f t="shared" si="281"/>
        <v>24.953106682297772</v>
      </c>
      <c r="P391" s="23">
        <f t="shared" si="282"/>
        <v>2198.8636363636365</v>
      </c>
      <c r="Q391" s="100">
        <f t="shared" si="298"/>
        <v>0.69860769860769856</v>
      </c>
      <c r="R391" s="17">
        <f t="shared" si="299"/>
        <v>27.999999999999996</v>
      </c>
      <c r="S391" s="24">
        <f t="shared" si="300"/>
        <v>542.07999999999993</v>
      </c>
      <c r="T391" s="25">
        <f t="shared" si="300"/>
        <v>68376</v>
      </c>
      <c r="U391" s="24">
        <f t="shared" si="300"/>
        <v>165</v>
      </c>
      <c r="V391" s="25">
        <f t="shared" si="300"/>
        <v>12709</v>
      </c>
      <c r="W391" s="25">
        <f t="shared" si="300"/>
        <v>315940</v>
      </c>
      <c r="X391" s="72">
        <f t="shared" si="293"/>
        <v>300060</v>
      </c>
      <c r="Y391" s="20" t="s">
        <v>8</v>
      </c>
      <c r="Z391" s="21">
        <f t="shared" si="286"/>
        <v>5.3801243213470773</v>
      </c>
      <c r="AA391" s="22">
        <f t="shared" si="287"/>
        <v>24.859548351561884</v>
      </c>
      <c r="AB391" s="103">
        <f t="shared" si="288"/>
        <v>16319.214876033058</v>
      </c>
      <c r="AC391" s="106">
        <f t="shared" si="301"/>
        <v>5.2043407043407042</v>
      </c>
      <c r="AD391" s="205">
        <v>2107.9545454545455</v>
      </c>
      <c r="AF391" s="257">
        <f t="shared" si="302"/>
        <v>-90.909090909090992</v>
      </c>
      <c r="AG391" s="431">
        <f t="shared" si="291"/>
        <v>0</v>
      </c>
      <c r="AH391" s="431">
        <f t="shared" si="292"/>
        <v>0</v>
      </c>
    </row>
    <row r="392" spans="1:34" x14ac:dyDescent="0.25">
      <c r="A392" s="94" t="s">
        <v>52</v>
      </c>
      <c r="B392" s="564"/>
      <c r="C392" s="29">
        <v>16.18</v>
      </c>
      <c r="D392" s="30">
        <v>2228</v>
      </c>
      <c r="E392" s="32">
        <f t="shared" si="278"/>
        <v>137.7008652657602</v>
      </c>
      <c r="F392" s="57">
        <f t="shared" si="297"/>
        <v>4</v>
      </c>
      <c r="G392" s="58">
        <v>64.72</v>
      </c>
      <c r="H392" s="59">
        <v>8912</v>
      </c>
      <c r="I392" s="58">
        <v>20</v>
      </c>
      <c r="J392" s="59">
        <v>1569</v>
      </c>
      <c r="K392" s="59">
        <v>36750</v>
      </c>
      <c r="L392" s="139">
        <v>35020</v>
      </c>
      <c r="M392" s="49" t="s">
        <v>8</v>
      </c>
      <c r="N392" s="37">
        <f t="shared" si="280"/>
        <v>5.6800509878903762</v>
      </c>
      <c r="O392" s="38">
        <f t="shared" si="281"/>
        <v>23.422562141491397</v>
      </c>
      <c r="P392" s="39">
        <f t="shared" si="282"/>
        <v>2271.3226205191595</v>
      </c>
      <c r="Q392" s="100">
        <f t="shared" si="298"/>
        <v>0.70421903052064627</v>
      </c>
      <c r="R392" s="57">
        <f t="shared" si="299"/>
        <v>28</v>
      </c>
      <c r="S392" s="47">
        <f t="shared" si="300"/>
        <v>453.03999999999996</v>
      </c>
      <c r="T392" s="48">
        <f t="shared" si="300"/>
        <v>62384</v>
      </c>
      <c r="U392" s="47">
        <f t="shared" si="300"/>
        <v>138</v>
      </c>
      <c r="V392" s="48">
        <f t="shared" si="300"/>
        <v>10309</v>
      </c>
      <c r="W392" s="48">
        <f t="shared" si="300"/>
        <v>237600</v>
      </c>
      <c r="X392" s="72">
        <f t="shared" si="293"/>
        <v>225530</v>
      </c>
      <c r="Y392" s="49" t="s">
        <v>8</v>
      </c>
      <c r="Z392" s="21">
        <f t="shared" si="286"/>
        <v>6.0514113881074785</v>
      </c>
      <c r="AA392" s="22">
        <f t="shared" si="287"/>
        <v>23.047822291201861</v>
      </c>
      <c r="AB392" s="103">
        <f t="shared" si="288"/>
        <v>14684.796044499382</v>
      </c>
      <c r="AC392" s="106">
        <f t="shared" si="301"/>
        <v>4.6270197486535007</v>
      </c>
      <c r="AD392" s="205">
        <v>1840.5438813349815</v>
      </c>
      <c r="AF392" s="132">
        <f t="shared" si="302"/>
        <v>-430.77873918417799</v>
      </c>
      <c r="AG392" s="431">
        <f t="shared" si="291"/>
        <v>0</v>
      </c>
      <c r="AH392" s="431">
        <f t="shared" si="292"/>
        <v>0</v>
      </c>
    </row>
    <row r="393" spans="1:34" x14ac:dyDescent="0.25">
      <c r="A393" s="92" t="s">
        <v>24</v>
      </c>
      <c r="B393" s="44"/>
      <c r="C393" s="45">
        <f>SUM(C382:C392)</f>
        <v>164.87</v>
      </c>
      <c r="D393" s="46">
        <f>SUM(D382:D392)</f>
        <v>21069</v>
      </c>
      <c r="E393" s="80">
        <f t="shared" si="278"/>
        <v>127.79159337659974</v>
      </c>
      <c r="F393" s="73"/>
      <c r="G393" s="45">
        <f>SUM(G382:G392)</f>
        <v>639.16000000000008</v>
      </c>
      <c r="H393" s="46">
        <f>SUM(H382:H392)</f>
        <v>81634</v>
      </c>
      <c r="I393" s="45">
        <f>SUM(I382:I392)</f>
        <v>188</v>
      </c>
      <c r="J393" s="46">
        <f>SUM(J382:J392)</f>
        <v>14838</v>
      </c>
      <c r="K393" s="46">
        <f>SUM(K382:K392)</f>
        <v>359830</v>
      </c>
      <c r="L393" s="46">
        <f t="shared" ref="L393" si="303">SUM(L382:L392)</f>
        <v>342910</v>
      </c>
      <c r="M393" s="74" t="s">
        <v>8</v>
      </c>
      <c r="N393" s="75">
        <f t="shared" si="280"/>
        <v>5.5016848631891087</v>
      </c>
      <c r="O393" s="76">
        <f t="shared" si="281"/>
        <v>24.250572853484297</v>
      </c>
      <c r="P393" s="77">
        <f t="shared" si="282"/>
        <v>2182.5074300964397</v>
      </c>
      <c r="Q393" s="101">
        <f>J393/D393</f>
        <v>0.70425743984052402</v>
      </c>
      <c r="R393" s="73"/>
      <c r="S393" s="45">
        <f>SUM(S382:S392)</f>
        <v>4633.9799999999996</v>
      </c>
      <c r="T393" s="46">
        <f>SUM(T382:T392)</f>
        <v>592266</v>
      </c>
      <c r="U393" s="45">
        <f>SUM(U382:U392)</f>
        <v>1445</v>
      </c>
      <c r="V393" s="46">
        <f t="shared" ref="V393:W393" si="304">SUM(V382:V392)</f>
        <v>112590</v>
      </c>
      <c r="W393" s="46">
        <f t="shared" si="304"/>
        <v>2713520</v>
      </c>
      <c r="X393" s="72">
        <f t="shared" si="293"/>
        <v>2576630</v>
      </c>
      <c r="Y393" s="74" t="s">
        <v>8</v>
      </c>
      <c r="Z393" s="75">
        <f t="shared" si="286"/>
        <v>5.2603783639754864</v>
      </c>
      <c r="AA393" s="76">
        <f t="shared" si="287"/>
        <v>24.100897060129675</v>
      </c>
      <c r="AB393" s="112">
        <f t="shared" si="288"/>
        <v>16458.543094559351</v>
      </c>
      <c r="AC393" s="107">
        <f>V393/D393</f>
        <v>5.3438701409653993</v>
      </c>
      <c r="AD393" s="205">
        <v>2133.1351974282766</v>
      </c>
      <c r="AF393" s="132"/>
      <c r="AG393" s="431">
        <f t="shared" si="291"/>
        <v>0</v>
      </c>
      <c r="AH393" s="431">
        <f t="shared" si="292"/>
        <v>0</v>
      </c>
    </row>
    <row r="394" spans="1:34" x14ac:dyDescent="0.25">
      <c r="A394" s="117" t="s">
        <v>16</v>
      </c>
      <c r="B394" s="565">
        <v>2005</v>
      </c>
      <c r="C394" s="115">
        <v>5.16</v>
      </c>
      <c r="D394" s="116">
        <v>525</v>
      </c>
      <c r="E394" s="63">
        <f>D394/C394</f>
        <v>101.74418604651163</v>
      </c>
      <c r="F394" s="7">
        <f t="shared" ref="F394:F402" si="305">G394/C394</f>
        <v>4</v>
      </c>
      <c r="G394" s="6">
        <v>20.64</v>
      </c>
      <c r="H394" s="5">
        <v>2100</v>
      </c>
      <c r="I394" s="6">
        <v>4</v>
      </c>
      <c r="J394" s="5">
        <v>465</v>
      </c>
      <c r="K394" s="5">
        <v>9810</v>
      </c>
      <c r="L394" s="137">
        <v>9350</v>
      </c>
      <c r="M394" s="15" t="s">
        <v>8</v>
      </c>
      <c r="N394" s="86">
        <f t="shared" si="280"/>
        <v>4.5161290322580649</v>
      </c>
      <c r="O394" s="87">
        <f t="shared" si="281"/>
        <v>21.096774193548388</v>
      </c>
      <c r="P394" s="70">
        <f>K394/C394</f>
        <v>1901.1627906976744</v>
      </c>
      <c r="Q394" s="100">
        <f t="shared" ref="Q394:Q404" si="306">J394/D394</f>
        <v>0.88571428571428568</v>
      </c>
      <c r="R394" s="14">
        <f t="shared" ref="R394:R402" si="307">S394/C394</f>
        <v>28.000000000000004</v>
      </c>
      <c r="S394" s="71">
        <f t="shared" ref="S394:X404" si="308">G394+S343</f>
        <v>144.48000000000002</v>
      </c>
      <c r="T394" s="72">
        <f t="shared" si="308"/>
        <v>14700</v>
      </c>
      <c r="U394" s="71">
        <f t="shared" si="308"/>
        <v>28</v>
      </c>
      <c r="V394" s="72">
        <f t="shared" si="308"/>
        <v>3274</v>
      </c>
      <c r="W394" s="72">
        <f t="shared" si="308"/>
        <v>67380</v>
      </c>
      <c r="X394" s="72">
        <f t="shared" si="293"/>
        <v>63990</v>
      </c>
      <c r="Y394" s="15" t="s">
        <v>8</v>
      </c>
      <c r="Z394" s="21">
        <f t="shared" si="286"/>
        <v>4.4899205864386076</v>
      </c>
      <c r="AA394" s="22">
        <f t="shared" si="287"/>
        <v>20.580329871716554</v>
      </c>
      <c r="AB394" s="103">
        <f t="shared" si="288"/>
        <v>13058.139534883721</v>
      </c>
      <c r="AC394" s="106">
        <f t="shared" ref="AC394:AC404" si="309">V394/D394</f>
        <v>6.2361904761904761</v>
      </c>
      <c r="AD394" s="205">
        <v>1408.9147286821706</v>
      </c>
      <c r="AE394">
        <v>199</v>
      </c>
      <c r="AF394" s="132">
        <f t="shared" ref="AF394:AF402" si="310">AD394-P394</f>
        <v>-492.24806201550382</v>
      </c>
      <c r="AG394" s="431">
        <f t="shared" si="291"/>
        <v>176.25714285714284</v>
      </c>
      <c r="AH394" s="431">
        <f t="shared" si="292"/>
        <v>3718.4571428571426</v>
      </c>
    </row>
    <row r="395" spans="1:34" x14ac:dyDescent="0.25">
      <c r="A395" s="90" t="s">
        <v>53</v>
      </c>
      <c r="B395" s="560"/>
      <c r="C395" s="27">
        <v>11.02</v>
      </c>
      <c r="D395" s="28">
        <v>1429</v>
      </c>
      <c r="E395" s="16">
        <f t="shared" ref="E395:E404" si="311">D395/C395</f>
        <v>129.67332123411978</v>
      </c>
      <c r="F395" s="17">
        <f t="shared" si="305"/>
        <v>4</v>
      </c>
      <c r="G395" s="18">
        <v>44.08</v>
      </c>
      <c r="H395" s="19">
        <v>5716</v>
      </c>
      <c r="I395" s="18">
        <v>13</v>
      </c>
      <c r="J395" s="19">
        <v>1164</v>
      </c>
      <c r="K395" s="19">
        <v>25570</v>
      </c>
      <c r="L395" s="136">
        <v>24370</v>
      </c>
      <c r="M395" s="20" t="s">
        <v>8</v>
      </c>
      <c r="N395" s="21">
        <f t="shared" si="280"/>
        <v>4.9106529209621996</v>
      </c>
      <c r="O395" s="22">
        <f t="shared" si="281"/>
        <v>21.967353951890033</v>
      </c>
      <c r="P395" s="23">
        <f t="shared" ref="P395:P404" si="312">K395/C395</f>
        <v>2320.3266787658804</v>
      </c>
      <c r="Q395" s="100">
        <f t="shared" si="306"/>
        <v>0.81455563331000702</v>
      </c>
      <c r="R395" s="17">
        <f t="shared" si="307"/>
        <v>28</v>
      </c>
      <c r="S395" s="24">
        <f t="shared" si="308"/>
        <v>308.56</v>
      </c>
      <c r="T395" s="25">
        <f t="shared" si="308"/>
        <v>40012</v>
      </c>
      <c r="U395" s="24">
        <f t="shared" si="308"/>
        <v>93</v>
      </c>
      <c r="V395" s="25">
        <f t="shared" si="308"/>
        <v>7789</v>
      </c>
      <c r="W395" s="25">
        <f t="shared" si="308"/>
        <v>168520</v>
      </c>
      <c r="X395" s="72">
        <f t="shared" si="293"/>
        <v>160040</v>
      </c>
      <c r="Y395" s="20" t="s">
        <v>8</v>
      </c>
      <c r="Z395" s="21">
        <f t="shared" si="286"/>
        <v>5.1369880600847351</v>
      </c>
      <c r="AA395" s="22">
        <f t="shared" si="287"/>
        <v>21.635640005135446</v>
      </c>
      <c r="AB395" s="103">
        <f t="shared" si="288"/>
        <v>15292.196007259528</v>
      </c>
      <c r="AC395" s="106">
        <f t="shared" si="309"/>
        <v>5.4506648005598324</v>
      </c>
      <c r="AD395" s="205">
        <v>1519.0562613430127</v>
      </c>
      <c r="AE395">
        <v>54</v>
      </c>
      <c r="AF395" s="132">
        <f t="shared" si="310"/>
        <v>-801.27041742286769</v>
      </c>
      <c r="AG395" s="431">
        <f t="shared" si="291"/>
        <v>43.986004198740382</v>
      </c>
      <c r="AH395" s="431">
        <f t="shared" si="292"/>
        <v>966.25612316305114</v>
      </c>
    </row>
    <row r="396" spans="1:34" x14ac:dyDescent="0.25">
      <c r="A396" s="90" t="s">
        <v>54</v>
      </c>
      <c r="B396" s="560"/>
      <c r="C396" s="27">
        <v>4.38</v>
      </c>
      <c r="D396" s="28">
        <v>465</v>
      </c>
      <c r="E396" s="16">
        <f t="shared" si="311"/>
        <v>106.16438356164385</v>
      </c>
      <c r="F396" s="17">
        <f t="shared" si="305"/>
        <v>3</v>
      </c>
      <c r="G396" s="18">
        <v>13.14</v>
      </c>
      <c r="H396" s="19">
        <v>1395</v>
      </c>
      <c r="I396" s="18">
        <v>3</v>
      </c>
      <c r="J396" s="19">
        <v>284</v>
      </c>
      <c r="K396" s="19">
        <v>5620</v>
      </c>
      <c r="L396" s="136">
        <v>5360</v>
      </c>
      <c r="M396" s="20" t="s">
        <v>8</v>
      </c>
      <c r="N396" s="21">
        <f t="shared" si="280"/>
        <v>4.9119718309859151</v>
      </c>
      <c r="O396" s="22">
        <f t="shared" si="281"/>
        <v>19.788732394366196</v>
      </c>
      <c r="P396" s="23">
        <f t="shared" si="312"/>
        <v>1283.1050228310503</v>
      </c>
      <c r="Q396" s="100">
        <f t="shared" si="306"/>
        <v>0.61075268817204298</v>
      </c>
      <c r="R396" s="17">
        <f t="shared" si="307"/>
        <v>27.999999999999996</v>
      </c>
      <c r="S396" s="24">
        <f t="shared" si="308"/>
        <v>122.63999999999999</v>
      </c>
      <c r="T396" s="25">
        <f t="shared" si="308"/>
        <v>13020</v>
      </c>
      <c r="U396" s="24">
        <f t="shared" si="308"/>
        <v>29</v>
      </c>
      <c r="V396" s="25">
        <f t="shared" si="308"/>
        <v>2844</v>
      </c>
      <c r="W396" s="25">
        <f t="shared" si="308"/>
        <v>55900</v>
      </c>
      <c r="X396" s="72">
        <f t="shared" si="308"/>
        <v>53080</v>
      </c>
      <c r="Y396" s="20" t="s">
        <v>8</v>
      </c>
      <c r="Z396" s="21">
        <f t="shared" si="286"/>
        <v>4.5780590717299576</v>
      </c>
      <c r="AA396" s="22">
        <f t="shared" si="287"/>
        <v>19.655414908579466</v>
      </c>
      <c r="AB396" s="103">
        <f t="shared" si="288"/>
        <v>12762.557077625572</v>
      </c>
      <c r="AC396" s="106">
        <f t="shared" si="309"/>
        <v>6.1161290322580646</v>
      </c>
      <c r="AD396" s="205">
        <v>2228.3105022831051</v>
      </c>
      <c r="AE396">
        <v>39</v>
      </c>
      <c r="AF396" s="132">
        <f t="shared" si="310"/>
        <v>945.20547945205476</v>
      </c>
      <c r="AG396" s="431">
        <f t="shared" si="291"/>
        <v>23.819354838709675</v>
      </c>
      <c r="AH396" s="431">
        <f t="shared" si="292"/>
        <v>471.35483870967732</v>
      </c>
    </row>
    <row r="397" spans="1:34" x14ac:dyDescent="0.25">
      <c r="A397" s="90" t="s">
        <v>17</v>
      </c>
      <c r="B397" s="560"/>
      <c r="C397" s="27">
        <v>9.39</v>
      </c>
      <c r="D397" s="28">
        <v>912</v>
      </c>
      <c r="E397" s="16">
        <f t="shared" si="311"/>
        <v>97.124600638977626</v>
      </c>
      <c r="F397" s="17">
        <f t="shared" si="305"/>
        <v>4</v>
      </c>
      <c r="G397" s="18">
        <v>37.56</v>
      </c>
      <c r="H397" s="19">
        <v>3648</v>
      </c>
      <c r="I397" s="18">
        <v>11</v>
      </c>
      <c r="J397" s="19">
        <v>794</v>
      </c>
      <c r="K397" s="19">
        <v>17430</v>
      </c>
      <c r="L397" s="136">
        <v>16610</v>
      </c>
      <c r="M397" s="20" t="s">
        <v>8</v>
      </c>
      <c r="N397" s="21">
        <f t="shared" si="280"/>
        <v>4.5944584382871536</v>
      </c>
      <c r="O397" s="22">
        <f t="shared" si="281"/>
        <v>21.952141057934508</v>
      </c>
      <c r="P397" s="23">
        <f t="shared" si="312"/>
        <v>1856.2300319488818</v>
      </c>
      <c r="Q397" s="100">
        <f t="shared" si="306"/>
        <v>0.87061403508771928</v>
      </c>
      <c r="R397" s="17">
        <f t="shared" si="307"/>
        <v>28</v>
      </c>
      <c r="S397" s="24">
        <f t="shared" si="308"/>
        <v>262.92</v>
      </c>
      <c r="T397" s="25">
        <f t="shared" si="308"/>
        <v>25536</v>
      </c>
      <c r="U397" s="24">
        <f t="shared" si="308"/>
        <v>70</v>
      </c>
      <c r="V397" s="194">
        <f t="shared" si="308"/>
        <v>5082</v>
      </c>
      <c r="W397" s="25">
        <f t="shared" si="308"/>
        <v>107130</v>
      </c>
      <c r="X397" s="72">
        <f t="shared" si="308"/>
        <v>101720</v>
      </c>
      <c r="Y397" s="20" t="s">
        <v>8</v>
      </c>
      <c r="Z397" s="21">
        <f t="shared" si="286"/>
        <v>5.0247933884297522</v>
      </c>
      <c r="AA397" s="22">
        <f t="shared" si="287"/>
        <v>21.080283353010625</v>
      </c>
      <c r="AB397" s="195">
        <f t="shared" si="288"/>
        <v>11408.945686900957</v>
      </c>
      <c r="AC397" s="106">
        <f t="shared" si="309"/>
        <v>5.5723684210526319</v>
      </c>
      <c r="AD397" s="205">
        <v>1504.7923322683705</v>
      </c>
      <c r="AE397">
        <v>106</v>
      </c>
      <c r="AF397" s="132">
        <f t="shared" si="310"/>
        <v>-351.43769968051129</v>
      </c>
      <c r="AG397" s="431">
        <f t="shared" si="291"/>
        <v>92.285087719298247</v>
      </c>
      <c r="AH397" s="431">
        <f t="shared" si="292"/>
        <v>2025.8552631578946</v>
      </c>
    </row>
    <row r="398" spans="1:34" x14ac:dyDescent="0.25">
      <c r="A398" s="90" t="s">
        <v>55</v>
      </c>
      <c r="B398" s="560"/>
      <c r="C398" s="27">
        <v>4.76</v>
      </c>
      <c r="D398" s="28">
        <v>513</v>
      </c>
      <c r="E398" s="16">
        <f t="shared" si="311"/>
        <v>107.77310924369749</v>
      </c>
      <c r="F398" s="17">
        <f t="shared" si="305"/>
        <v>3.2100840336134455</v>
      </c>
      <c r="G398" s="18">
        <v>15.28</v>
      </c>
      <c r="H398" s="19">
        <v>1647</v>
      </c>
      <c r="I398" s="18">
        <v>4</v>
      </c>
      <c r="J398" s="19">
        <v>358</v>
      </c>
      <c r="K398" s="19">
        <v>7290</v>
      </c>
      <c r="L398" s="136">
        <v>6950</v>
      </c>
      <c r="M398" s="20" t="s">
        <v>8</v>
      </c>
      <c r="N398" s="21">
        <f t="shared" si="280"/>
        <v>4.6005586592178771</v>
      </c>
      <c r="O398" s="22">
        <f t="shared" si="281"/>
        <v>20.363128491620113</v>
      </c>
      <c r="P398" s="23">
        <f t="shared" si="312"/>
        <v>1531.512605042017</v>
      </c>
      <c r="Q398" s="100">
        <f t="shared" si="306"/>
        <v>0.6978557504873294</v>
      </c>
      <c r="R398" s="17">
        <f t="shared" si="307"/>
        <v>28</v>
      </c>
      <c r="S398" s="24">
        <f t="shared" si="308"/>
        <v>133.28</v>
      </c>
      <c r="T398" s="25">
        <f t="shared" si="308"/>
        <v>14364</v>
      </c>
      <c r="U398" s="24">
        <f t="shared" si="308"/>
        <v>30</v>
      </c>
      <c r="V398" s="25">
        <f t="shared" si="308"/>
        <v>3006</v>
      </c>
      <c r="W398" s="25">
        <f t="shared" si="308"/>
        <v>59690</v>
      </c>
      <c r="X398" s="72">
        <f t="shared" si="308"/>
        <v>56690</v>
      </c>
      <c r="Y398" s="20" t="s">
        <v>8</v>
      </c>
      <c r="Z398" s="21">
        <f t="shared" si="286"/>
        <v>4.7784431137724548</v>
      </c>
      <c r="AA398" s="22">
        <f t="shared" si="287"/>
        <v>19.856952761144377</v>
      </c>
      <c r="AB398" s="103">
        <f t="shared" si="288"/>
        <v>12539.915966386556</v>
      </c>
      <c r="AC398" s="106">
        <f t="shared" si="309"/>
        <v>5.8596491228070171</v>
      </c>
      <c r="AD398" s="205">
        <v>1752.1008403361345</v>
      </c>
      <c r="AF398" s="132">
        <f t="shared" si="310"/>
        <v>220.58823529411757</v>
      </c>
      <c r="AG398" s="431">
        <f t="shared" si="291"/>
        <v>0</v>
      </c>
      <c r="AH398" s="431">
        <f t="shared" si="292"/>
        <v>0</v>
      </c>
    </row>
    <row r="399" spans="1:34" x14ac:dyDescent="0.25">
      <c r="A399" s="90" t="s">
        <v>56</v>
      </c>
      <c r="B399" s="560"/>
      <c r="C399" s="27">
        <v>0.86</v>
      </c>
      <c r="D399" s="28">
        <v>110</v>
      </c>
      <c r="E399" s="16">
        <f t="shared" si="311"/>
        <v>127.90697674418605</v>
      </c>
      <c r="F399" s="17">
        <f t="shared" si="305"/>
        <v>4</v>
      </c>
      <c r="G399" s="18">
        <v>3.44</v>
      </c>
      <c r="H399" s="19">
        <v>440</v>
      </c>
      <c r="I399" s="18">
        <v>4</v>
      </c>
      <c r="J399" s="19">
        <v>76</v>
      </c>
      <c r="K399" s="19">
        <v>1720</v>
      </c>
      <c r="L399" s="136">
        <v>1640</v>
      </c>
      <c r="M399" s="20" t="s">
        <v>8</v>
      </c>
      <c r="N399" s="21">
        <f t="shared" si="280"/>
        <v>5.7894736842105265</v>
      </c>
      <c r="O399" s="22">
        <f t="shared" si="281"/>
        <v>22.631578947368421</v>
      </c>
      <c r="P399" s="23">
        <f t="shared" si="312"/>
        <v>2000</v>
      </c>
      <c r="Q399" s="100">
        <f t="shared" si="306"/>
        <v>0.69090909090909092</v>
      </c>
      <c r="R399" s="17">
        <f t="shared" si="307"/>
        <v>28.000000000000004</v>
      </c>
      <c r="S399" s="24">
        <f t="shared" si="308"/>
        <v>24.080000000000002</v>
      </c>
      <c r="T399" s="25">
        <f t="shared" si="308"/>
        <v>3080</v>
      </c>
      <c r="U399" s="24">
        <f t="shared" si="308"/>
        <v>28</v>
      </c>
      <c r="V399" s="25">
        <f t="shared" si="308"/>
        <v>594</v>
      </c>
      <c r="W399" s="25">
        <f t="shared" si="308"/>
        <v>13440</v>
      </c>
      <c r="X399" s="72">
        <f t="shared" si="308"/>
        <v>12760</v>
      </c>
      <c r="Y399" s="20" t="s">
        <v>8</v>
      </c>
      <c r="Z399" s="21">
        <f t="shared" si="286"/>
        <v>5.1851851851851851</v>
      </c>
      <c r="AA399" s="22">
        <f t="shared" si="287"/>
        <v>22.626262626262626</v>
      </c>
      <c r="AB399" s="103">
        <f t="shared" si="288"/>
        <v>15627.906976744187</v>
      </c>
      <c r="AC399" s="106">
        <f t="shared" si="309"/>
        <v>5.4</v>
      </c>
      <c r="AD399" s="205">
        <v>1569.7674418604652</v>
      </c>
      <c r="AE399">
        <v>184</v>
      </c>
      <c r="AF399" s="132">
        <f t="shared" si="310"/>
        <v>-430.23255813953483</v>
      </c>
      <c r="AG399" s="431">
        <f t="shared" si="291"/>
        <v>127.12727272727273</v>
      </c>
      <c r="AH399" s="431">
        <f t="shared" si="292"/>
        <v>2877.090909090909</v>
      </c>
    </row>
    <row r="400" spans="1:34" x14ac:dyDescent="0.25">
      <c r="A400" s="90" t="s">
        <v>20</v>
      </c>
      <c r="B400" s="560"/>
      <c r="C400" s="27">
        <v>10.08</v>
      </c>
      <c r="D400" s="28">
        <v>1160</v>
      </c>
      <c r="E400" s="16">
        <f t="shared" si="311"/>
        <v>115.07936507936508</v>
      </c>
      <c r="F400" s="17">
        <f t="shared" si="305"/>
        <v>4</v>
      </c>
      <c r="G400" s="18">
        <v>40.32</v>
      </c>
      <c r="H400" s="19">
        <v>4640</v>
      </c>
      <c r="I400" s="18">
        <v>9</v>
      </c>
      <c r="J400" s="19">
        <v>1053</v>
      </c>
      <c r="K400" s="19">
        <v>21350</v>
      </c>
      <c r="L400" s="136">
        <v>20340</v>
      </c>
      <c r="M400" s="20" t="s">
        <v>8</v>
      </c>
      <c r="N400" s="21">
        <f t="shared" si="280"/>
        <v>4.4064577397910734</v>
      </c>
      <c r="O400" s="22">
        <f t="shared" si="281"/>
        <v>20.275403608736941</v>
      </c>
      <c r="P400" s="23">
        <f t="shared" si="312"/>
        <v>2118.0555555555557</v>
      </c>
      <c r="Q400" s="100">
        <f t="shared" si="306"/>
        <v>0.90775862068965518</v>
      </c>
      <c r="R400" s="17">
        <f t="shared" si="307"/>
        <v>28</v>
      </c>
      <c r="S400" s="24">
        <f t="shared" si="308"/>
        <v>282.24</v>
      </c>
      <c r="T400" s="25">
        <f t="shared" si="308"/>
        <v>32480</v>
      </c>
      <c r="U400" s="24">
        <f t="shared" si="308"/>
        <v>68</v>
      </c>
      <c r="V400" s="25">
        <f t="shared" si="308"/>
        <v>7246</v>
      </c>
      <c r="W400" s="25">
        <f t="shared" si="308"/>
        <v>145530</v>
      </c>
      <c r="X400" s="72">
        <f t="shared" si="308"/>
        <v>138190</v>
      </c>
      <c r="Y400" s="20" t="s">
        <v>8</v>
      </c>
      <c r="Z400" s="21">
        <f t="shared" si="286"/>
        <v>4.4824730886006074</v>
      </c>
      <c r="AA400" s="22">
        <f t="shared" si="287"/>
        <v>20.084184377587636</v>
      </c>
      <c r="AB400" s="103">
        <f t="shared" si="288"/>
        <v>14437.5</v>
      </c>
      <c r="AC400" s="106">
        <f t="shared" si="309"/>
        <v>6.2465517241379311</v>
      </c>
      <c r="AD400" s="205">
        <v>2162.6984126984125</v>
      </c>
      <c r="AE400">
        <v>106</v>
      </c>
      <c r="AF400" s="132">
        <f t="shared" si="310"/>
        <v>44.642857142856883</v>
      </c>
      <c r="AG400" s="431">
        <f t="shared" si="291"/>
        <v>96.222413793103456</v>
      </c>
      <c r="AH400" s="431">
        <f t="shared" si="292"/>
        <v>1950.9482758620691</v>
      </c>
    </row>
    <row r="401" spans="1:34" x14ac:dyDescent="0.25">
      <c r="A401" s="90" t="s">
        <v>19</v>
      </c>
      <c r="B401" s="560"/>
      <c r="C401" s="27">
        <v>10.83</v>
      </c>
      <c r="D401" s="28">
        <v>1290</v>
      </c>
      <c r="E401" s="16">
        <f t="shared" si="311"/>
        <v>119.11357340720221</v>
      </c>
      <c r="F401" s="17">
        <f t="shared" si="305"/>
        <v>4</v>
      </c>
      <c r="G401" s="18">
        <v>43.32</v>
      </c>
      <c r="H401" s="19">
        <v>5160</v>
      </c>
      <c r="I401" s="18">
        <v>11</v>
      </c>
      <c r="J401" s="19">
        <v>1082</v>
      </c>
      <c r="K401" s="19">
        <v>21570</v>
      </c>
      <c r="L401" s="136">
        <v>20550</v>
      </c>
      <c r="M401" s="20" t="s">
        <v>8</v>
      </c>
      <c r="N401" s="21">
        <f t="shared" si="280"/>
        <v>4.7689463955637708</v>
      </c>
      <c r="O401" s="22">
        <f t="shared" si="281"/>
        <v>19.935304990757857</v>
      </c>
      <c r="P401" s="23">
        <f t="shared" si="312"/>
        <v>1991.6897506925209</v>
      </c>
      <c r="Q401" s="100">
        <f t="shared" si="306"/>
        <v>0.83875968992248062</v>
      </c>
      <c r="R401" s="17">
        <f t="shared" si="307"/>
        <v>28</v>
      </c>
      <c r="S401" s="24">
        <f t="shared" si="308"/>
        <v>303.24</v>
      </c>
      <c r="T401" s="25">
        <f t="shared" si="308"/>
        <v>36120</v>
      </c>
      <c r="U401" s="24">
        <f t="shared" si="308"/>
        <v>70</v>
      </c>
      <c r="V401" s="25">
        <f t="shared" si="308"/>
        <v>6898</v>
      </c>
      <c r="W401" s="25">
        <f t="shared" si="308"/>
        <v>137510</v>
      </c>
      <c r="X401" s="72">
        <f t="shared" si="308"/>
        <v>130550</v>
      </c>
      <c r="Y401" s="20" t="s">
        <v>8</v>
      </c>
      <c r="Z401" s="21">
        <f t="shared" si="286"/>
        <v>5.2363003769208465</v>
      </c>
      <c r="AA401" s="22">
        <f t="shared" si="287"/>
        <v>19.93476369962308</v>
      </c>
      <c r="AB401" s="195">
        <f t="shared" si="288"/>
        <v>12697.137580794091</v>
      </c>
      <c r="AC401" s="106">
        <f t="shared" si="309"/>
        <v>5.3472868217054268</v>
      </c>
      <c r="AD401" s="205">
        <v>1650.0461680517083</v>
      </c>
      <c r="AF401" s="132">
        <f t="shared" si="310"/>
        <v>-341.64358264081261</v>
      </c>
      <c r="AG401" s="431">
        <f t="shared" si="291"/>
        <v>0</v>
      </c>
      <c r="AH401" s="431">
        <f t="shared" si="292"/>
        <v>0</v>
      </c>
    </row>
    <row r="402" spans="1:34" x14ac:dyDescent="0.25">
      <c r="A402" s="94" t="s">
        <v>21</v>
      </c>
      <c r="B402" s="566"/>
      <c r="C402" s="29">
        <v>0.83</v>
      </c>
      <c r="D402" s="30">
        <v>98</v>
      </c>
      <c r="E402" s="32">
        <f t="shared" si="311"/>
        <v>118.07228915662651</v>
      </c>
      <c r="F402" s="7">
        <f t="shared" si="305"/>
        <v>4</v>
      </c>
      <c r="G402" s="6">
        <v>3.32</v>
      </c>
      <c r="H402" s="5">
        <v>392</v>
      </c>
      <c r="I402" s="6">
        <v>4</v>
      </c>
      <c r="J402" s="5">
        <v>82</v>
      </c>
      <c r="K402" s="5">
        <v>1770</v>
      </c>
      <c r="L402" s="137">
        <v>1690</v>
      </c>
      <c r="M402" s="43" t="s">
        <v>8</v>
      </c>
      <c r="N402" s="37">
        <f t="shared" si="280"/>
        <v>4.7804878048780486</v>
      </c>
      <c r="O402" s="38">
        <f t="shared" si="281"/>
        <v>21.585365853658537</v>
      </c>
      <c r="P402" s="39">
        <f t="shared" si="312"/>
        <v>2132.530120481928</v>
      </c>
      <c r="Q402" s="100">
        <f t="shared" si="306"/>
        <v>0.83673469387755106</v>
      </c>
      <c r="R402" s="7">
        <f t="shared" si="307"/>
        <v>28.000000000000004</v>
      </c>
      <c r="S402" s="47">
        <f t="shared" si="308"/>
        <v>23.240000000000002</v>
      </c>
      <c r="T402" s="48">
        <f t="shared" si="308"/>
        <v>2744</v>
      </c>
      <c r="U402" s="47">
        <f t="shared" si="308"/>
        <v>30</v>
      </c>
      <c r="V402" s="48">
        <f t="shared" si="308"/>
        <v>536</v>
      </c>
      <c r="W402" s="48">
        <f t="shared" si="308"/>
        <v>11260</v>
      </c>
      <c r="X402" s="72">
        <f t="shared" si="308"/>
        <v>10700</v>
      </c>
      <c r="Y402" s="49" t="s">
        <v>8</v>
      </c>
      <c r="Z402" s="21">
        <f t="shared" si="286"/>
        <v>5.1194029850746272</v>
      </c>
      <c r="AA402" s="22">
        <f t="shared" si="287"/>
        <v>21.007462686567163</v>
      </c>
      <c r="AB402" s="103">
        <f t="shared" si="288"/>
        <v>13566.265060240965</v>
      </c>
      <c r="AC402" s="106">
        <f t="shared" si="309"/>
        <v>5.4693877551020407</v>
      </c>
      <c r="AD402" s="205">
        <v>1939.7590361445784</v>
      </c>
      <c r="AE402">
        <v>13</v>
      </c>
      <c r="AF402" s="132">
        <f t="shared" si="310"/>
        <v>-192.77108433734952</v>
      </c>
      <c r="AG402" s="431">
        <f t="shared" si="291"/>
        <v>10.877551020408164</v>
      </c>
      <c r="AH402" s="431">
        <f t="shared" si="292"/>
        <v>234.79591836734696</v>
      </c>
    </row>
    <row r="403" spans="1:34" ht="15.75" thickBot="1" x14ac:dyDescent="0.3">
      <c r="A403" s="122" t="s">
        <v>24</v>
      </c>
      <c r="B403" s="123"/>
      <c r="C403" s="98">
        <f t="shared" ref="C403:D403" si="313">SUM(C394:C402)</f>
        <v>57.309999999999995</v>
      </c>
      <c r="D403" s="99">
        <f t="shared" si="313"/>
        <v>6502</v>
      </c>
      <c r="E403" s="50">
        <f t="shared" si="311"/>
        <v>113.45314953760253</v>
      </c>
      <c r="F403" s="51"/>
      <c r="G403" s="98">
        <f t="shared" ref="G403:L403" si="314">SUM(G394:G402)</f>
        <v>221.09999999999997</v>
      </c>
      <c r="H403" s="99">
        <f t="shared" si="314"/>
        <v>25138</v>
      </c>
      <c r="I403" s="98">
        <f t="shared" si="314"/>
        <v>63</v>
      </c>
      <c r="J403" s="99">
        <f t="shared" si="314"/>
        <v>5358</v>
      </c>
      <c r="K403" s="99">
        <f t="shared" si="314"/>
        <v>112130</v>
      </c>
      <c r="L403" s="99">
        <f t="shared" si="314"/>
        <v>106860</v>
      </c>
      <c r="M403" s="42" t="s">
        <v>8</v>
      </c>
      <c r="N403" s="126">
        <f t="shared" si="280"/>
        <v>4.6916759985069056</v>
      </c>
      <c r="O403" s="127">
        <f t="shared" si="281"/>
        <v>20.927584919746174</v>
      </c>
      <c r="P403" s="110">
        <f t="shared" si="312"/>
        <v>1956.5520851509336</v>
      </c>
      <c r="Q403" s="113">
        <f t="shared" si="306"/>
        <v>0.82405413718855736</v>
      </c>
      <c r="R403" s="51"/>
      <c r="S403" s="98">
        <f t="shared" ref="S403:W403" si="315">SUM(S394:S402)</f>
        <v>1604.6800000000003</v>
      </c>
      <c r="T403" s="99">
        <f t="shared" si="315"/>
        <v>182056</v>
      </c>
      <c r="U403" s="98">
        <f t="shared" si="315"/>
        <v>446</v>
      </c>
      <c r="V403" s="99">
        <f t="shared" si="315"/>
        <v>37269</v>
      </c>
      <c r="W403" s="99">
        <f t="shared" si="315"/>
        <v>766360</v>
      </c>
      <c r="X403" s="72">
        <f t="shared" si="308"/>
        <v>727720</v>
      </c>
      <c r="Y403" s="42" t="s">
        <v>8</v>
      </c>
      <c r="Z403" s="126">
        <f t="shared" si="286"/>
        <v>4.8849177600686895</v>
      </c>
      <c r="AA403" s="127">
        <f t="shared" si="287"/>
        <v>20.56293434221471</v>
      </c>
      <c r="AB403" s="128">
        <f t="shared" si="288"/>
        <v>13372.186354911884</v>
      </c>
      <c r="AC403" s="108">
        <f t="shared" si="309"/>
        <v>5.7319286373423566</v>
      </c>
      <c r="AG403" s="431">
        <f t="shared" si="291"/>
        <v>0</v>
      </c>
      <c r="AH403" s="431">
        <f t="shared" si="292"/>
        <v>0</v>
      </c>
    </row>
    <row r="404" spans="1:34" ht="15.75" thickBot="1" x14ac:dyDescent="0.3">
      <c r="A404" s="93" t="s">
        <v>25</v>
      </c>
      <c r="B404" s="52"/>
      <c r="C404" s="40">
        <f t="shared" ref="C404:D404" si="316">C381+C393+C403</f>
        <v>507.90000000000003</v>
      </c>
      <c r="D404" s="41">
        <f t="shared" si="316"/>
        <v>63428</v>
      </c>
      <c r="E404" s="10">
        <f t="shared" si="311"/>
        <v>124.88285095491237</v>
      </c>
      <c r="F404" s="4"/>
      <c r="G404" s="40">
        <f t="shared" ref="G404:L404" si="317">G381+G393+G403</f>
        <v>2003.14</v>
      </c>
      <c r="H404" s="41">
        <f t="shared" si="317"/>
        <v>250200</v>
      </c>
      <c r="I404" s="40">
        <f t="shared" si="317"/>
        <v>588</v>
      </c>
      <c r="J404" s="41">
        <f t="shared" si="317"/>
        <v>47431</v>
      </c>
      <c r="K404" s="41">
        <f t="shared" si="317"/>
        <v>1135140</v>
      </c>
      <c r="L404" s="41">
        <f t="shared" si="317"/>
        <v>1083100</v>
      </c>
      <c r="M404" s="83" t="s">
        <v>8</v>
      </c>
      <c r="N404" s="12">
        <f t="shared" si="280"/>
        <v>5.2750310978052326</v>
      </c>
      <c r="O404" s="13">
        <f t="shared" si="281"/>
        <v>23.932449242056883</v>
      </c>
      <c r="P404" s="26">
        <f t="shared" si="312"/>
        <v>2234.9675132900175</v>
      </c>
      <c r="Q404" s="114">
        <f t="shared" si="306"/>
        <v>0.74779277290786406</v>
      </c>
      <c r="R404" s="4"/>
      <c r="S404" s="40">
        <f t="shared" ref="S404:W404" si="318">S381+S393+S403</f>
        <v>14238.820000000002</v>
      </c>
      <c r="T404" s="41">
        <f t="shared" si="318"/>
        <v>1778318</v>
      </c>
      <c r="U404" s="40">
        <f t="shared" si="318"/>
        <v>4361</v>
      </c>
      <c r="V404" s="41">
        <f t="shared" si="318"/>
        <v>347090</v>
      </c>
      <c r="W404" s="41">
        <f t="shared" si="318"/>
        <v>8266520</v>
      </c>
      <c r="X404" s="72">
        <f t="shared" si="308"/>
        <v>7832590</v>
      </c>
      <c r="Y404" s="83" t="s">
        <v>8</v>
      </c>
      <c r="Z404" s="12">
        <f t="shared" si="286"/>
        <v>5.1235068714166356</v>
      </c>
      <c r="AA404" s="13">
        <f t="shared" si="287"/>
        <v>23.816646979169668</v>
      </c>
      <c r="AB404" s="104">
        <f t="shared" si="288"/>
        <v>16275.881078952549</v>
      </c>
      <c r="AC404" s="109">
        <f t="shared" si="309"/>
        <v>5.4721889386390865</v>
      </c>
      <c r="AG404" s="431">
        <f t="shared" si="291"/>
        <v>0</v>
      </c>
      <c r="AH404" s="431">
        <f t="shared" si="292"/>
        <v>0</v>
      </c>
    </row>
    <row r="409" spans="1:34" ht="18.75" x14ac:dyDescent="0.3">
      <c r="A409" s="567" t="s">
        <v>58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</row>
    <row r="410" spans="1:34" ht="15.75" x14ac:dyDescent="0.25">
      <c r="A410" s="568" t="s">
        <v>62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68"/>
      <c r="AB410" s="568"/>
      <c r="AC410" s="568"/>
    </row>
    <row r="411" spans="1:34" ht="15.75" x14ac:dyDescent="0.25">
      <c r="A411" s="568" t="s">
        <v>86</v>
      </c>
      <c r="B411" s="568"/>
      <c r="C411" s="568"/>
      <c r="D411" s="568"/>
      <c r="E411" s="568"/>
      <c r="F411" s="568"/>
      <c r="G411" s="568"/>
      <c r="H411" s="568"/>
      <c r="I411" s="568"/>
      <c r="J411" s="568"/>
      <c r="K411" s="568"/>
      <c r="L411" s="568"/>
      <c r="M411" s="568"/>
      <c r="N411" s="568"/>
      <c r="O411" s="568"/>
      <c r="P411" s="568"/>
      <c r="Q411" s="568"/>
      <c r="R411" s="568"/>
      <c r="S411" s="568"/>
      <c r="T411" s="568"/>
      <c r="U411" s="568"/>
      <c r="V411" s="568"/>
      <c r="W411" s="568"/>
      <c r="X411" s="568"/>
      <c r="Y411" s="568"/>
      <c r="Z411" s="568"/>
      <c r="AA411" s="568"/>
      <c r="AB411" s="568"/>
      <c r="AC411" s="568"/>
    </row>
    <row r="412" spans="1:34" ht="19.5" thickBot="1" x14ac:dyDescent="0.35"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11">
        <v>4</v>
      </c>
      <c r="AC412" s="4"/>
    </row>
    <row r="413" spans="1:34" ht="15" customHeight="1" x14ac:dyDescent="0.25">
      <c r="A413" s="569" t="s">
        <v>3</v>
      </c>
      <c r="B413" s="571" t="s">
        <v>2</v>
      </c>
      <c r="C413" s="573" t="s">
        <v>59</v>
      </c>
      <c r="D413" s="573" t="s">
        <v>60</v>
      </c>
      <c r="E413" s="573" t="s">
        <v>23</v>
      </c>
      <c r="F413" s="576" t="s">
        <v>9</v>
      </c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8"/>
      <c r="R413" s="576" t="s">
        <v>10</v>
      </c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9"/>
    </row>
    <row r="414" spans="1:34" ht="51.75" thickBot="1" x14ac:dyDescent="0.3">
      <c r="A414" s="570"/>
      <c r="B414" s="572"/>
      <c r="C414" s="574"/>
      <c r="D414" s="575"/>
      <c r="E414" s="575"/>
      <c r="F414" s="8" t="s">
        <v>14</v>
      </c>
      <c r="G414" s="95" t="s">
        <v>13</v>
      </c>
      <c r="H414" s="95" t="s">
        <v>57</v>
      </c>
      <c r="I414" s="1" t="s">
        <v>4</v>
      </c>
      <c r="J414" s="1" t="s">
        <v>5</v>
      </c>
      <c r="K414" s="1" t="s">
        <v>6</v>
      </c>
      <c r="L414" s="95" t="s">
        <v>64</v>
      </c>
      <c r="M414" s="557" t="s">
        <v>7</v>
      </c>
      <c r="N414" s="558"/>
      <c r="O414" s="1" t="s">
        <v>0</v>
      </c>
      <c r="P414" s="1" t="s">
        <v>1</v>
      </c>
      <c r="Q414" s="95" t="s">
        <v>61</v>
      </c>
      <c r="R414" s="8" t="s">
        <v>14</v>
      </c>
      <c r="S414" s="95" t="s">
        <v>12</v>
      </c>
      <c r="T414" s="95" t="s">
        <v>11</v>
      </c>
      <c r="U414" s="1" t="s">
        <v>4</v>
      </c>
      <c r="V414" s="1" t="s">
        <v>5</v>
      </c>
      <c r="W414" s="1" t="s">
        <v>6</v>
      </c>
      <c r="X414" s="95" t="s">
        <v>65</v>
      </c>
      <c r="Y414" s="557" t="s">
        <v>7</v>
      </c>
      <c r="Z414" s="558"/>
      <c r="AA414" s="1" t="s">
        <v>0</v>
      </c>
      <c r="AB414" s="102" t="s">
        <v>1</v>
      </c>
      <c r="AC414" s="105" t="s">
        <v>15</v>
      </c>
    </row>
    <row r="415" spans="1:34" x14ac:dyDescent="0.25">
      <c r="A415" s="89" t="s">
        <v>26</v>
      </c>
      <c r="B415" s="559">
        <v>1997</v>
      </c>
      <c r="C415" s="78">
        <v>18.91</v>
      </c>
      <c r="D415" s="79">
        <v>2446</v>
      </c>
      <c r="E415" s="31">
        <f t="shared" ref="E415:E444" si="319">D415/C415</f>
        <v>129.34955050237969</v>
      </c>
      <c r="F415" s="64">
        <f t="shared" ref="F415:F431" si="320">G415/C415</f>
        <v>2.9999999999999996</v>
      </c>
      <c r="G415" s="65">
        <v>56.72999999999999</v>
      </c>
      <c r="H415" s="66">
        <v>7338</v>
      </c>
      <c r="I415" s="65">
        <v>22</v>
      </c>
      <c r="J415" s="66">
        <v>1936</v>
      </c>
      <c r="K415" s="66">
        <v>45650</v>
      </c>
      <c r="L415" s="135">
        <v>43770</v>
      </c>
      <c r="M415" s="67" t="s">
        <v>8</v>
      </c>
      <c r="N415" s="68">
        <f t="shared" ref="N415:N455" si="321">H415/J415</f>
        <v>3.790289256198347</v>
      </c>
      <c r="O415" s="69">
        <f t="shared" ref="O415:O455" si="322">K415/J415</f>
        <v>23.579545454545453</v>
      </c>
      <c r="P415" s="70">
        <f t="shared" ref="P415:P444" si="323">K415/C415</f>
        <v>2414.0666314119512</v>
      </c>
      <c r="Q415" s="100">
        <f t="shared" ref="Q415:Q431" si="324">J415/D415</f>
        <v>0.79149632052330332</v>
      </c>
      <c r="R415" s="64">
        <f t="shared" ref="R415:R431" si="325">S415/C415</f>
        <v>31</v>
      </c>
      <c r="S415" s="71">
        <f t="shared" ref="S415:X430" si="326">G415+S364</f>
        <v>586.21</v>
      </c>
      <c r="T415" s="72">
        <f t="shared" si="326"/>
        <v>75826</v>
      </c>
      <c r="U415" s="71">
        <f t="shared" si="326"/>
        <v>173</v>
      </c>
      <c r="V415" s="72">
        <f t="shared" si="326"/>
        <v>14924</v>
      </c>
      <c r="W415" s="72">
        <f t="shared" si="326"/>
        <v>347350</v>
      </c>
      <c r="X415" s="72">
        <f t="shared" si="326"/>
        <v>330330</v>
      </c>
      <c r="Y415" s="67" t="s">
        <v>8</v>
      </c>
      <c r="Z415" s="21">
        <f t="shared" ref="Z415:Z455" si="327">T415/V415</f>
        <v>5.0808094344679713</v>
      </c>
      <c r="AA415" s="22">
        <f t="shared" ref="AA415:AA455" si="328">W415/V415</f>
        <v>23.27459126239614</v>
      </c>
      <c r="AB415" s="103">
        <f t="shared" ref="AB415:AB455" si="329">W415/C415</f>
        <v>18368.588048651505</v>
      </c>
      <c r="AC415" s="106">
        <f t="shared" ref="AC415:AC431" si="330">V415/D415</f>
        <v>6.1013900245298442</v>
      </c>
      <c r="AD415" s="205">
        <v>1936.0126916975146</v>
      </c>
      <c r="AF415" s="132">
        <f>AD415-P415</f>
        <v>-478.05393971443664</v>
      </c>
      <c r="AG415" s="431">
        <f>(J415/D415)*AE415</f>
        <v>0</v>
      </c>
      <c r="AH415" s="431">
        <f>AG415*O415</f>
        <v>0</v>
      </c>
    </row>
    <row r="416" spans="1:34" x14ac:dyDescent="0.25">
      <c r="A416" s="90" t="s">
        <v>27</v>
      </c>
      <c r="B416" s="560"/>
      <c r="C416" s="27">
        <v>16.41</v>
      </c>
      <c r="D416" s="28">
        <v>2028</v>
      </c>
      <c r="E416" s="16">
        <f t="shared" si="319"/>
        <v>123.58318098720292</v>
      </c>
      <c r="F416" s="17">
        <f t="shared" si="320"/>
        <v>3</v>
      </c>
      <c r="G416" s="18">
        <v>49.230000000000004</v>
      </c>
      <c r="H416" s="19">
        <v>6084</v>
      </c>
      <c r="I416" s="18">
        <v>18</v>
      </c>
      <c r="J416" s="19">
        <v>1564</v>
      </c>
      <c r="K416" s="19">
        <v>39330</v>
      </c>
      <c r="L416" s="136">
        <v>37710</v>
      </c>
      <c r="M416" s="20" t="s">
        <v>8</v>
      </c>
      <c r="N416" s="21">
        <f t="shared" si="321"/>
        <v>3.8900255754475705</v>
      </c>
      <c r="O416" s="22">
        <f t="shared" si="322"/>
        <v>25.147058823529413</v>
      </c>
      <c r="P416" s="23">
        <f t="shared" si="323"/>
        <v>2396.7093235831808</v>
      </c>
      <c r="Q416" s="100">
        <f t="shared" si="324"/>
        <v>0.77120315581854049</v>
      </c>
      <c r="R416" s="17">
        <f t="shared" si="325"/>
        <v>31.000000000000004</v>
      </c>
      <c r="S416" s="24">
        <f t="shared" si="326"/>
        <v>508.71000000000004</v>
      </c>
      <c r="T416" s="25">
        <f t="shared" si="326"/>
        <v>62868</v>
      </c>
      <c r="U416" s="24">
        <f t="shared" si="326"/>
        <v>168</v>
      </c>
      <c r="V416" s="25">
        <f t="shared" si="326"/>
        <v>12172</v>
      </c>
      <c r="W416" s="25">
        <f t="shared" si="326"/>
        <v>299820</v>
      </c>
      <c r="X416" s="72">
        <f t="shared" si="326"/>
        <v>285120</v>
      </c>
      <c r="Y416" s="20" t="s">
        <v>8</v>
      </c>
      <c r="Z416" s="21">
        <f t="shared" si="327"/>
        <v>5.1649687808084126</v>
      </c>
      <c r="AA416" s="22">
        <f t="shared" si="328"/>
        <v>24.631942162339797</v>
      </c>
      <c r="AB416" s="103">
        <f t="shared" si="329"/>
        <v>18270.566727605117</v>
      </c>
      <c r="AC416" s="106">
        <f t="shared" si="330"/>
        <v>6.001972386587771</v>
      </c>
      <c r="AD416" s="205">
        <v>1992.078001218769</v>
      </c>
      <c r="AF416" s="132">
        <f t="shared" ref="AF416:AF431" si="331">AD416-P416</f>
        <v>-404.63132236441174</v>
      </c>
      <c r="AG416" s="431">
        <f t="shared" ref="AG416:AG455" si="332">(J416/D416)*AE416</f>
        <v>0</v>
      </c>
      <c r="AH416" s="431">
        <f t="shared" ref="AH416:AH455" si="333">AG416*O416</f>
        <v>0</v>
      </c>
    </row>
    <row r="417" spans="1:34" x14ac:dyDescent="0.25">
      <c r="A417" s="90" t="s">
        <v>28</v>
      </c>
      <c r="B417" s="560"/>
      <c r="C417" s="27">
        <v>18.7</v>
      </c>
      <c r="D417" s="28">
        <v>2286</v>
      </c>
      <c r="E417" s="16">
        <f t="shared" si="319"/>
        <v>122.24598930481284</v>
      </c>
      <c r="F417" s="17">
        <f t="shared" si="320"/>
        <v>3</v>
      </c>
      <c r="G417" s="18">
        <v>56.099999999999994</v>
      </c>
      <c r="H417" s="19">
        <v>6858</v>
      </c>
      <c r="I417" s="18">
        <v>23</v>
      </c>
      <c r="J417" s="19">
        <v>1907</v>
      </c>
      <c r="K417" s="19">
        <v>49280</v>
      </c>
      <c r="L417" s="136">
        <v>47250</v>
      </c>
      <c r="M417" s="20" t="s">
        <v>8</v>
      </c>
      <c r="N417" s="21">
        <f t="shared" si="321"/>
        <v>3.5962244362873625</v>
      </c>
      <c r="O417" s="22">
        <f t="shared" si="322"/>
        <v>25.841636077608811</v>
      </c>
      <c r="P417" s="23">
        <f t="shared" si="323"/>
        <v>2635.294117647059</v>
      </c>
      <c r="Q417" s="100">
        <f t="shared" si="324"/>
        <v>0.83420822397200345</v>
      </c>
      <c r="R417" s="17">
        <f t="shared" si="325"/>
        <v>31.000000000000004</v>
      </c>
      <c r="S417" s="24">
        <f t="shared" si="326"/>
        <v>579.70000000000005</v>
      </c>
      <c r="T417" s="25">
        <f t="shared" si="326"/>
        <v>70866</v>
      </c>
      <c r="U417" s="24">
        <f t="shared" si="326"/>
        <v>184</v>
      </c>
      <c r="V417" s="25">
        <f t="shared" si="326"/>
        <v>14790</v>
      </c>
      <c r="W417" s="25">
        <f t="shared" si="326"/>
        <v>364110</v>
      </c>
      <c r="X417" s="72">
        <f t="shared" si="326"/>
        <v>346190</v>
      </c>
      <c r="Y417" s="20" t="s">
        <v>8</v>
      </c>
      <c r="Z417" s="21">
        <f t="shared" si="327"/>
        <v>4.7914807302231237</v>
      </c>
      <c r="AA417" s="22">
        <f t="shared" si="328"/>
        <v>24.61866125760649</v>
      </c>
      <c r="AB417" s="103">
        <f t="shared" si="329"/>
        <v>19471.122994652407</v>
      </c>
      <c r="AC417" s="106">
        <f t="shared" si="330"/>
        <v>6.469816272965879</v>
      </c>
      <c r="AD417" s="205">
        <v>2308.5561497326203</v>
      </c>
      <c r="AF417" s="132">
        <f t="shared" si="331"/>
        <v>-326.73796791443874</v>
      </c>
      <c r="AG417" s="431">
        <f t="shared" si="332"/>
        <v>0</v>
      </c>
      <c r="AH417" s="431">
        <f t="shared" si="333"/>
        <v>0</v>
      </c>
    </row>
    <row r="418" spans="1:34" x14ac:dyDescent="0.25">
      <c r="A418" s="90" t="s">
        <v>29</v>
      </c>
      <c r="B418" s="560"/>
      <c r="C418" s="27">
        <v>17.149999999999999</v>
      </c>
      <c r="D418" s="28">
        <v>2151</v>
      </c>
      <c r="E418" s="16">
        <f t="shared" si="319"/>
        <v>125.42274052478135</v>
      </c>
      <c r="F418" s="17">
        <f t="shared" si="320"/>
        <v>3</v>
      </c>
      <c r="G418" s="18">
        <v>51.449999999999996</v>
      </c>
      <c r="H418" s="19">
        <v>6453</v>
      </c>
      <c r="I418" s="18">
        <v>21</v>
      </c>
      <c r="J418" s="19">
        <v>1714</v>
      </c>
      <c r="K418" s="19">
        <v>44550</v>
      </c>
      <c r="L418" s="136">
        <v>42720</v>
      </c>
      <c r="M418" s="20" t="s">
        <v>8</v>
      </c>
      <c r="N418" s="21">
        <f t="shared" si="321"/>
        <v>3.7648774795799298</v>
      </c>
      <c r="O418" s="22">
        <f t="shared" si="322"/>
        <v>25.991831971995332</v>
      </c>
      <c r="P418" s="23">
        <f t="shared" si="323"/>
        <v>2597.6676384839652</v>
      </c>
      <c r="Q418" s="100">
        <f t="shared" si="324"/>
        <v>0.79683867968386801</v>
      </c>
      <c r="R418" s="17">
        <f t="shared" si="325"/>
        <v>31.000000000000007</v>
      </c>
      <c r="S418" s="24">
        <f t="shared" si="326"/>
        <v>531.65000000000009</v>
      </c>
      <c r="T418" s="25">
        <f t="shared" si="326"/>
        <v>66681</v>
      </c>
      <c r="U418" s="24">
        <f t="shared" si="326"/>
        <v>168</v>
      </c>
      <c r="V418" s="25">
        <f t="shared" si="326"/>
        <v>13621</v>
      </c>
      <c r="W418" s="25">
        <f t="shared" si="326"/>
        <v>334220</v>
      </c>
      <c r="X418" s="72">
        <f t="shared" si="326"/>
        <v>317770</v>
      </c>
      <c r="Y418" s="20" t="s">
        <v>8</v>
      </c>
      <c r="Z418" s="21">
        <f t="shared" si="327"/>
        <v>4.8954555465824825</v>
      </c>
      <c r="AA418" s="22">
        <f t="shared" si="328"/>
        <v>24.537111812642245</v>
      </c>
      <c r="AB418" s="103">
        <f t="shared" si="329"/>
        <v>19488.046647230323</v>
      </c>
      <c r="AC418" s="106">
        <f t="shared" si="330"/>
        <v>6.3324035332403534</v>
      </c>
      <c r="AD418" s="205">
        <v>2205.2478134110788</v>
      </c>
      <c r="AF418" s="132">
        <f t="shared" si="331"/>
        <v>-392.4198250728864</v>
      </c>
      <c r="AG418" s="431">
        <f t="shared" si="332"/>
        <v>0</v>
      </c>
      <c r="AH418" s="431">
        <f t="shared" si="333"/>
        <v>0</v>
      </c>
    </row>
    <row r="419" spans="1:34" x14ac:dyDescent="0.25">
      <c r="A419" s="90" t="s">
        <v>30</v>
      </c>
      <c r="B419" s="560"/>
      <c r="C419" s="27">
        <v>16.600000000000001</v>
      </c>
      <c r="D419" s="28">
        <v>2133</v>
      </c>
      <c r="E419" s="16">
        <f t="shared" si="319"/>
        <v>128.49397590361446</v>
      </c>
      <c r="F419" s="17">
        <f t="shared" si="320"/>
        <v>3</v>
      </c>
      <c r="G419" s="18">
        <v>49.800000000000004</v>
      </c>
      <c r="H419" s="19">
        <v>6399</v>
      </c>
      <c r="I419" s="18">
        <v>18</v>
      </c>
      <c r="J419" s="19">
        <v>1657</v>
      </c>
      <c r="K419" s="19">
        <v>44060</v>
      </c>
      <c r="L419" s="136">
        <v>42250</v>
      </c>
      <c r="M419" s="20" t="s">
        <v>8</v>
      </c>
      <c r="N419" s="21">
        <f t="shared" si="321"/>
        <v>3.8617984308992153</v>
      </c>
      <c r="O419" s="22">
        <f t="shared" si="322"/>
        <v>26.590223295111649</v>
      </c>
      <c r="P419" s="23">
        <f t="shared" si="323"/>
        <v>2654.2168674698792</v>
      </c>
      <c r="Q419" s="100">
        <f t="shared" si="324"/>
        <v>0.77684013127051099</v>
      </c>
      <c r="R419" s="17">
        <f t="shared" si="325"/>
        <v>30.999999999999993</v>
      </c>
      <c r="S419" s="24">
        <f t="shared" si="326"/>
        <v>514.59999999999991</v>
      </c>
      <c r="T419" s="25">
        <f t="shared" si="326"/>
        <v>66123</v>
      </c>
      <c r="U419" s="24">
        <f t="shared" si="326"/>
        <v>160</v>
      </c>
      <c r="V419" s="25">
        <f t="shared" si="326"/>
        <v>13739</v>
      </c>
      <c r="W419" s="25">
        <f t="shared" si="326"/>
        <v>336320</v>
      </c>
      <c r="X419" s="72">
        <f t="shared" si="326"/>
        <v>319780</v>
      </c>
      <c r="Y419" s="20" t="s">
        <v>8</v>
      </c>
      <c r="Z419" s="21">
        <f t="shared" si="327"/>
        <v>4.8127956910983336</v>
      </c>
      <c r="AA419" s="22">
        <f t="shared" si="328"/>
        <v>24.479219739427904</v>
      </c>
      <c r="AB419" s="103">
        <f t="shared" si="329"/>
        <v>20260.24096385542</v>
      </c>
      <c r="AC419" s="106">
        <f t="shared" si="330"/>
        <v>6.4411626816690104</v>
      </c>
      <c r="AD419" s="205">
        <v>2180.7228915662649</v>
      </c>
      <c r="AF419" s="132">
        <f t="shared" si="331"/>
        <v>-473.49397590361423</v>
      </c>
      <c r="AG419" s="431">
        <f t="shared" si="332"/>
        <v>0</v>
      </c>
      <c r="AH419" s="431">
        <f t="shared" si="333"/>
        <v>0</v>
      </c>
    </row>
    <row r="420" spans="1:34" x14ac:dyDescent="0.25">
      <c r="A420" s="90" t="s">
        <v>31</v>
      </c>
      <c r="B420" s="560"/>
      <c r="C420" s="27">
        <v>14.28</v>
      </c>
      <c r="D420" s="28">
        <v>1762</v>
      </c>
      <c r="E420" s="16">
        <f t="shared" si="319"/>
        <v>123.38935574229693</v>
      </c>
      <c r="F420" s="17">
        <f t="shared" si="320"/>
        <v>3.0000000000000004</v>
      </c>
      <c r="G420" s="18">
        <v>42.84</v>
      </c>
      <c r="H420" s="19">
        <v>5286</v>
      </c>
      <c r="I420" s="18">
        <v>16</v>
      </c>
      <c r="J420" s="19">
        <v>1286</v>
      </c>
      <c r="K420" s="19">
        <v>30600</v>
      </c>
      <c r="L420" s="136">
        <v>29340</v>
      </c>
      <c r="M420" s="20" t="s">
        <v>8</v>
      </c>
      <c r="N420" s="21">
        <f t="shared" si="321"/>
        <v>4.1104199066874028</v>
      </c>
      <c r="O420" s="22">
        <f t="shared" si="322"/>
        <v>23.794712286158632</v>
      </c>
      <c r="P420" s="23">
        <f t="shared" si="323"/>
        <v>2142.8571428571431</v>
      </c>
      <c r="Q420" s="100">
        <f t="shared" si="324"/>
        <v>0.72985244040862651</v>
      </c>
      <c r="R420" s="17">
        <f t="shared" si="325"/>
        <v>31.000000000000007</v>
      </c>
      <c r="S420" s="24">
        <f t="shared" si="326"/>
        <v>442.68000000000006</v>
      </c>
      <c r="T420" s="25">
        <f t="shared" si="326"/>
        <v>54622</v>
      </c>
      <c r="U420" s="24">
        <f t="shared" si="326"/>
        <v>138</v>
      </c>
      <c r="V420" s="25">
        <f t="shared" si="326"/>
        <v>10551</v>
      </c>
      <c r="W420" s="25">
        <f t="shared" si="326"/>
        <v>243110</v>
      </c>
      <c r="X420" s="72">
        <f t="shared" si="326"/>
        <v>231230</v>
      </c>
      <c r="Y420" s="20" t="s">
        <v>8</v>
      </c>
      <c r="Z420" s="21">
        <f t="shared" si="327"/>
        <v>5.1769500521277605</v>
      </c>
      <c r="AA420" s="22">
        <f t="shared" si="328"/>
        <v>23.041417875082931</v>
      </c>
      <c r="AB420" s="103">
        <f t="shared" si="329"/>
        <v>17024.50980392157</v>
      </c>
      <c r="AC420" s="106">
        <f t="shared" si="330"/>
        <v>5.9880817253121457</v>
      </c>
      <c r="AD420" s="205">
        <v>2036.4145658263305</v>
      </c>
      <c r="AF420" s="132">
        <f t="shared" si="331"/>
        <v>-106.44257703081257</v>
      </c>
      <c r="AG420" s="431">
        <f t="shared" si="332"/>
        <v>0</v>
      </c>
      <c r="AH420" s="431">
        <f t="shared" si="333"/>
        <v>0</v>
      </c>
    </row>
    <row r="421" spans="1:34" x14ac:dyDescent="0.25">
      <c r="A421" s="90" t="s">
        <v>32</v>
      </c>
      <c r="B421" s="560"/>
      <c r="C421" s="27">
        <v>19.53</v>
      </c>
      <c r="D421" s="28">
        <v>2423</v>
      </c>
      <c r="E421" s="16">
        <f t="shared" si="319"/>
        <v>124.06554019457245</v>
      </c>
      <c r="F421" s="17">
        <f t="shared" si="320"/>
        <v>3</v>
      </c>
      <c r="G421" s="18">
        <v>58.59</v>
      </c>
      <c r="H421" s="19">
        <v>7269</v>
      </c>
      <c r="I421" s="18">
        <v>28</v>
      </c>
      <c r="J421" s="19">
        <v>2088</v>
      </c>
      <c r="K421" s="19">
        <v>53560</v>
      </c>
      <c r="L421" s="136">
        <v>51360</v>
      </c>
      <c r="M421" s="20" t="s">
        <v>8</v>
      </c>
      <c r="N421" s="21">
        <f t="shared" si="321"/>
        <v>3.4813218390804597</v>
      </c>
      <c r="O421" s="22">
        <f t="shared" si="322"/>
        <v>25.651340996168582</v>
      </c>
      <c r="P421" s="23">
        <f t="shared" si="323"/>
        <v>2742.4475166410648</v>
      </c>
      <c r="Q421" s="100">
        <f t="shared" si="324"/>
        <v>0.86174164259182828</v>
      </c>
      <c r="R421" s="274">
        <f t="shared" si="325"/>
        <v>31</v>
      </c>
      <c r="S421" s="282">
        <f t="shared" si="326"/>
        <v>605.43000000000006</v>
      </c>
      <c r="T421" s="283">
        <f t="shared" si="326"/>
        <v>75113</v>
      </c>
      <c r="U421" s="282">
        <f t="shared" si="326"/>
        <v>199</v>
      </c>
      <c r="V421" s="283">
        <f t="shared" si="326"/>
        <v>15711</v>
      </c>
      <c r="W421" s="283">
        <f t="shared" si="326"/>
        <v>393580</v>
      </c>
      <c r="X421" s="284">
        <f t="shared" si="326"/>
        <v>374270</v>
      </c>
      <c r="Y421" s="278" t="s">
        <v>8</v>
      </c>
      <c r="Z421" s="279">
        <f t="shared" si="327"/>
        <v>4.7809178282731848</v>
      </c>
      <c r="AA421" s="280">
        <f t="shared" si="328"/>
        <v>25.05123798612437</v>
      </c>
      <c r="AB421" s="285">
        <f t="shared" si="329"/>
        <v>20152.585765488991</v>
      </c>
      <c r="AC421" s="106">
        <f t="shared" si="330"/>
        <v>6.4841106066859266</v>
      </c>
      <c r="AD421" s="205">
        <v>2237.5832053251406</v>
      </c>
      <c r="AF421" s="132">
        <f t="shared" si="331"/>
        <v>-504.86431131592417</v>
      </c>
      <c r="AG421" s="431">
        <f t="shared" si="332"/>
        <v>0</v>
      </c>
      <c r="AH421" s="431">
        <f t="shared" si="333"/>
        <v>0</v>
      </c>
    </row>
    <row r="422" spans="1:34" x14ac:dyDescent="0.25">
      <c r="A422" s="90" t="s">
        <v>33</v>
      </c>
      <c r="B422" s="560"/>
      <c r="C422" s="27">
        <v>19.88</v>
      </c>
      <c r="D422" s="28">
        <v>2473</v>
      </c>
      <c r="E422" s="16">
        <f t="shared" si="319"/>
        <v>124.39637826961771</v>
      </c>
      <c r="F422" s="17">
        <f t="shared" si="320"/>
        <v>3</v>
      </c>
      <c r="G422" s="18">
        <v>59.64</v>
      </c>
      <c r="H422" s="19">
        <v>7419</v>
      </c>
      <c r="I422" s="18">
        <v>23</v>
      </c>
      <c r="J422" s="19">
        <v>2160</v>
      </c>
      <c r="K422" s="19">
        <v>55600</v>
      </c>
      <c r="L422" s="136">
        <v>53310</v>
      </c>
      <c r="M422" s="20" t="s">
        <v>8</v>
      </c>
      <c r="N422" s="21">
        <f t="shared" si="321"/>
        <v>3.4347222222222222</v>
      </c>
      <c r="O422" s="22">
        <f t="shared" si="322"/>
        <v>25.74074074074074</v>
      </c>
      <c r="P422" s="23">
        <f t="shared" si="323"/>
        <v>2796.7806841046281</v>
      </c>
      <c r="Q422" s="100">
        <f t="shared" si="324"/>
        <v>0.87343307723412855</v>
      </c>
      <c r="R422" s="17">
        <f t="shared" si="325"/>
        <v>31</v>
      </c>
      <c r="S422" s="24">
        <f t="shared" si="326"/>
        <v>616.28</v>
      </c>
      <c r="T422" s="25">
        <f t="shared" si="326"/>
        <v>76663</v>
      </c>
      <c r="U422" s="24">
        <f t="shared" si="326"/>
        <v>193</v>
      </c>
      <c r="V422" s="25">
        <f t="shared" si="326"/>
        <v>16501</v>
      </c>
      <c r="W422" s="25">
        <f t="shared" si="326"/>
        <v>405740</v>
      </c>
      <c r="X422" s="72">
        <f t="shared" si="326"/>
        <v>385900</v>
      </c>
      <c r="Y422" s="20" t="s">
        <v>8</v>
      </c>
      <c r="Z422" s="21">
        <f t="shared" si="327"/>
        <v>4.6459608508575236</v>
      </c>
      <c r="AA422" s="22">
        <f t="shared" si="328"/>
        <v>24.588812799224289</v>
      </c>
      <c r="AB422" s="103">
        <f t="shared" si="329"/>
        <v>20409.456740442656</v>
      </c>
      <c r="AC422" s="106">
        <f t="shared" si="330"/>
        <v>6.6724625960372022</v>
      </c>
      <c r="AD422" s="205">
        <v>2267.1026156941653</v>
      </c>
      <c r="AF422" s="132">
        <f t="shared" si="331"/>
        <v>-529.67806841046286</v>
      </c>
      <c r="AG422" s="431">
        <f t="shared" si="332"/>
        <v>0</v>
      </c>
      <c r="AH422" s="431">
        <f t="shared" si="333"/>
        <v>0</v>
      </c>
    </row>
    <row r="423" spans="1:34" x14ac:dyDescent="0.25">
      <c r="A423" s="90" t="s">
        <v>34</v>
      </c>
      <c r="B423" s="560"/>
      <c r="C423" s="27">
        <v>19.899999999999999</v>
      </c>
      <c r="D423" s="28">
        <v>2485</v>
      </c>
      <c r="E423" s="16">
        <f t="shared" si="319"/>
        <v>124.87437185929649</v>
      </c>
      <c r="F423" s="17">
        <f t="shared" si="320"/>
        <v>3</v>
      </c>
      <c r="G423" s="18">
        <v>59.699999999999996</v>
      </c>
      <c r="H423" s="19">
        <v>7455</v>
      </c>
      <c r="I423" s="18">
        <v>23</v>
      </c>
      <c r="J423" s="19">
        <v>1990</v>
      </c>
      <c r="K423" s="19">
        <v>51960</v>
      </c>
      <c r="L423" s="136">
        <v>49820</v>
      </c>
      <c r="M423" s="20" t="s">
        <v>8</v>
      </c>
      <c r="N423" s="21">
        <f t="shared" si="321"/>
        <v>3.7462311557788945</v>
      </c>
      <c r="O423" s="22">
        <f t="shared" si="322"/>
        <v>26.110552763819097</v>
      </c>
      <c r="P423" s="23">
        <f t="shared" si="323"/>
        <v>2611.0552763819096</v>
      </c>
      <c r="Q423" s="100">
        <f t="shared" si="324"/>
        <v>0.80080482897384309</v>
      </c>
      <c r="R423" s="17">
        <f t="shared" si="325"/>
        <v>31.000000000000007</v>
      </c>
      <c r="S423" s="24">
        <f t="shared" si="326"/>
        <v>616.90000000000009</v>
      </c>
      <c r="T423" s="25">
        <f t="shared" si="326"/>
        <v>77035</v>
      </c>
      <c r="U423" s="24">
        <f t="shared" si="326"/>
        <v>193</v>
      </c>
      <c r="V423" s="25">
        <f t="shared" si="326"/>
        <v>16844</v>
      </c>
      <c r="W423" s="25">
        <f t="shared" si="326"/>
        <v>410680</v>
      </c>
      <c r="X423" s="72">
        <f t="shared" si="326"/>
        <v>390590</v>
      </c>
      <c r="Y423" s="20" t="s">
        <v>8</v>
      </c>
      <c r="Z423" s="21">
        <f t="shared" si="327"/>
        <v>4.5734386131560196</v>
      </c>
      <c r="AA423" s="22">
        <f t="shared" si="328"/>
        <v>24.381382094514368</v>
      </c>
      <c r="AB423" s="103">
        <f t="shared" si="329"/>
        <v>20637.185929648243</v>
      </c>
      <c r="AC423" s="106">
        <f t="shared" si="330"/>
        <v>6.7782696177062371</v>
      </c>
      <c r="AD423" s="205">
        <v>2310.0502512562816</v>
      </c>
      <c r="AF423" s="132">
        <f t="shared" si="331"/>
        <v>-301.00502512562798</v>
      </c>
      <c r="AG423" s="431">
        <f t="shared" si="332"/>
        <v>0</v>
      </c>
      <c r="AH423" s="431">
        <f t="shared" si="333"/>
        <v>0</v>
      </c>
    </row>
    <row r="424" spans="1:34" x14ac:dyDescent="0.25">
      <c r="A424" s="90" t="s">
        <v>35</v>
      </c>
      <c r="B424" s="560"/>
      <c r="C424" s="27">
        <v>16.489999999999998</v>
      </c>
      <c r="D424" s="28">
        <v>2171</v>
      </c>
      <c r="E424" s="16">
        <f t="shared" si="319"/>
        <v>131.65554881746513</v>
      </c>
      <c r="F424" s="17">
        <f t="shared" si="320"/>
        <v>4</v>
      </c>
      <c r="G424" s="18">
        <v>65.959999999999994</v>
      </c>
      <c r="H424" s="19">
        <v>8684</v>
      </c>
      <c r="I424" s="18">
        <v>26</v>
      </c>
      <c r="J424" s="19">
        <v>2234</v>
      </c>
      <c r="K424" s="19">
        <v>56830</v>
      </c>
      <c r="L424" s="136">
        <v>54490</v>
      </c>
      <c r="M424" s="20" t="s">
        <v>8</v>
      </c>
      <c r="N424" s="21">
        <f t="shared" si="321"/>
        <v>3.8871978513876453</v>
      </c>
      <c r="O424" s="22">
        <f t="shared" si="322"/>
        <v>25.438675022381378</v>
      </c>
      <c r="P424" s="23">
        <f t="shared" si="323"/>
        <v>3446.3311097634933</v>
      </c>
      <c r="Q424" s="100">
        <f t="shared" si="324"/>
        <v>1.0290188853063105</v>
      </c>
      <c r="R424" s="17">
        <f t="shared" si="325"/>
        <v>32</v>
      </c>
      <c r="S424" s="24">
        <f t="shared" si="326"/>
        <v>527.67999999999995</v>
      </c>
      <c r="T424" s="25">
        <f t="shared" si="326"/>
        <v>69472</v>
      </c>
      <c r="U424" s="24">
        <f t="shared" si="326"/>
        <v>171</v>
      </c>
      <c r="V424" s="25">
        <f t="shared" si="326"/>
        <v>13244</v>
      </c>
      <c r="W424" s="25">
        <f t="shared" si="326"/>
        <v>329560</v>
      </c>
      <c r="X424" s="72">
        <f t="shared" si="326"/>
        <v>313550</v>
      </c>
      <c r="Y424" s="20" t="s">
        <v>8</v>
      </c>
      <c r="Z424" s="21">
        <f t="shared" si="327"/>
        <v>5.2455451525218963</v>
      </c>
      <c r="AA424" s="22">
        <f t="shared" si="328"/>
        <v>24.88372093023256</v>
      </c>
      <c r="AB424" s="103">
        <f t="shared" si="329"/>
        <v>19985.445724681627</v>
      </c>
      <c r="AC424" s="106">
        <f t="shared" si="330"/>
        <v>6.1004145555043756</v>
      </c>
      <c r="AD424" s="205">
        <v>2406.913280776228</v>
      </c>
      <c r="AF424" s="132">
        <f t="shared" si="331"/>
        <v>-1039.4178289872652</v>
      </c>
      <c r="AG424" s="431">
        <f t="shared" si="332"/>
        <v>0</v>
      </c>
      <c r="AH424" s="431">
        <f t="shared" si="333"/>
        <v>0</v>
      </c>
    </row>
    <row r="425" spans="1:34" x14ac:dyDescent="0.25">
      <c r="A425" s="90" t="s">
        <v>36</v>
      </c>
      <c r="B425" s="560"/>
      <c r="C425" s="27">
        <v>19.05</v>
      </c>
      <c r="D425" s="28">
        <v>2490</v>
      </c>
      <c r="E425" s="16">
        <f t="shared" si="319"/>
        <v>130.70866141732282</v>
      </c>
      <c r="F425" s="17">
        <f t="shared" si="320"/>
        <v>3</v>
      </c>
      <c r="G425" s="18">
        <v>57.15</v>
      </c>
      <c r="H425" s="19">
        <v>7470</v>
      </c>
      <c r="I425" s="18">
        <v>26</v>
      </c>
      <c r="J425" s="19">
        <v>2116</v>
      </c>
      <c r="K425" s="19">
        <v>53840</v>
      </c>
      <c r="L425" s="136">
        <v>51620</v>
      </c>
      <c r="M425" s="20" t="s">
        <v>8</v>
      </c>
      <c r="N425" s="21">
        <f t="shared" si="321"/>
        <v>3.5302457466918713</v>
      </c>
      <c r="O425" s="22">
        <f t="shared" si="322"/>
        <v>25.444234404536861</v>
      </c>
      <c r="P425" s="23">
        <f t="shared" si="323"/>
        <v>2826.2467191601049</v>
      </c>
      <c r="Q425" s="100">
        <f t="shared" si="324"/>
        <v>0.84979919678714855</v>
      </c>
      <c r="R425" s="17">
        <f t="shared" si="325"/>
        <v>31.000000000000004</v>
      </c>
      <c r="S425" s="24">
        <f t="shared" si="326"/>
        <v>590.55000000000007</v>
      </c>
      <c r="T425" s="25">
        <f t="shared" si="326"/>
        <v>77190</v>
      </c>
      <c r="U425" s="24">
        <f t="shared" si="326"/>
        <v>204</v>
      </c>
      <c r="V425" s="25">
        <f t="shared" si="326"/>
        <v>15351</v>
      </c>
      <c r="W425" s="25">
        <f t="shared" si="326"/>
        <v>379820</v>
      </c>
      <c r="X425" s="72">
        <f t="shared" si="326"/>
        <v>361270</v>
      </c>
      <c r="Y425" s="20" t="s">
        <v>8</v>
      </c>
      <c r="Z425" s="21">
        <f t="shared" si="327"/>
        <v>5.0283369161618134</v>
      </c>
      <c r="AA425" s="22">
        <f t="shared" si="328"/>
        <v>24.74236206110351</v>
      </c>
      <c r="AB425" s="103">
        <f t="shared" si="329"/>
        <v>19938.057742782152</v>
      </c>
      <c r="AC425" s="106">
        <f t="shared" si="330"/>
        <v>6.1650602409638555</v>
      </c>
      <c r="AD425" s="205">
        <v>2970.6036745406823</v>
      </c>
      <c r="AF425" s="257">
        <f t="shared" si="331"/>
        <v>144.35695538057735</v>
      </c>
      <c r="AG425" s="431">
        <f t="shared" si="332"/>
        <v>0</v>
      </c>
      <c r="AH425" s="431">
        <f t="shared" si="333"/>
        <v>0</v>
      </c>
    </row>
    <row r="426" spans="1:34" x14ac:dyDescent="0.25">
      <c r="A426" s="90" t="s">
        <v>37</v>
      </c>
      <c r="B426" s="560"/>
      <c r="C426" s="27">
        <v>20.239999999999998</v>
      </c>
      <c r="D426" s="28">
        <v>2519</v>
      </c>
      <c r="E426" s="16">
        <f t="shared" si="319"/>
        <v>124.45652173913045</v>
      </c>
      <c r="F426" s="17">
        <f t="shared" si="320"/>
        <v>3</v>
      </c>
      <c r="G426" s="18">
        <v>60.72</v>
      </c>
      <c r="H426" s="19">
        <v>7557</v>
      </c>
      <c r="I426" s="18">
        <v>21</v>
      </c>
      <c r="J426" s="19">
        <v>1666</v>
      </c>
      <c r="K426" s="19">
        <v>41860</v>
      </c>
      <c r="L426" s="136">
        <v>40140</v>
      </c>
      <c r="M426" s="20" t="s">
        <v>8</v>
      </c>
      <c r="N426" s="21">
        <f t="shared" si="321"/>
        <v>4.5360144057623053</v>
      </c>
      <c r="O426" s="22">
        <f t="shared" si="322"/>
        <v>25.126050420168067</v>
      </c>
      <c r="P426" s="23">
        <f t="shared" si="323"/>
        <v>2068.1818181818185</v>
      </c>
      <c r="Q426" s="100">
        <f t="shared" si="324"/>
        <v>0.66137356093687971</v>
      </c>
      <c r="R426" s="17">
        <f t="shared" si="325"/>
        <v>31.000000000000004</v>
      </c>
      <c r="S426" s="24">
        <f t="shared" si="326"/>
        <v>627.44000000000005</v>
      </c>
      <c r="T426" s="25">
        <f t="shared" si="326"/>
        <v>78089</v>
      </c>
      <c r="U426" s="24">
        <f t="shared" si="326"/>
        <v>196</v>
      </c>
      <c r="V426" s="25">
        <f t="shared" si="326"/>
        <v>14511</v>
      </c>
      <c r="W426" s="25">
        <f t="shared" si="326"/>
        <v>358090</v>
      </c>
      <c r="X426" s="72">
        <f t="shared" si="326"/>
        <v>340500</v>
      </c>
      <c r="Y426" s="20" t="s">
        <v>8</v>
      </c>
      <c r="Z426" s="21">
        <f t="shared" si="327"/>
        <v>5.3813658603817798</v>
      </c>
      <c r="AA426" s="22">
        <f t="shared" si="328"/>
        <v>24.677141478878092</v>
      </c>
      <c r="AB426" s="103">
        <f t="shared" si="329"/>
        <v>17692.193675889328</v>
      </c>
      <c r="AC426" s="106">
        <f t="shared" si="330"/>
        <v>5.760619293370385</v>
      </c>
      <c r="AD426" s="205">
        <v>2566.699604743083</v>
      </c>
      <c r="AF426" s="132">
        <f t="shared" si="331"/>
        <v>498.51778656126453</v>
      </c>
      <c r="AG426" s="431">
        <f t="shared" si="332"/>
        <v>0</v>
      </c>
      <c r="AH426" s="431">
        <f t="shared" si="333"/>
        <v>0</v>
      </c>
    </row>
    <row r="427" spans="1:34" x14ac:dyDescent="0.25">
      <c r="A427" s="90" t="s">
        <v>18</v>
      </c>
      <c r="B427" s="560"/>
      <c r="C427" s="27">
        <v>15.47</v>
      </c>
      <c r="D427" s="28">
        <v>1640</v>
      </c>
      <c r="E427" s="16">
        <f t="shared" si="319"/>
        <v>106.01163542340012</v>
      </c>
      <c r="F427" s="17">
        <f t="shared" si="320"/>
        <v>2.9999999999999996</v>
      </c>
      <c r="G427" s="18">
        <v>46.41</v>
      </c>
      <c r="H427" s="19">
        <v>4920</v>
      </c>
      <c r="I427" s="18">
        <v>19</v>
      </c>
      <c r="J427" s="19">
        <v>1585</v>
      </c>
      <c r="K427" s="19">
        <v>38950</v>
      </c>
      <c r="L427" s="136">
        <v>37350</v>
      </c>
      <c r="M427" s="20" t="s">
        <v>8</v>
      </c>
      <c r="N427" s="21">
        <f t="shared" si="321"/>
        <v>3.1041009463722395</v>
      </c>
      <c r="O427" s="22">
        <f t="shared" si="322"/>
        <v>24.574132492113566</v>
      </c>
      <c r="P427" s="23">
        <f t="shared" si="323"/>
        <v>2517.7763413057528</v>
      </c>
      <c r="Q427" s="100">
        <f t="shared" si="324"/>
        <v>0.96646341463414631</v>
      </c>
      <c r="R427" s="17">
        <f t="shared" si="325"/>
        <v>30.999999999999993</v>
      </c>
      <c r="S427" s="24">
        <f t="shared" si="326"/>
        <v>479.56999999999994</v>
      </c>
      <c r="T427" s="25">
        <f t="shared" si="326"/>
        <v>50840</v>
      </c>
      <c r="U427" s="24">
        <f t="shared" si="326"/>
        <v>151</v>
      </c>
      <c r="V427" s="25">
        <f t="shared" si="326"/>
        <v>11069</v>
      </c>
      <c r="W427" s="25">
        <f t="shared" si="326"/>
        <v>265410</v>
      </c>
      <c r="X427" s="72">
        <f t="shared" si="326"/>
        <v>252490</v>
      </c>
      <c r="Y427" s="20" t="s">
        <v>8</v>
      </c>
      <c r="Z427" s="21">
        <f t="shared" si="327"/>
        <v>4.5930074984190083</v>
      </c>
      <c r="AA427" s="22">
        <f t="shared" si="328"/>
        <v>23.97777577016894</v>
      </c>
      <c r="AB427" s="103">
        <f t="shared" si="329"/>
        <v>17156.431803490625</v>
      </c>
      <c r="AC427" s="106">
        <f t="shared" si="330"/>
        <v>6.7493902439024387</v>
      </c>
      <c r="AD427" s="205">
        <v>2382.6761473820297</v>
      </c>
      <c r="AE427">
        <v>230</v>
      </c>
      <c r="AF427" s="132">
        <f t="shared" si="331"/>
        <v>-135.10019392372305</v>
      </c>
      <c r="AG427" s="431">
        <f t="shared" si="332"/>
        <v>222.28658536585365</v>
      </c>
      <c r="AH427" s="431">
        <f t="shared" si="333"/>
        <v>5462.5</v>
      </c>
    </row>
    <row r="428" spans="1:34" x14ac:dyDescent="0.25">
      <c r="A428" s="90" t="s">
        <v>38</v>
      </c>
      <c r="B428" s="560"/>
      <c r="C428" s="27">
        <v>20.6</v>
      </c>
      <c r="D428" s="28">
        <v>2628</v>
      </c>
      <c r="E428" s="16">
        <f t="shared" si="319"/>
        <v>127.57281553398057</v>
      </c>
      <c r="F428" s="17">
        <f t="shared" si="320"/>
        <v>3</v>
      </c>
      <c r="G428" s="18">
        <v>61.800000000000004</v>
      </c>
      <c r="H428" s="19">
        <v>7884</v>
      </c>
      <c r="I428" s="18">
        <v>23</v>
      </c>
      <c r="J428" s="19">
        <v>2350</v>
      </c>
      <c r="K428" s="19">
        <v>59080</v>
      </c>
      <c r="L428" s="136">
        <v>56660</v>
      </c>
      <c r="M428" s="20" t="s">
        <v>8</v>
      </c>
      <c r="N428" s="21">
        <f t="shared" si="321"/>
        <v>3.3548936170212764</v>
      </c>
      <c r="O428" s="22">
        <f t="shared" si="322"/>
        <v>25.140425531914893</v>
      </c>
      <c r="P428" s="23">
        <f t="shared" si="323"/>
        <v>2867.9611650485435</v>
      </c>
      <c r="Q428" s="100">
        <f t="shared" si="324"/>
        <v>0.89421613394216137</v>
      </c>
      <c r="R428" s="17">
        <f t="shared" si="325"/>
        <v>31</v>
      </c>
      <c r="S428" s="24">
        <f t="shared" si="326"/>
        <v>638.6</v>
      </c>
      <c r="T428" s="25">
        <f t="shared" si="326"/>
        <v>81468</v>
      </c>
      <c r="U428" s="24">
        <f t="shared" si="326"/>
        <v>186</v>
      </c>
      <c r="V428" s="25">
        <f t="shared" si="326"/>
        <v>17538</v>
      </c>
      <c r="W428" s="25">
        <f t="shared" si="326"/>
        <v>432560</v>
      </c>
      <c r="X428" s="72">
        <f t="shared" si="326"/>
        <v>393400</v>
      </c>
      <c r="Y428" s="20" t="s">
        <v>8</v>
      </c>
      <c r="Z428" s="21">
        <f t="shared" si="327"/>
        <v>4.6452275059870001</v>
      </c>
      <c r="AA428" s="22">
        <f t="shared" si="328"/>
        <v>24.664157828714792</v>
      </c>
      <c r="AB428" s="103">
        <f t="shared" si="329"/>
        <v>20998.058252427181</v>
      </c>
      <c r="AC428" s="106">
        <f t="shared" si="330"/>
        <v>6.6735159817351599</v>
      </c>
      <c r="AD428" s="205">
        <v>3061.165048543689</v>
      </c>
      <c r="AF428" s="132">
        <f t="shared" si="331"/>
        <v>193.20388349514542</v>
      </c>
      <c r="AG428" s="431">
        <f t="shared" si="332"/>
        <v>0</v>
      </c>
      <c r="AH428" s="431">
        <f t="shared" si="333"/>
        <v>0</v>
      </c>
    </row>
    <row r="429" spans="1:34" x14ac:dyDescent="0.25">
      <c r="A429" s="90" t="s">
        <v>39</v>
      </c>
      <c r="B429" s="560"/>
      <c r="C429" s="222">
        <v>17.48</v>
      </c>
      <c r="D429" s="223">
        <v>2303</v>
      </c>
      <c r="E429" s="224">
        <f t="shared" si="319"/>
        <v>131.75057208237985</v>
      </c>
      <c r="F429" s="225">
        <f t="shared" si="320"/>
        <v>3</v>
      </c>
      <c r="G429" s="226">
        <v>52.44</v>
      </c>
      <c r="H429" s="227">
        <v>6909</v>
      </c>
      <c r="I429" s="226">
        <v>22</v>
      </c>
      <c r="J429" s="227">
        <v>1785</v>
      </c>
      <c r="K429" s="227">
        <v>45190</v>
      </c>
      <c r="L429" s="263">
        <v>43350</v>
      </c>
      <c r="M429" s="250" t="s">
        <v>8</v>
      </c>
      <c r="N429" s="251">
        <f t="shared" si="321"/>
        <v>3.8705882352941177</v>
      </c>
      <c r="O429" s="252">
        <f t="shared" si="322"/>
        <v>25.316526610644257</v>
      </c>
      <c r="P429" s="245">
        <f t="shared" si="323"/>
        <v>2585.2402745995423</v>
      </c>
      <c r="Q429" s="246">
        <f t="shared" si="324"/>
        <v>0.77507598784194531</v>
      </c>
      <c r="R429" s="225">
        <f t="shared" si="325"/>
        <v>31.000000000000007</v>
      </c>
      <c r="S429" s="247">
        <f t="shared" si="326"/>
        <v>541.88000000000011</v>
      </c>
      <c r="T429" s="248">
        <f t="shared" si="326"/>
        <v>71393</v>
      </c>
      <c r="U429" s="24">
        <f t="shared" si="326"/>
        <v>181</v>
      </c>
      <c r="V429" s="25">
        <f t="shared" si="326"/>
        <v>14185</v>
      </c>
      <c r="W429" s="25">
        <f t="shared" si="326"/>
        <v>349630</v>
      </c>
      <c r="X429" s="72">
        <f t="shared" si="326"/>
        <v>332490</v>
      </c>
      <c r="Y429" s="20" t="s">
        <v>8</v>
      </c>
      <c r="Z429" s="21">
        <f t="shared" si="327"/>
        <v>5.0329925978145926</v>
      </c>
      <c r="AA429" s="22">
        <f t="shared" si="328"/>
        <v>24.647867465632711</v>
      </c>
      <c r="AB429" s="103">
        <f t="shared" si="329"/>
        <v>20001.716247139586</v>
      </c>
      <c r="AC429" s="106">
        <f t="shared" si="330"/>
        <v>6.1593573599652629</v>
      </c>
      <c r="AD429" s="205">
        <v>2751.1441647597253</v>
      </c>
      <c r="AF429" s="132">
        <f t="shared" si="331"/>
        <v>165.90389016018298</v>
      </c>
      <c r="AG429" s="431">
        <f t="shared" si="332"/>
        <v>0</v>
      </c>
      <c r="AH429" s="431">
        <f t="shared" si="333"/>
        <v>0</v>
      </c>
    </row>
    <row r="430" spans="1:34" x14ac:dyDescent="0.25">
      <c r="A430" s="90" t="s">
        <v>40</v>
      </c>
      <c r="B430" s="560"/>
      <c r="C430" s="27">
        <v>12.81</v>
      </c>
      <c r="D430" s="28">
        <v>1641</v>
      </c>
      <c r="E430" s="16">
        <f t="shared" si="319"/>
        <v>128.10304449648712</v>
      </c>
      <c r="F430" s="17">
        <f t="shared" si="320"/>
        <v>2.9999999999999991</v>
      </c>
      <c r="G430" s="18">
        <v>38.429999999999993</v>
      </c>
      <c r="H430" s="19">
        <v>4923</v>
      </c>
      <c r="I430" s="18">
        <v>18</v>
      </c>
      <c r="J430" s="19">
        <v>1371</v>
      </c>
      <c r="K430" s="19">
        <v>33240</v>
      </c>
      <c r="L430" s="136">
        <v>31870</v>
      </c>
      <c r="M430" s="20" t="s">
        <v>8</v>
      </c>
      <c r="N430" s="21">
        <f t="shared" si="321"/>
        <v>3.5908096280087527</v>
      </c>
      <c r="O430" s="22">
        <f t="shared" si="322"/>
        <v>24.24507658643326</v>
      </c>
      <c r="P430" s="23">
        <f t="shared" si="323"/>
        <v>2594.8477751756441</v>
      </c>
      <c r="Q430" s="100">
        <f t="shared" si="324"/>
        <v>0.8354661791590493</v>
      </c>
      <c r="R430" s="274">
        <f t="shared" si="325"/>
        <v>31</v>
      </c>
      <c r="S430" s="282">
        <f t="shared" si="326"/>
        <v>397.11</v>
      </c>
      <c r="T430" s="283">
        <f t="shared" si="326"/>
        <v>50871</v>
      </c>
      <c r="U430" s="282">
        <f t="shared" si="326"/>
        <v>124</v>
      </c>
      <c r="V430" s="283">
        <f t="shared" si="326"/>
        <v>10031</v>
      </c>
      <c r="W430" s="283">
        <f t="shared" si="326"/>
        <v>234450</v>
      </c>
      <c r="X430" s="284">
        <f t="shared" si="326"/>
        <v>222900</v>
      </c>
      <c r="Y430" s="278" t="s">
        <v>8</v>
      </c>
      <c r="Z430" s="279">
        <f t="shared" si="327"/>
        <v>5.0713787259495566</v>
      </c>
      <c r="AA430" s="280">
        <f t="shared" si="328"/>
        <v>23.372545110158509</v>
      </c>
      <c r="AB430" s="285">
        <f t="shared" si="329"/>
        <v>18302.107728337236</v>
      </c>
      <c r="AC430" s="288">
        <f t="shared" si="330"/>
        <v>6.1127361365021331</v>
      </c>
      <c r="AD430" s="205">
        <v>2529.2740046838408</v>
      </c>
      <c r="AF430" s="132">
        <f t="shared" si="331"/>
        <v>-65.573770491803316</v>
      </c>
      <c r="AG430" s="431">
        <f t="shared" si="332"/>
        <v>0</v>
      </c>
      <c r="AH430" s="431">
        <f t="shared" si="333"/>
        <v>0</v>
      </c>
    </row>
    <row r="431" spans="1:34" x14ac:dyDescent="0.25">
      <c r="A431" s="91" t="s">
        <v>41</v>
      </c>
      <c r="B431" s="561"/>
      <c r="C431" s="54">
        <v>2.2200000000000002</v>
      </c>
      <c r="D431" s="55">
        <v>278</v>
      </c>
      <c r="E431" s="11">
        <f t="shared" si="319"/>
        <v>125.22522522522522</v>
      </c>
      <c r="F431" s="7">
        <f t="shared" si="320"/>
        <v>3</v>
      </c>
      <c r="G431" s="6">
        <v>6.66</v>
      </c>
      <c r="H431" s="5">
        <v>834</v>
      </c>
      <c r="I431" s="6">
        <v>3</v>
      </c>
      <c r="J431" s="5">
        <v>308</v>
      </c>
      <c r="K431" s="5">
        <v>7720</v>
      </c>
      <c r="L431" s="137">
        <v>7400</v>
      </c>
      <c r="M431" s="131" t="s">
        <v>8</v>
      </c>
      <c r="N431" s="60">
        <f t="shared" si="321"/>
        <v>2.7077922077922079</v>
      </c>
      <c r="O431" s="61">
        <f t="shared" si="322"/>
        <v>25.064935064935064</v>
      </c>
      <c r="P431" s="62">
        <f t="shared" si="323"/>
        <v>3477.4774774774774</v>
      </c>
      <c r="Q431" s="120">
        <f t="shared" si="324"/>
        <v>1.1079136690647482</v>
      </c>
      <c r="R431" s="17">
        <f t="shared" si="325"/>
        <v>31</v>
      </c>
      <c r="S431" s="24">
        <f t="shared" ref="S431:X446" si="334">G431+S380</f>
        <v>68.820000000000007</v>
      </c>
      <c r="T431" s="25">
        <f t="shared" si="334"/>
        <v>8618</v>
      </c>
      <c r="U431" s="24">
        <f t="shared" si="334"/>
        <v>31</v>
      </c>
      <c r="V431" s="25">
        <f t="shared" si="334"/>
        <v>2166</v>
      </c>
      <c r="W431" s="25">
        <f t="shared" si="334"/>
        <v>53490</v>
      </c>
      <c r="X431" s="72">
        <f t="shared" si="334"/>
        <v>50870</v>
      </c>
      <c r="Y431" s="131" t="s">
        <v>8</v>
      </c>
      <c r="Z431" s="21">
        <f t="shared" si="327"/>
        <v>3.9787626962142197</v>
      </c>
      <c r="AA431" s="22">
        <f t="shared" si="328"/>
        <v>24.695290858725762</v>
      </c>
      <c r="AB431" s="103">
        <f t="shared" si="329"/>
        <v>24094.594594594593</v>
      </c>
      <c r="AC431" s="106">
        <f t="shared" si="330"/>
        <v>7.7913669064748206</v>
      </c>
      <c r="AD431" s="205">
        <v>5238.738738738738</v>
      </c>
      <c r="AF431" s="132">
        <f t="shared" si="331"/>
        <v>1761.2612612612606</v>
      </c>
      <c r="AG431" s="431">
        <f t="shared" si="332"/>
        <v>0</v>
      </c>
      <c r="AH431" s="431">
        <f t="shared" si="333"/>
        <v>0</v>
      </c>
    </row>
    <row r="432" spans="1:34" x14ac:dyDescent="0.25">
      <c r="A432" s="92" t="s">
        <v>24</v>
      </c>
      <c r="B432" s="44"/>
      <c r="C432" s="45">
        <f t="shared" ref="C432:D432" si="335">SUM(C415:C431)</f>
        <v>285.72000000000003</v>
      </c>
      <c r="D432" s="46">
        <f t="shared" si="335"/>
        <v>35857</v>
      </c>
      <c r="E432" s="130">
        <f t="shared" si="319"/>
        <v>125.49699006019878</v>
      </c>
      <c r="F432" s="73"/>
      <c r="G432" s="45">
        <f t="shared" ref="G432:L432" si="336">SUM(G415:G431)</f>
        <v>873.64999999999986</v>
      </c>
      <c r="H432" s="46">
        <f t="shared" si="336"/>
        <v>109742</v>
      </c>
      <c r="I432" s="45">
        <f t="shared" si="336"/>
        <v>350</v>
      </c>
      <c r="J432" s="46">
        <f t="shared" si="336"/>
        <v>29717</v>
      </c>
      <c r="K432" s="46">
        <f t="shared" si="336"/>
        <v>751300</v>
      </c>
      <c r="L432" s="46">
        <f t="shared" si="336"/>
        <v>720410</v>
      </c>
      <c r="M432" s="74" t="s">
        <v>8</v>
      </c>
      <c r="N432" s="75">
        <f t="shared" si="321"/>
        <v>3.6929030521250463</v>
      </c>
      <c r="O432" s="76">
        <f t="shared" si="322"/>
        <v>25.281825217888752</v>
      </c>
      <c r="P432" s="77">
        <f t="shared" si="323"/>
        <v>2629.4974100517989</v>
      </c>
      <c r="Q432" s="101">
        <f>J432/D432</f>
        <v>0.82876425802493237</v>
      </c>
      <c r="R432" s="73"/>
      <c r="S432" s="45">
        <f t="shared" ref="S432:W432" si="337">SUM(S415:S431)</f>
        <v>8873.8100000000013</v>
      </c>
      <c r="T432" s="46">
        <f t="shared" si="337"/>
        <v>1113738</v>
      </c>
      <c r="U432" s="45">
        <f t="shared" si="337"/>
        <v>2820</v>
      </c>
      <c r="V432" s="46">
        <f t="shared" si="337"/>
        <v>226948</v>
      </c>
      <c r="W432" s="46">
        <f t="shared" si="337"/>
        <v>5537940</v>
      </c>
      <c r="X432" s="72">
        <f t="shared" si="334"/>
        <v>5248650</v>
      </c>
      <c r="Y432" s="129" t="s">
        <v>8</v>
      </c>
      <c r="Z432" s="75">
        <f t="shared" si="327"/>
        <v>4.9074589773868906</v>
      </c>
      <c r="AA432" s="76">
        <f t="shared" si="328"/>
        <v>24.401801293688422</v>
      </c>
      <c r="AB432" s="112">
        <f t="shared" si="329"/>
        <v>19382.402351952958</v>
      </c>
      <c r="AC432" s="107">
        <f>V432/D432</f>
        <v>6.3292523077781189</v>
      </c>
      <c r="AD432" s="205">
        <v>2416.9816603667923</v>
      </c>
      <c r="AF432" s="132"/>
      <c r="AG432" s="431">
        <f t="shared" si="332"/>
        <v>0</v>
      </c>
      <c r="AH432" s="431">
        <f t="shared" si="333"/>
        <v>0</v>
      </c>
    </row>
    <row r="433" spans="1:34" x14ac:dyDescent="0.25">
      <c r="A433" s="90" t="s">
        <v>42</v>
      </c>
      <c r="B433" s="562">
        <v>1998</v>
      </c>
      <c r="C433" s="27">
        <v>19.739999999999998</v>
      </c>
      <c r="D433" s="28">
        <v>2490</v>
      </c>
      <c r="E433" s="16">
        <f t="shared" si="319"/>
        <v>126.13981762917935</v>
      </c>
      <c r="F433" s="17">
        <f t="shared" ref="F433:F443" si="338">G433/C433</f>
        <v>3</v>
      </c>
      <c r="G433" s="18">
        <v>59.22</v>
      </c>
      <c r="H433" s="19">
        <v>7470</v>
      </c>
      <c r="I433" s="18">
        <v>22</v>
      </c>
      <c r="J433" s="19">
        <v>1892</v>
      </c>
      <c r="K433" s="19">
        <v>49740</v>
      </c>
      <c r="L433" s="136">
        <v>47690</v>
      </c>
      <c r="M433" s="20" t="s">
        <v>8</v>
      </c>
      <c r="N433" s="21">
        <f t="shared" si="321"/>
        <v>3.948202959830867</v>
      </c>
      <c r="O433" s="22">
        <f t="shared" si="322"/>
        <v>26.289640591966172</v>
      </c>
      <c r="P433" s="23">
        <f t="shared" si="323"/>
        <v>2519.7568389057751</v>
      </c>
      <c r="Q433" s="100">
        <f t="shared" ref="Q433:Q443" si="339">J433/D433</f>
        <v>0.75983935742971886</v>
      </c>
      <c r="R433" s="17">
        <f t="shared" ref="R433:R443" si="340">S433/C433</f>
        <v>31</v>
      </c>
      <c r="S433" s="24">
        <f t="shared" ref="S433:W443" si="341">G433+S382</f>
        <v>611.93999999999994</v>
      </c>
      <c r="T433" s="25">
        <f t="shared" si="341"/>
        <v>77190</v>
      </c>
      <c r="U433" s="24">
        <f t="shared" si="341"/>
        <v>192</v>
      </c>
      <c r="V433" s="25">
        <f t="shared" si="341"/>
        <v>15874</v>
      </c>
      <c r="W433" s="25">
        <f t="shared" si="341"/>
        <v>389560</v>
      </c>
      <c r="X433" s="72">
        <f t="shared" si="334"/>
        <v>370340</v>
      </c>
      <c r="Y433" s="131" t="s">
        <v>8</v>
      </c>
      <c r="Z433" s="21">
        <f t="shared" si="327"/>
        <v>4.862668514552098</v>
      </c>
      <c r="AA433" s="22">
        <f t="shared" si="328"/>
        <v>24.540758472974677</v>
      </c>
      <c r="AB433" s="103">
        <f t="shared" si="329"/>
        <v>19734.549138804461</v>
      </c>
      <c r="AC433" s="106">
        <f t="shared" ref="AC433:AC443" si="342">V433/D433</f>
        <v>6.3751004016064261</v>
      </c>
      <c r="AD433" s="205">
        <v>2305.9777102330295</v>
      </c>
      <c r="AF433" s="132">
        <f t="shared" ref="AF433:AF443" si="343">AD433-P433</f>
        <v>-213.77912867274563</v>
      </c>
      <c r="AG433" s="431">
        <f t="shared" si="332"/>
        <v>0</v>
      </c>
      <c r="AH433" s="431">
        <f t="shared" si="333"/>
        <v>0</v>
      </c>
    </row>
    <row r="434" spans="1:34" x14ac:dyDescent="0.25">
      <c r="A434" s="89" t="s">
        <v>43</v>
      </c>
      <c r="B434" s="563"/>
      <c r="C434" s="78">
        <v>22.16</v>
      </c>
      <c r="D434" s="79">
        <v>2704</v>
      </c>
      <c r="E434" s="63">
        <f t="shared" si="319"/>
        <v>122.02166064981949</v>
      </c>
      <c r="F434" s="64">
        <f t="shared" si="338"/>
        <v>3.2707581227436826</v>
      </c>
      <c r="G434" s="65">
        <v>72.48</v>
      </c>
      <c r="H434" s="66">
        <v>8845</v>
      </c>
      <c r="I434" s="65">
        <v>32</v>
      </c>
      <c r="J434" s="66">
        <v>2253</v>
      </c>
      <c r="K434" s="66">
        <v>54310</v>
      </c>
      <c r="L434" s="135">
        <v>52070</v>
      </c>
      <c r="M434" s="67" t="s">
        <v>8</v>
      </c>
      <c r="N434" s="68">
        <f t="shared" si="321"/>
        <v>3.9258766089658232</v>
      </c>
      <c r="O434" s="69">
        <f t="shared" si="322"/>
        <v>24.105636928539724</v>
      </c>
      <c r="P434" s="70">
        <f t="shared" si="323"/>
        <v>2450.8122743682311</v>
      </c>
      <c r="Q434" s="100">
        <f t="shared" si="339"/>
        <v>0.83321005917159763</v>
      </c>
      <c r="R434" s="64">
        <f t="shared" si="340"/>
        <v>31.41335740072202</v>
      </c>
      <c r="S434" s="71">
        <f t="shared" si="341"/>
        <v>696.12</v>
      </c>
      <c r="T434" s="72">
        <f t="shared" si="341"/>
        <v>84887</v>
      </c>
      <c r="U434" s="71">
        <f t="shared" si="341"/>
        <v>226</v>
      </c>
      <c r="V434" s="72">
        <f t="shared" si="341"/>
        <v>18104</v>
      </c>
      <c r="W434" s="72">
        <f t="shared" si="341"/>
        <v>425100</v>
      </c>
      <c r="X434" s="72">
        <f t="shared" si="334"/>
        <v>404130</v>
      </c>
      <c r="Y434" s="67" t="s">
        <v>8</v>
      </c>
      <c r="Z434" s="21">
        <f t="shared" si="327"/>
        <v>4.6888532920901458</v>
      </c>
      <c r="AA434" s="22">
        <f t="shared" si="328"/>
        <v>23.480998674326116</v>
      </c>
      <c r="AB434" s="103">
        <f t="shared" si="329"/>
        <v>19183.212996389891</v>
      </c>
      <c r="AC434" s="106">
        <f t="shared" si="342"/>
        <v>6.6952662721893494</v>
      </c>
      <c r="AD434" s="205">
        <v>2055.956678700361</v>
      </c>
      <c r="AF434" s="132">
        <f t="shared" si="343"/>
        <v>-394.85559566787015</v>
      </c>
      <c r="AG434" s="431">
        <f t="shared" si="332"/>
        <v>0</v>
      </c>
      <c r="AH434" s="431">
        <f t="shared" si="333"/>
        <v>0</v>
      </c>
    </row>
    <row r="435" spans="1:34" x14ac:dyDescent="0.25">
      <c r="A435" s="90" t="s">
        <v>44</v>
      </c>
      <c r="B435" s="563"/>
      <c r="C435" s="27">
        <v>13.09</v>
      </c>
      <c r="D435" s="28">
        <v>1518</v>
      </c>
      <c r="E435" s="16">
        <f t="shared" si="319"/>
        <v>115.96638655462185</v>
      </c>
      <c r="F435" s="17">
        <f t="shared" si="338"/>
        <v>3.53475935828877</v>
      </c>
      <c r="G435" s="18">
        <v>46.269999999999996</v>
      </c>
      <c r="H435" s="19">
        <v>5366</v>
      </c>
      <c r="I435" s="18">
        <v>20</v>
      </c>
      <c r="J435" s="19">
        <v>1639</v>
      </c>
      <c r="K435" s="19">
        <v>39150</v>
      </c>
      <c r="L435" s="136">
        <v>37540</v>
      </c>
      <c r="M435" s="20" t="s">
        <v>8</v>
      </c>
      <c r="N435" s="21">
        <f t="shared" si="321"/>
        <v>3.2739475289810862</v>
      </c>
      <c r="O435" s="22">
        <f t="shared" si="322"/>
        <v>23.886516168395364</v>
      </c>
      <c r="P435" s="23">
        <f t="shared" si="323"/>
        <v>2990.8326967150497</v>
      </c>
      <c r="Q435" s="100">
        <f t="shared" si="339"/>
        <v>1.0797101449275361</v>
      </c>
      <c r="R435" s="17">
        <f t="shared" si="340"/>
        <v>31.381970970206265</v>
      </c>
      <c r="S435" s="24">
        <f t="shared" si="341"/>
        <v>410.79</v>
      </c>
      <c r="T435" s="25">
        <f t="shared" si="341"/>
        <v>47640</v>
      </c>
      <c r="U435" s="24">
        <f t="shared" si="341"/>
        <v>131</v>
      </c>
      <c r="V435" s="25">
        <f t="shared" si="341"/>
        <v>11187</v>
      </c>
      <c r="W435" s="25">
        <f t="shared" si="341"/>
        <v>260530</v>
      </c>
      <c r="X435" s="72">
        <f t="shared" si="334"/>
        <v>247750</v>
      </c>
      <c r="Y435" s="20" t="s">
        <v>8</v>
      </c>
      <c r="Z435" s="21">
        <f t="shared" si="327"/>
        <v>4.258514347009922</v>
      </c>
      <c r="AA435" s="22">
        <f t="shared" si="328"/>
        <v>23.288638598373112</v>
      </c>
      <c r="AB435" s="103">
        <f t="shared" si="329"/>
        <v>19902.97937356761</v>
      </c>
      <c r="AC435" s="106">
        <f t="shared" si="342"/>
        <v>7.3695652173913047</v>
      </c>
      <c r="AD435" s="205">
        <v>2281.8945760122233</v>
      </c>
      <c r="AF435" s="132">
        <f t="shared" si="343"/>
        <v>-708.93812070282638</v>
      </c>
      <c r="AG435" s="431">
        <f t="shared" si="332"/>
        <v>0</v>
      </c>
      <c r="AH435" s="431">
        <f t="shared" si="333"/>
        <v>0</v>
      </c>
    </row>
    <row r="436" spans="1:34" x14ac:dyDescent="0.25">
      <c r="A436" s="90" t="s">
        <v>45</v>
      </c>
      <c r="B436" s="563"/>
      <c r="C436" s="27">
        <v>16.28</v>
      </c>
      <c r="D436" s="28">
        <v>1976</v>
      </c>
      <c r="E436" s="16">
        <f t="shared" si="319"/>
        <v>121.37592137592137</v>
      </c>
      <c r="F436" s="17">
        <f t="shared" si="338"/>
        <v>3</v>
      </c>
      <c r="G436" s="18">
        <v>48.84</v>
      </c>
      <c r="H436" s="19">
        <v>5928</v>
      </c>
      <c r="I436" s="18">
        <v>20</v>
      </c>
      <c r="J436" s="19">
        <v>1540</v>
      </c>
      <c r="K436" s="19">
        <v>38840</v>
      </c>
      <c r="L436" s="136">
        <v>37240</v>
      </c>
      <c r="M436" s="20" t="s">
        <v>8</v>
      </c>
      <c r="N436" s="21">
        <f t="shared" si="321"/>
        <v>3.8493506493506495</v>
      </c>
      <c r="O436" s="22">
        <f t="shared" si="322"/>
        <v>25.220779220779221</v>
      </c>
      <c r="P436" s="23">
        <f t="shared" si="323"/>
        <v>2385.7493857493855</v>
      </c>
      <c r="Q436" s="100">
        <f t="shared" si="339"/>
        <v>0.77935222672064774</v>
      </c>
      <c r="R436" s="17">
        <f t="shared" si="340"/>
        <v>31</v>
      </c>
      <c r="S436" s="24">
        <f t="shared" si="341"/>
        <v>504.68000000000006</v>
      </c>
      <c r="T436" s="25">
        <f t="shared" si="341"/>
        <v>61256</v>
      </c>
      <c r="U436" s="24">
        <f t="shared" si="341"/>
        <v>169</v>
      </c>
      <c r="V436" s="25">
        <f t="shared" si="341"/>
        <v>12143</v>
      </c>
      <c r="W436" s="25">
        <f t="shared" si="341"/>
        <v>300890</v>
      </c>
      <c r="X436" s="72">
        <f t="shared" si="334"/>
        <v>286080</v>
      </c>
      <c r="Y436" s="20" t="s">
        <v>8</v>
      </c>
      <c r="Z436" s="21">
        <f t="shared" si="327"/>
        <v>5.0445524170303875</v>
      </c>
      <c r="AA436" s="22">
        <f t="shared" si="328"/>
        <v>24.778884954294654</v>
      </c>
      <c r="AB436" s="103">
        <f t="shared" si="329"/>
        <v>18482.186732186732</v>
      </c>
      <c r="AC436" s="106">
        <f t="shared" si="342"/>
        <v>6.1452429149797574</v>
      </c>
      <c r="AD436" s="205">
        <v>2604.4226044226043</v>
      </c>
      <c r="AF436" s="132">
        <f t="shared" si="343"/>
        <v>218.6732186732188</v>
      </c>
      <c r="AG436" s="431">
        <f t="shared" si="332"/>
        <v>0</v>
      </c>
      <c r="AH436" s="431">
        <f t="shared" si="333"/>
        <v>0</v>
      </c>
    </row>
    <row r="437" spans="1:34" x14ac:dyDescent="0.25">
      <c r="A437" s="90" t="s">
        <v>46</v>
      </c>
      <c r="B437" s="563"/>
      <c r="C437" s="27">
        <v>18.239999999999998</v>
      </c>
      <c r="D437" s="28">
        <v>2462</v>
      </c>
      <c r="E437" s="16">
        <f t="shared" si="319"/>
        <v>134.9780701754386</v>
      </c>
      <c r="F437" s="17">
        <f t="shared" si="338"/>
        <v>4.0000000000000009</v>
      </c>
      <c r="G437" s="18">
        <v>72.960000000000008</v>
      </c>
      <c r="H437" s="19">
        <v>9848</v>
      </c>
      <c r="I437" s="18">
        <v>26</v>
      </c>
      <c r="J437" s="19">
        <v>2185</v>
      </c>
      <c r="K437" s="19">
        <v>55340</v>
      </c>
      <c r="L437" s="136">
        <v>53060</v>
      </c>
      <c r="M437" s="20" t="s">
        <v>8</v>
      </c>
      <c r="N437" s="21">
        <f t="shared" si="321"/>
        <v>4.5070938215102974</v>
      </c>
      <c r="O437" s="22">
        <f t="shared" si="322"/>
        <v>25.327231121281464</v>
      </c>
      <c r="P437" s="23">
        <f t="shared" si="323"/>
        <v>3033.9912280701756</v>
      </c>
      <c r="Q437" s="100">
        <f t="shared" si="339"/>
        <v>0.88748984565393985</v>
      </c>
      <c r="R437" s="17">
        <f t="shared" si="340"/>
        <v>32</v>
      </c>
      <c r="S437" s="24">
        <f t="shared" si="341"/>
        <v>583.67999999999995</v>
      </c>
      <c r="T437" s="25">
        <f t="shared" si="341"/>
        <v>78784</v>
      </c>
      <c r="U437" s="24">
        <f t="shared" si="341"/>
        <v>185</v>
      </c>
      <c r="V437" s="25">
        <f t="shared" si="341"/>
        <v>14361</v>
      </c>
      <c r="W437" s="25">
        <f t="shared" si="341"/>
        <v>359660</v>
      </c>
      <c r="X437" s="72">
        <f t="shared" si="334"/>
        <v>342020</v>
      </c>
      <c r="Y437" s="20" t="s">
        <v>8</v>
      </c>
      <c r="Z437" s="21">
        <f t="shared" si="327"/>
        <v>5.4859689436668759</v>
      </c>
      <c r="AA437" s="22">
        <f t="shared" si="328"/>
        <v>25.044216976533669</v>
      </c>
      <c r="AB437" s="103">
        <f t="shared" si="329"/>
        <v>19718.201754385966</v>
      </c>
      <c r="AC437" s="106">
        <f t="shared" si="342"/>
        <v>5.8330625507717304</v>
      </c>
      <c r="AD437" s="205">
        <v>2200.6578947368421</v>
      </c>
      <c r="AF437" s="132">
        <f t="shared" si="343"/>
        <v>-833.33333333333348</v>
      </c>
      <c r="AG437" s="431">
        <f t="shared" si="332"/>
        <v>0</v>
      </c>
      <c r="AH437" s="431">
        <f t="shared" si="333"/>
        <v>0</v>
      </c>
    </row>
    <row r="438" spans="1:34" x14ac:dyDescent="0.25">
      <c r="A438" s="90" t="s">
        <v>47</v>
      </c>
      <c r="B438" s="563"/>
      <c r="C438" s="222">
        <v>16.23</v>
      </c>
      <c r="D438" s="223">
        <v>2247</v>
      </c>
      <c r="E438" s="224">
        <f t="shared" si="319"/>
        <v>138.44731977818853</v>
      </c>
      <c r="F438" s="225">
        <f t="shared" si="338"/>
        <v>3.184842883548983</v>
      </c>
      <c r="G438" s="226">
        <v>51.69</v>
      </c>
      <c r="H438" s="227">
        <v>7156</v>
      </c>
      <c r="I438" s="226">
        <v>22</v>
      </c>
      <c r="J438" s="227">
        <v>1684</v>
      </c>
      <c r="K438" s="227">
        <v>41040</v>
      </c>
      <c r="L438" s="263">
        <v>39350</v>
      </c>
      <c r="M438" s="250" t="s">
        <v>8</v>
      </c>
      <c r="N438" s="251">
        <f t="shared" si="321"/>
        <v>4.2494061757719717</v>
      </c>
      <c r="O438" s="252">
        <f t="shared" si="322"/>
        <v>24.370546318289787</v>
      </c>
      <c r="P438" s="245">
        <f t="shared" si="323"/>
        <v>2528.6506469500923</v>
      </c>
      <c r="Q438" s="246">
        <f t="shared" si="339"/>
        <v>0.74944370271473071</v>
      </c>
      <c r="R438" s="225">
        <f t="shared" si="340"/>
        <v>32.000000000000007</v>
      </c>
      <c r="S438" s="247">
        <f t="shared" si="341"/>
        <v>519.36000000000013</v>
      </c>
      <c r="T438" s="248">
        <f t="shared" si="341"/>
        <v>71904</v>
      </c>
      <c r="U438" s="24">
        <f t="shared" si="341"/>
        <v>178</v>
      </c>
      <c r="V438" s="25">
        <f t="shared" si="341"/>
        <v>13470</v>
      </c>
      <c r="W438" s="25">
        <f t="shared" si="341"/>
        <v>319690</v>
      </c>
      <c r="X438" s="72">
        <f t="shared" si="334"/>
        <v>303970</v>
      </c>
      <c r="Y438" s="20" t="s">
        <v>8</v>
      </c>
      <c r="Z438" s="21">
        <f t="shared" si="327"/>
        <v>5.3380846325167042</v>
      </c>
      <c r="AA438" s="22">
        <f t="shared" si="328"/>
        <v>23.733481811432814</v>
      </c>
      <c r="AB438" s="103">
        <f t="shared" si="329"/>
        <v>19697.473813924829</v>
      </c>
      <c r="AC438" s="106">
        <f t="shared" si="342"/>
        <v>5.9946595460614152</v>
      </c>
      <c r="AD438" s="205">
        <v>2763.4011090573013</v>
      </c>
      <c r="AF438" s="132">
        <f t="shared" si="343"/>
        <v>234.75046210720893</v>
      </c>
      <c r="AG438" s="431">
        <f t="shared" si="332"/>
        <v>0</v>
      </c>
      <c r="AH438" s="431">
        <f t="shared" si="333"/>
        <v>0</v>
      </c>
    </row>
    <row r="439" spans="1:34" x14ac:dyDescent="0.25">
      <c r="A439" s="90" t="s">
        <v>48</v>
      </c>
      <c r="B439" s="563"/>
      <c r="C439" s="27">
        <v>3.23</v>
      </c>
      <c r="D439" s="28">
        <v>402</v>
      </c>
      <c r="E439" s="16">
        <f t="shared" si="319"/>
        <v>124.45820433436532</v>
      </c>
      <c r="F439" s="17">
        <f t="shared" si="338"/>
        <v>2.6904024767801857</v>
      </c>
      <c r="G439" s="18">
        <v>8.69</v>
      </c>
      <c r="H439" s="19">
        <v>1082</v>
      </c>
      <c r="I439" s="18">
        <v>4</v>
      </c>
      <c r="J439" s="19">
        <v>268</v>
      </c>
      <c r="K439" s="19">
        <v>6730</v>
      </c>
      <c r="L439" s="136">
        <v>6450</v>
      </c>
      <c r="M439" s="20" t="s">
        <v>8</v>
      </c>
      <c r="N439" s="21">
        <f t="shared" si="321"/>
        <v>4.0373134328358207</v>
      </c>
      <c r="O439" s="22">
        <f t="shared" si="322"/>
        <v>25.111940298507463</v>
      </c>
      <c r="P439" s="23">
        <f t="shared" si="323"/>
        <v>2083.5913312693497</v>
      </c>
      <c r="Q439" s="100">
        <f t="shared" si="339"/>
        <v>0.66666666666666663</v>
      </c>
      <c r="R439" s="17">
        <f t="shared" si="340"/>
        <v>31.690402476780186</v>
      </c>
      <c r="S439" s="24">
        <f t="shared" si="341"/>
        <v>102.36</v>
      </c>
      <c r="T439" s="25">
        <f t="shared" si="341"/>
        <v>12740</v>
      </c>
      <c r="U439" s="24">
        <f t="shared" si="341"/>
        <v>33</v>
      </c>
      <c r="V439" s="25">
        <f t="shared" si="341"/>
        <v>2469</v>
      </c>
      <c r="W439" s="25">
        <f t="shared" si="341"/>
        <v>60220</v>
      </c>
      <c r="X439" s="72">
        <f t="shared" si="334"/>
        <v>57270</v>
      </c>
      <c r="Y439" s="20" t="s">
        <v>8</v>
      </c>
      <c r="Z439" s="21">
        <f t="shared" si="327"/>
        <v>5.159983799108951</v>
      </c>
      <c r="AA439" s="22">
        <f t="shared" si="328"/>
        <v>24.390441474281086</v>
      </c>
      <c r="AB439" s="103">
        <f t="shared" si="329"/>
        <v>18643.962848297215</v>
      </c>
      <c r="AC439" s="106">
        <f t="shared" si="342"/>
        <v>6.1417910447761193</v>
      </c>
      <c r="AD439" s="205">
        <v>2396.2848297213623</v>
      </c>
      <c r="AF439" s="132">
        <f t="shared" si="343"/>
        <v>312.69349845201259</v>
      </c>
      <c r="AG439" s="431">
        <f t="shared" si="332"/>
        <v>0</v>
      </c>
      <c r="AH439" s="431">
        <f t="shared" si="333"/>
        <v>0</v>
      </c>
    </row>
    <row r="440" spans="1:34" x14ac:dyDescent="0.25">
      <c r="A440" s="90" t="s">
        <v>49</v>
      </c>
      <c r="B440" s="563"/>
      <c r="C440" s="27">
        <v>8.82</v>
      </c>
      <c r="D440" s="28">
        <v>1152</v>
      </c>
      <c r="E440" s="16">
        <f t="shared" si="319"/>
        <v>130.61224489795919</v>
      </c>
      <c r="F440" s="17">
        <f t="shared" si="338"/>
        <v>4</v>
      </c>
      <c r="G440" s="18">
        <v>35.28</v>
      </c>
      <c r="H440" s="19">
        <v>4608</v>
      </c>
      <c r="I440" s="18">
        <v>12</v>
      </c>
      <c r="J440" s="19">
        <v>1030</v>
      </c>
      <c r="K440" s="19">
        <v>25550</v>
      </c>
      <c r="L440" s="136">
        <v>24500</v>
      </c>
      <c r="M440" s="20" t="s">
        <v>8</v>
      </c>
      <c r="N440" s="21">
        <f t="shared" si="321"/>
        <v>4.4737864077669904</v>
      </c>
      <c r="O440" s="22">
        <f t="shared" si="322"/>
        <v>24.805825242718445</v>
      </c>
      <c r="P440" s="23">
        <f t="shared" si="323"/>
        <v>2896.8253968253966</v>
      </c>
      <c r="Q440" s="100">
        <f t="shared" si="339"/>
        <v>0.89409722222222221</v>
      </c>
      <c r="R440" s="17">
        <f t="shared" si="340"/>
        <v>32</v>
      </c>
      <c r="S440" s="24">
        <f t="shared" si="341"/>
        <v>282.24</v>
      </c>
      <c r="T440" s="25">
        <f t="shared" si="341"/>
        <v>36864</v>
      </c>
      <c r="U440" s="24">
        <f t="shared" si="341"/>
        <v>86</v>
      </c>
      <c r="V440" s="25">
        <f t="shared" si="341"/>
        <v>6532</v>
      </c>
      <c r="W440" s="25">
        <f t="shared" si="341"/>
        <v>160960</v>
      </c>
      <c r="X440" s="72">
        <f t="shared" si="334"/>
        <v>153090</v>
      </c>
      <c r="Y440" s="20" t="s">
        <v>8</v>
      </c>
      <c r="Z440" s="21">
        <f t="shared" si="327"/>
        <v>5.6436007348438455</v>
      </c>
      <c r="AA440" s="22">
        <f t="shared" si="328"/>
        <v>24.64176362522964</v>
      </c>
      <c r="AB440" s="103">
        <f t="shared" si="329"/>
        <v>18249.433106575962</v>
      </c>
      <c r="AC440" s="106">
        <f t="shared" si="342"/>
        <v>5.6701388888888893</v>
      </c>
      <c r="AD440" s="205">
        <v>2354.8752834467118</v>
      </c>
      <c r="AF440" s="132">
        <f t="shared" si="343"/>
        <v>-541.95011337868482</v>
      </c>
      <c r="AG440" s="431">
        <f t="shared" si="332"/>
        <v>0</v>
      </c>
      <c r="AH440" s="431">
        <f t="shared" si="333"/>
        <v>0</v>
      </c>
    </row>
    <row r="441" spans="1:34" x14ac:dyDescent="0.25">
      <c r="A441" s="90" t="s">
        <v>50</v>
      </c>
      <c r="B441" s="563"/>
      <c r="C441" s="27">
        <v>11.54</v>
      </c>
      <c r="D441" s="28">
        <v>1448</v>
      </c>
      <c r="E441" s="16">
        <f t="shared" si="319"/>
        <v>125.47660311958407</v>
      </c>
      <c r="F441" s="17">
        <f t="shared" si="338"/>
        <v>3</v>
      </c>
      <c r="G441" s="18">
        <v>34.619999999999997</v>
      </c>
      <c r="H441" s="19">
        <v>4344</v>
      </c>
      <c r="I441" s="18">
        <v>13</v>
      </c>
      <c r="J441" s="19">
        <v>1187</v>
      </c>
      <c r="K441" s="19">
        <v>30060</v>
      </c>
      <c r="L441" s="136">
        <v>28820</v>
      </c>
      <c r="M441" s="20" t="s">
        <v>8</v>
      </c>
      <c r="N441" s="21">
        <f t="shared" si="321"/>
        <v>3.6596461668070766</v>
      </c>
      <c r="O441" s="22">
        <f t="shared" si="322"/>
        <v>25.324347093513058</v>
      </c>
      <c r="P441" s="23">
        <f t="shared" si="323"/>
        <v>2604.8526863084926</v>
      </c>
      <c r="Q441" s="100">
        <f t="shared" si="339"/>
        <v>0.81975138121546964</v>
      </c>
      <c r="R441" s="17">
        <f t="shared" si="340"/>
        <v>31.000000000000004</v>
      </c>
      <c r="S441" s="24">
        <f t="shared" si="341"/>
        <v>357.74</v>
      </c>
      <c r="T441" s="25">
        <f t="shared" si="341"/>
        <v>44888</v>
      </c>
      <c r="U441" s="24">
        <f t="shared" si="341"/>
        <v>113</v>
      </c>
      <c r="V441" s="25">
        <f t="shared" si="341"/>
        <v>9110</v>
      </c>
      <c r="W441" s="25">
        <f t="shared" si="341"/>
        <v>224130</v>
      </c>
      <c r="X441" s="72">
        <f t="shared" si="334"/>
        <v>213110</v>
      </c>
      <c r="Y441" s="20" t="s">
        <v>8</v>
      </c>
      <c r="Z441" s="21">
        <f t="shared" si="327"/>
        <v>4.9273326015367731</v>
      </c>
      <c r="AA441" s="22">
        <f t="shared" si="328"/>
        <v>24.602634467618003</v>
      </c>
      <c r="AB441" s="103">
        <f t="shared" si="329"/>
        <v>19422.010398613518</v>
      </c>
      <c r="AC441" s="106">
        <f t="shared" si="342"/>
        <v>6.291436464088398</v>
      </c>
      <c r="AD441" s="205">
        <v>2661.1785095320624</v>
      </c>
      <c r="AF441" s="132">
        <f t="shared" si="343"/>
        <v>56.325823223569842</v>
      </c>
      <c r="AG441" s="431">
        <f t="shared" si="332"/>
        <v>0</v>
      </c>
      <c r="AH441" s="431">
        <f t="shared" si="333"/>
        <v>0</v>
      </c>
    </row>
    <row r="442" spans="1:34" x14ac:dyDescent="0.25">
      <c r="A442" s="90" t="s">
        <v>51</v>
      </c>
      <c r="B442" s="563"/>
      <c r="C442" s="27">
        <v>19.36</v>
      </c>
      <c r="D442" s="28">
        <v>2442</v>
      </c>
      <c r="E442" s="16">
        <f t="shared" si="319"/>
        <v>126.13636363636364</v>
      </c>
      <c r="F442" s="17">
        <f t="shared" si="338"/>
        <v>3</v>
      </c>
      <c r="G442" s="18">
        <v>58.08</v>
      </c>
      <c r="H442" s="19">
        <v>7326</v>
      </c>
      <c r="I442" s="18">
        <v>20</v>
      </c>
      <c r="J442" s="19">
        <v>1778</v>
      </c>
      <c r="K442" s="19">
        <v>44750</v>
      </c>
      <c r="L442" s="136">
        <v>42910</v>
      </c>
      <c r="M442" s="20" t="s">
        <v>8</v>
      </c>
      <c r="N442" s="21">
        <f t="shared" si="321"/>
        <v>4.1203599550056245</v>
      </c>
      <c r="O442" s="22">
        <f t="shared" si="322"/>
        <v>25.16872890888639</v>
      </c>
      <c r="P442" s="23">
        <f t="shared" si="323"/>
        <v>2311.4669421487606</v>
      </c>
      <c r="Q442" s="100">
        <f t="shared" si="339"/>
        <v>0.72809172809172806</v>
      </c>
      <c r="R442" s="17">
        <f t="shared" si="340"/>
        <v>31</v>
      </c>
      <c r="S442" s="24">
        <f t="shared" si="341"/>
        <v>600.16</v>
      </c>
      <c r="T442" s="25">
        <f t="shared" si="341"/>
        <v>75702</v>
      </c>
      <c r="U442" s="24">
        <f t="shared" si="341"/>
        <v>185</v>
      </c>
      <c r="V442" s="25">
        <f t="shared" si="341"/>
        <v>14487</v>
      </c>
      <c r="W442" s="25">
        <f t="shared" si="341"/>
        <v>360690</v>
      </c>
      <c r="X442" s="72">
        <f t="shared" si="334"/>
        <v>342970</v>
      </c>
      <c r="Y442" s="20" t="s">
        <v>8</v>
      </c>
      <c r="Z442" s="21">
        <f t="shared" si="327"/>
        <v>5.2255125284738044</v>
      </c>
      <c r="AA442" s="22">
        <f t="shared" si="328"/>
        <v>24.897494305239182</v>
      </c>
      <c r="AB442" s="103">
        <f t="shared" si="329"/>
        <v>18630.68181818182</v>
      </c>
      <c r="AC442" s="106">
        <f t="shared" si="342"/>
        <v>5.9324324324324325</v>
      </c>
      <c r="AD442" s="205">
        <v>2644.6280991735539</v>
      </c>
      <c r="AF442" s="257">
        <f t="shared" si="343"/>
        <v>333.16115702479328</v>
      </c>
      <c r="AG442" s="431">
        <f t="shared" si="332"/>
        <v>0</v>
      </c>
      <c r="AH442" s="431">
        <f t="shared" si="333"/>
        <v>0</v>
      </c>
    </row>
    <row r="443" spans="1:34" x14ac:dyDescent="0.25">
      <c r="A443" s="94" t="s">
        <v>52</v>
      </c>
      <c r="B443" s="564"/>
      <c r="C443" s="29">
        <v>16.18</v>
      </c>
      <c r="D443" s="30">
        <v>2228</v>
      </c>
      <c r="E443" s="32">
        <f t="shared" si="319"/>
        <v>137.7008652657602</v>
      </c>
      <c r="F443" s="57">
        <f t="shared" si="338"/>
        <v>3</v>
      </c>
      <c r="G443" s="58">
        <v>48.54</v>
      </c>
      <c r="H443" s="59">
        <v>6684</v>
      </c>
      <c r="I443" s="58">
        <v>18</v>
      </c>
      <c r="J443" s="59">
        <v>1537</v>
      </c>
      <c r="K443" s="59">
        <v>36200</v>
      </c>
      <c r="L443" s="139">
        <v>34710</v>
      </c>
      <c r="M443" s="49" t="s">
        <v>8</v>
      </c>
      <c r="N443" s="37">
        <f t="shared" si="321"/>
        <v>4.3487312947299932</v>
      </c>
      <c r="O443" s="38">
        <f t="shared" si="322"/>
        <v>23.552374756018217</v>
      </c>
      <c r="P443" s="39">
        <f t="shared" si="323"/>
        <v>2237.3300370828183</v>
      </c>
      <c r="Q443" s="100">
        <f t="shared" si="339"/>
        <v>0.68985637342908435</v>
      </c>
      <c r="R443" s="57">
        <f t="shared" si="340"/>
        <v>31</v>
      </c>
      <c r="S443" s="47">
        <f t="shared" si="341"/>
        <v>501.58</v>
      </c>
      <c r="T443" s="48">
        <f t="shared" si="341"/>
        <v>69068</v>
      </c>
      <c r="U443" s="47">
        <f t="shared" si="341"/>
        <v>156</v>
      </c>
      <c r="V443" s="48">
        <f t="shared" si="341"/>
        <v>11846</v>
      </c>
      <c r="W443" s="48">
        <f t="shared" si="341"/>
        <v>273800</v>
      </c>
      <c r="X443" s="72">
        <f t="shared" si="334"/>
        <v>260240</v>
      </c>
      <c r="Y443" s="49" t="s">
        <v>8</v>
      </c>
      <c r="Z443" s="21">
        <f t="shared" si="327"/>
        <v>5.8304913050818845</v>
      </c>
      <c r="AA443" s="22">
        <f t="shared" si="328"/>
        <v>23.113287185547865</v>
      </c>
      <c r="AB443" s="103">
        <f t="shared" si="329"/>
        <v>16922.126081582199</v>
      </c>
      <c r="AC443" s="106">
        <f t="shared" si="342"/>
        <v>5.3168761220825855</v>
      </c>
      <c r="AD443" s="205">
        <v>2455.5006180469718</v>
      </c>
      <c r="AF443" s="132">
        <f t="shared" si="343"/>
        <v>218.17058096415349</v>
      </c>
      <c r="AG443" s="431">
        <f t="shared" si="332"/>
        <v>0</v>
      </c>
      <c r="AH443" s="431">
        <f t="shared" si="333"/>
        <v>0</v>
      </c>
    </row>
    <row r="444" spans="1:34" x14ac:dyDescent="0.25">
      <c r="A444" s="92" t="s">
        <v>24</v>
      </c>
      <c r="B444" s="44"/>
      <c r="C444" s="45">
        <f>SUM(C433:C443)</f>
        <v>164.87</v>
      </c>
      <c r="D444" s="46">
        <f>SUM(D433:D443)</f>
        <v>21069</v>
      </c>
      <c r="E444" s="80">
        <f t="shared" si="319"/>
        <v>127.79159337659974</v>
      </c>
      <c r="F444" s="73"/>
      <c r="G444" s="45">
        <f>SUM(G433:G443)</f>
        <v>536.66999999999996</v>
      </c>
      <c r="H444" s="46">
        <f>SUM(H433:H443)</f>
        <v>68657</v>
      </c>
      <c r="I444" s="45">
        <f>SUM(I433:I443)</f>
        <v>209</v>
      </c>
      <c r="J444" s="46">
        <f>SUM(J433:J443)</f>
        <v>16993</v>
      </c>
      <c r="K444" s="46">
        <f>SUM(K433:K443)</f>
        <v>421710</v>
      </c>
      <c r="L444" s="46">
        <f t="shared" ref="L444" si="344">SUM(L433:L443)</f>
        <v>404340</v>
      </c>
      <c r="M444" s="74" t="s">
        <v>8</v>
      </c>
      <c r="N444" s="75">
        <f t="shared" si="321"/>
        <v>4.0403107161772498</v>
      </c>
      <c r="O444" s="76">
        <f t="shared" si="322"/>
        <v>24.81668922497499</v>
      </c>
      <c r="P444" s="77">
        <f t="shared" si="323"/>
        <v>2557.8334445320556</v>
      </c>
      <c r="Q444" s="101">
        <f>J444/D444</f>
        <v>0.80654041482747163</v>
      </c>
      <c r="R444" s="73"/>
      <c r="S444" s="45">
        <f>SUM(S433:S443)</f>
        <v>5170.6499999999996</v>
      </c>
      <c r="T444" s="46">
        <f>SUM(T433:T443)</f>
        <v>660923</v>
      </c>
      <c r="U444" s="45">
        <f>SUM(U433:U443)</f>
        <v>1654</v>
      </c>
      <c r="V444" s="46">
        <f t="shared" ref="V444:W444" si="345">SUM(V433:V443)</f>
        <v>129583</v>
      </c>
      <c r="W444" s="46">
        <f t="shared" si="345"/>
        <v>3135230</v>
      </c>
      <c r="X444" s="72">
        <f t="shared" si="334"/>
        <v>2980970</v>
      </c>
      <c r="Y444" s="74" t="s">
        <v>8</v>
      </c>
      <c r="Z444" s="75">
        <f t="shared" si="327"/>
        <v>5.1003835379640847</v>
      </c>
      <c r="AA444" s="76">
        <f t="shared" si="328"/>
        <v>24.19476320196322</v>
      </c>
      <c r="AB444" s="112">
        <f t="shared" si="329"/>
        <v>19016.376539091405</v>
      </c>
      <c r="AC444" s="107">
        <f>V444/D444</f>
        <v>6.1504105557928712</v>
      </c>
      <c r="AD444" s="205">
        <v>2416.9952083459693</v>
      </c>
      <c r="AF444" s="132"/>
      <c r="AG444" s="431">
        <f t="shared" si="332"/>
        <v>0</v>
      </c>
      <c r="AH444" s="431">
        <f t="shared" si="333"/>
        <v>0</v>
      </c>
    </row>
    <row r="445" spans="1:34" x14ac:dyDescent="0.25">
      <c r="A445" s="117" t="s">
        <v>16</v>
      </c>
      <c r="B445" s="565">
        <v>2005</v>
      </c>
      <c r="C445" s="115">
        <v>5.16</v>
      </c>
      <c r="D445" s="116">
        <v>525</v>
      </c>
      <c r="E445" s="63">
        <f>D445/C445</f>
        <v>101.74418604651163</v>
      </c>
      <c r="F445" s="7">
        <f t="shared" ref="F445:F453" si="346">G445/C445</f>
        <v>3</v>
      </c>
      <c r="G445" s="6">
        <v>15.48</v>
      </c>
      <c r="H445" s="5">
        <v>1575</v>
      </c>
      <c r="I445" s="6">
        <v>3</v>
      </c>
      <c r="J445" s="5">
        <v>410</v>
      </c>
      <c r="K445" s="5">
        <v>8910</v>
      </c>
      <c r="L445" s="137">
        <v>8540</v>
      </c>
      <c r="M445" s="15" t="s">
        <v>8</v>
      </c>
      <c r="N445" s="86">
        <f t="shared" si="321"/>
        <v>3.8414634146341462</v>
      </c>
      <c r="O445" s="87">
        <f t="shared" si="322"/>
        <v>21.73170731707317</v>
      </c>
      <c r="P445" s="70">
        <f>K445/C445</f>
        <v>1726.7441860465117</v>
      </c>
      <c r="Q445" s="100">
        <f t="shared" ref="Q445:Q455" si="347">J445/D445</f>
        <v>0.78095238095238095</v>
      </c>
      <c r="R445" s="14">
        <f t="shared" ref="R445:R453" si="348">S445/C445</f>
        <v>31</v>
      </c>
      <c r="S445" s="71">
        <f t="shared" ref="S445:X455" si="349">G445+S394</f>
        <v>159.96</v>
      </c>
      <c r="T445" s="72">
        <f t="shared" si="349"/>
        <v>16275</v>
      </c>
      <c r="U445" s="71">
        <f t="shared" si="349"/>
        <v>31</v>
      </c>
      <c r="V445" s="72">
        <f t="shared" si="349"/>
        <v>3684</v>
      </c>
      <c r="W445" s="72">
        <f t="shared" si="349"/>
        <v>76290</v>
      </c>
      <c r="X445" s="72">
        <f t="shared" si="334"/>
        <v>72530</v>
      </c>
      <c r="Y445" s="15" t="s">
        <v>8</v>
      </c>
      <c r="Z445" s="21">
        <f t="shared" si="327"/>
        <v>4.4177524429967425</v>
      </c>
      <c r="AA445" s="22">
        <f t="shared" si="328"/>
        <v>20.708469055374593</v>
      </c>
      <c r="AB445" s="103">
        <f t="shared" si="329"/>
        <v>14784.883720930233</v>
      </c>
      <c r="AC445" s="106">
        <f t="shared" ref="AC445:AC455" si="350">V445/D445</f>
        <v>7.0171428571428569</v>
      </c>
      <c r="AD445" s="205">
        <v>1480.6201550387595</v>
      </c>
      <c r="AE445">
        <v>199</v>
      </c>
      <c r="AF445" s="132">
        <f t="shared" ref="AF445:AF453" si="351">AD445-P445</f>
        <v>-246.12403100775214</v>
      </c>
      <c r="AG445" s="431">
        <f t="shared" si="332"/>
        <v>155.40952380952382</v>
      </c>
      <c r="AH445" s="431">
        <f t="shared" si="333"/>
        <v>3377.3142857142857</v>
      </c>
    </row>
    <row r="446" spans="1:34" x14ac:dyDescent="0.25">
      <c r="A446" s="90" t="s">
        <v>53</v>
      </c>
      <c r="B446" s="560"/>
      <c r="C446" s="27">
        <v>11.02</v>
      </c>
      <c r="D446" s="28">
        <v>1429</v>
      </c>
      <c r="E446" s="16">
        <f t="shared" ref="E446:E455" si="352">D446/C446</f>
        <v>129.67332123411978</v>
      </c>
      <c r="F446" s="17">
        <f t="shared" si="346"/>
        <v>3.0000000000000004</v>
      </c>
      <c r="G446" s="18">
        <v>33.06</v>
      </c>
      <c r="H446" s="19">
        <v>4287</v>
      </c>
      <c r="I446" s="18">
        <v>13</v>
      </c>
      <c r="J446" s="19">
        <v>1303</v>
      </c>
      <c r="K446" s="19">
        <v>29040</v>
      </c>
      <c r="L446" s="136">
        <v>27840</v>
      </c>
      <c r="M446" s="20" t="s">
        <v>8</v>
      </c>
      <c r="N446" s="21">
        <f t="shared" si="321"/>
        <v>3.2900997697620875</v>
      </c>
      <c r="O446" s="22">
        <f t="shared" si="322"/>
        <v>22.287029930928625</v>
      </c>
      <c r="P446" s="23">
        <f t="shared" ref="P446:P455" si="353">K446/C446</f>
        <v>2635.2087114337569</v>
      </c>
      <c r="Q446" s="100">
        <f t="shared" si="347"/>
        <v>0.91182645206438073</v>
      </c>
      <c r="R446" s="17">
        <f t="shared" si="348"/>
        <v>31</v>
      </c>
      <c r="S446" s="24">
        <f t="shared" si="349"/>
        <v>341.62</v>
      </c>
      <c r="T446" s="25">
        <f t="shared" si="349"/>
        <v>44299</v>
      </c>
      <c r="U446" s="24">
        <f t="shared" si="349"/>
        <v>106</v>
      </c>
      <c r="V446" s="25">
        <f t="shared" si="349"/>
        <v>9092</v>
      </c>
      <c r="W446" s="25">
        <f t="shared" si="349"/>
        <v>197560</v>
      </c>
      <c r="X446" s="72">
        <f t="shared" si="334"/>
        <v>187880</v>
      </c>
      <c r="Y446" s="20" t="s">
        <v>8</v>
      </c>
      <c r="Z446" s="21">
        <f t="shared" si="327"/>
        <v>4.8723053233611964</v>
      </c>
      <c r="AA446" s="22">
        <f t="shared" si="328"/>
        <v>21.728992520897492</v>
      </c>
      <c r="AB446" s="103">
        <f t="shared" si="329"/>
        <v>17927.404718693284</v>
      </c>
      <c r="AC446" s="106">
        <f t="shared" si="350"/>
        <v>6.3624912526242126</v>
      </c>
      <c r="AD446" s="205">
        <v>2019.0562613430127</v>
      </c>
      <c r="AE446">
        <v>54</v>
      </c>
      <c r="AF446" s="132">
        <f t="shared" si="351"/>
        <v>-616.1524500907442</v>
      </c>
      <c r="AG446" s="431">
        <f t="shared" si="332"/>
        <v>49.238628411476562</v>
      </c>
      <c r="AH446" s="431">
        <f t="shared" si="333"/>
        <v>1097.3827851644508</v>
      </c>
    </row>
    <row r="447" spans="1:34" x14ac:dyDescent="0.25">
      <c r="A447" s="90" t="s">
        <v>54</v>
      </c>
      <c r="B447" s="560"/>
      <c r="C447" s="27">
        <v>4.38</v>
      </c>
      <c r="D447" s="28">
        <v>465</v>
      </c>
      <c r="E447" s="16">
        <f t="shared" si="352"/>
        <v>106.16438356164385</v>
      </c>
      <c r="F447" s="274">
        <f t="shared" si="346"/>
        <v>4</v>
      </c>
      <c r="G447" s="275">
        <v>17.52</v>
      </c>
      <c r="H447" s="276">
        <v>1860</v>
      </c>
      <c r="I447" s="275">
        <v>6</v>
      </c>
      <c r="J447" s="276">
        <v>650</v>
      </c>
      <c r="K447" s="276">
        <v>13000</v>
      </c>
      <c r="L447" s="277">
        <v>12470</v>
      </c>
      <c r="M447" s="278" t="s">
        <v>8</v>
      </c>
      <c r="N447" s="279">
        <f t="shared" si="321"/>
        <v>2.8615384615384616</v>
      </c>
      <c r="O447" s="280">
        <f t="shared" si="322"/>
        <v>20</v>
      </c>
      <c r="P447" s="281">
        <f t="shared" si="353"/>
        <v>2968.0365296803652</v>
      </c>
      <c r="Q447" s="100">
        <f t="shared" si="347"/>
        <v>1.3978494623655915</v>
      </c>
      <c r="R447" s="17">
        <f t="shared" si="348"/>
        <v>32</v>
      </c>
      <c r="S447" s="24">
        <f t="shared" si="349"/>
        <v>140.16</v>
      </c>
      <c r="T447" s="25">
        <f t="shared" si="349"/>
        <v>14880</v>
      </c>
      <c r="U447" s="24">
        <f t="shared" si="349"/>
        <v>35</v>
      </c>
      <c r="V447" s="25">
        <f t="shared" si="349"/>
        <v>3494</v>
      </c>
      <c r="W447" s="25">
        <f t="shared" si="349"/>
        <v>68900</v>
      </c>
      <c r="X447" s="72">
        <f t="shared" si="349"/>
        <v>65550</v>
      </c>
      <c r="Y447" s="20" t="s">
        <v>8</v>
      </c>
      <c r="Z447" s="21">
        <f t="shared" si="327"/>
        <v>4.2587292501431024</v>
      </c>
      <c r="AA447" s="22">
        <f t="shared" si="328"/>
        <v>19.719519175729822</v>
      </c>
      <c r="AB447" s="103">
        <f t="shared" si="329"/>
        <v>15730.593607305937</v>
      </c>
      <c r="AC447" s="106">
        <f t="shared" si="350"/>
        <v>7.5139784946236556</v>
      </c>
      <c r="AD447" s="205">
        <v>1458.9041095890411</v>
      </c>
      <c r="AE447">
        <v>39</v>
      </c>
      <c r="AF447" s="132">
        <f t="shared" si="351"/>
        <v>-1509.1324200913241</v>
      </c>
      <c r="AG447" s="431">
        <f t="shared" si="332"/>
        <v>54.516129032258071</v>
      </c>
      <c r="AH447" s="431">
        <f t="shared" si="333"/>
        <v>1090.3225806451615</v>
      </c>
    </row>
    <row r="448" spans="1:34" x14ac:dyDescent="0.25">
      <c r="A448" s="90" t="s">
        <v>17</v>
      </c>
      <c r="B448" s="560"/>
      <c r="C448" s="27">
        <v>9.39</v>
      </c>
      <c r="D448" s="28">
        <v>912</v>
      </c>
      <c r="E448" s="16">
        <f t="shared" si="352"/>
        <v>97.124600638977626</v>
      </c>
      <c r="F448" s="17">
        <f t="shared" si="346"/>
        <v>3</v>
      </c>
      <c r="G448" s="18">
        <v>28.17</v>
      </c>
      <c r="H448" s="19">
        <v>2736</v>
      </c>
      <c r="I448" s="18">
        <v>9</v>
      </c>
      <c r="J448" s="19">
        <v>704</v>
      </c>
      <c r="K448" s="19">
        <v>15890</v>
      </c>
      <c r="L448" s="136">
        <v>15240</v>
      </c>
      <c r="M448" s="20" t="s">
        <v>8</v>
      </c>
      <c r="N448" s="21">
        <f t="shared" si="321"/>
        <v>3.8863636363636362</v>
      </c>
      <c r="O448" s="22">
        <f t="shared" si="322"/>
        <v>22.571022727272727</v>
      </c>
      <c r="P448" s="23">
        <f t="shared" si="353"/>
        <v>1692.2257720979765</v>
      </c>
      <c r="Q448" s="100">
        <f t="shared" si="347"/>
        <v>0.77192982456140347</v>
      </c>
      <c r="R448" s="17">
        <f t="shared" si="348"/>
        <v>31</v>
      </c>
      <c r="S448" s="24">
        <f t="shared" si="349"/>
        <v>291.09000000000003</v>
      </c>
      <c r="T448" s="25">
        <f t="shared" si="349"/>
        <v>28272</v>
      </c>
      <c r="U448" s="24">
        <f t="shared" si="349"/>
        <v>79</v>
      </c>
      <c r="V448" s="25">
        <f t="shared" si="349"/>
        <v>5786</v>
      </c>
      <c r="W448" s="25">
        <f t="shared" si="349"/>
        <v>123020</v>
      </c>
      <c r="X448" s="72">
        <f t="shared" si="349"/>
        <v>116960</v>
      </c>
      <c r="Y448" s="20" t="s">
        <v>8</v>
      </c>
      <c r="Z448" s="21">
        <f t="shared" si="327"/>
        <v>4.8862772208779814</v>
      </c>
      <c r="AA448" s="22">
        <f t="shared" si="328"/>
        <v>21.26166609056343</v>
      </c>
      <c r="AB448" s="103">
        <f t="shared" si="329"/>
        <v>13101.171458998935</v>
      </c>
      <c r="AC448" s="106">
        <f t="shared" si="350"/>
        <v>6.3442982456140351</v>
      </c>
      <c r="AD448" s="205">
        <v>1541.0010649627261</v>
      </c>
      <c r="AE448">
        <v>106</v>
      </c>
      <c r="AF448" s="132">
        <f t="shared" si="351"/>
        <v>-151.22470713525036</v>
      </c>
      <c r="AG448" s="431">
        <f t="shared" si="332"/>
        <v>81.824561403508767</v>
      </c>
      <c r="AH448" s="431">
        <f t="shared" si="333"/>
        <v>1846.8640350877192</v>
      </c>
    </row>
    <row r="449" spans="1:34" x14ac:dyDescent="0.25">
      <c r="A449" s="90" t="s">
        <v>55</v>
      </c>
      <c r="B449" s="560"/>
      <c r="C449" s="27">
        <v>4.76</v>
      </c>
      <c r="D449" s="28">
        <v>513</v>
      </c>
      <c r="E449" s="16">
        <f t="shared" si="352"/>
        <v>107.77310924369749</v>
      </c>
      <c r="F449" s="274">
        <f t="shared" si="346"/>
        <v>4</v>
      </c>
      <c r="G449" s="275">
        <v>19.04</v>
      </c>
      <c r="H449" s="276">
        <v>2052</v>
      </c>
      <c r="I449" s="275">
        <v>6</v>
      </c>
      <c r="J449" s="276">
        <v>653</v>
      </c>
      <c r="K449" s="276">
        <v>13270</v>
      </c>
      <c r="L449" s="277">
        <v>12720</v>
      </c>
      <c r="M449" s="278" t="s">
        <v>8</v>
      </c>
      <c r="N449" s="279">
        <f t="shared" si="321"/>
        <v>3.1424196018376724</v>
      </c>
      <c r="O449" s="280">
        <f t="shared" si="322"/>
        <v>20.321592649310873</v>
      </c>
      <c r="P449" s="281">
        <f t="shared" si="353"/>
        <v>2787.8151260504201</v>
      </c>
      <c r="Q449" s="100">
        <f t="shared" si="347"/>
        <v>1.2729044834307992</v>
      </c>
      <c r="R449" s="17">
        <f t="shared" si="348"/>
        <v>32</v>
      </c>
      <c r="S449" s="24">
        <f t="shared" si="349"/>
        <v>152.32</v>
      </c>
      <c r="T449" s="25">
        <f t="shared" si="349"/>
        <v>16416</v>
      </c>
      <c r="U449" s="24">
        <f t="shared" si="349"/>
        <v>36</v>
      </c>
      <c r="V449" s="25">
        <f t="shared" si="349"/>
        <v>3659</v>
      </c>
      <c r="W449" s="25">
        <f t="shared" si="349"/>
        <v>72960</v>
      </c>
      <c r="X449" s="72">
        <f t="shared" si="349"/>
        <v>69410</v>
      </c>
      <c r="Y449" s="20" t="s">
        <v>8</v>
      </c>
      <c r="Z449" s="21">
        <f t="shared" si="327"/>
        <v>4.4864717135829464</v>
      </c>
      <c r="AA449" s="22">
        <f t="shared" si="328"/>
        <v>19.939874282590871</v>
      </c>
      <c r="AB449" s="103">
        <f t="shared" si="329"/>
        <v>15327.731092436976</v>
      </c>
      <c r="AC449" s="106">
        <f t="shared" si="350"/>
        <v>7.132553606237817</v>
      </c>
      <c r="AD449" s="205">
        <v>1491.5966386554624</v>
      </c>
      <c r="AF449" s="132">
        <f t="shared" si="351"/>
        <v>-1296.2184873949577</v>
      </c>
      <c r="AG449" s="431">
        <f t="shared" si="332"/>
        <v>0</v>
      </c>
      <c r="AH449" s="431">
        <f t="shared" si="333"/>
        <v>0</v>
      </c>
    </row>
    <row r="450" spans="1:34" x14ac:dyDescent="0.25">
      <c r="A450" s="90" t="s">
        <v>56</v>
      </c>
      <c r="B450" s="560"/>
      <c r="C450" s="27">
        <v>0.86</v>
      </c>
      <c r="D450" s="28">
        <v>110</v>
      </c>
      <c r="E450" s="16">
        <f t="shared" si="352"/>
        <v>127.90697674418605</v>
      </c>
      <c r="F450" s="17">
        <f t="shared" si="346"/>
        <v>3</v>
      </c>
      <c r="G450" s="18">
        <v>2.58</v>
      </c>
      <c r="H450" s="19">
        <v>330</v>
      </c>
      <c r="I450" s="18">
        <v>3</v>
      </c>
      <c r="J450" s="19">
        <v>71</v>
      </c>
      <c r="K450" s="19">
        <v>1620</v>
      </c>
      <c r="L450" s="136">
        <v>1550</v>
      </c>
      <c r="M450" s="20" t="s">
        <v>8</v>
      </c>
      <c r="N450" s="21">
        <f t="shared" si="321"/>
        <v>4.647887323943662</v>
      </c>
      <c r="O450" s="22">
        <f t="shared" si="322"/>
        <v>22.816901408450704</v>
      </c>
      <c r="P450" s="23">
        <f t="shared" si="353"/>
        <v>1883.7209302325582</v>
      </c>
      <c r="Q450" s="100">
        <f t="shared" si="347"/>
        <v>0.6454545454545455</v>
      </c>
      <c r="R450" s="17">
        <f t="shared" si="348"/>
        <v>31.000000000000004</v>
      </c>
      <c r="S450" s="24">
        <f t="shared" si="349"/>
        <v>26.660000000000004</v>
      </c>
      <c r="T450" s="25">
        <f t="shared" si="349"/>
        <v>3410</v>
      </c>
      <c r="U450" s="24">
        <f t="shared" si="349"/>
        <v>31</v>
      </c>
      <c r="V450" s="25">
        <f t="shared" si="349"/>
        <v>665</v>
      </c>
      <c r="W450" s="25">
        <f t="shared" si="349"/>
        <v>15060</v>
      </c>
      <c r="X450" s="72">
        <f t="shared" si="349"/>
        <v>14310</v>
      </c>
      <c r="Y450" s="20" t="s">
        <v>8</v>
      </c>
      <c r="Z450" s="21">
        <f t="shared" si="327"/>
        <v>5.1278195488721803</v>
      </c>
      <c r="AA450" s="22">
        <f t="shared" si="328"/>
        <v>22.646616541353385</v>
      </c>
      <c r="AB450" s="103">
        <f t="shared" si="329"/>
        <v>17511.627906976744</v>
      </c>
      <c r="AC450" s="106">
        <f t="shared" si="350"/>
        <v>6.0454545454545459</v>
      </c>
      <c r="AD450" s="205">
        <v>2616.2790697674418</v>
      </c>
      <c r="AE450">
        <v>184</v>
      </c>
      <c r="AF450" s="132">
        <f t="shared" si="351"/>
        <v>732.55813953488359</v>
      </c>
      <c r="AG450" s="431">
        <f t="shared" si="332"/>
        <v>118.76363636363638</v>
      </c>
      <c r="AH450" s="431">
        <f t="shared" si="333"/>
        <v>2709.818181818182</v>
      </c>
    </row>
    <row r="451" spans="1:34" x14ac:dyDescent="0.25">
      <c r="A451" s="90" t="s">
        <v>20</v>
      </c>
      <c r="B451" s="560"/>
      <c r="C451" s="27">
        <v>10.08</v>
      </c>
      <c r="D451" s="28">
        <v>1160</v>
      </c>
      <c r="E451" s="16">
        <f t="shared" si="352"/>
        <v>115.07936507936508</v>
      </c>
      <c r="F451" s="17">
        <f t="shared" si="346"/>
        <v>3</v>
      </c>
      <c r="G451" s="18">
        <v>30.240000000000002</v>
      </c>
      <c r="H451" s="19">
        <v>3480</v>
      </c>
      <c r="I451" s="18">
        <v>9</v>
      </c>
      <c r="J451" s="19">
        <v>1197</v>
      </c>
      <c r="K451" s="19">
        <v>24500</v>
      </c>
      <c r="L451" s="136">
        <v>23490</v>
      </c>
      <c r="M451" s="20" t="s">
        <v>8</v>
      </c>
      <c r="N451" s="21">
        <f t="shared" si="321"/>
        <v>2.907268170426065</v>
      </c>
      <c r="O451" s="22">
        <f t="shared" si="322"/>
        <v>20.467836257309941</v>
      </c>
      <c r="P451" s="23">
        <f t="shared" si="353"/>
        <v>2430.5555555555557</v>
      </c>
      <c r="Q451" s="100">
        <f t="shared" si="347"/>
        <v>1.0318965517241379</v>
      </c>
      <c r="R451" s="17">
        <f t="shared" si="348"/>
        <v>31</v>
      </c>
      <c r="S451" s="24">
        <f t="shared" si="349"/>
        <v>312.48</v>
      </c>
      <c r="T451" s="25">
        <f t="shared" si="349"/>
        <v>35960</v>
      </c>
      <c r="U451" s="24">
        <f t="shared" si="349"/>
        <v>77</v>
      </c>
      <c r="V451" s="25">
        <f t="shared" si="349"/>
        <v>8443</v>
      </c>
      <c r="W451" s="25">
        <f t="shared" si="349"/>
        <v>170030</v>
      </c>
      <c r="X451" s="72">
        <f t="shared" si="349"/>
        <v>161680</v>
      </c>
      <c r="Y451" s="20" t="s">
        <v>8</v>
      </c>
      <c r="Z451" s="21">
        <f t="shared" si="327"/>
        <v>4.2591495913774722</v>
      </c>
      <c r="AA451" s="22">
        <f t="shared" si="328"/>
        <v>20.138576335425796</v>
      </c>
      <c r="AB451" s="103">
        <f t="shared" si="329"/>
        <v>16868.055555555555</v>
      </c>
      <c r="AC451" s="106">
        <f t="shared" si="350"/>
        <v>7.2784482758620692</v>
      </c>
      <c r="AD451" s="205">
        <v>2827.3809523809523</v>
      </c>
      <c r="AE451">
        <v>106</v>
      </c>
      <c r="AF451" s="132">
        <f t="shared" si="351"/>
        <v>396.82539682539664</v>
      </c>
      <c r="AG451" s="431">
        <f t="shared" si="332"/>
        <v>109.38103448275861</v>
      </c>
      <c r="AH451" s="431">
        <f t="shared" si="333"/>
        <v>2238.7931034482754</v>
      </c>
    </row>
    <row r="452" spans="1:34" x14ac:dyDescent="0.25">
      <c r="A452" s="90" t="s">
        <v>19</v>
      </c>
      <c r="B452" s="560"/>
      <c r="C452" s="27">
        <v>10.83</v>
      </c>
      <c r="D452" s="28">
        <v>1290</v>
      </c>
      <c r="E452" s="16">
        <f t="shared" si="352"/>
        <v>119.11357340720221</v>
      </c>
      <c r="F452" s="17">
        <f t="shared" si="346"/>
        <v>3</v>
      </c>
      <c r="G452" s="58">
        <v>32.49</v>
      </c>
      <c r="H452" s="59">
        <v>3870</v>
      </c>
      <c r="I452" s="58">
        <v>12</v>
      </c>
      <c r="J452" s="59">
        <v>1141</v>
      </c>
      <c r="K452" s="59">
        <v>23040</v>
      </c>
      <c r="L452" s="136">
        <v>22090</v>
      </c>
      <c r="M452" s="20" t="s">
        <v>8</v>
      </c>
      <c r="N452" s="21">
        <f t="shared" si="321"/>
        <v>3.3917616126205083</v>
      </c>
      <c r="O452" s="22">
        <f t="shared" si="322"/>
        <v>20.192813321647677</v>
      </c>
      <c r="P452" s="23">
        <f t="shared" si="353"/>
        <v>2127.4238227146816</v>
      </c>
      <c r="Q452" s="100">
        <f t="shared" si="347"/>
        <v>0.88449612403100775</v>
      </c>
      <c r="R452" s="17">
        <f t="shared" si="348"/>
        <v>31</v>
      </c>
      <c r="S452" s="24">
        <f t="shared" si="349"/>
        <v>335.73</v>
      </c>
      <c r="T452" s="25">
        <f t="shared" si="349"/>
        <v>39990</v>
      </c>
      <c r="U452" s="24">
        <f t="shared" si="349"/>
        <v>82</v>
      </c>
      <c r="V452" s="25">
        <f t="shared" si="349"/>
        <v>8039</v>
      </c>
      <c r="W452" s="25">
        <f t="shared" si="349"/>
        <v>160550</v>
      </c>
      <c r="X452" s="72">
        <f t="shared" si="349"/>
        <v>152640</v>
      </c>
      <c r="Y452" s="20" t="s">
        <v>8</v>
      </c>
      <c r="Z452" s="21">
        <f t="shared" si="327"/>
        <v>4.9744993158353026</v>
      </c>
      <c r="AA452" s="22">
        <f t="shared" si="328"/>
        <v>19.971389476303024</v>
      </c>
      <c r="AB452" s="103">
        <f t="shared" si="329"/>
        <v>14824.561403508771</v>
      </c>
      <c r="AC452" s="106">
        <f t="shared" si="350"/>
        <v>6.231782945736434</v>
      </c>
      <c r="AD452" s="205">
        <v>2429.3628808864264</v>
      </c>
      <c r="AF452" s="132">
        <f t="shared" si="351"/>
        <v>301.93905817174482</v>
      </c>
      <c r="AG452" s="431">
        <f t="shared" si="332"/>
        <v>0</v>
      </c>
      <c r="AH452" s="431">
        <f t="shared" si="333"/>
        <v>0</v>
      </c>
    </row>
    <row r="453" spans="1:34" x14ac:dyDescent="0.25">
      <c r="A453" s="94" t="s">
        <v>21</v>
      </c>
      <c r="B453" s="566"/>
      <c r="C453" s="29">
        <v>0.83</v>
      </c>
      <c r="D453" s="30">
        <v>98</v>
      </c>
      <c r="E453" s="32">
        <f t="shared" si="352"/>
        <v>118.07228915662651</v>
      </c>
      <c r="F453" s="7">
        <f t="shared" si="346"/>
        <v>3</v>
      </c>
      <c r="G453" s="6">
        <v>2.4899999999999998</v>
      </c>
      <c r="H453" s="5">
        <v>294</v>
      </c>
      <c r="I453" s="6">
        <v>3</v>
      </c>
      <c r="J453" s="5">
        <v>64</v>
      </c>
      <c r="K453" s="5">
        <v>1400</v>
      </c>
      <c r="L453" s="137">
        <v>1340</v>
      </c>
      <c r="M453" s="43" t="s">
        <v>8</v>
      </c>
      <c r="N453" s="37">
        <f t="shared" si="321"/>
        <v>4.59375</v>
      </c>
      <c r="O453" s="38">
        <f t="shared" si="322"/>
        <v>21.875</v>
      </c>
      <c r="P453" s="39">
        <f t="shared" si="353"/>
        <v>1686.7469879518073</v>
      </c>
      <c r="Q453" s="100">
        <f t="shared" si="347"/>
        <v>0.65306122448979587</v>
      </c>
      <c r="R453" s="7">
        <f t="shared" si="348"/>
        <v>31.000000000000004</v>
      </c>
      <c r="S453" s="47">
        <f t="shared" si="349"/>
        <v>25.73</v>
      </c>
      <c r="T453" s="48">
        <f t="shared" si="349"/>
        <v>3038</v>
      </c>
      <c r="U453" s="47">
        <f t="shared" si="349"/>
        <v>33</v>
      </c>
      <c r="V453" s="48">
        <f t="shared" si="349"/>
        <v>600</v>
      </c>
      <c r="W453" s="48">
        <f t="shared" si="349"/>
        <v>12660</v>
      </c>
      <c r="X453" s="72">
        <f t="shared" si="349"/>
        <v>12040</v>
      </c>
      <c r="Y453" s="49" t="s">
        <v>8</v>
      </c>
      <c r="Z453" s="21">
        <f t="shared" si="327"/>
        <v>5.0633333333333335</v>
      </c>
      <c r="AA453" s="22">
        <f t="shared" si="328"/>
        <v>21.1</v>
      </c>
      <c r="AB453" s="103">
        <f t="shared" si="329"/>
        <v>15253.012048192772</v>
      </c>
      <c r="AC453" s="106">
        <f t="shared" si="350"/>
        <v>6.1224489795918364</v>
      </c>
      <c r="AD453" s="205">
        <v>2144.5783132530123</v>
      </c>
      <c r="AE453">
        <v>13</v>
      </c>
      <c r="AF453" s="132">
        <f t="shared" si="351"/>
        <v>457.83132530120497</v>
      </c>
      <c r="AG453" s="431">
        <f t="shared" si="332"/>
        <v>8.4897959183673457</v>
      </c>
      <c r="AH453" s="431">
        <f t="shared" si="333"/>
        <v>185.71428571428569</v>
      </c>
    </row>
    <row r="454" spans="1:34" ht="15.75" thickBot="1" x14ac:dyDescent="0.3">
      <c r="A454" s="122" t="s">
        <v>24</v>
      </c>
      <c r="B454" s="123"/>
      <c r="C454" s="98">
        <f t="shared" ref="C454:D454" si="354">SUM(C445:C453)</f>
        <v>57.309999999999995</v>
      </c>
      <c r="D454" s="99">
        <f t="shared" si="354"/>
        <v>6502</v>
      </c>
      <c r="E454" s="50">
        <f t="shared" si="352"/>
        <v>113.45314953760253</v>
      </c>
      <c r="F454" s="51"/>
      <c r="G454" s="98">
        <f t="shared" ref="G454:L454" si="355">SUM(G445:G453)</f>
        <v>181.07000000000002</v>
      </c>
      <c r="H454" s="99">
        <f t="shared" si="355"/>
        <v>20484</v>
      </c>
      <c r="I454" s="98">
        <f t="shared" si="355"/>
        <v>64</v>
      </c>
      <c r="J454" s="99">
        <f t="shared" si="355"/>
        <v>6193</v>
      </c>
      <c r="K454" s="99">
        <f t="shared" si="355"/>
        <v>130670</v>
      </c>
      <c r="L454" s="99">
        <f t="shared" si="355"/>
        <v>125280</v>
      </c>
      <c r="M454" s="42" t="s">
        <v>8</v>
      </c>
      <c r="N454" s="126">
        <f t="shared" si="321"/>
        <v>3.3076053608913289</v>
      </c>
      <c r="O454" s="127">
        <f t="shared" si="322"/>
        <v>21.099628612950106</v>
      </c>
      <c r="P454" s="110">
        <f t="shared" si="353"/>
        <v>2280.0558366777177</v>
      </c>
      <c r="Q454" s="113">
        <f t="shared" si="347"/>
        <v>0.95247616118117506</v>
      </c>
      <c r="R454" s="51"/>
      <c r="S454" s="98">
        <f t="shared" ref="S454:W454" si="356">SUM(S445:S453)</f>
        <v>1785.7500000000002</v>
      </c>
      <c r="T454" s="99">
        <f t="shared" si="356"/>
        <v>202540</v>
      </c>
      <c r="U454" s="98">
        <f t="shared" si="356"/>
        <v>510</v>
      </c>
      <c r="V454" s="99">
        <f t="shared" si="356"/>
        <v>43462</v>
      </c>
      <c r="W454" s="99">
        <f t="shared" si="356"/>
        <v>897030</v>
      </c>
      <c r="X454" s="72">
        <f t="shared" si="349"/>
        <v>853000</v>
      </c>
      <c r="Y454" s="42" t="s">
        <v>8</v>
      </c>
      <c r="Z454" s="126">
        <f t="shared" si="327"/>
        <v>4.6601629009249459</v>
      </c>
      <c r="AA454" s="127">
        <f t="shared" si="328"/>
        <v>20.639409139017992</v>
      </c>
      <c r="AB454" s="128">
        <f t="shared" si="329"/>
        <v>15652.242191589601</v>
      </c>
      <c r="AC454" s="108">
        <f t="shared" si="350"/>
        <v>6.6844047985235315</v>
      </c>
      <c r="AG454" s="431">
        <f t="shared" si="332"/>
        <v>0</v>
      </c>
      <c r="AH454" s="431">
        <f t="shared" si="333"/>
        <v>0</v>
      </c>
    </row>
    <row r="455" spans="1:34" ht="15.75" thickBot="1" x14ac:dyDescent="0.3">
      <c r="A455" s="93" t="s">
        <v>25</v>
      </c>
      <c r="B455" s="52"/>
      <c r="C455" s="40">
        <f t="shared" ref="C455:D455" si="357">C432+C444+C454</f>
        <v>507.90000000000003</v>
      </c>
      <c r="D455" s="41">
        <f t="shared" si="357"/>
        <v>63428</v>
      </c>
      <c r="E455" s="10">
        <f t="shared" si="352"/>
        <v>124.88285095491237</v>
      </c>
      <c r="F455" s="4"/>
      <c r="G455" s="40">
        <f t="shared" ref="G455:L455" si="358">G432+G444+G454</f>
        <v>1591.3899999999996</v>
      </c>
      <c r="H455" s="41">
        <f t="shared" si="358"/>
        <v>198883</v>
      </c>
      <c r="I455" s="40">
        <f t="shared" si="358"/>
        <v>623</v>
      </c>
      <c r="J455" s="41">
        <f t="shared" si="358"/>
        <v>52903</v>
      </c>
      <c r="K455" s="41">
        <f t="shared" si="358"/>
        <v>1303680</v>
      </c>
      <c r="L455" s="41">
        <f t="shared" si="358"/>
        <v>1250030</v>
      </c>
      <c r="M455" s="83" t="s">
        <v>8</v>
      </c>
      <c r="N455" s="12">
        <f t="shared" si="321"/>
        <v>3.7593898266638943</v>
      </c>
      <c r="O455" s="13">
        <f t="shared" si="322"/>
        <v>24.642836890157458</v>
      </c>
      <c r="P455" s="26">
        <f t="shared" si="353"/>
        <v>2566.8044890726519</v>
      </c>
      <c r="Q455" s="114">
        <f t="shared" si="347"/>
        <v>0.83406382039477833</v>
      </c>
      <c r="R455" s="4"/>
      <c r="S455" s="40">
        <f t="shared" ref="S455:W455" si="359">S432+S444+S454</f>
        <v>15830.210000000001</v>
      </c>
      <c r="T455" s="41">
        <f t="shared" si="359"/>
        <v>1977201</v>
      </c>
      <c r="U455" s="40">
        <f t="shared" si="359"/>
        <v>4984</v>
      </c>
      <c r="V455" s="41">
        <f t="shared" si="359"/>
        <v>399993</v>
      </c>
      <c r="W455" s="41">
        <f t="shared" si="359"/>
        <v>9570200</v>
      </c>
      <c r="X455" s="72">
        <f t="shared" si="349"/>
        <v>9082620</v>
      </c>
      <c r="Y455" s="83" t="s">
        <v>8</v>
      </c>
      <c r="Z455" s="12">
        <f t="shared" si="327"/>
        <v>4.9430890040575708</v>
      </c>
      <c r="AA455" s="13">
        <f t="shared" si="328"/>
        <v>23.925918703577313</v>
      </c>
      <c r="AB455" s="104">
        <f t="shared" si="329"/>
        <v>18842.685568025201</v>
      </c>
      <c r="AC455" s="109">
        <f t="shared" si="350"/>
        <v>6.3062527590338648</v>
      </c>
      <c r="AG455" s="431">
        <f t="shared" si="332"/>
        <v>0</v>
      </c>
      <c r="AH455" s="431">
        <f t="shared" si="333"/>
        <v>0</v>
      </c>
    </row>
    <row r="460" spans="1:34" ht="18.75" x14ac:dyDescent="0.3">
      <c r="A460" s="567" t="s">
        <v>58</v>
      </c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</row>
    <row r="461" spans="1:34" ht="15.75" x14ac:dyDescent="0.25">
      <c r="A461" s="568" t="s">
        <v>62</v>
      </c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68"/>
      <c r="P461" s="568"/>
      <c r="Q461" s="568"/>
      <c r="R461" s="568"/>
      <c r="S461" s="568"/>
      <c r="T461" s="568"/>
      <c r="U461" s="568"/>
      <c r="V461" s="568"/>
      <c r="W461" s="568"/>
      <c r="X461" s="568"/>
      <c r="Y461" s="568"/>
      <c r="Z461" s="568"/>
      <c r="AA461" s="568"/>
      <c r="AB461" s="568"/>
      <c r="AC461" s="568"/>
    </row>
    <row r="462" spans="1:34" ht="15.75" x14ac:dyDescent="0.25">
      <c r="A462" s="568" t="s">
        <v>87</v>
      </c>
      <c r="B462" s="568"/>
      <c r="C462" s="568"/>
      <c r="D462" s="568"/>
      <c r="E462" s="568"/>
      <c r="F462" s="568"/>
      <c r="G462" s="568"/>
      <c r="H462" s="568"/>
      <c r="I462" s="568"/>
      <c r="J462" s="568"/>
      <c r="K462" s="568"/>
      <c r="L462" s="568"/>
      <c r="M462" s="568"/>
      <c r="N462" s="568"/>
      <c r="O462" s="568"/>
      <c r="P462" s="568"/>
      <c r="Q462" s="568"/>
      <c r="R462" s="568"/>
      <c r="S462" s="568"/>
      <c r="T462" s="568"/>
      <c r="U462" s="568"/>
      <c r="V462" s="568"/>
      <c r="W462" s="568"/>
      <c r="X462" s="568"/>
      <c r="Y462" s="568"/>
      <c r="Z462" s="568"/>
      <c r="AA462" s="568"/>
      <c r="AB462" s="568"/>
      <c r="AC462" s="568"/>
    </row>
    <row r="463" spans="1:34" ht="19.5" thickBot="1" x14ac:dyDescent="0.35"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11">
        <v>4</v>
      </c>
      <c r="AC463" s="4"/>
    </row>
    <row r="464" spans="1:34" ht="15" customHeight="1" x14ac:dyDescent="0.25">
      <c r="A464" s="569" t="s">
        <v>3</v>
      </c>
      <c r="B464" s="571" t="s">
        <v>2</v>
      </c>
      <c r="C464" s="573" t="s">
        <v>59</v>
      </c>
      <c r="D464" s="573" t="s">
        <v>60</v>
      </c>
      <c r="E464" s="573" t="s">
        <v>23</v>
      </c>
      <c r="F464" s="576" t="s">
        <v>9</v>
      </c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8"/>
      <c r="R464" s="576" t="s">
        <v>10</v>
      </c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9"/>
    </row>
    <row r="465" spans="1:34" ht="51.75" thickBot="1" x14ac:dyDescent="0.3">
      <c r="A465" s="570"/>
      <c r="B465" s="572"/>
      <c r="C465" s="574"/>
      <c r="D465" s="575"/>
      <c r="E465" s="575"/>
      <c r="F465" s="8" t="s">
        <v>14</v>
      </c>
      <c r="G465" s="95" t="s">
        <v>13</v>
      </c>
      <c r="H465" s="95" t="s">
        <v>57</v>
      </c>
      <c r="I465" s="1" t="s">
        <v>4</v>
      </c>
      <c r="J465" s="1" t="s">
        <v>5</v>
      </c>
      <c r="K465" s="1" t="s">
        <v>6</v>
      </c>
      <c r="L465" s="95" t="s">
        <v>64</v>
      </c>
      <c r="M465" s="557" t="s">
        <v>7</v>
      </c>
      <c r="N465" s="558"/>
      <c r="O465" s="1" t="s">
        <v>0</v>
      </c>
      <c r="P465" s="1" t="s">
        <v>1</v>
      </c>
      <c r="Q465" s="95" t="s">
        <v>61</v>
      </c>
      <c r="R465" s="8" t="s">
        <v>14</v>
      </c>
      <c r="S465" s="95" t="s">
        <v>12</v>
      </c>
      <c r="T465" s="95" t="s">
        <v>11</v>
      </c>
      <c r="U465" s="1" t="s">
        <v>4</v>
      </c>
      <c r="V465" s="1" t="s">
        <v>5</v>
      </c>
      <c r="W465" s="1" t="s">
        <v>6</v>
      </c>
      <c r="X465" s="95" t="s">
        <v>65</v>
      </c>
      <c r="Y465" s="557" t="s">
        <v>7</v>
      </c>
      <c r="Z465" s="558"/>
      <c r="AA465" s="1" t="s">
        <v>0</v>
      </c>
      <c r="AB465" s="102" t="s">
        <v>1</v>
      </c>
      <c r="AC465" s="105" t="s">
        <v>15</v>
      </c>
    </row>
    <row r="466" spans="1:34" x14ac:dyDescent="0.25">
      <c r="A466" s="89" t="s">
        <v>26</v>
      </c>
      <c r="B466" s="559">
        <v>1997</v>
      </c>
      <c r="C466" s="78">
        <v>18.91</v>
      </c>
      <c r="D466" s="79">
        <v>2446</v>
      </c>
      <c r="E466" s="31">
        <f t="shared" ref="E466:E495" si="360">D466/C466</f>
        <v>129.34955050237969</v>
      </c>
      <c r="F466" s="64">
        <f t="shared" ref="F466:F482" si="361">G466/C466</f>
        <v>4</v>
      </c>
      <c r="G466" s="65">
        <v>75.64</v>
      </c>
      <c r="H466" s="66">
        <v>9784</v>
      </c>
      <c r="I466" s="65">
        <v>23</v>
      </c>
      <c r="J466" s="66">
        <v>2095</v>
      </c>
      <c r="K466" s="66">
        <v>51720</v>
      </c>
      <c r="L466" s="135">
        <v>49620</v>
      </c>
      <c r="M466" s="67" t="s">
        <v>8</v>
      </c>
      <c r="N466" s="68">
        <f t="shared" ref="N466:N506" si="362">H466/J466</f>
        <v>4.6701670644391404</v>
      </c>
      <c r="O466" s="69">
        <f t="shared" ref="O466:O506" si="363">K466/J466</f>
        <v>24.687350835322196</v>
      </c>
      <c r="P466" s="70">
        <f t="shared" ref="P466:P495" si="364">K466/C466</f>
        <v>2735.060814383924</v>
      </c>
      <c r="Q466" s="100">
        <f t="shared" ref="Q466:Q482" si="365">J466/D466</f>
        <v>0.85650040883074408</v>
      </c>
      <c r="R466" s="64">
        <f t="shared" ref="R466:R482" si="366">S466/C466</f>
        <v>35</v>
      </c>
      <c r="S466" s="71">
        <f t="shared" ref="S466:X481" si="367">G466+S415</f>
        <v>661.85</v>
      </c>
      <c r="T466" s="72">
        <f t="shared" si="367"/>
        <v>85610</v>
      </c>
      <c r="U466" s="71">
        <f t="shared" si="367"/>
        <v>196</v>
      </c>
      <c r="V466" s="72">
        <f t="shared" si="367"/>
        <v>17019</v>
      </c>
      <c r="W466" s="72">
        <f t="shared" si="367"/>
        <v>399070</v>
      </c>
      <c r="X466" s="72">
        <f t="shared" si="367"/>
        <v>379950</v>
      </c>
      <c r="Y466" s="67" t="s">
        <v>8</v>
      </c>
      <c r="Z466" s="21">
        <f t="shared" ref="Z466:Z506" si="368">T466/V466</f>
        <v>5.0302602973147659</v>
      </c>
      <c r="AA466" s="22">
        <f t="shared" ref="AA466:AA506" si="369">W466/V466</f>
        <v>23.448498736706036</v>
      </c>
      <c r="AB466" s="103">
        <f t="shared" ref="AB466:AB506" si="370">W466/C466</f>
        <v>21103.648863035432</v>
      </c>
      <c r="AC466" s="106">
        <f t="shared" ref="AC466:AC482" si="371">V466/D466</f>
        <v>6.9578904333605891</v>
      </c>
      <c r="AF466" s="132">
        <f>AD466-P466</f>
        <v>-2735.060814383924</v>
      </c>
      <c r="AG466" s="431">
        <f>(J466/D466)*AE466</f>
        <v>0</v>
      </c>
      <c r="AH466" s="431">
        <f>AG466*O466</f>
        <v>0</v>
      </c>
    </row>
    <row r="467" spans="1:34" x14ac:dyDescent="0.25">
      <c r="A467" s="90" t="s">
        <v>27</v>
      </c>
      <c r="B467" s="560"/>
      <c r="C467" s="27">
        <v>16.41</v>
      </c>
      <c r="D467" s="28">
        <v>2028</v>
      </c>
      <c r="E467" s="16">
        <f t="shared" si="360"/>
        <v>123.58318098720292</v>
      </c>
      <c r="F467" s="17">
        <f t="shared" si="361"/>
        <v>4</v>
      </c>
      <c r="G467" s="18">
        <v>65.64</v>
      </c>
      <c r="H467" s="19">
        <v>8112</v>
      </c>
      <c r="I467" s="18">
        <v>24</v>
      </c>
      <c r="J467" s="19">
        <v>1754</v>
      </c>
      <c r="K467" s="19">
        <v>46390</v>
      </c>
      <c r="L467" s="136">
        <v>44510</v>
      </c>
      <c r="M467" s="20" t="s">
        <v>8</v>
      </c>
      <c r="N467" s="21">
        <f t="shared" si="362"/>
        <v>4.6248574686431017</v>
      </c>
      <c r="O467" s="22">
        <f t="shared" si="363"/>
        <v>26.448118586088938</v>
      </c>
      <c r="P467" s="23">
        <f t="shared" si="364"/>
        <v>2826.9347958561852</v>
      </c>
      <c r="Q467" s="100">
        <f t="shared" si="365"/>
        <v>0.86489151873767256</v>
      </c>
      <c r="R467" s="17">
        <f t="shared" si="366"/>
        <v>35</v>
      </c>
      <c r="S467" s="24">
        <f t="shared" si="367"/>
        <v>574.35</v>
      </c>
      <c r="T467" s="25">
        <f t="shared" si="367"/>
        <v>70980</v>
      </c>
      <c r="U467" s="24">
        <f t="shared" si="367"/>
        <v>192</v>
      </c>
      <c r="V467" s="25">
        <f t="shared" si="367"/>
        <v>13926</v>
      </c>
      <c r="W467" s="25">
        <f t="shared" si="367"/>
        <v>346210</v>
      </c>
      <c r="X467" s="72">
        <f t="shared" si="367"/>
        <v>329630</v>
      </c>
      <c r="Y467" s="20" t="s">
        <v>8</v>
      </c>
      <c r="Z467" s="21">
        <f t="shared" si="368"/>
        <v>5.0969409737182252</v>
      </c>
      <c r="AA467" s="22">
        <f t="shared" si="369"/>
        <v>24.860692230360478</v>
      </c>
      <c r="AB467" s="103">
        <f t="shared" si="370"/>
        <v>21097.501523461306</v>
      </c>
      <c r="AC467" s="106">
        <f t="shared" si="371"/>
        <v>6.8668639053254434</v>
      </c>
      <c r="AF467" s="132">
        <f t="shared" ref="AF467:AF482" si="372">AD467-P467</f>
        <v>-2826.9347958561852</v>
      </c>
      <c r="AG467" s="431">
        <f t="shared" ref="AG467:AG506" si="373">(J467/D467)*AE467</f>
        <v>0</v>
      </c>
      <c r="AH467" s="431">
        <f t="shared" ref="AH467:AH506" si="374">AG467*O467</f>
        <v>0</v>
      </c>
    </row>
    <row r="468" spans="1:34" x14ac:dyDescent="0.25">
      <c r="A468" s="90" t="s">
        <v>28</v>
      </c>
      <c r="B468" s="560"/>
      <c r="C468" s="27">
        <v>18.7</v>
      </c>
      <c r="D468" s="28">
        <v>2286</v>
      </c>
      <c r="E468" s="16">
        <f t="shared" si="360"/>
        <v>122.24598930481284</v>
      </c>
      <c r="F468" s="17">
        <f t="shared" si="361"/>
        <v>4</v>
      </c>
      <c r="G468" s="18">
        <v>74.8</v>
      </c>
      <c r="H468" s="19">
        <v>9144</v>
      </c>
      <c r="I468" s="18">
        <v>25</v>
      </c>
      <c r="J468" s="19">
        <v>1946</v>
      </c>
      <c r="K468" s="19">
        <v>50520</v>
      </c>
      <c r="L468" s="136">
        <v>48470</v>
      </c>
      <c r="M468" s="20" t="s">
        <v>8</v>
      </c>
      <c r="N468" s="21">
        <f t="shared" si="362"/>
        <v>4.6988694758478928</v>
      </c>
      <c r="O468" s="22">
        <f t="shared" si="363"/>
        <v>25.960945529290854</v>
      </c>
      <c r="P468" s="23">
        <f t="shared" si="364"/>
        <v>2701.6042780748662</v>
      </c>
      <c r="Q468" s="100">
        <f t="shared" si="365"/>
        <v>0.8512685914260717</v>
      </c>
      <c r="R468" s="17">
        <f t="shared" si="366"/>
        <v>35</v>
      </c>
      <c r="S468" s="24">
        <f t="shared" si="367"/>
        <v>654.5</v>
      </c>
      <c r="T468" s="25">
        <f t="shared" si="367"/>
        <v>80010</v>
      </c>
      <c r="U468" s="24">
        <f t="shared" si="367"/>
        <v>209</v>
      </c>
      <c r="V468" s="25">
        <f t="shared" si="367"/>
        <v>16736</v>
      </c>
      <c r="W468" s="25">
        <f t="shared" si="367"/>
        <v>414630</v>
      </c>
      <c r="X468" s="72">
        <f t="shared" si="367"/>
        <v>394660</v>
      </c>
      <c r="Y468" s="20" t="s">
        <v>8</v>
      </c>
      <c r="Z468" s="21">
        <f t="shared" si="368"/>
        <v>4.7807122370936899</v>
      </c>
      <c r="AA468" s="22">
        <f t="shared" si="369"/>
        <v>24.774737093690248</v>
      </c>
      <c r="AB468" s="103">
        <f t="shared" si="370"/>
        <v>22172.727272727272</v>
      </c>
      <c r="AC468" s="106">
        <f t="shared" si="371"/>
        <v>7.3210848643919508</v>
      </c>
      <c r="AF468" s="132">
        <f t="shared" si="372"/>
        <v>-2701.6042780748662</v>
      </c>
      <c r="AG468" s="431">
        <f t="shared" si="373"/>
        <v>0</v>
      </c>
      <c r="AH468" s="431">
        <f t="shared" si="374"/>
        <v>0</v>
      </c>
    </row>
    <row r="469" spans="1:34" x14ac:dyDescent="0.25">
      <c r="A469" s="90" t="s">
        <v>29</v>
      </c>
      <c r="B469" s="560"/>
      <c r="C469" s="27">
        <v>17.149999999999999</v>
      </c>
      <c r="D469" s="28">
        <v>2151</v>
      </c>
      <c r="E469" s="16">
        <f t="shared" si="360"/>
        <v>125.42274052478135</v>
      </c>
      <c r="F469" s="17">
        <f t="shared" si="361"/>
        <v>4</v>
      </c>
      <c r="G469" s="18">
        <v>68.599999999999994</v>
      </c>
      <c r="H469" s="19">
        <v>8604</v>
      </c>
      <c r="I469" s="18">
        <v>20</v>
      </c>
      <c r="J469" s="19">
        <v>1642</v>
      </c>
      <c r="K469" s="19">
        <v>42630</v>
      </c>
      <c r="L469" s="136">
        <v>40900</v>
      </c>
      <c r="M469" s="20" t="s">
        <v>8</v>
      </c>
      <c r="N469" s="21">
        <f t="shared" si="362"/>
        <v>5.2399512789281362</v>
      </c>
      <c r="O469" s="22">
        <f t="shared" si="363"/>
        <v>25.962241169305724</v>
      </c>
      <c r="P469" s="23">
        <f t="shared" si="364"/>
        <v>2485.7142857142858</v>
      </c>
      <c r="Q469" s="100">
        <f t="shared" si="365"/>
        <v>0.76336587633658759</v>
      </c>
      <c r="R469" s="17">
        <f t="shared" si="366"/>
        <v>35.000000000000007</v>
      </c>
      <c r="S469" s="24">
        <f t="shared" si="367"/>
        <v>600.25000000000011</v>
      </c>
      <c r="T469" s="25">
        <f t="shared" si="367"/>
        <v>75285</v>
      </c>
      <c r="U469" s="24">
        <f t="shared" si="367"/>
        <v>188</v>
      </c>
      <c r="V469" s="25">
        <f t="shared" si="367"/>
        <v>15263</v>
      </c>
      <c r="W469" s="25">
        <f t="shared" si="367"/>
        <v>376850</v>
      </c>
      <c r="X469" s="72">
        <f t="shared" si="367"/>
        <v>358670</v>
      </c>
      <c r="Y469" s="20" t="s">
        <v>8</v>
      </c>
      <c r="Z469" s="21">
        <f t="shared" si="368"/>
        <v>4.9325165432745859</v>
      </c>
      <c r="AA469" s="22">
        <f t="shared" si="369"/>
        <v>24.690427832012055</v>
      </c>
      <c r="AB469" s="103">
        <f t="shared" si="370"/>
        <v>21973.76093294461</v>
      </c>
      <c r="AC469" s="106">
        <f t="shared" si="371"/>
        <v>7.095769409576941</v>
      </c>
      <c r="AF469" s="132">
        <f t="shared" si="372"/>
        <v>-2485.7142857142858</v>
      </c>
      <c r="AG469" s="431">
        <f t="shared" si="373"/>
        <v>0</v>
      </c>
      <c r="AH469" s="431">
        <f t="shared" si="374"/>
        <v>0</v>
      </c>
    </row>
    <row r="470" spans="1:34" x14ac:dyDescent="0.25">
      <c r="A470" s="90" t="s">
        <v>30</v>
      </c>
      <c r="B470" s="560"/>
      <c r="C470" s="27">
        <v>16.600000000000001</v>
      </c>
      <c r="D470" s="28">
        <v>2133</v>
      </c>
      <c r="E470" s="16">
        <f t="shared" si="360"/>
        <v>128.49397590361446</v>
      </c>
      <c r="F470" s="17">
        <f t="shared" si="361"/>
        <v>4</v>
      </c>
      <c r="G470" s="18">
        <v>66.400000000000006</v>
      </c>
      <c r="H470" s="19">
        <v>8532</v>
      </c>
      <c r="I470" s="18">
        <v>20</v>
      </c>
      <c r="J470" s="19">
        <v>1816</v>
      </c>
      <c r="K470" s="19">
        <v>47360</v>
      </c>
      <c r="L470" s="136">
        <v>45440</v>
      </c>
      <c r="M470" s="20" t="s">
        <v>8</v>
      </c>
      <c r="N470" s="21">
        <f t="shared" si="362"/>
        <v>4.6982378854625555</v>
      </c>
      <c r="O470" s="22">
        <f t="shared" si="363"/>
        <v>26.079295154185022</v>
      </c>
      <c r="P470" s="23">
        <f t="shared" si="364"/>
        <v>2853.0120481927706</v>
      </c>
      <c r="Q470" s="100">
        <f t="shared" si="365"/>
        <v>0.85138302859821846</v>
      </c>
      <c r="R470" s="215">
        <f t="shared" si="366"/>
        <v>34.999999999999993</v>
      </c>
      <c r="S470" s="196">
        <f t="shared" si="367"/>
        <v>580.99999999999989</v>
      </c>
      <c r="T470" s="197">
        <f t="shared" si="367"/>
        <v>74655</v>
      </c>
      <c r="U470" s="196">
        <f t="shared" si="367"/>
        <v>180</v>
      </c>
      <c r="V470" s="197">
        <f t="shared" si="367"/>
        <v>15555</v>
      </c>
      <c r="W470" s="197">
        <f t="shared" si="367"/>
        <v>383680</v>
      </c>
      <c r="X470" s="72">
        <f t="shared" si="367"/>
        <v>365220</v>
      </c>
      <c r="Y470" s="20" t="s">
        <v>8</v>
      </c>
      <c r="Z470" s="21">
        <f t="shared" si="368"/>
        <v>4.7994214079074249</v>
      </c>
      <c r="AA470" s="22">
        <f t="shared" si="369"/>
        <v>24.666023786563805</v>
      </c>
      <c r="AB470" s="103">
        <f t="shared" si="370"/>
        <v>23113.25301204819</v>
      </c>
      <c r="AC470" s="106">
        <f t="shared" si="371"/>
        <v>7.2925457102672295</v>
      </c>
      <c r="AF470" s="132">
        <f t="shared" si="372"/>
        <v>-2853.0120481927706</v>
      </c>
      <c r="AG470" s="431">
        <f t="shared" si="373"/>
        <v>0</v>
      </c>
      <c r="AH470" s="431">
        <f t="shared" si="374"/>
        <v>0</v>
      </c>
    </row>
    <row r="471" spans="1:34" x14ac:dyDescent="0.25">
      <c r="A471" s="90" t="s">
        <v>31</v>
      </c>
      <c r="B471" s="560"/>
      <c r="C471" s="27">
        <v>14.28</v>
      </c>
      <c r="D471" s="28">
        <v>1762</v>
      </c>
      <c r="E471" s="16">
        <f t="shared" si="360"/>
        <v>123.38935574229693</v>
      </c>
      <c r="F471" s="17">
        <f t="shared" si="361"/>
        <v>4</v>
      </c>
      <c r="G471" s="18">
        <v>57.12</v>
      </c>
      <c r="H471" s="19">
        <v>7048</v>
      </c>
      <c r="I471" s="18">
        <v>19</v>
      </c>
      <c r="J471" s="19">
        <v>1671</v>
      </c>
      <c r="K471" s="19">
        <v>41760</v>
      </c>
      <c r="L471" s="136">
        <v>40070</v>
      </c>
      <c r="M471" s="20" t="s">
        <v>8</v>
      </c>
      <c r="N471" s="21">
        <f t="shared" si="362"/>
        <v>4.2178336325553563</v>
      </c>
      <c r="O471" s="22">
        <f t="shared" si="363"/>
        <v>24.991023339317774</v>
      </c>
      <c r="P471" s="23">
        <f t="shared" si="364"/>
        <v>2924.3697478991598</v>
      </c>
      <c r="Q471" s="100">
        <f t="shared" si="365"/>
        <v>0.94835414301929621</v>
      </c>
      <c r="R471" s="17">
        <f t="shared" si="366"/>
        <v>35.000000000000007</v>
      </c>
      <c r="S471" s="24">
        <f t="shared" si="367"/>
        <v>499.80000000000007</v>
      </c>
      <c r="T471" s="25">
        <f t="shared" si="367"/>
        <v>61670</v>
      </c>
      <c r="U471" s="24">
        <f t="shared" si="367"/>
        <v>157</v>
      </c>
      <c r="V471" s="25">
        <f t="shared" si="367"/>
        <v>12222</v>
      </c>
      <c r="W471" s="25">
        <f t="shared" si="367"/>
        <v>284870</v>
      </c>
      <c r="X471" s="72">
        <f t="shared" si="367"/>
        <v>271300</v>
      </c>
      <c r="Y471" s="20" t="s">
        <v>8</v>
      </c>
      <c r="Z471" s="21">
        <f t="shared" si="368"/>
        <v>5.0458190148911797</v>
      </c>
      <c r="AA471" s="22">
        <f t="shared" si="369"/>
        <v>23.307969235804286</v>
      </c>
      <c r="AB471" s="103">
        <f t="shared" si="370"/>
        <v>19948.87955182073</v>
      </c>
      <c r="AC471" s="106">
        <f t="shared" si="371"/>
        <v>6.9364358683314418</v>
      </c>
      <c r="AF471" s="132">
        <f t="shared" si="372"/>
        <v>-2924.3697478991598</v>
      </c>
      <c r="AG471" s="431">
        <f t="shared" si="373"/>
        <v>0</v>
      </c>
      <c r="AH471" s="431">
        <f t="shared" si="374"/>
        <v>0</v>
      </c>
    </row>
    <row r="472" spans="1:34" x14ac:dyDescent="0.25">
      <c r="A472" s="90" t="s">
        <v>32</v>
      </c>
      <c r="B472" s="560"/>
      <c r="C472" s="27">
        <v>19.53</v>
      </c>
      <c r="D472" s="28">
        <v>2423</v>
      </c>
      <c r="E472" s="16">
        <f t="shared" si="360"/>
        <v>124.06554019457245</v>
      </c>
      <c r="F472" s="17">
        <f t="shared" si="361"/>
        <v>4</v>
      </c>
      <c r="G472" s="18">
        <v>78.12</v>
      </c>
      <c r="H472" s="19">
        <v>9692</v>
      </c>
      <c r="I472" s="18">
        <v>23</v>
      </c>
      <c r="J472" s="19">
        <v>1985</v>
      </c>
      <c r="K472" s="19">
        <v>52530</v>
      </c>
      <c r="L472" s="136">
        <v>50400</v>
      </c>
      <c r="M472" s="20" t="s">
        <v>8</v>
      </c>
      <c r="N472" s="21">
        <f t="shared" si="362"/>
        <v>4.8826196473551633</v>
      </c>
      <c r="O472" s="22">
        <f t="shared" si="363"/>
        <v>26.463476070528966</v>
      </c>
      <c r="P472" s="23">
        <f t="shared" si="364"/>
        <v>2689.7081413210444</v>
      </c>
      <c r="Q472" s="100">
        <f t="shared" si="365"/>
        <v>0.81923235658274862</v>
      </c>
      <c r="R472" s="17">
        <f t="shared" si="366"/>
        <v>35</v>
      </c>
      <c r="S472" s="24">
        <f t="shared" si="367"/>
        <v>683.55000000000007</v>
      </c>
      <c r="T472" s="25">
        <f t="shared" si="367"/>
        <v>84805</v>
      </c>
      <c r="U472" s="24">
        <f t="shared" si="367"/>
        <v>222</v>
      </c>
      <c r="V472" s="25">
        <f t="shared" si="367"/>
        <v>17696</v>
      </c>
      <c r="W472" s="25">
        <f t="shared" si="367"/>
        <v>446110</v>
      </c>
      <c r="X472" s="72">
        <f t="shared" si="367"/>
        <v>424670</v>
      </c>
      <c r="Y472" s="20" t="s">
        <v>8</v>
      </c>
      <c r="Z472" s="21">
        <f t="shared" si="368"/>
        <v>4.7923259493670889</v>
      </c>
      <c r="AA472" s="22">
        <f t="shared" si="369"/>
        <v>25.209651898734176</v>
      </c>
      <c r="AB472" s="103">
        <f t="shared" si="370"/>
        <v>22842.293906810035</v>
      </c>
      <c r="AC472" s="106">
        <f t="shared" si="371"/>
        <v>7.3033429632686753</v>
      </c>
      <c r="AF472" s="132">
        <f t="shared" si="372"/>
        <v>-2689.7081413210444</v>
      </c>
      <c r="AG472" s="431">
        <f t="shared" si="373"/>
        <v>0</v>
      </c>
      <c r="AH472" s="431">
        <f t="shared" si="374"/>
        <v>0</v>
      </c>
    </row>
    <row r="473" spans="1:34" x14ac:dyDescent="0.25">
      <c r="A473" s="90" t="s">
        <v>33</v>
      </c>
      <c r="B473" s="560"/>
      <c r="C473" s="27">
        <v>19.88</v>
      </c>
      <c r="D473" s="28">
        <v>2473</v>
      </c>
      <c r="E473" s="16">
        <f t="shared" si="360"/>
        <v>124.39637826961771</v>
      </c>
      <c r="F473" s="17">
        <f t="shared" si="361"/>
        <v>4.0000000000000009</v>
      </c>
      <c r="G473" s="18">
        <v>79.52000000000001</v>
      </c>
      <c r="H473" s="19">
        <v>9892</v>
      </c>
      <c r="I473" s="18">
        <v>20</v>
      </c>
      <c r="J473" s="19">
        <v>1889</v>
      </c>
      <c r="K473" s="19">
        <v>49130</v>
      </c>
      <c r="L473" s="136">
        <v>47140</v>
      </c>
      <c r="M473" s="20" t="s">
        <v>8</v>
      </c>
      <c r="N473" s="21">
        <f t="shared" si="362"/>
        <v>5.2366331392271039</v>
      </c>
      <c r="O473" s="22">
        <f t="shared" si="363"/>
        <v>26.008470089994706</v>
      </c>
      <c r="P473" s="23">
        <f t="shared" si="364"/>
        <v>2471.3279678068411</v>
      </c>
      <c r="Q473" s="100">
        <f t="shared" si="365"/>
        <v>0.76384957541447629</v>
      </c>
      <c r="R473" s="17">
        <f t="shared" si="366"/>
        <v>35</v>
      </c>
      <c r="S473" s="24">
        <f t="shared" si="367"/>
        <v>695.8</v>
      </c>
      <c r="T473" s="25">
        <f t="shared" si="367"/>
        <v>86555</v>
      </c>
      <c r="U473" s="24">
        <f t="shared" si="367"/>
        <v>213</v>
      </c>
      <c r="V473" s="25">
        <f t="shared" si="367"/>
        <v>18390</v>
      </c>
      <c r="W473" s="25">
        <f t="shared" si="367"/>
        <v>454870</v>
      </c>
      <c r="X473" s="72">
        <f t="shared" si="367"/>
        <v>433040</v>
      </c>
      <c r="Y473" s="20" t="s">
        <v>8</v>
      </c>
      <c r="Z473" s="21">
        <f t="shared" si="368"/>
        <v>4.7066340402392601</v>
      </c>
      <c r="AA473" s="22">
        <f t="shared" si="369"/>
        <v>24.734638390429581</v>
      </c>
      <c r="AB473" s="103">
        <f t="shared" si="370"/>
        <v>22880.784708249499</v>
      </c>
      <c r="AC473" s="106">
        <f t="shared" si="371"/>
        <v>7.4363121714516778</v>
      </c>
      <c r="AF473" s="132">
        <f t="shared" si="372"/>
        <v>-2471.3279678068411</v>
      </c>
      <c r="AG473" s="431">
        <f t="shared" si="373"/>
        <v>0</v>
      </c>
      <c r="AH473" s="431">
        <f t="shared" si="374"/>
        <v>0</v>
      </c>
    </row>
    <row r="474" spans="1:34" x14ac:dyDescent="0.25">
      <c r="A474" s="90" t="s">
        <v>34</v>
      </c>
      <c r="B474" s="560"/>
      <c r="C474" s="27">
        <v>19.899999999999999</v>
      </c>
      <c r="D474" s="28">
        <v>2485</v>
      </c>
      <c r="E474" s="16">
        <f t="shared" si="360"/>
        <v>124.87437185929649</v>
      </c>
      <c r="F474" s="17">
        <f t="shared" si="361"/>
        <v>4</v>
      </c>
      <c r="G474" s="18">
        <v>79.599999999999994</v>
      </c>
      <c r="H474" s="19">
        <v>9940</v>
      </c>
      <c r="I474" s="18">
        <v>26</v>
      </c>
      <c r="J474" s="19">
        <v>1962</v>
      </c>
      <c r="K474" s="19">
        <v>51440</v>
      </c>
      <c r="L474" s="136">
        <v>49360</v>
      </c>
      <c r="M474" s="20" t="s">
        <v>8</v>
      </c>
      <c r="N474" s="21">
        <f t="shared" si="362"/>
        <v>5.066258919469929</v>
      </c>
      <c r="O474" s="22">
        <f t="shared" si="363"/>
        <v>26.218144750254844</v>
      </c>
      <c r="P474" s="23">
        <f t="shared" si="364"/>
        <v>2584.924623115578</v>
      </c>
      <c r="Q474" s="100">
        <f t="shared" si="365"/>
        <v>0.78953722334004028</v>
      </c>
      <c r="R474" s="17">
        <f t="shared" si="366"/>
        <v>35.000000000000007</v>
      </c>
      <c r="S474" s="24">
        <f t="shared" si="367"/>
        <v>696.50000000000011</v>
      </c>
      <c r="T474" s="25">
        <f t="shared" si="367"/>
        <v>86975</v>
      </c>
      <c r="U474" s="24">
        <f t="shared" si="367"/>
        <v>219</v>
      </c>
      <c r="V474" s="25">
        <f t="shared" si="367"/>
        <v>18806</v>
      </c>
      <c r="W474" s="25">
        <f t="shared" si="367"/>
        <v>462120</v>
      </c>
      <c r="X474" s="72">
        <f t="shared" si="367"/>
        <v>439950</v>
      </c>
      <c r="Y474" s="20" t="s">
        <v>8</v>
      </c>
      <c r="Z474" s="21">
        <f t="shared" si="368"/>
        <v>4.6248537700733809</v>
      </c>
      <c r="AA474" s="22">
        <f t="shared" si="369"/>
        <v>24.573008614272041</v>
      </c>
      <c r="AB474" s="103">
        <f t="shared" si="370"/>
        <v>23222.110552763821</v>
      </c>
      <c r="AC474" s="106">
        <f t="shared" si="371"/>
        <v>7.567806841046278</v>
      </c>
      <c r="AF474" s="132">
        <f t="shared" si="372"/>
        <v>-2584.924623115578</v>
      </c>
      <c r="AG474" s="431">
        <f t="shared" si="373"/>
        <v>0</v>
      </c>
      <c r="AH474" s="431">
        <f t="shared" si="374"/>
        <v>0</v>
      </c>
    </row>
    <row r="475" spans="1:34" x14ac:dyDescent="0.25">
      <c r="A475" s="90" t="s">
        <v>35</v>
      </c>
      <c r="B475" s="560"/>
      <c r="C475" s="27">
        <v>16.489999999999998</v>
      </c>
      <c r="D475" s="28">
        <v>2171</v>
      </c>
      <c r="E475" s="16">
        <f t="shared" si="360"/>
        <v>131.65554881746513</v>
      </c>
      <c r="F475" s="17">
        <f t="shared" si="361"/>
        <v>4</v>
      </c>
      <c r="G475" s="18">
        <v>65.959999999999994</v>
      </c>
      <c r="H475" s="19">
        <v>8684</v>
      </c>
      <c r="I475" s="18">
        <v>19</v>
      </c>
      <c r="J475" s="19">
        <v>1528</v>
      </c>
      <c r="K475" s="19">
        <v>39710</v>
      </c>
      <c r="L475" s="136">
        <v>38100</v>
      </c>
      <c r="M475" s="20" t="s">
        <v>8</v>
      </c>
      <c r="N475" s="21">
        <f t="shared" si="362"/>
        <v>5.6832460732984291</v>
      </c>
      <c r="O475" s="22">
        <f t="shared" si="363"/>
        <v>25.988219895287958</v>
      </c>
      <c r="P475" s="23">
        <f t="shared" si="364"/>
        <v>2408.1261370527595</v>
      </c>
      <c r="Q475" s="100">
        <f t="shared" si="365"/>
        <v>0.70382312298479965</v>
      </c>
      <c r="R475" s="17">
        <f t="shared" si="366"/>
        <v>36</v>
      </c>
      <c r="S475" s="24">
        <f t="shared" si="367"/>
        <v>593.64</v>
      </c>
      <c r="T475" s="25">
        <f t="shared" si="367"/>
        <v>78156</v>
      </c>
      <c r="U475" s="24">
        <f t="shared" si="367"/>
        <v>190</v>
      </c>
      <c r="V475" s="25">
        <f t="shared" si="367"/>
        <v>14772</v>
      </c>
      <c r="W475" s="25">
        <f t="shared" si="367"/>
        <v>369270</v>
      </c>
      <c r="X475" s="72">
        <f t="shared" si="367"/>
        <v>351650</v>
      </c>
      <c r="Y475" s="20" t="s">
        <v>8</v>
      </c>
      <c r="Z475" s="21">
        <f t="shared" si="368"/>
        <v>5.2908204711616573</v>
      </c>
      <c r="AA475" s="22">
        <f t="shared" si="369"/>
        <v>24.997969130787979</v>
      </c>
      <c r="AB475" s="103">
        <f t="shared" si="370"/>
        <v>22393.571861734388</v>
      </c>
      <c r="AC475" s="106">
        <f t="shared" si="371"/>
        <v>6.8042376784891756</v>
      </c>
      <c r="AF475" s="132">
        <f t="shared" si="372"/>
        <v>-2408.1261370527595</v>
      </c>
      <c r="AG475" s="431">
        <f t="shared" si="373"/>
        <v>0</v>
      </c>
      <c r="AH475" s="431">
        <f t="shared" si="374"/>
        <v>0</v>
      </c>
    </row>
    <row r="476" spans="1:34" x14ac:dyDescent="0.25">
      <c r="A476" s="90" t="s">
        <v>36</v>
      </c>
      <c r="B476" s="560"/>
      <c r="C476" s="27">
        <v>19.05</v>
      </c>
      <c r="D476" s="28">
        <v>2490</v>
      </c>
      <c r="E476" s="16">
        <f t="shared" si="360"/>
        <v>130.70866141732282</v>
      </c>
      <c r="F476" s="17">
        <f t="shared" si="361"/>
        <v>4.5249343832020994</v>
      </c>
      <c r="G476" s="18">
        <v>86.2</v>
      </c>
      <c r="H476" s="19">
        <v>11267</v>
      </c>
      <c r="I476" s="18">
        <v>25</v>
      </c>
      <c r="J476" s="19">
        <v>2148</v>
      </c>
      <c r="K476" s="19">
        <v>55730</v>
      </c>
      <c r="L476" s="136">
        <v>53470</v>
      </c>
      <c r="M476" s="20" t="s">
        <v>8</v>
      </c>
      <c r="N476" s="21">
        <f t="shared" si="362"/>
        <v>5.2453445065176911</v>
      </c>
      <c r="O476" s="22">
        <f t="shared" si="363"/>
        <v>25.945065176908752</v>
      </c>
      <c r="P476" s="23">
        <f t="shared" si="364"/>
        <v>2925.4593175853015</v>
      </c>
      <c r="Q476" s="100">
        <f t="shared" si="365"/>
        <v>0.86265060240963853</v>
      </c>
      <c r="R476" s="17">
        <f t="shared" si="366"/>
        <v>35.524934383202101</v>
      </c>
      <c r="S476" s="24">
        <f t="shared" si="367"/>
        <v>676.75000000000011</v>
      </c>
      <c r="T476" s="25">
        <f t="shared" si="367"/>
        <v>88457</v>
      </c>
      <c r="U476" s="24">
        <f t="shared" si="367"/>
        <v>229</v>
      </c>
      <c r="V476" s="25">
        <f t="shared" si="367"/>
        <v>17499</v>
      </c>
      <c r="W476" s="25">
        <f t="shared" si="367"/>
        <v>435550</v>
      </c>
      <c r="X476" s="72">
        <f t="shared" si="367"/>
        <v>414740</v>
      </c>
      <c r="Y476" s="20" t="s">
        <v>8</v>
      </c>
      <c r="Z476" s="21">
        <f t="shared" si="368"/>
        <v>5.0549745699754274</v>
      </c>
      <c r="AA476" s="22">
        <f t="shared" si="369"/>
        <v>24.889993713926511</v>
      </c>
      <c r="AB476" s="103">
        <f t="shared" si="370"/>
        <v>22863.517060367452</v>
      </c>
      <c r="AC476" s="106">
        <f t="shared" si="371"/>
        <v>7.0277108433734936</v>
      </c>
      <c r="AF476" s="257">
        <f t="shared" si="372"/>
        <v>-2925.4593175853015</v>
      </c>
      <c r="AG476" s="431">
        <f t="shared" si="373"/>
        <v>0</v>
      </c>
      <c r="AH476" s="431">
        <f t="shared" si="374"/>
        <v>0</v>
      </c>
    </row>
    <row r="477" spans="1:34" x14ac:dyDescent="0.25">
      <c r="A477" s="90" t="s">
        <v>37</v>
      </c>
      <c r="B477" s="560"/>
      <c r="C477" s="27">
        <v>20.239999999999998</v>
      </c>
      <c r="D477" s="28">
        <v>2519</v>
      </c>
      <c r="E477" s="16">
        <f t="shared" si="360"/>
        <v>124.45652173913045</v>
      </c>
      <c r="F477" s="17">
        <f t="shared" si="361"/>
        <v>4</v>
      </c>
      <c r="G477" s="18">
        <v>80.959999999999994</v>
      </c>
      <c r="H477" s="19">
        <v>10076</v>
      </c>
      <c r="I477" s="18">
        <v>23</v>
      </c>
      <c r="J477" s="19">
        <v>1812</v>
      </c>
      <c r="K477" s="19">
        <v>47430</v>
      </c>
      <c r="L477" s="136">
        <v>45510</v>
      </c>
      <c r="M477" s="20" t="s">
        <v>8</v>
      </c>
      <c r="N477" s="21">
        <f t="shared" si="362"/>
        <v>5.5607064017660042</v>
      </c>
      <c r="O477" s="22">
        <f t="shared" si="363"/>
        <v>26.17549668874172</v>
      </c>
      <c r="P477" s="23">
        <f t="shared" si="364"/>
        <v>2343.3794466403165</v>
      </c>
      <c r="Q477" s="100">
        <f t="shared" si="365"/>
        <v>0.71933306867804681</v>
      </c>
      <c r="R477" s="17">
        <f t="shared" si="366"/>
        <v>35.000000000000007</v>
      </c>
      <c r="S477" s="24">
        <f t="shared" si="367"/>
        <v>708.40000000000009</v>
      </c>
      <c r="T477" s="25">
        <f t="shared" si="367"/>
        <v>88165</v>
      </c>
      <c r="U477" s="24">
        <f t="shared" si="367"/>
        <v>219</v>
      </c>
      <c r="V477" s="25">
        <f t="shared" si="367"/>
        <v>16323</v>
      </c>
      <c r="W477" s="25">
        <f t="shared" si="367"/>
        <v>405520</v>
      </c>
      <c r="X477" s="72">
        <f t="shared" si="367"/>
        <v>386010</v>
      </c>
      <c r="Y477" s="20" t="s">
        <v>8</v>
      </c>
      <c r="Z477" s="21">
        <f t="shared" si="368"/>
        <v>5.4012742755620904</v>
      </c>
      <c r="AA477" s="22">
        <f t="shared" si="369"/>
        <v>24.843472400906695</v>
      </c>
      <c r="AB477" s="103">
        <f t="shared" si="370"/>
        <v>20035.573122529644</v>
      </c>
      <c r="AC477" s="106">
        <f t="shared" si="371"/>
        <v>6.4799523620484321</v>
      </c>
      <c r="AF477" s="132">
        <f t="shared" si="372"/>
        <v>-2343.3794466403165</v>
      </c>
      <c r="AG477" s="431">
        <f t="shared" si="373"/>
        <v>0</v>
      </c>
      <c r="AH477" s="431">
        <f t="shared" si="374"/>
        <v>0</v>
      </c>
    </row>
    <row r="478" spans="1:34" x14ac:dyDescent="0.25">
      <c r="A478" s="90" t="s">
        <v>18</v>
      </c>
      <c r="B478" s="560"/>
      <c r="C478" s="27">
        <v>15.47</v>
      </c>
      <c r="D478" s="28">
        <v>1640</v>
      </c>
      <c r="E478" s="16">
        <f t="shared" si="360"/>
        <v>106.01163542340012</v>
      </c>
      <c r="F478" s="17">
        <f t="shared" si="361"/>
        <v>4</v>
      </c>
      <c r="G478" s="18">
        <v>61.88</v>
      </c>
      <c r="H478" s="19">
        <v>6560</v>
      </c>
      <c r="I478" s="18">
        <v>17</v>
      </c>
      <c r="J478" s="19">
        <v>1514</v>
      </c>
      <c r="K478" s="19">
        <v>39080</v>
      </c>
      <c r="L478" s="136">
        <v>37500</v>
      </c>
      <c r="M478" s="20" t="s">
        <v>8</v>
      </c>
      <c r="N478" s="21">
        <f t="shared" si="362"/>
        <v>4.3328929986789957</v>
      </c>
      <c r="O478" s="22">
        <f t="shared" si="363"/>
        <v>25.812417437252311</v>
      </c>
      <c r="P478" s="23">
        <f t="shared" si="364"/>
        <v>2526.1797026502909</v>
      </c>
      <c r="Q478" s="100">
        <f t="shared" si="365"/>
        <v>0.92317073170731712</v>
      </c>
      <c r="R478" s="17">
        <f t="shared" si="366"/>
        <v>34.999999999999993</v>
      </c>
      <c r="S478" s="24">
        <f t="shared" si="367"/>
        <v>541.44999999999993</v>
      </c>
      <c r="T478" s="25">
        <f t="shared" si="367"/>
        <v>57400</v>
      </c>
      <c r="U478" s="24">
        <f t="shared" si="367"/>
        <v>168</v>
      </c>
      <c r="V478" s="25">
        <f t="shared" si="367"/>
        <v>12583</v>
      </c>
      <c r="W478" s="25">
        <f t="shared" si="367"/>
        <v>304490</v>
      </c>
      <c r="X478" s="72">
        <f t="shared" si="367"/>
        <v>289990</v>
      </c>
      <c r="Y478" s="20" t="s">
        <v>8</v>
      </c>
      <c r="Z478" s="21">
        <f t="shared" si="368"/>
        <v>4.5617102439799728</v>
      </c>
      <c r="AA478" s="22">
        <f t="shared" si="369"/>
        <v>24.198521815147423</v>
      </c>
      <c r="AB478" s="103">
        <f t="shared" si="370"/>
        <v>19682.611506140918</v>
      </c>
      <c r="AC478" s="106">
        <f t="shared" si="371"/>
        <v>7.6725609756097564</v>
      </c>
      <c r="AE478">
        <v>230</v>
      </c>
      <c r="AF478" s="132">
        <f t="shared" si="372"/>
        <v>-2526.1797026502909</v>
      </c>
      <c r="AG478" s="431">
        <f t="shared" si="373"/>
        <v>212.32926829268294</v>
      </c>
      <c r="AH478" s="431">
        <f t="shared" si="374"/>
        <v>5480.7317073170734</v>
      </c>
    </row>
    <row r="479" spans="1:34" x14ac:dyDescent="0.25">
      <c r="A479" s="90" t="s">
        <v>38</v>
      </c>
      <c r="B479" s="560"/>
      <c r="C479" s="27">
        <v>20.6</v>
      </c>
      <c r="D479" s="28">
        <v>2628</v>
      </c>
      <c r="E479" s="16">
        <f t="shared" si="360"/>
        <v>127.57281553398057</v>
      </c>
      <c r="F479" s="17">
        <f t="shared" si="361"/>
        <v>4</v>
      </c>
      <c r="G479" s="18">
        <v>82.4</v>
      </c>
      <c r="H479" s="19">
        <v>10512</v>
      </c>
      <c r="I479" s="18">
        <v>21</v>
      </c>
      <c r="J479" s="19">
        <v>2173</v>
      </c>
      <c r="K479" s="19">
        <v>55790</v>
      </c>
      <c r="L479" s="136">
        <v>53530</v>
      </c>
      <c r="M479" s="20" t="s">
        <v>8</v>
      </c>
      <c r="N479" s="21">
        <f t="shared" si="362"/>
        <v>4.837551771744133</v>
      </c>
      <c r="O479" s="22">
        <f t="shared" si="363"/>
        <v>25.67418315692591</v>
      </c>
      <c r="P479" s="23">
        <f t="shared" si="364"/>
        <v>2708.2524271844659</v>
      </c>
      <c r="Q479" s="100">
        <f t="shared" si="365"/>
        <v>0.82686453576864538</v>
      </c>
      <c r="R479" s="17">
        <f t="shared" si="366"/>
        <v>35</v>
      </c>
      <c r="S479" s="24">
        <f t="shared" si="367"/>
        <v>721</v>
      </c>
      <c r="T479" s="25">
        <f t="shared" si="367"/>
        <v>91980</v>
      </c>
      <c r="U479" s="24">
        <f t="shared" si="367"/>
        <v>207</v>
      </c>
      <c r="V479" s="25">
        <f t="shared" si="367"/>
        <v>19711</v>
      </c>
      <c r="W479" s="25">
        <f t="shared" si="367"/>
        <v>488350</v>
      </c>
      <c r="X479" s="72">
        <f t="shared" si="367"/>
        <v>446930</v>
      </c>
      <c r="Y479" s="20" t="s">
        <v>8</v>
      </c>
      <c r="Z479" s="21">
        <f t="shared" si="368"/>
        <v>4.6664299122317487</v>
      </c>
      <c r="AA479" s="22">
        <f t="shared" si="369"/>
        <v>24.775506062604638</v>
      </c>
      <c r="AB479" s="103">
        <f t="shared" si="370"/>
        <v>23706.310679611648</v>
      </c>
      <c r="AC479" s="106">
        <f t="shared" si="371"/>
        <v>7.500380517503805</v>
      </c>
      <c r="AF479" s="132">
        <f t="shared" si="372"/>
        <v>-2708.2524271844659</v>
      </c>
      <c r="AG479" s="431">
        <f t="shared" si="373"/>
        <v>0</v>
      </c>
      <c r="AH479" s="431">
        <f t="shared" si="374"/>
        <v>0</v>
      </c>
    </row>
    <row r="480" spans="1:34" x14ac:dyDescent="0.25">
      <c r="A480" s="90" t="s">
        <v>39</v>
      </c>
      <c r="B480" s="560"/>
      <c r="C480" s="27">
        <v>17.48</v>
      </c>
      <c r="D480" s="28">
        <v>2303</v>
      </c>
      <c r="E480" s="16">
        <f t="shared" si="360"/>
        <v>131.75057208237985</v>
      </c>
      <c r="F480" s="17">
        <f t="shared" si="361"/>
        <v>4</v>
      </c>
      <c r="G480" s="18">
        <v>69.92</v>
      </c>
      <c r="H480" s="19">
        <v>9212</v>
      </c>
      <c r="I480" s="18">
        <v>20</v>
      </c>
      <c r="J480" s="19">
        <v>1757</v>
      </c>
      <c r="K480" s="19">
        <v>45880</v>
      </c>
      <c r="L480" s="136">
        <v>44020</v>
      </c>
      <c r="M480" s="20" t="s">
        <v>8</v>
      </c>
      <c r="N480" s="21">
        <f t="shared" si="362"/>
        <v>5.2430278884462149</v>
      </c>
      <c r="O480" s="22">
        <f t="shared" si="363"/>
        <v>26.112692088787707</v>
      </c>
      <c r="P480" s="23">
        <f t="shared" si="364"/>
        <v>2624.7139588100686</v>
      </c>
      <c r="Q480" s="100">
        <f t="shared" si="365"/>
        <v>0.76291793313069911</v>
      </c>
      <c r="R480" s="17">
        <f t="shared" si="366"/>
        <v>35</v>
      </c>
      <c r="S480" s="24">
        <f t="shared" si="367"/>
        <v>611.80000000000007</v>
      </c>
      <c r="T480" s="25">
        <f t="shared" si="367"/>
        <v>80605</v>
      </c>
      <c r="U480" s="24">
        <f t="shared" si="367"/>
        <v>201</v>
      </c>
      <c r="V480" s="25">
        <f t="shared" si="367"/>
        <v>15942</v>
      </c>
      <c r="W480" s="25">
        <f t="shared" si="367"/>
        <v>395510</v>
      </c>
      <c r="X480" s="72">
        <f t="shared" si="367"/>
        <v>376510</v>
      </c>
      <c r="Y480" s="20" t="s">
        <v>8</v>
      </c>
      <c r="Z480" s="21">
        <f t="shared" si="368"/>
        <v>5.056141011165475</v>
      </c>
      <c r="AA480" s="22">
        <f t="shared" si="369"/>
        <v>24.809308744197718</v>
      </c>
      <c r="AB480" s="103">
        <f t="shared" si="370"/>
        <v>22626.430205949655</v>
      </c>
      <c r="AC480" s="106">
        <f t="shared" si="371"/>
        <v>6.9222752930959617</v>
      </c>
      <c r="AF480" s="132">
        <f t="shared" si="372"/>
        <v>-2624.7139588100686</v>
      </c>
      <c r="AG480" s="431">
        <f t="shared" si="373"/>
        <v>0</v>
      </c>
      <c r="AH480" s="431">
        <f t="shared" si="374"/>
        <v>0</v>
      </c>
    </row>
    <row r="481" spans="1:34" x14ac:dyDescent="0.25">
      <c r="A481" s="90" t="s">
        <v>40</v>
      </c>
      <c r="B481" s="560"/>
      <c r="C481" s="27">
        <v>12.81</v>
      </c>
      <c r="D481" s="28">
        <v>1641</v>
      </c>
      <c r="E481" s="16">
        <f t="shared" si="360"/>
        <v>128.10304449648712</v>
      </c>
      <c r="F481" s="17">
        <f t="shared" si="361"/>
        <v>4</v>
      </c>
      <c r="G481" s="18">
        <v>51.24</v>
      </c>
      <c r="H481" s="19">
        <v>6564</v>
      </c>
      <c r="I481" s="18">
        <v>15</v>
      </c>
      <c r="J481" s="19">
        <v>1366</v>
      </c>
      <c r="K481" s="19">
        <v>33310</v>
      </c>
      <c r="L481" s="136">
        <v>31960</v>
      </c>
      <c r="M481" s="20" t="s">
        <v>8</v>
      </c>
      <c r="N481" s="21">
        <f t="shared" si="362"/>
        <v>4.805270863836018</v>
      </c>
      <c r="O481" s="22">
        <f t="shared" si="363"/>
        <v>24.38506588579795</v>
      </c>
      <c r="P481" s="23">
        <f t="shared" si="364"/>
        <v>2600.312256049961</v>
      </c>
      <c r="Q481" s="100">
        <f t="shared" si="365"/>
        <v>0.83241925655088356</v>
      </c>
      <c r="R481" s="215">
        <f t="shared" si="366"/>
        <v>35</v>
      </c>
      <c r="S481" s="196">
        <f t="shared" si="367"/>
        <v>448.35</v>
      </c>
      <c r="T481" s="197">
        <f t="shared" si="367"/>
        <v>57435</v>
      </c>
      <c r="U481" s="196">
        <f t="shared" si="367"/>
        <v>139</v>
      </c>
      <c r="V481" s="197">
        <f t="shared" si="367"/>
        <v>11397</v>
      </c>
      <c r="W481" s="197">
        <f t="shared" si="367"/>
        <v>267760</v>
      </c>
      <c r="X481" s="72">
        <f t="shared" si="367"/>
        <v>254860</v>
      </c>
      <c r="Y481" s="20" t="s">
        <v>8</v>
      </c>
      <c r="Z481" s="21">
        <f t="shared" si="368"/>
        <v>5.0394840747565146</v>
      </c>
      <c r="AA481" s="22">
        <f t="shared" si="369"/>
        <v>23.493901904009828</v>
      </c>
      <c r="AB481" s="103">
        <f t="shared" si="370"/>
        <v>20902.419984387197</v>
      </c>
      <c r="AC481" s="106">
        <f t="shared" si="371"/>
        <v>6.9451553930530165</v>
      </c>
      <c r="AF481" s="132">
        <f t="shared" si="372"/>
        <v>-2600.312256049961</v>
      </c>
      <c r="AG481" s="431">
        <f t="shared" si="373"/>
        <v>0</v>
      </c>
      <c r="AH481" s="431">
        <f t="shared" si="374"/>
        <v>0</v>
      </c>
    </row>
    <row r="482" spans="1:34" x14ac:dyDescent="0.25">
      <c r="A482" s="91" t="s">
        <v>41</v>
      </c>
      <c r="B482" s="561"/>
      <c r="C482" s="54">
        <v>2.2200000000000002</v>
      </c>
      <c r="D482" s="55">
        <v>278</v>
      </c>
      <c r="E482" s="11">
        <f t="shared" si="360"/>
        <v>125.22522522522522</v>
      </c>
      <c r="F482" s="7">
        <f t="shared" si="361"/>
        <v>4</v>
      </c>
      <c r="G482" s="6">
        <v>8.8800000000000008</v>
      </c>
      <c r="H482" s="5">
        <v>1112</v>
      </c>
      <c r="I482" s="6">
        <v>4</v>
      </c>
      <c r="J482" s="5">
        <v>326</v>
      </c>
      <c r="K482" s="5">
        <v>8420</v>
      </c>
      <c r="L482" s="137">
        <v>8080</v>
      </c>
      <c r="M482" s="131" t="s">
        <v>8</v>
      </c>
      <c r="N482" s="60">
        <f t="shared" si="362"/>
        <v>3.4110429447852759</v>
      </c>
      <c r="O482" s="61">
        <f t="shared" si="363"/>
        <v>25.828220858895705</v>
      </c>
      <c r="P482" s="62">
        <f t="shared" si="364"/>
        <v>3792.7927927927926</v>
      </c>
      <c r="Q482" s="120">
        <f t="shared" si="365"/>
        <v>1.1726618705035972</v>
      </c>
      <c r="R482" s="17">
        <f t="shared" si="366"/>
        <v>35</v>
      </c>
      <c r="S482" s="24">
        <f t="shared" ref="S482:X497" si="375">G482+S431</f>
        <v>77.7</v>
      </c>
      <c r="T482" s="25">
        <f t="shared" si="375"/>
        <v>9730</v>
      </c>
      <c r="U482" s="24">
        <f t="shared" si="375"/>
        <v>35</v>
      </c>
      <c r="V482" s="25">
        <f t="shared" si="375"/>
        <v>2492</v>
      </c>
      <c r="W482" s="25">
        <f t="shared" si="375"/>
        <v>61910</v>
      </c>
      <c r="X482" s="72">
        <f t="shared" si="375"/>
        <v>58950</v>
      </c>
      <c r="Y482" s="131" t="s">
        <v>8</v>
      </c>
      <c r="Z482" s="21">
        <f t="shared" si="368"/>
        <v>3.904494382022472</v>
      </c>
      <c r="AA482" s="22">
        <f t="shared" si="369"/>
        <v>24.843499197431782</v>
      </c>
      <c r="AB482" s="103">
        <f t="shared" si="370"/>
        <v>27887.387387387385</v>
      </c>
      <c r="AC482" s="106">
        <f t="shared" si="371"/>
        <v>8.9640287769784166</v>
      </c>
      <c r="AF482" s="132">
        <f t="shared" si="372"/>
        <v>-3792.7927927927926</v>
      </c>
      <c r="AG482" s="431">
        <f t="shared" si="373"/>
        <v>0</v>
      </c>
      <c r="AH482" s="431">
        <f t="shared" si="374"/>
        <v>0</v>
      </c>
    </row>
    <row r="483" spans="1:34" x14ac:dyDescent="0.25">
      <c r="A483" s="92" t="s">
        <v>24</v>
      </c>
      <c r="B483" s="44"/>
      <c r="C483" s="45">
        <f t="shared" ref="C483:D483" si="376">SUM(C466:C482)</f>
        <v>285.72000000000003</v>
      </c>
      <c r="D483" s="46">
        <f t="shared" si="376"/>
        <v>35857</v>
      </c>
      <c r="E483" s="130">
        <f t="shared" si="360"/>
        <v>125.49699006019878</v>
      </c>
      <c r="F483" s="73"/>
      <c r="G483" s="45">
        <f t="shared" ref="G483:L483" si="377">SUM(G466:G482)</f>
        <v>1152.8800000000001</v>
      </c>
      <c r="H483" s="46">
        <f t="shared" si="377"/>
        <v>144735</v>
      </c>
      <c r="I483" s="45">
        <f t="shared" si="377"/>
        <v>344</v>
      </c>
      <c r="J483" s="46">
        <f t="shared" si="377"/>
        <v>29384</v>
      </c>
      <c r="K483" s="46">
        <f t="shared" si="377"/>
        <v>758830</v>
      </c>
      <c r="L483" s="46">
        <f t="shared" si="377"/>
        <v>728080</v>
      </c>
      <c r="M483" s="74" t="s">
        <v>8</v>
      </c>
      <c r="N483" s="75">
        <f t="shared" si="362"/>
        <v>4.9256398039749527</v>
      </c>
      <c r="O483" s="76">
        <f t="shared" si="363"/>
        <v>25.824598420909339</v>
      </c>
      <c r="P483" s="77">
        <f t="shared" si="364"/>
        <v>2655.8518829623404</v>
      </c>
      <c r="Q483" s="101">
        <f>J483/D483</f>
        <v>0.81947736843573082</v>
      </c>
      <c r="R483" s="73"/>
      <c r="S483" s="45">
        <f t="shared" ref="S483:W483" si="378">SUM(S466:S482)</f>
        <v>10026.69</v>
      </c>
      <c r="T483" s="46">
        <f t="shared" si="378"/>
        <v>1258473</v>
      </c>
      <c r="U483" s="45">
        <f t="shared" si="378"/>
        <v>3164</v>
      </c>
      <c r="V483" s="46">
        <f t="shared" si="378"/>
        <v>256332</v>
      </c>
      <c r="W483" s="46">
        <f t="shared" si="378"/>
        <v>6296770</v>
      </c>
      <c r="X483" s="72">
        <f t="shared" si="375"/>
        <v>5976730</v>
      </c>
      <c r="Y483" s="129" t="s">
        <v>8</v>
      </c>
      <c r="Z483" s="75">
        <f t="shared" si="368"/>
        <v>4.9095430925518464</v>
      </c>
      <c r="AA483" s="76">
        <f t="shared" si="369"/>
        <v>24.564900207543342</v>
      </c>
      <c r="AB483" s="112">
        <f t="shared" si="370"/>
        <v>22038.254234915301</v>
      </c>
      <c r="AC483" s="107">
        <f>V483/D483</f>
        <v>7.1487296762138497</v>
      </c>
      <c r="AF483" s="132"/>
      <c r="AG483" s="431">
        <f t="shared" si="373"/>
        <v>0</v>
      </c>
      <c r="AH483" s="431">
        <f t="shared" si="374"/>
        <v>0</v>
      </c>
    </row>
    <row r="484" spans="1:34" x14ac:dyDescent="0.25">
      <c r="A484" s="90" t="s">
        <v>42</v>
      </c>
      <c r="B484" s="562">
        <v>1998</v>
      </c>
      <c r="C484" s="27">
        <v>19.739999999999998</v>
      </c>
      <c r="D484" s="28">
        <v>2490</v>
      </c>
      <c r="E484" s="16">
        <f t="shared" si="360"/>
        <v>126.13981762917935</v>
      </c>
      <c r="F484" s="17">
        <f t="shared" ref="F484:F494" si="379">G484/C484</f>
        <v>4</v>
      </c>
      <c r="G484" s="18">
        <v>78.959999999999994</v>
      </c>
      <c r="H484" s="19">
        <v>9960</v>
      </c>
      <c r="I484" s="18">
        <v>22</v>
      </c>
      <c r="J484" s="19">
        <v>2324</v>
      </c>
      <c r="K484" s="19">
        <v>61020</v>
      </c>
      <c r="L484" s="136">
        <v>58550</v>
      </c>
      <c r="M484" s="20" t="s">
        <v>8</v>
      </c>
      <c r="N484" s="21">
        <f t="shared" si="362"/>
        <v>4.2857142857142856</v>
      </c>
      <c r="O484" s="22">
        <f t="shared" si="363"/>
        <v>26.256454388984508</v>
      </c>
      <c r="P484" s="23">
        <f t="shared" si="364"/>
        <v>3091.1854103343467</v>
      </c>
      <c r="Q484" s="100">
        <f t="shared" ref="Q484:Q494" si="380">J484/D484</f>
        <v>0.93333333333333335</v>
      </c>
      <c r="R484" s="17">
        <f t="shared" ref="R484:R494" si="381">S484/C484</f>
        <v>35</v>
      </c>
      <c r="S484" s="24">
        <f t="shared" ref="S484:W494" si="382">G484+S433</f>
        <v>690.9</v>
      </c>
      <c r="T484" s="25">
        <f t="shared" si="382"/>
        <v>87150</v>
      </c>
      <c r="U484" s="24">
        <f t="shared" si="382"/>
        <v>214</v>
      </c>
      <c r="V484" s="25">
        <f t="shared" si="382"/>
        <v>18198</v>
      </c>
      <c r="W484" s="25">
        <f t="shared" si="382"/>
        <v>450580</v>
      </c>
      <c r="X484" s="72">
        <f t="shared" si="375"/>
        <v>428890</v>
      </c>
      <c r="Y484" s="131" t="s">
        <v>8</v>
      </c>
      <c r="Z484" s="21">
        <f t="shared" si="368"/>
        <v>4.7889878008572371</v>
      </c>
      <c r="AA484" s="22">
        <f t="shared" si="369"/>
        <v>24.759863721288053</v>
      </c>
      <c r="AB484" s="103">
        <f t="shared" si="370"/>
        <v>22825.734549138808</v>
      </c>
      <c r="AC484" s="106">
        <f t="shared" ref="AC484:AC494" si="383">V484/D484</f>
        <v>7.3084337349397588</v>
      </c>
      <c r="AF484" s="132">
        <f t="shared" ref="AF484:AF494" si="384">AD484-P484</f>
        <v>-3091.1854103343467</v>
      </c>
      <c r="AG484" s="431">
        <f t="shared" si="373"/>
        <v>0</v>
      </c>
      <c r="AH484" s="431">
        <f t="shared" si="374"/>
        <v>0</v>
      </c>
    </row>
    <row r="485" spans="1:34" x14ac:dyDescent="0.25">
      <c r="A485" s="89" t="s">
        <v>43</v>
      </c>
      <c r="B485" s="563"/>
      <c r="C485" s="78">
        <v>22.16</v>
      </c>
      <c r="D485" s="79">
        <v>2704</v>
      </c>
      <c r="E485" s="63">
        <f t="shared" si="360"/>
        <v>122.02166064981949</v>
      </c>
      <c r="F485" s="64">
        <f t="shared" si="379"/>
        <v>4</v>
      </c>
      <c r="G485" s="65">
        <v>88.64</v>
      </c>
      <c r="H485" s="66">
        <v>10816</v>
      </c>
      <c r="I485" s="65">
        <v>25</v>
      </c>
      <c r="J485" s="66">
        <v>2038</v>
      </c>
      <c r="K485" s="66">
        <v>50270</v>
      </c>
      <c r="L485" s="135">
        <v>48230</v>
      </c>
      <c r="M485" s="67" t="s">
        <v>8</v>
      </c>
      <c r="N485" s="68">
        <f t="shared" si="362"/>
        <v>5.3071638861629049</v>
      </c>
      <c r="O485" s="69">
        <f t="shared" si="363"/>
        <v>24.666339548577035</v>
      </c>
      <c r="P485" s="70">
        <f t="shared" si="364"/>
        <v>2268.5018050541516</v>
      </c>
      <c r="Q485" s="100">
        <f t="shared" si="380"/>
        <v>0.75369822485207105</v>
      </c>
      <c r="R485" s="64">
        <f t="shared" si="381"/>
        <v>35.41335740072202</v>
      </c>
      <c r="S485" s="71">
        <f t="shared" si="382"/>
        <v>784.76</v>
      </c>
      <c r="T485" s="72">
        <f t="shared" si="382"/>
        <v>95703</v>
      </c>
      <c r="U485" s="71">
        <f t="shared" si="382"/>
        <v>251</v>
      </c>
      <c r="V485" s="72">
        <f t="shared" si="382"/>
        <v>20142</v>
      </c>
      <c r="W485" s="72">
        <f t="shared" si="382"/>
        <v>475370</v>
      </c>
      <c r="X485" s="72">
        <f t="shared" si="375"/>
        <v>452360</v>
      </c>
      <c r="Y485" s="67" t="s">
        <v>8</v>
      </c>
      <c r="Z485" s="21">
        <f t="shared" si="368"/>
        <v>4.7514149538278225</v>
      </c>
      <c r="AA485" s="22">
        <f t="shared" si="369"/>
        <v>23.600933373051337</v>
      </c>
      <c r="AB485" s="103">
        <f t="shared" si="370"/>
        <v>21451.714801444043</v>
      </c>
      <c r="AC485" s="106">
        <f t="shared" si="383"/>
        <v>7.4489644970414197</v>
      </c>
      <c r="AF485" s="132">
        <f t="shared" si="384"/>
        <v>-2268.5018050541516</v>
      </c>
      <c r="AG485" s="431">
        <f t="shared" si="373"/>
        <v>0</v>
      </c>
      <c r="AH485" s="431">
        <f t="shared" si="374"/>
        <v>0</v>
      </c>
    </row>
    <row r="486" spans="1:34" x14ac:dyDescent="0.25">
      <c r="A486" s="90" t="s">
        <v>44</v>
      </c>
      <c r="B486" s="563"/>
      <c r="C486" s="212">
        <v>13.09</v>
      </c>
      <c r="D486" s="213">
        <v>1518</v>
      </c>
      <c r="E486" s="214">
        <f t="shared" si="360"/>
        <v>115.96638655462185</v>
      </c>
      <c r="F486" s="215">
        <f t="shared" si="379"/>
        <v>4</v>
      </c>
      <c r="G486" s="216">
        <v>52.36</v>
      </c>
      <c r="H486" s="209">
        <v>6072</v>
      </c>
      <c r="I486" s="216">
        <v>18</v>
      </c>
      <c r="J486" s="209">
        <v>1630</v>
      </c>
      <c r="K486" s="209">
        <v>40140</v>
      </c>
      <c r="L486" s="136">
        <v>38510</v>
      </c>
      <c r="M486" s="20" t="s">
        <v>8</v>
      </c>
      <c r="N486" s="21">
        <f t="shared" si="362"/>
        <v>3.7251533742331286</v>
      </c>
      <c r="O486" s="22">
        <f t="shared" si="363"/>
        <v>24.625766871165645</v>
      </c>
      <c r="P486" s="23">
        <f t="shared" si="364"/>
        <v>3066.4629488158898</v>
      </c>
      <c r="Q486" s="100">
        <f t="shared" si="380"/>
        <v>1.0737812911725955</v>
      </c>
      <c r="R486" s="17">
        <f t="shared" si="381"/>
        <v>35.381970970206268</v>
      </c>
      <c r="S486" s="24">
        <f t="shared" si="382"/>
        <v>463.15000000000003</v>
      </c>
      <c r="T486" s="25">
        <f t="shared" si="382"/>
        <v>53712</v>
      </c>
      <c r="U486" s="24">
        <f t="shared" si="382"/>
        <v>149</v>
      </c>
      <c r="V486" s="25">
        <f t="shared" si="382"/>
        <v>12817</v>
      </c>
      <c r="W486" s="25">
        <f t="shared" si="382"/>
        <v>300670</v>
      </c>
      <c r="X486" s="72">
        <f t="shared" si="375"/>
        <v>286260</v>
      </c>
      <c r="Y486" s="20" t="s">
        <v>8</v>
      </c>
      <c r="Z486" s="21">
        <f t="shared" si="368"/>
        <v>4.1906842474838104</v>
      </c>
      <c r="AA486" s="22">
        <f t="shared" si="369"/>
        <v>23.458687680424436</v>
      </c>
      <c r="AB486" s="103">
        <f t="shared" si="370"/>
        <v>22969.4423223835</v>
      </c>
      <c r="AC486" s="106">
        <f t="shared" si="383"/>
        <v>8.4433465085639003</v>
      </c>
      <c r="AF486" s="132">
        <f t="shared" si="384"/>
        <v>-3066.4629488158898</v>
      </c>
      <c r="AG486" s="431">
        <f t="shared" si="373"/>
        <v>0</v>
      </c>
      <c r="AH486" s="431">
        <f t="shared" si="374"/>
        <v>0</v>
      </c>
    </row>
    <row r="487" spans="1:34" x14ac:dyDescent="0.25">
      <c r="A487" s="90" t="s">
        <v>45</v>
      </c>
      <c r="B487" s="563"/>
      <c r="C487" s="27">
        <v>16.28</v>
      </c>
      <c r="D487" s="28">
        <v>1976</v>
      </c>
      <c r="E487" s="16">
        <f t="shared" si="360"/>
        <v>121.37592137592137</v>
      </c>
      <c r="F487" s="17">
        <f t="shared" si="379"/>
        <v>4</v>
      </c>
      <c r="G487" s="18">
        <v>65.12</v>
      </c>
      <c r="H487" s="19">
        <v>7904</v>
      </c>
      <c r="I487" s="18">
        <v>18</v>
      </c>
      <c r="J487" s="19">
        <v>1503</v>
      </c>
      <c r="K487" s="19">
        <v>39150</v>
      </c>
      <c r="L487" s="136">
        <v>37560</v>
      </c>
      <c r="M487" s="20" t="s">
        <v>8</v>
      </c>
      <c r="N487" s="21">
        <f t="shared" si="362"/>
        <v>5.2588157019294748</v>
      </c>
      <c r="O487" s="22">
        <f t="shared" si="363"/>
        <v>26.047904191616766</v>
      </c>
      <c r="P487" s="23">
        <f t="shared" si="364"/>
        <v>2404.7911547911544</v>
      </c>
      <c r="Q487" s="100">
        <f t="shared" si="380"/>
        <v>0.76062753036437247</v>
      </c>
      <c r="R487" s="17">
        <f t="shared" si="381"/>
        <v>35</v>
      </c>
      <c r="S487" s="24">
        <f t="shared" si="382"/>
        <v>569.80000000000007</v>
      </c>
      <c r="T487" s="25">
        <f t="shared" si="382"/>
        <v>69160</v>
      </c>
      <c r="U487" s="24">
        <f t="shared" si="382"/>
        <v>187</v>
      </c>
      <c r="V487" s="25">
        <f t="shared" si="382"/>
        <v>13646</v>
      </c>
      <c r="W487" s="25">
        <f t="shared" si="382"/>
        <v>340040</v>
      </c>
      <c r="X487" s="72">
        <f t="shared" si="375"/>
        <v>323640</v>
      </c>
      <c r="Y487" s="20" t="s">
        <v>8</v>
      </c>
      <c r="Z487" s="21">
        <f t="shared" si="368"/>
        <v>5.0681518393668474</v>
      </c>
      <c r="AA487" s="22">
        <f t="shared" si="369"/>
        <v>24.918657482046022</v>
      </c>
      <c r="AB487" s="103">
        <f t="shared" si="370"/>
        <v>20886.977886977886</v>
      </c>
      <c r="AC487" s="106">
        <f t="shared" si="383"/>
        <v>6.9058704453441297</v>
      </c>
      <c r="AF487" s="132">
        <f t="shared" si="384"/>
        <v>-2404.7911547911544</v>
      </c>
      <c r="AG487" s="431">
        <f t="shared" si="373"/>
        <v>0</v>
      </c>
      <c r="AH487" s="431">
        <f t="shared" si="374"/>
        <v>0</v>
      </c>
    </row>
    <row r="488" spans="1:34" x14ac:dyDescent="0.25">
      <c r="A488" s="90" t="s">
        <v>46</v>
      </c>
      <c r="B488" s="563"/>
      <c r="C488" s="27">
        <v>18.239999999999998</v>
      </c>
      <c r="D488" s="28">
        <v>2462</v>
      </c>
      <c r="E488" s="16">
        <f t="shared" si="360"/>
        <v>134.9780701754386</v>
      </c>
      <c r="F488" s="17">
        <f t="shared" si="379"/>
        <v>4</v>
      </c>
      <c r="G488" s="18">
        <v>72.959999999999994</v>
      </c>
      <c r="H488" s="19">
        <v>9848</v>
      </c>
      <c r="I488" s="18">
        <v>19</v>
      </c>
      <c r="J488" s="19">
        <v>1632</v>
      </c>
      <c r="K488" s="19">
        <v>42300</v>
      </c>
      <c r="L488" s="136">
        <v>40590</v>
      </c>
      <c r="M488" s="20" t="s">
        <v>8</v>
      </c>
      <c r="N488" s="21">
        <f t="shared" si="362"/>
        <v>6.034313725490196</v>
      </c>
      <c r="O488" s="22">
        <f t="shared" si="363"/>
        <v>25.919117647058822</v>
      </c>
      <c r="P488" s="23">
        <f t="shared" si="364"/>
        <v>2319.0789473684213</v>
      </c>
      <c r="Q488" s="100">
        <f t="shared" si="380"/>
        <v>0.66287571080422425</v>
      </c>
      <c r="R488" s="17">
        <f t="shared" si="381"/>
        <v>36</v>
      </c>
      <c r="S488" s="24">
        <f t="shared" si="382"/>
        <v>656.64</v>
      </c>
      <c r="T488" s="25">
        <f t="shared" si="382"/>
        <v>88632</v>
      </c>
      <c r="U488" s="24">
        <f t="shared" si="382"/>
        <v>204</v>
      </c>
      <c r="V488" s="25">
        <f t="shared" si="382"/>
        <v>15993</v>
      </c>
      <c r="W488" s="25">
        <f t="shared" si="382"/>
        <v>401960</v>
      </c>
      <c r="X488" s="72">
        <f t="shared" si="375"/>
        <v>382610</v>
      </c>
      <c r="Y488" s="20" t="s">
        <v>8</v>
      </c>
      <c r="Z488" s="21">
        <f t="shared" si="368"/>
        <v>5.5419245920090043</v>
      </c>
      <c r="AA488" s="22">
        <f t="shared" si="369"/>
        <v>25.133495904458201</v>
      </c>
      <c r="AB488" s="103">
        <f t="shared" si="370"/>
        <v>22037.280701754389</v>
      </c>
      <c r="AC488" s="106">
        <f t="shared" si="383"/>
        <v>6.4959382615759544</v>
      </c>
      <c r="AF488" s="132">
        <f t="shared" si="384"/>
        <v>-2319.0789473684213</v>
      </c>
      <c r="AG488" s="431">
        <f t="shared" si="373"/>
        <v>0</v>
      </c>
      <c r="AH488" s="431">
        <f t="shared" si="374"/>
        <v>0</v>
      </c>
    </row>
    <row r="489" spans="1:34" x14ac:dyDescent="0.25">
      <c r="A489" s="90" t="s">
        <v>47</v>
      </c>
      <c r="B489" s="563"/>
      <c r="C489" s="27">
        <v>16.23</v>
      </c>
      <c r="D489" s="28">
        <v>2247</v>
      </c>
      <c r="E489" s="16">
        <f t="shared" si="360"/>
        <v>138.44731977818853</v>
      </c>
      <c r="F489" s="17">
        <f t="shared" si="379"/>
        <v>4</v>
      </c>
      <c r="G489" s="18">
        <v>64.92</v>
      </c>
      <c r="H489" s="19">
        <v>8988</v>
      </c>
      <c r="I489" s="18">
        <v>21</v>
      </c>
      <c r="J489" s="19">
        <v>1545</v>
      </c>
      <c r="K489" s="19">
        <v>39140</v>
      </c>
      <c r="L489" s="136">
        <v>37550</v>
      </c>
      <c r="M489" s="20" t="s">
        <v>8</v>
      </c>
      <c r="N489" s="21">
        <f t="shared" si="362"/>
        <v>5.8174757281553395</v>
      </c>
      <c r="O489" s="22">
        <f t="shared" si="363"/>
        <v>25.333333333333332</v>
      </c>
      <c r="P489" s="23">
        <f t="shared" si="364"/>
        <v>2411.5834873690696</v>
      </c>
      <c r="Q489" s="100">
        <f t="shared" si="380"/>
        <v>0.68758344459279042</v>
      </c>
      <c r="R489" s="17">
        <f t="shared" si="381"/>
        <v>36.000000000000007</v>
      </c>
      <c r="S489" s="24">
        <f t="shared" si="382"/>
        <v>584.28000000000009</v>
      </c>
      <c r="T489" s="25">
        <f t="shared" si="382"/>
        <v>80892</v>
      </c>
      <c r="U489" s="24">
        <f t="shared" si="382"/>
        <v>199</v>
      </c>
      <c r="V489" s="25">
        <f t="shared" si="382"/>
        <v>15015</v>
      </c>
      <c r="W489" s="25">
        <f t="shared" si="382"/>
        <v>358830</v>
      </c>
      <c r="X489" s="72">
        <f t="shared" si="375"/>
        <v>341520</v>
      </c>
      <c r="Y489" s="20" t="s">
        <v>8</v>
      </c>
      <c r="Z489" s="21">
        <f t="shared" si="368"/>
        <v>5.3874125874125873</v>
      </c>
      <c r="AA489" s="22">
        <f t="shared" si="369"/>
        <v>23.898101898101899</v>
      </c>
      <c r="AB489" s="103">
        <f t="shared" si="370"/>
        <v>22109.057301293898</v>
      </c>
      <c r="AC489" s="106">
        <f t="shared" si="383"/>
        <v>6.6822429906542054</v>
      </c>
      <c r="AF489" s="132">
        <f t="shared" si="384"/>
        <v>-2411.5834873690696</v>
      </c>
      <c r="AG489" s="431">
        <f t="shared" si="373"/>
        <v>0</v>
      </c>
      <c r="AH489" s="431">
        <f t="shared" si="374"/>
        <v>0</v>
      </c>
    </row>
    <row r="490" spans="1:34" x14ac:dyDescent="0.25">
      <c r="A490" s="90" t="s">
        <v>48</v>
      </c>
      <c r="B490" s="563"/>
      <c r="C490" s="27">
        <v>3.23</v>
      </c>
      <c r="D490" s="28">
        <v>402</v>
      </c>
      <c r="E490" s="16">
        <f t="shared" si="360"/>
        <v>124.45820433436532</v>
      </c>
      <c r="F490" s="17">
        <f t="shared" si="379"/>
        <v>4.3095975232198152</v>
      </c>
      <c r="G490" s="18">
        <v>13.920000000000002</v>
      </c>
      <c r="H490" s="19">
        <v>1732</v>
      </c>
      <c r="I490" s="18">
        <v>6</v>
      </c>
      <c r="J490" s="19">
        <v>412</v>
      </c>
      <c r="K490" s="19">
        <v>10470</v>
      </c>
      <c r="L490" s="136">
        <v>10050</v>
      </c>
      <c r="M490" s="20" t="s">
        <v>8</v>
      </c>
      <c r="N490" s="21">
        <f t="shared" si="362"/>
        <v>4.2038834951456314</v>
      </c>
      <c r="O490" s="22">
        <f t="shared" si="363"/>
        <v>25.412621359223301</v>
      </c>
      <c r="P490" s="23">
        <f t="shared" si="364"/>
        <v>3241.4860681114551</v>
      </c>
      <c r="Q490" s="100">
        <f t="shared" si="380"/>
        <v>1.0248756218905473</v>
      </c>
      <c r="R490" s="17">
        <f t="shared" si="381"/>
        <v>36</v>
      </c>
      <c r="S490" s="24">
        <f t="shared" si="382"/>
        <v>116.28</v>
      </c>
      <c r="T490" s="25">
        <f t="shared" si="382"/>
        <v>14472</v>
      </c>
      <c r="U490" s="24">
        <f t="shared" si="382"/>
        <v>39</v>
      </c>
      <c r="V490" s="25">
        <f t="shared" si="382"/>
        <v>2881</v>
      </c>
      <c r="W490" s="25">
        <f t="shared" si="382"/>
        <v>70690</v>
      </c>
      <c r="X490" s="72">
        <f t="shared" si="375"/>
        <v>67320</v>
      </c>
      <c r="Y490" s="20" t="s">
        <v>8</v>
      </c>
      <c r="Z490" s="21">
        <f t="shared" si="368"/>
        <v>5.0232558139534884</v>
      </c>
      <c r="AA490" s="22">
        <f t="shared" si="369"/>
        <v>24.536619229434223</v>
      </c>
      <c r="AB490" s="103">
        <f t="shared" si="370"/>
        <v>21885.44891640867</v>
      </c>
      <c r="AC490" s="106">
        <f t="shared" si="383"/>
        <v>7.166666666666667</v>
      </c>
      <c r="AF490" s="132">
        <f t="shared" si="384"/>
        <v>-3241.4860681114551</v>
      </c>
      <c r="AG490" s="431">
        <f t="shared" si="373"/>
        <v>0</v>
      </c>
      <c r="AH490" s="431">
        <f t="shared" si="374"/>
        <v>0</v>
      </c>
    </row>
    <row r="491" spans="1:34" x14ac:dyDescent="0.25">
      <c r="A491" s="90" t="s">
        <v>49</v>
      </c>
      <c r="B491" s="563"/>
      <c r="C491" s="27">
        <v>8.82</v>
      </c>
      <c r="D491" s="28">
        <v>1152</v>
      </c>
      <c r="E491" s="16">
        <f t="shared" si="360"/>
        <v>130.61224489795919</v>
      </c>
      <c r="F491" s="17">
        <f t="shared" si="379"/>
        <v>4</v>
      </c>
      <c r="G491" s="18">
        <v>35.28</v>
      </c>
      <c r="H491" s="19">
        <v>4608</v>
      </c>
      <c r="I491" s="18">
        <v>13</v>
      </c>
      <c r="J491" s="19">
        <v>898</v>
      </c>
      <c r="K491" s="19">
        <v>23250</v>
      </c>
      <c r="L491" s="136">
        <v>22310</v>
      </c>
      <c r="M491" s="20" t="s">
        <v>8</v>
      </c>
      <c r="N491" s="21">
        <f t="shared" si="362"/>
        <v>5.1314031180400894</v>
      </c>
      <c r="O491" s="22">
        <f t="shared" si="363"/>
        <v>25.890868596881958</v>
      </c>
      <c r="P491" s="23">
        <f t="shared" si="364"/>
        <v>2636.0544217687075</v>
      </c>
      <c r="Q491" s="100">
        <f t="shared" si="380"/>
        <v>0.77951388888888884</v>
      </c>
      <c r="R491" s="17">
        <f t="shared" si="381"/>
        <v>36</v>
      </c>
      <c r="S491" s="24">
        <f t="shared" si="382"/>
        <v>317.52</v>
      </c>
      <c r="T491" s="25">
        <f t="shared" si="382"/>
        <v>41472</v>
      </c>
      <c r="U491" s="24">
        <f t="shared" si="382"/>
        <v>99</v>
      </c>
      <c r="V491" s="25">
        <f t="shared" si="382"/>
        <v>7430</v>
      </c>
      <c r="W491" s="25">
        <f t="shared" si="382"/>
        <v>184210</v>
      </c>
      <c r="X491" s="72">
        <f t="shared" si="375"/>
        <v>175400</v>
      </c>
      <c r="Y491" s="20" t="s">
        <v>8</v>
      </c>
      <c r="Z491" s="21">
        <f t="shared" si="368"/>
        <v>5.5816958277254374</v>
      </c>
      <c r="AA491" s="22">
        <f t="shared" si="369"/>
        <v>24.792732166890982</v>
      </c>
      <c r="AB491" s="103">
        <f t="shared" si="370"/>
        <v>20885.487528344671</v>
      </c>
      <c r="AC491" s="106">
        <f t="shared" si="383"/>
        <v>6.4496527777777777</v>
      </c>
      <c r="AF491" s="132">
        <f t="shared" si="384"/>
        <v>-2636.0544217687075</v>
      </c>
      <c r="AG491" s="431">
        <f t="shared" si="373"/>
        <v>0</v>
      </c>
      <c r="AH491" s="431">
        <f t="shared" si="374"/>
        <v>0</v>
      </c>
    </row>
    <row r="492" spans="1:34" x14ac:dyDescent="0.25">
      <c r="A492" s="90" t="s">
        <v>50</v>
      </c>
      <c r="B492" s="563"/>
      <c r="C492" s="27">
        <v>11.54</v>
      </c>
      <c r="D492" s="28">
        <v>1448</v>
      </c>
      <c r="E492" s="16">
        <f t="shared" si="360"/>
        <v>125.47660311958407</v>
      </c>
      <c r="F492" s="17">
        <f t="shared" si="379"/>
        <v>4</v>
      </c>
      <c r="G492" s="18">
        <v>46.16</v>
      </c>
      <c r="H492" s="19">
        <v>5792</v>
      </c>
      <c r="I492" s="18">
        <v>14</v>
      </c>
      <c r="J492" s="19">
        <v>1282</v>
      </c>
      <c r="K492" s="134">
        <v>33020</v>
      </c>
      <c r="L492" s="146">
        <v>31680</v>
      </c>
      <c r="M492" s="20" t="s">
        <v>8</v>
      </c>
      <c r="N492" s="21">
        <f t="shared" si="362"/>
        <v>4.5179407176287052</v>
      </c>
      <c r="O492" s="22">
        <f t="shared" si="363"/>
        <v>25.756630265210607</v>
      </c>
      <c r="P492" s="23">
        <f t="shared" si="364"/>
        <v>2861.3518197573658</v>
      </c>
      <c r="Q492" s="100">
        <f t="shared" si="380"/>
        <v>0.88535911602209949</v>
      </c>
      <c r="R492" s="17">
        <f t="shared" si="381"/>
        <v>35</v>
      </c>
      <c r="S492" s="24">
        <f t="shared" si="382"/>
        <v>403.9</v>
      </c>
      <c r="T492" s="25">
        <f t="shared" si="382"/>
        <v>50680</v>
      </c>
      <c r="U492" s="24">
        <f t="shared" si="382"/>
        <v>127</v>
      </c>
      <c r="V492" s="25">
        <f t="shared" si="382"/>
        <v>10392</v>
      </c>
      <c r="W492" s="25">
        <f t="shared" si="382"/>
        <v>257150</v>
      </c>
      <c r="X492" s="72">
        <f t="shared" si="375"/>
        <v>244790</v>
      </c>
      <c r="Y492" s="20" t="s">
        <v>8</v>
      </c>
      <c r="Z492" s="21">
        <f t="shared" si="368"/>
        <v>4.8768283294842183</v>
      </c>
      <c r="AA492" s="22">
        <f t="shared" si="369"/>
        <v>24.744996150885296</v>
      </c>
      <c r="AB492" s="103">
        <f t="shared" si="370"/>
        <v>22283.362218370887</v>
      </c>
      <c r="AC492" s="106">
        <f t="shared" si="383"/>
        <v>7.1767955801104977</v>
      </c>
      <c r="AF492" s="132">
        <f t="shared" si="384"/>
        <v>-2861.3518197573658</v>
      </c>
      <c r="AG492" s="431">
        <f t="shared" si="373"/>
        <v>0</v>
      </c>
      <c r="AH492" s="431">
        <f t="shared" si="374"/>
        <v>0</v>
      </c>
    </row>
    <row r="493" spans="1:34" x14ac:dyDescent="0.25">
      <c r="A493" s="90" t="s">
        <v>51</v>
      </c>
      <c r="B493" s="563"/>
      <c r="C493" s="27">
        <v>19.36</v>
      </c>
      <c r="D493" s="28">
        <v>2442</v>
      </c>
      <c r="E493" s="16">
        <f t="shared" si="360"/>
        <v>126.13636363636364</v>
      </c>
      <c r="F493" s="17">
        <f t="shared" si="379"/>
        <v>4</v>
      </c>
      <c r="G493" s="18">
        <v>77.44</v>
      </c>
      <c r="H493" s="19">
        <v>9768</v>
      </c>
      <c r="I493" s="18">
        <v>22</v>
      </c>
      <c r="J493" s="19">
        <v>2006</v>
      </c>
      <c r="K493" s="19">
        <v>52220</v>
      </c>
      <c r="L493" s="136">
        <v>50100</v>
      </c>
      <c r="M493" s="20" t="s">
        <v>8</v>
      </c>
      <c r="N493" s="21">
        <f t="shared" si="362"/>
        <v>4.8693918245264207</v>
      </c>
      <c r="O493" s="22">
        <f t="shared" si="363"/>
        <v>26.031904287138584</v>
      </c>
      <c r="P493" s="23">
        <f t="shared" si="364"/>
        <v>2697.3140495867769</v>
      </c>
      <c r="Q493" s="100">
        <f t="shared" si="380"/>
        <v>0.82145782145782142</v>
      </c>
      <c r="R493" s="17">
        <f t="shared" si="381"/>
        <v>34.999999999999993</v>
      </c>
      <c r="S493" s="24">
        <f t="shared" si="382"/>
        <v>677.59999999999991</v>
      </c>
      <c r="T493" s="25">
        <f t="shared" si="382"/>
        <v>85470</v>
      </c>
      <c r="U493" s="24">
        <f t="shared" si="382"/>
        <v>207</v>
      </c>
      <c r="V493" s="25">
        <f t="shared" si="382"/>
        <v>16493</v>
      </c>
      <c r="W493" s="25">
        <f t="shared" si="382"/>
        <v>412910</v>
      </c>
      <c r="X493" s="72">
        <f t="shared" si="375"/>
        <v>393070</v>
      </c>
      <c r="Y493" s="20" t="s">
        <v>8</v>
      </c>
      <c r="Z493" s="21">
        <f t="shared" si="368"/>
        <v>5.1821985084581339</v>
      </c>
      <c r="AA493" s="22">
        <f t="shared" si="369"/>
        <v>25.035469593160734</v>
      </c>
      <c r="AB493" s="103">
        <f t="shared" si="370"/>
        <v>21327.995867768597</v>
      </c>
      <c r="AC493" s="106">
        <f t="shared" si="383"/>
        <v>6.7538902538902539</v>
      </c>
      <c r="AF493" s="257">
        <f t="shared" si="384"/>
        <v>-2697.3140495867769</v>
      </c>
      <c r="AG493" s="431">
        <f t="shared" si="373"/>
        <v>0</v>
      </c>
      <c r="AH493" s="431">
        <f t="shared" si="374"/>
        <v>0</v>
      </c>
    </row>
    <row r="494" spans="1:34" x14ac:dyDescent="0.25">
      <c r="A494" s="94" t="s">
        <v>52</v>
      </c>
      <c r="B494" s="564"/>
      <c r="C494" s="29">
        <v>16.18</v>
      </c>
      <c r="D494" s="30">
        <v>2228</v>
      </c>
      <c r="E494" s="32">
        <f t="shared" si="360"/>
        <v>137.7008652657602</v>
      </c>
      <c r="F494" s="57">
        <f t="shared" si="379"/>
        <v>4</v>
      </c>
      <c r="G494" s="58">
        <v>64.72</v>
      </c>
      <c r="H494" s="59">
        <v>8912</v>
      </c>
      <c r="I494" s="58">
        <v>19</v>
      </c>
      <c r="J494" s="59">
        <v>1640</v>
      </c>
      <c r="K494" s="59">
        <v>39570</v>
      </c>
      <c r="L494" s="139">
        <v>37970</v>
      </c>
      <c r="M494" s="49" t="s">
        <v>8</v>
      </c>
      <c r="N494" s="37">
        <f t="shared" si="362"/>
        <v>5.434146341463415</v>
      </c>
      <c r="O494" s="38">
        <f t="shared" si="363"/>
        <v>24.128048780487806</v>
      </c>
      <c r="P494" s="39">
        <f t="shared" si="364"/>
        <v>2445.6118665018544</v>
      </c>
      <c r="Q494" s="100">
        <f t="shared" si="380"/>
        <v>0.73608617594254933</v>
      </c>
      <c r="R494" s="57">
        <f t="shared" si="381"/>
        <v>35</v>
      </c>
      <c r="S494" s="47">
        <f t="shared" si="382"/>
        <v>566.29999999999995</v>
      </c>
      <c r="T494" s="48">
        <f t="shared" si="382"/>
        <v>77980</v>
      </c>
      <c r="U494" s="47">
        <f t="shared" si="382"/>
        <v>175</v>
      </c>
      <c r="V494" s="48">
        <f t="shared" si="382"/>
        <v>13486</v>
      </c>
      <c r="W494" s="48">
        <f t="shared" si="382"/>
        <v>313370</v>
      </c>
      <c r="X494" s="72">
        <f t="shared" si="375"/>
        <v>298210</v>
      </c>
      <c r="Y494" s="49" t="s">
        <v>8</v>
      </c>
      <c r="Z494" s="21">
        <f t="shared" si="368"/>
        <v>5.7822927480349993</v>
      </c>
      <c r="AA494" s="22">
        <f t="shared" si="369"/>
        <v>23.2366899006377</v>
      </c>
      <c r="AB494" s="103">
        <f t="shared" si="370"/>
        <v>19367.737948084054</v>
      </c>
      <c r="AC494" s="106">
        <f t="shared" si="383"/>
        <v>6.0529622980251343</v>
      </c>
      <c r="AF494" s="132">
        <f t="shared" si="384"/>
        <v>-2445.6118665018544</v>
      </c>
      <c r="AG494" s="431">
        <f t="shared" si="373"/>
        <v>0</v>
      </c>
      <c r="AH494" s="431">
        <f t="shared" si="374"/>
        <v>0</v>
      </c>
    </row>
    <row r="495" spans="1:34" x14ac:dyDescent="0.25">
      <c r="A495" s="92" t="s">
        <v>24</v>
      </c>
      <c r="B495" s="44"/>
      <c r="C495" s="45">
        <f>SUM(C484:C494)</f>
        <v>164.87</v>
      </c>
      <c r="D495" s="46">
        <f>SUM(D484:D494)</f>
        <v>21069</v>
      </c>
      <c r="E495" s="80">
        <f t="shared" si="360"/>
        <v>127.79159337659974</v>
      </c>
      <c r="F495" s="73"/>
      <c r="G495" s="45">
        <f t="shared" ref="G495:L495" si="385">SUM(G484:G494)</f>
        <v>660.48</v>
      </c>
      <c r="H495" s="46">
        <f t="shared" si="385"/>
        <v>84400</v>
      </c>
      <c r="I495" s="45">
        <f t="shared" si="385"/>
        <v>197</v>
      </c>
      <c r="J495" s="46">
        <f t="shared" si="385"/>
        <v>16910</v>
      </c>
      <c r="K495" s="46">
        <f t="shared" si="385"/>
        <v>430550</v>
      </c>
      <c r="L495" s="46">
        <f t="shared" si="385"/>
        <v>413100</v>
      </c>
      <c r="M495" s="74" t="s">
        <v>8</v>
      </c>
      <c r="N495" s="75">
        <f t="shared" si="362"/>
        <v>4.991129509166174</v>
      </c>
      <c r="O495" s="76">
        <f t="shared" si="363"/>
        <v>25.461265523358961</v>
      </c>
      <c r="P495" s="77">
        <f t="shared" si="364"/>
        <v>2611.4514465942862</v>
      </c>
      <c r="Q495" s="101">
        <f>J495/D495</f>
        <v>0.80260097773980732</v>
      </c>
      <c r="R495" s="73"/>
      <c r="S495" s="45">
        <f>SUM(S484:S494)</f>
        <v>5831.13</v>
      </c>
      <c r="T495" s="46">
        <f>SUM(T484:T494)</f>
        <v>745323</v>
      </c>
      <c r="U495" s="45">
        <f>SUM(U484:U494)</f>
        <v>1851</v>
      </c>
      <c r="V495" s="46">
        <f t="shared" ref="V495:W495" si="386">SUM(V484:V494)</f>
        <v>146493</v>
      </c>
      <c r="W495" s="46">
        <f t="shared" si="386"/>
        <v>3565780</v>
      </c>
      <c r="X495" s="72">
        <f t="shared" si="375"/>
        <v>3394070</v>
      </c>
      <c r="Y495" s="74" t="s">
        <v>8</v>
      </c>
      <c r="Z495" s="75">
        <f t="shared" si="368"/>
        <v>5.0877721119780466</v>
      </c>
      <c r="AA495" s="76">
        <f t="shared" si="369"/>
        <v>24.340958271043668</v>
      </c>
      <c r="AB495" s="112">
        <f t="shared" si="370"/>
        <v>21627.82798568569</v>
      </c>
      <c r="AC495" s="107">
        <f>V495/D495</f>
        <v>6.9530115335326785</v>
      </c>
      <c r="AF495" s="132"/>
      <c r="AG495" s="431">
        <f t="shared" si="373"/>
        <v>0</v>
      </c>
      <c r="AH495" s="431">
        <f t="shared" si="374"/>
        <v>0</v>
      </c>
    </row>
    <row r="496" spans="1:34" x14ac:dyDescent="0.25">
      <c r="A496" s="117" t="s">
        <v>16</v>
      </c>
      <c r="B496" s="565">
        <v>2005</v>
      </c>
      <c r="C496" s="115">
        <v>5.16</v>
      </c>
      <c r="D496" s="116">
        <v>525</v>
      </c>
      <c r="E496" s="63">
        <f>D496/C496</f>
        <v>101.74418604651163</v>
      </c>
      <c r="F496" s="7">
        <f t="shared" ref="F496:F504" si="387">G496/C496</f>
        <v>4</v>
      </c>
      <c r="G496" s="6">
        <v>20.64</v>
      </c>
      <c r="H496" s="5">
        <v>2100</v>
      </c>
      <c r="I496" s="6">
        <v>4</v>
      </c>
      <c r="J496" s="5">
        <v>488</v>
      </c>
      <c r="K496" s="5">
        <v>10520</v>
      </c>
      <c r="L496" s="137">
        <v>10090</v>
      </c>
      <c r="M496" s="15" t="s">
        <v>8</v>
      </c>
      <c r="N496" s="86">
        <f t="shared" si="362"/>
        <v>4.3032786885245899</v>
      </c>
      <c r="O496" s="87">
        <f t="shared" si="363"/>
        <v>21.557377049180328</v>
      </c>
      <c r="P496" s="70">
        <f>K496/C496</f>
        <v>2038.7596899224807</v>
      </c>
      <c r="Q496" s="100">
        <f t="shared" ref="Q496:Q506" si="388">J496/D496</f>
        <v>0.92952380952380953</v>
      </c>
      <c r="R496" s="14">
        <f t="shared" ref="R496:R504" si="389">S496/C496</f>
        <v>35</v>
      </c>
      <c r="S496" s="71">
        <f t="shared" ref="S496:X506" si="390">G496+S445</f>
        <v>180.60000000000002</v>
      </c>
      <c r="T496" s="72">
        <f t="shared" si="390"/>
        <v>18375</v>
      </c>
      <c r="U496" s="71">
        <f t="shared" si="390"/>
        <v>35</v>
      </c>
      <c r="V496" s="72">
        <f t="shared" si="390"/>
        <v>4172</v>
      </c>
      <c r="W496" s="72">
        <f t="shared" si="390"/>
        <v>86810</v>
      </c>
      <c r="X496" s="72">
        <f t="shared" si="375"/>
        <v>82620</v>
      </c>
      <c r="Y496" s="15" t="s">
        <v>8</v>
      </c>
      <c r="Z496" s="21">
        <f t="shared" si="368"/>
        <v>4.4043624161073822</v>
      </c>
      <c r="AA496" s="22">
        <f t="shared" si="369"/>
        <v>20.80776605944391</v>
      </c>
      <c r="AB496" s="103">
        <f t="shared" si="370"/>
        <v>16823.643410852714</v>
      </c>
      <c r="AC496" s="106">
        <f t="shared" ref="AC496:AC506" si="391">V496/D496</f>
        <v>7.9466666666666663</v>
      </c>
      <c r="AE496">
        <v>199</v>
      </c>
      <c r="AF496" s="132">
        <f t="shared" ref="AF496:AF504" si="392">AD496-P496</f>
        <v>-2038.7596899224807</v>
      </c>
      <c r="AG496" s="431">
        <f t="shared" si="373"/>
        <v>184.9752380952381</v>
      </c>
      <c r="AH496" s="431">
        <f t="shared" si="374"/>
        <v>3987.5809523809526</v>
      </c>
    </row>
    <row r="497" spans="1:34" x14ac:dyDescent="0.25">
      <c r="A497" s="90" t="s">
        <v>53</v>
      </c>
      <c r="B497" s="560"/>
      <c r="C497" s="27">
        <v>11.02</v>
      </c>
      <c r="D497" s="28">
        <v>1429</v>
      </c>
      <c r="E497" s="16">
        <f t="shared" ref="E497:E506" si="393">D497/C497</f>
        <v>129.67332123411978</v>
      </c>
      <c r="F497" s="17">
        <f t="shared" si="387"/>
        <v>4</v>
      </c>
      <c r="G497" s="18">
        <v>44.08</v>
      </c>
      <c r="H497" s="19">
        <v>5716</v>
      </c>
      <c r="I497" s="18">
        <v>13</v>
      </c>
      <c r="J497" s="19">
        <v>1240</v>
      </c>
      <c r="K497" s="19">
        <v>27750</v>
      </c>
      <c r="L497" s="136">
        <v>26630</v>
      </c>
      <c r="M497" s="20" t="s">
        <v>8</v>
      </c>
      <c r="N497" s="21">
        <f t="shared" si="362"/>
        <v>4.6096774193548384</v>
      </c>
      <c r="O497" s="22">
        <f t="shared" si="363"/>
        <v>22.379032258064516</v>
      </c>
      <c r="P497" s="23">
        <f t="shared" ref="P497:P506" si="394">K497/C497</f>
        <v>2518.148820326679</v>
      </c>
      <c r="Q497" s="100">
        <f t="shared" si="388"/>
        <v>0.86773967809657104</v>
      </c>
      <c r="R497" s="17">
        <f t="shared" si="389"/>
        <v>35</v>
      </c>
      <c r="S497" s="24">
        <f t="shared" si="390"/>
        <v>385.7</v>
      </c>
      <c r="T497" s="25">
        <f t="shared" si="390"/>
        <v>50015</v>
      </c>
      <c r="U497" s="24">
        <f t="shared" si="390"/>
        <v>119</v>
      </c>
      <c r="V497" s="25">
        <f t="shared" si="390"/>
        <v>10332</v>
      </c>
      <c r="W497" s="25">
        <f t="shared" si="390"/>
        <v>225310</v>
      </c>
      <c r="X497" s="72">
        <f t="shared" si="375"/>
        <v>214510</v>
      </c>
      <c r="Y497" s="20" t="s">
        <v>8</v>
      </c>
      <c r="Z497" s="21">
        <f t="shared" si="368"/>
        <v>4.8407859078590789</v>
      </c>
      <c r="AA497" s="22">
        <f t="shared" si="369"/>
        <v>21.807007355787842</v>
      </c>
      <c r="AB497" s="103">
        <f t="shared" si="370"/>
        <v>20445.553539019966</v>
      </c>
      <c r="AC497" s="106">
        <f t="shared" si="391"/>
        <v>7.2302309307207837</v>
      </c>
      <c r="AE497">
        <v>54</v>
      </c>
      <c r="AF497" s="132">
        <f t="shared" si="392"/>
        <v>-2518.148820326679</v>
      </c>
      <c r="AG497" s="431">
        <f t="shared" si="373"/>
        <v>46.857942617214839</v>
      </c>
      <c r="AH497" s="431">
        <f t="shared" si="374"/>
        <v>1048.635409377187</v>
      </c>
    </row>
    <row r="498" spans="1:34" x14ac:dyDescent="0.25">
      <c r="A498" s="90" t="s">
        <v>54</v>
      </c>
      <c r="B498" s="560"/>
      <c r="C498" s="27">
        <v>4.38</v>
      </c>
      <c r="D498" s="28">
        <v>465</v>
      </c>
      <c r="E498" s="16">
        <f t="shared" si="393"/>
        <v>106.16438356164385</v>
      </c>
      <c r="F498" s="17">
        <f t="shared" si="387"/>
        <v>4</v>
      </c>
      <c r="G498" s="18">
        <v>17.52</v>
      </c>
      <c r="H498" s="19">
        <v>1860</v>
      </c>
      <c r="I498" s="18">
        <v>5</v>
      </c>
      <c r="J498" s="19">
        <v>482</v>
      </c>
      <c r="K498" s="19">
        <v>9790</v>
      </c>
      <c r="L498" s="136">
        <v>9390</v>
      </c>
      <c r="M498" s="20" t="s">
        <v>8</v>
      </c>
      <c r="N498" s="21">
        <f t="shared" si="362"/>
        <v>3.8589211618257262</v>
      </c>
      <c r="O498" s="22">
        <f t="shared" si="363"/>
        <v>20.311203319502074</v>
      </c>
      <c r="P498" s="23">
        <f t="shared" si="394"/>
        <v>2235.1598173515981</v>
      </c>
      <c r="Q498" s="100">
        <f t="shared" si="388"/>
        <v>1.0365591397849463</v>
      </c>
      <c r="R498" s="17">
        <f t="shared" si="389"/>
        <v>36</v>
      </c>
      <c r="S498" s="24">
        <f t="shared" si="390"/>
        <v>157.68</v>
      </c>
      <c r="T498" s="25">
        <f t="shared" si="390"/>
        <v>16740</v>
      </c>
      <c r="U498" s="24">
        <f t="shared" si="390"/>
        <v>40</v>
      </c>
      <c r="V498" s="25">
        <f t="shared" si="390"/>
        <v>3976</v>
      </c>
      <c r="W498" s="25">
        <f t="shared" si="390"/>
        <v>78690</v>
      </c>
      <c r="X498" s="72">
        <f t="shared" si="390"/>
        <v>74940</v>
      </c>
      <c r="Y498" s="20" t="s">
        <v>8</v>
      </c>
      <c r="Z498" s="21">
        <f t="shared" si="368"/>
        <v>4.2102615694164989</v>
      </c>
      <c r="AA498" s="22">
        <f t="shared" si="369"/>
        <v>19.791247484909455</v>
      </c>
      <c r="AB498" s="103">
        <f t="shared" si="370"/>
        <v>17965.753424657534</v>
      </c>
      <c r="AC498" s="106">
        <f t="shared" si="391"/>
        <v>8.5505376344086024</v>
      </c>
      <c r="AE498">
        <v>39</v>
      </c>
      <c r="AF498" s="132">
        <f t="shared" si="392"/>
        <v>-2235.1598173515981</v>
      </c>
      <c r="AG498" s="431">
        <f t="shared" si="373"/>
        <v>40.425806451612907</v>
      </c>
      <c r="AH498" s="431">
        <f t="shared" si="374"/>
        <v>821.09677419354841</v>
      </c>
    </row>
    <row r="499" spans="1:34" x14ac:dyDescent="0.25">
      <c r="A499" s="90" t="s">
        <v>17</v>
      </c>
      <c r="B499" s="560"/>
      <c r="C499" s="27">
        <v>9.39</v>
      </c>
      <c r="D499" s="28">
        <v>912</v>
      </c>
      <c r="E499" s="16">
        <f t="shared" si="393"/>
        <v>97.124600638977626</v>
      </c>
      <c r="F499" s="17">
        <f t="shared" si="387"/>
        <v>4</v>
      </c>
      <c r="G499" s="18">
        <v>37.56</v>
      </c>
      <c r="H499" s="19">
        <v>3648</v>
      </c>
      <c r="I499" s="18">
        <v>11</v>
      </c>
      <c r="J499" s="19">
        <v>940</v>
      </c>
      <c r="K499" s="19">
        <v>21630</v>
      </c>
      <c r="L499" s="136">
        <v>20750</v>
      </c>
      <c r="M499" s="20" t="s">
        <v>8</v>
      </c>
      <c r="N499" s="21">
        <f t="shared" si="362"/>
        <v>3.8808510638297871</v>
      </c>
      <c r="O499" s="22">
        <f t="shared" si="363"/>
        <v>23.01063829787234</v>
      </c>
      <c r="P499" s="23">
        <f t="shared" si="394"/>
        <v>2303.5143769968049</v>
      </c>
      <c r="Q499" s="100">
        <f t="shared" si="388"/>
        <v>1.0307017543859649</v>
      </c>
      <c r="R499" s="17">
        <f t="shared" si="389"/>
        <v>35</v>
      </c>
      <c r="S499" s="24">
        <f t="shared" si="390"/>
        <v>328.65000000000003</v>
      </c>
      <c r="T499" s="25">
        <f t="shared" si="390"/>
        <v>31920</v>
      </c>
      <c r="U499" s="24">
        <f t="shared" si="390"/>
        <v>90</v>
      </c>
      <c r="V499" s="25">
        <f t="shared" si="390"/>
        <v>6726</v>
      </c>
      <c r="W499" s="25">
        <f t="shared" si="390"/>
        <v>144650</v>
      </c>
      <c r="X499" s="72">
        <f t="shared" si="390"/>
        <v>137710</v>
      </c>
      <c r="Y499" s="20" t="s">
        <v>8</v>
      </c>
      <c r="Z499" s="21">
        <f t="shared" si="368"/>
        <v>4.7457627118644066</v>
      </c>
      <c r="AA499" s="22">
        <f t="shared" si="369"/>
        <v>21.506095747844185</v>
      </c>
      <c r="AB499" s="103">
        <f t="shared" si="370"/>
        <v>15404.685835995739</v>
      </c>
      <c r="AC499" s="106">
        <f t="shared" si="391"/>
        <v>7.375</v>
      </c>
      <c r="AE499">
        <v>106</v>
      </c>
      <c r="AF499" s="132">
        <f t="shared" si="392"/>
        <v>-2303.5143769968049</v>
      </c>
      <c r="AG499" s="431">
        <f t="shared" si="373"/>
        <v>109.25438596491227</v>
      </c>
      <c r="AH499" s="431">
        <f t="shared" si="374"/>
        <v>2514.0131578947367</v>
      </c>
    </row>
    <row r="500" spans="1:34" x14ac:dyDescent="0.25">
      <c r="A500" s="90" t="s">
        <v>55</v>
      </c>
      <c r="B500" s="560"/>
      <c r="C500" s="27">
        <v>4.76</v>
      </c>
      <c r="D500" s="28">
        <v>513</v>
      </c>
      <c r="E500" s="16">
        <f t="shared" si="393"/>
        <v>107.77310924369749</v>
      </c>
      <c r="F500" s="17">
        <f t="shared" si="387"/>
        <v>4</v>
      </c>
      <c r="G500" s="18">
        <v>19.04</v>
      </c>
      <c r="H500" s="19">
        <v>2052</v>
      </c>
      <c r="I500" s="18">
        <v>5</v>
      </c>
      <c r="J500" s="19">
        <v>532</v>
      </c>
      <c r="K500" s="19">
        <v>11050</v>
      </c>
      <c r="L500" s="136">
        <v>10600</v>
      </c>
      <c r="M500" s="20" t="s">
        <v>8</v>
      </c>
      <c r="N500" s="21">
        <f t="shared" si="362"/>
        <v>3.8571428571428572</v>
      </c>
      <c r="O500" s="22">
        <f t="shared" si="363"/>
        <v>20.770676691729324</v>
      </c>
      <c r="P500" s="23">
        <f t="shared" si="394"/>
        <v>2321.4285714285716</v>
      </c>
      <c r="Q500" s="100">
        <f t="shared" si="388"/>
        <v>1.037037037037037</v>
      </c>
      <c r="R500" s="17">
        <f t="shared" si="389"/>
        <v>36</v>
      </c>
      <c r="S500" s="24">
        <f t="shared" si="390"/>
        <v>171.35999999999999</v>
      </c>
      <c r="T500" s="25">
        <f t="shared" si="390"/>
        <v>18468</v>
      </c>
      <c r="U500" s="24">
        <f t="shared" si="390"/>
        <v>41</v>
      </c>
      <c r="V500" s="25">
        <f t="shared" si="390"/>
        <v>4191</v>
      </c>
      <c r="W500" s="25">
        <f t="shared" si="390"/>
        <v>84010</v>
      </c>
      <c r="X500" s="72">
        <f t="shared" si="390"/>
        <v>80010</v>
      </c>
      <c r="Y500" s="20" t="s">
        <v>8</v>
      </c>
      <c r="Z500" s="21">
        <f t="shared" si="368"/>
        <v>4.4065855404438086</v>
      </c>
      <c r="AA500" s="22">
        <f t="shared" si="369"/>
        <v>20.045335242185637</v>
      </c>
      <c r="AB500" s="103">
        <f t="shared" si="370"/>
        <v>17649.159663865546</v>
      </c>
      <c r="AC500" s="106">
        <f t="shared" si="391"/>
        <v>8.1695906432748533</v>
      </c>
      <c r="AF500" s="132">
        <f t="shared" si="392"/>
        <v>-2321.4285714285716</v>
      </c>
      <c r="AG500" s="431">
        <f t="shared" si="373"/>
        <v>0</v>
      </c>
      <c r="AH500" s="431">
        <f t="shared" si="374"/>
        <v>0</v>
      </c>
    </row>
    <row r="501" spans="1:34" x14ac:dyDescent="0.25">
      <c r="A501" s="90" t="s">
        <v>56</v>
      </c>
      <c r="B501" s="560"/>
      <c r="C501" s="27">
        <v>0.86</v>
      </c>
      <c r="D501" s="28">
        <v>110</v>
      </c>
      <c r="E501" s="16">
        <f t="shared" si="393"/>
        <v>127.90697674418605</v>
      </c>
      <c r="F501" s="17">
        <f t="shared" si="387"/>
        <v>4</v>
      </c>
      <c r="G501" s="18">
        <v>3.44</v>
      </c>
      <c r="H501" s="19">
        <v>440</v>
      </c>
      <c r="I501" s="18">
        <v>4</v>
      </c>
      <c r="J501" s="19">
        <v>94</v>
      </c>
      <c r="K501" s="19">
        <v>2160</v>
      </c>
      <c r="L501" s="136">
        <v>2090</v>
      </c>
      <c r="M501" s="20" t="s">
        <v>8</v>
      </c>
      <c r="N501" s="21">
        <f t="shared" si="362"/>
        <v>4.6808510638297873</v>
      </c>
      <c r="O501" s="22">
        <f t="shared" si="363"/>
        <v>22.978723404255319</v>
      </c>
      <c r="P501" s="23">
        <f t="shared" si="394"/>
        <v>2511.6279069767443</v>
      </c>
      <c r="Q501" s="100">
        <f t="shared" si="388"/>
        <v>0.8545454545454545</v>
      </c>
      <c r="R501" s="17">
        <f t="shared" si="389"/>
        <v>35.000000000000007</v>
      </c>
      <c r="S501" s="24">
        <f t="shared" si="390"/>
        <v>30.100000000000005</v>
      </c>
      <c r="T501" s="25">
        <f t="shared" si="390"/>
        <v>3850</v>
      </c>
      <c r="U501" s="24">
        <f t="shared" si="390"/>
        <v>35</v>
      </c>
      <c r="V501" s="25">
        <f t="shared" si="390"/>
        <v>759</v>
      </c>
      <c r="W501" s="25">
        <f t="shared" si="390"/>
        <v>17220</v>
      </c>
      <c r="X501" s="72">
        <f t="shared" si="390"/>
        <v>16400</v>
      </c>
      <c r="Y501" s="20" t="s">
        <v>8</v>
      </c>
      <c r="Z501" s="21">
        <f t="shared" si="368"/>
        <v>5.0724637681159424</v>
      </c>
      <c r="AA501" s="22">
        <f t="shared" si="369"/>
        <v>22.687747035573121</v>
      </c>
      <c r="AB501" s="103">
        <f t="shared" si="370"/>
        <v>20023.255813953489</v>
      </c>
      <c r="AC501" s="106">
        <f t="shared" si="391"/>
        <v>6.9</v>
      </c>
      <c r="AE501">
        <v>184</v>
      </c>
      <c r="AF501" s="132">
        <f t="shared" si="392"/>
        <v>-2511.6279069767443</v>
      </c>
      <c r="AG501" s="431">
        <f t="shared" si="373"/>
        <v>157.23636363636362</v>
      </c>
      <c r="AH501" s="431">
        <f t="shared" si="374"/>
        <v>3613.0909090909086</v>
      </c>
    </row>
    <row r="502" spans="1:34" x14ac:dyDescent="0.25">
      <c r="A502" s="90" t="s">
        <v>20</v>
      </c>
      <c r="B502" s="560"/>
      <c r="C502" s="27">
        <v>10.08</v>
      </c>
      <c r="D502" s="28">
        <v>1160</v>
      </c>
      <c r="E502" s="16">
        <f t="shared" si="393"/>
        <v>115.07936507936508</v>
      </c>
      <c r="F502" s="17">
        <f t="shared" si="387"/>
        <v>4</v>
      </c>
      <c r="G502" s="18">
        <v>40.32</v>
      </c>
      <c r="H502" s="19">
        <v>4640</v>
      </c>
      <c r="I502" s="18">
        <v>10</v>
      </c>
      <c r="J502" s="19">
        <v>1295</v>
      </c>
      <c r="K502" s="19">
        <v>27820</v>
      </c>
      <c r="L502" s="136">
        <v>26690</v>
      </c>
      <c r="M502" s="20" t="s">
        <v>8</v>
      </c>
      <c r="N502" s="21">
        <f t="shared" si="362"/>
        <v>3.583011583011583</v>
      </c>
      <c r="O502" s="22">
        <f t="shared" si="363"/>
        <v>21.482625482625483</v>
      </c>
      <c r="P502" s="23">
        <f t="shared" si="394"/>
        <v>2759.9206349206347</v>
      </c>
      <c r="Q502" s="100">
        <f t="shared" si="388"/>
        <v>1.1163793103448276</v>
      </c>
      <c r="R502" s="17">
        <f t="shared" si="389"/>
        <v>35</v>
      </c>
      <c r="S502" s="24">
        <f t="shared" si="390"/>
        <v>352.8</v>
      </c>
      <c r="T502" s="25">
        <f t="shared" si="390"/>
        <v>40600</v>
      </c>
      <c r="U502" s="24">
        <f t="shared" si="390"/>
        <v>87</v>
      </c>
      <c r="V502" s="25">
        <f t="shared" si="390"/>
        <v>9738</v>
      </c>
      <c r="W502" s="25">
        <f t="shared" si="390"/>
        <v>197850</v>
      </c>
      <c r="X502" s="72">
        <f t="shared" si="390"/>
        <v>188370</v>
      </c>
      <c r="Y502" s="20" t="s">
        <v>8</v>
      </c>
      <c r="Z502" s="21">
        <f t="shared" si="368"/>
        <v>4.1692339289381799</v>
      </c>
      <c r="AA502" s="22">
        <f t="shared" si="369"/>
        <v>20.317313616759087</v>
      </c>
      <c r="AB502" s="103">
        <f t="shared" si="370"/>
        <v>19627.976190476191</v>
      </c>
      <c r="AC502" s="106">
        <f t="shared" si="391"/>
        <v>8.3948275862068957</v>
      </c>
      <c r="AE502">
        <v>106</v>
      </c>
      <c r="AF502" s="132">
        <f t="shared" si="392"/>
        <v>-2759.9206349206347</v>
      </c>
      <c r="AG502" s="431">
        <f t="shared" si="373"/>
        <v>118.33620689655173</v>
      </c>
      <c r="AH502" s="431">
        <f t="shared" si="374"/>
        <v>2542.1724137931037</v>
      </c>
    </row>
    <row r="503" spans="1:34" x14ac:dyDescent="0.25">
      <c r="A503" s="90" t="s">
        <v>19</v>
      </c>
      <c r="B503" s="560"/>
      <c r="C503" s="27">
        <v>10.83</v>
      </c>
      <c r="D503" s="28">
        <v>1290</v>
      </c>
      <c r="E503" s="16">
        <f t="shared" si="393"/>
        <v>119.11357340720221</v>
      </c>
      <c r="F503" s="17">
        <f t="shared" si="387"/>
        <v>4</v>
      </c>
      <c r="G503" s="18">
        <v>43.32</v>
      </c>
      <c r="H503" s="19">
        <v>5160</v>
      </c>
      <c r="I503" s="18">
        <v>10</v>
      </c>
      <c r="J503" s="19">
        <v>910</v>
      </c>
      <c r="K503" s="19">
        <v>19010</v>
      </c>
      <c r="L503" s="136">
        <v>18240</v>
      </c>
      <c r="M503" s="20" t="s">
        <v>8</v>
      </c>
      <c r="N503" s="21">
        <f t="shared" si="362"/>
        <v>5.6703296703296706</v>
      </c>
      <c r="O503" s="22">
        <f t="shared" si="363"/>
        <v>20.890109890109891</v>
      </c>
      <c r="P503" s="23">
        <f t="shared" si="394"/>
        <v>1755.3093259464451</v>
      </c>
      <c r="Q503" s="100">
        <f t="shared" si="388"/>
        <v>0.70542635658914732</v>
      </c>
      <c r="R503" s="17">
        <f t="shared" si="389"/>
        <v>35</v>
      </c>
      <c r="S503" s="24">
        <f t="shared" si="390"/>
        <v>379.05</v>
      </c>
      <c r="T503" s="25">
        <f t="shared" si="390"/>
        <v>45150</v>
      </c>
      <c r="U503" s="24">
        <f t="shared" si="390"/>
        <v>92</v>
      </c>
      <c r="V503" s="25">
        <f t="shared" si="390"/>
        <v>8949</v>
      </c>
      <c r="W503" s="25">
        <f t="shared" si="390"/>
        <v>179560</v>
      </c>
      <c r="X503" s="72">
        <f t="shared" si="390"/>
        <v>170880</v>
      </c>
      <c r="Y503" s="20" t="s">
        <v>8</v>
      </c>
      <c r="Z503" s="21">
        <f t="shared" si="368"/>
        <v>5.0452564532349982</v>
      </c>
      <c r="AA503" s="22">
        <f t="shared" si="369"/>
        <v>20.064811710805678</v>
      </c>
      <c r="AB503" s="103">
        <f t="shared" si="370"/>
        <v>16579.870729455219</v>
      </c>
      <c r="AC503" s="106">
        <f t="shared" si="391"/>
        <v>6.9372093023255816</v>
      </c>
      <c r="AF503" s="132">
        <f t="shared" si="392"/>
        <v>-1755.3093259464451</v>
      </c>
      <c r="AG503" s="431">
        <f t="shared" si="373"/>
        <v>0</v>
      </c>
      <c r="AH503" s="431">
        <f t="shared" si="374"/>
        <v>0</v>
      </c>
    </row>
    <row r="504" spans="1:34" x14ac:dyDescent="0.25">
      <c r="A504" s="94" t="s">
        <v>21</v>
      </c>
      <c r="B504" s="566"/>
      <c r="C504" s="302">
        <v>0.83</v>
      </c>
      <c r="D504" s="303">
        <v>98</v>
      </c>
      <c r="E504" s="304">
        <f t="shared" si="393"/>
        <v>118.07228915662651</v>
      </c>
      <c r="F504" s="266">
        <f t="shared" si="387"/>
        <v>4</v>
      </c>
      <c r="G504" s="267">
        <v>3.32</v>
      </c>
      <c r="H504" s="268">
        <v>392</v>
      </c>
      <c r="I504" s="267">
        <v>4</v>
      </c>
      <c r="J504" s="268">
        <v>90</v>
      </c>
      <c r="K504" s="268">
        <v>1970</v>
      </c>
      <c r="L504" s="137">
        <v>1890</v>
      </c>
      <c r="M504" s="43" t="s">
        <v>8</v>
      </c>
      <c r="N504" s="37">
        <f t="shared" si="362"/>
        <v>4.3555555555555552</v>
      </c>
      <c r="O504" s="38">
        <f t="shared" si="363"/>
        <v>21.888888888888889</v>
      </c>
      <c r="P504" s="39">
        <f t="shared" si="394"/>
        <v>2373.4939759036147</v>
      </c>
      <c r="Q504" s="100">
        <f t="shared" si="388"/>
        <v>0.91836734693877553</v>
      </c>
      <c r="R504" s="7">
        <f t="shared" si="389"/>
        <v>35</v>
      </c>
      <c r="S504" s="47">
        <f t="shared" si="390"/>
        <v>29.05</v>
      </c>
      <c r="T504" s="48">
        <f t="shared" si="390"/>
        <v>3430</v>
      </c>
      <c r="U504" s="47">
        <f t="shared" si="390"/>
        <v>37</v>
      </c>
      <c r="V504" s="48">
        <f t="shared" si="390"/>
        <v>690</v>
      </c>
      <c r="W504" s="48">
        <f t="shared" si="390"/>
        <v>14630</v>
      </c>
      <c r="X504" s="72">
        <f t="shared" si="390"/>
        <v>13930</v>
      </c>
      <c r="Y504" s="49" t="s">
        <v>8</v>
      </c>
      <c r="Z504" s="21">
        <f t="shared" si="368"/>
        <v>4.9710144927536231</v>
      </c>
      <c r="AA504" s="22">
        <f t="shared" si="369"/>
        <v>21.202898550724637</v>
      </c>
      <c r="AB504" s="103">
        <f t="shared" si="370"/>
        <v>17626.506024096387</v>
      </c>
      <c r="AC504" s="106">
        <f t="shared" si="391"/>
        <v>7.0408163265306118</v>
      </c>
      <c r="AE504">
        <v>13</v>
      </c>
      <c r="AF504" s="132">
        <f t="shared" si="392"/>
        <v>-2373.4939759036147</v>
      </c>
      <c r="AG504" s="431">
        <f t="shared" si="373"/>
        <v>11.938775510204081</v>
      </c>
      <c r="AH504" s="431">
        <f t="shared" si="374"/>
        <v>261.32653061224488</v>
      </c>
    </row>
    <row r="505" spans="1:34" ht="15.75" thickBot="1" x14ac:dyDescent="0.3">
      <c r="A505" s="122" t="s">
        <v>24</v>
      </c>
      <c r="B505" s="123"/>
      <c r="C505" s="98">
        <f t="shared" ref="C505:D505" si="395">SUM(C496:C504)</f>
        <v>57.309999999999995</v>
      </c>
      <c r="D505" s="99">
        <f t="shared" si="395"/>
        <v>6502</v>
      </c>
      <c r="E505" s="50">
        <f t="shared" si="393"/>
        <v>113.45314953760253</v>
      </c>
      <c r="F505" s="51"/>
      <c r="G505" s="98">
        <f t="shared" ref="G505:L505" si="396">SUM(G496:G504)</f>
        <v>229.23999999999998</v>
      </c>
      <c r="H505" s="99">
        <f t="shared" si="396"/>
        <v>26008</v>
      </c>
      <c r="I505" s="98">
        <f t="shared" si="396"/>
        <v>66</v>
      </c>
      <c r="J505" s="99">
        <f t="shared" si="396"/>
        <v>6071</v>
      </c>
      <c r="K505" s="99">
        <f t="shared" si="396"/>
        <v>131700</v>
      </c>
      <c r="L505" s="99">
        <f t="shared" si="396"/>
        <v>126370</v>
      </c>
      <c r="M505" s="42" t="s">
        <v>8</v>
      </c>
      <c r="N505" s="126">
        <f t="shared" si="362"/>
        <v>4.2839729863284468</v>
      </c>
      <c r="O505" s="127">
        <f t="shared" si="363"/>
        <v>21.693295997364519</v>
      </c>
      <c r="P505" s="110">
        <f t="shared" si="394"/>
        <v>2298.0282673180945</v>
      </c>
      <c r="Q505" s="113">
        <f t="shared" si="388"/>
        <v>0.93371270378345128</v>
      </c>
      <c r="R505" s="51"/>
      <c r="S505" s="98">
        <f t="shared" ref="S505:W505" si="397">SUM(S496:S504)</f>
        <v>2014.9899999999998</v>
      </c>
      <c r="T505" s="99">
        <f t="shared" si="397"/>
        <v>228548</v>
      </c>
      <c r="U505" s="98">
        <f t="shared" si="397"/>
        <v>576</v>
      </c>
      <c r="V505" s="99">
        <f t="shared" si="397"/>
        <v>49533</v>
      </c>
      <c r="W505" s="99">
        <f t="shared" si="397"/>
        <v>1028730</v>
      </c>
      <c r="X505" s="72">
        <f t="shared" si="390"/>
        <v>979370</v>
      </c>
      <c r="Y505" s="42" t="s">
        <v>8</v>
      </c>
      <c r="Z505" s="126">
        <f t="shared" si="368"/>
        <v>4.6140552762804594</v>
      </c>
      <c r="AA505" s="127">
        <f t="shared" si="369"/>
        <v>20.768578523408635</v>
      </c>
      <c r="AB505" s="128">
        <f t="shared" si="370"/>
        <v>17950.270458907697</v>
      </c>
      <c r="AC505" s="108">
        <f t="shared" si="391"/>
        <v>7.6181175023069825</v>
      </c>
      <c r="AG505" s="431">
        <f t="shared" si="373"/>
        <v>0</v>
      </c>
      <c r="AH505" s="431">
        <f t="shared" si="374"/>
        <v>0</v>
      </c>
    </row>
    <row r="506" spans="1:34" ht="15.75" thickBot="1" x14ac:dyDescent="0.3">
      <c r="A506" s="93" t="s">
        <v>25</v>
      </c>
      <c r="B506" s="52"/>
      <c r="C506" s="40">
        <f t="shared" ref="C506:D506" si="398">C483+C495+C505</f>
        <v>507.90000000000003</v>
      </c>
      <c r="D506" s="41">
        <f t="shared" si="398"/>
        <v>63428</v>
      </c>
      <c r="E506" s="10">
        <f t="shared" si="393"/>
        <v>124.88285095491237</v>
      </c>
      <c r="F506" s="4"/>
      <c r="G506" s="40">
        <f t="shared" ref="G506:L506" si="399">G483+G495+G505</f>
        <v>2042.6000000000001</v>
      </c>
      <c r="H506" s="41">
        <f t="shared" si="399"/>
        <v>255143</v>
      </c>
      <c r="I506" s="40">
        <f t="shared" si="399"/>
        <v>607</v>
      </c>
      <c r="J506" s="41">
        <f t="shared" si="399"/>
        <v>52365</v>
      </c>
      <c r="K506" s="41">
        <f t="shared" si="399"/>
        <v>1321080</v>
      </c>
      <c r="L506" s="41">
        <f t="shared" si="399"/>
        <v>1267550</v>
      </c>
      <c r="M506" s="83" t="s">
        <v>8</v>
      </c>
      <c r="N506" s="12">
        <f t="shared" si="362"/>
        <v>4.8723956841401703</v>
      </c>
      <c r="O506" s="13">
        <f t="shared" si="363"/>
        <v>25.228301346319107</v>
      </c>
      <c r="P506" s="26">
        <f t="shared" si="394"/>
        <v>2601.0632014176017</v>
      </c>
      <c r="Q506" s="114">
        <f t="shared" si="388"/>
        <v>0.82558176199785582</v>
      </c>
      <c r="R506" s="4"/>
      <c r="S506" s="40">
        <f t="shared" ref="S506:W506" si="400">S483+S495+S505</f>
        <v>17872.809999999998</v>
      </c>
      <c r="T506" s="41">
        <f t="shared" si="400"/>
        <v>2232344</v>
      </c>
      <c r="U506" s="40">
        <f t="shared" si="400"/>
        <v>5591</v>
      </c>
      <c r="V506" s="41">
        <f t="shared" si="400"/>
        <v>452358</v>
      </c>
      <c r="W506" s="41">
        <f t="shared" si="400"/>
        <v>10891280</v>
      </c>
      <c r="X506" s="72">
        <f t="shared" si="390"/>
        <v>10350170</v>
      </c>
      <c r="Y506" s="83" t="s">
        <v>8</v>
      </c>
      <c r="Z506" s="12">
        <f t="shared" si="368"/>
        <v>4.9349055394178949</v>
      </c>
      <c r="AA506" s="13">
        <f t="shared" si="369"/>
        <v>24.076682627476469</v>
      </c>
      <c r="AB506" s="104">
        <f t="shared" si="370"/>
        <v>21443.748769442802</v>
      </c>
      <c r="AC506" s="109">
        <f t="shared" si="391"/>
        <v>7.1318345210317213</v>
      </c>
      <c r="AG506" s="431">
        <f t="shared" si="373"/>
        <v>0</v>
      </c>
      <c r="AH506" s="431">
        <f t="shared" si="374"/>
        <v>0</v>
      </c>
    </row>
    <row r="511" spans="1:34" ht="18.75" x14ac:dyDescent="0.3">
      <c r="A511" s="567" t="s">
        <v>58</v>
      </c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</row>
    <row r="512" spans="1:34" ht="15.75" x14ac:dyDescent="0.25">
      <c r="A512" s="568" t="s">
        <v>62</v>
      </c>
      <c r="B512" s="568"/>
      <c r="C512" s="568"/>
      <c r="D512" s="568"/>
      <c r="E512" s="568"/>
      <c r="F512" s="568"/>
      <c r="G512" s="568"/>
      <c r="H512" s="568"/>
      <c r="I512" s="568"/>
      <c r="J512" s="568"/>
      <c r="K512" s="568"/>
      <c r="L512" s="568"/>
      <c r="M512" s="568"/>
      <c r="N512" s="568"/>
      <c r="O512" s="568"/>
      <c r="P512" s="568"/>
      <c r="Q512" s="568"/>
      <c r="R512" s="568"/>
      <c r="S512" s="568"/>
      <c r="T512" s="568"/>
      <c r="U512" s="568"/>
      <c r="V512" s="568"/>
      <c r="W512" s="568"/>
      <c r="X512" s="568"/>
      <c r="Y512" s="568"/>
      <c r="Z512" s="568"/>
      <c r="AA512" s="568"/>
      <c r="AB512" s="568"/>
      <c r="AC512" s="568"/>
    </row>
    <row r="513" spans="1:34" ht="15.75" x14ac:dyDescent="0.25">
      <c r="A513" s="568" t="s">
        <v>89</v>
      </c>
      <c r="B513" s="568"/>
      <c r="C513" s="568"/>
      <c r="D513" s="568"/>
      <c r="E513" s="568"/>
      <c r="F513" s="568"/>
      <c r="G513" s="568"/>
      <c r="H513" s="568"/>
      <c r="I513" s="568"/>
      <c r="J513" s="568"/>
      <c r="K513" s="568"/>
      <c r="L513" s="568"/>
      <c r="M513" s="568"/>
      <c r="N513" s="568"/>
      <c r="O513" s="568"/>
      <c r="P513" s="568"/>
      <c r="Q513" s="568"/>
      <c r="R513" s="568"/>
      <c r="S513" s="568"/>
      <c r="T513" s="568"/>
      <c r="U513" s="568"/>
      <c r="V513" s="568"/>
      <c r="W513" s="568"/>
      <c r="X513" s="568"/>
      <c r="Y513" s="568"/>
      <c r="Z513" s="568"/>
      <c r="AA513" s="568"/>
      <c r="AB513" s="568"/>
      <c r="AC513" s="568"/>
    </row>
    <row r="514" spans="1:34" ht="19.5" thickBot="1" x14ac:dyDescent="0.35"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11">
        <v>4</v>
      </c>
      <c r="AC514" s="4"/>
    </row>
    <row r="515" spans="1:34" ht="15" customHeight="1" x14ac:dyDescent="0.25">
      <c r="A515" s="569" t="s">
        <v>3</v>
      </c>
      <c r="B515" s="571" t="s">
        <v>2</v>
      </c>
      <c r="C515" s="573" t="s">
        <v>59</v>
      </c>
      <c r="D515" s="573" t="s">
        <v>60</v>
      </c>
      <c r="E515" s="573" t="s">
        <v>23</v>
      </c>
      <c r="F515" s="576" t="s">
        <v>9</v>
      </c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8"/>
      <c r="R515" s="576" t="s">
        <v>10</v>
      </c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9"/>
    </row>
    <row r="516" spans="1:34" ht="51.75" thickBot="1" x14ac:dyDescent="0.3">
      <c r="A516" s="570"/>
      <c r="B516" s="572"/>
      <c r="C516" s="574"/>
      <c r="D516" s="575"/>
      <c r="E516" s="575"/>
      <c r="F516" s="8" t="s">
        <v>14</v>
      </c>
      <c r="G516" s="95" t="s">
        <v>13</v>
      </c>
      <c r="H516" s="95" t="s">
        <v>57</v>
      </c>
      <c r="I516" s="1" t="s">
        <v>4</v>
      </c>
      <c r="J516" s="1" t="s">
        <v>5</v>
      </c>
      <c r="K516" s="1" t="s">
        <v>6</v>
      </c>
      <c r="L516" s="95" t="s">
        <v>64</v>
      </c>
      <c r="M516" s="557" t="s">
        <v>7</v>
      </c>
      <c r="N516" s="558"/>
      <c r="O516" s="1" t="s">
        <v>0</v>
      </c>
      <c r="P516" s="1" t="s">
        <v>1</v>
      </c>
      <c r="Q516" s="95" t="s">
        <v>61</v>
      </c>
      <c r="R516" s="8" t="s">
        <v>14</v>
      </c>
      <c r="S516" s="95" t="s">
        <v>12</v>
      </c>
      <c r="T516" s="95" t="s">
        <v>11</v>
      </c>
      <c r="U516" s="1" t="s">
        <v>4</v>
      </c>
      <c r="V516" s="1" t="s">
        <v>5</v>
      </c>
      <c r="W516" s="1" t="s">
        <v>6</v>
      </c>
      <c r="X516" s="95" t="s">
        <v>65</v>
      </c>
      <c r="Y516" s="557" t="s">
        <v>7</v>
      </c>
      <c r="Z516" s="558"/>
      <c r="AA516" s="1" t="s">
        <v>0</v>
      </c>
      <c r="AB516" s="102" t="s">
        <v>1</v>
      </c>
      <c r="AC516" s="105" t="s">
        <v>15</v>
      </c>
    </row>
    <row r="517" spans="1:34" x14ac:dyDescent="0.25">
      <c r="A517" s="89" t="s">
        <v>26</v>
      </c>
      <c r="B517" s="559">
        <v>1997</v>
      </c>
      <c r="C517" s="78">
        <v>18.91</v>
      </c>
      <c r="D517" s="79">
        <v>2446</v>
      </c>
      <c r="E517" s="31">
        <f t="shared" ref="E517:E546" si="401">D517/C517</f>
        <v>129.34955050237969</v>
      </c>
      <c r="F517" s="64">
        <f t="shared" ref="F517:F533" si="402">G517/C517</f>
        <v>4</v>
      </c>
      <c r="G517" s="65">
        <v>75.64</v>
      </c>
      <c r="H517" s="66">
        <v>9784</v>
      </c>
      <c r="I517" s="65">
        <v>19</v>
      </c>
      <c r="J517" s="66">
        <v>1797</v>
      </c>
      <c r="K517" s="66">
        <v>44970</v>
      </c>
      <c r="L517" s="135">
        <v>43150</v>
      </c>
      <c r="M517" s="67" t="s">
        <v>8</v>
      </c>
      <c r="N517" s="68">
        <f t="shared" ref="N517:N557" si="403">H517/J517</f>
        <v>5.4446299387868669</v>
      </c>
      <c r="O517" s="69">
        <f t="shared" ref="O517:O557" si="404">K517/J517</f>
        <v>25.025041736227045</v>
      </c>
      <c r="P517" s="70">
        <f t="shared" ref="P517:P546" si="405">K517/C517</f>
        <v>2378.106821787414</v>
      </c>
      <c r="Q517" s="100">
        <f t="shared" ref="Q517:Q533" si="406">J517/D517</f>
        <v>0.73466884709730174</v>
      </c>
      <c r="R517" s="64">
        <f t="shared" ref="R517:R533" si="407">S517/C517</f>
        <v>39</v>
      </c>
      <c r="S517" s="71">
        <f t="shared" ref="S517:X532" si="408">G517+S466</f>
        <v>737.49</v>
      </c>
      <c r="T517" s="72">
        <f t="shared" si="408"/>
        <v>95394</v>
      </c>
      <c r="U517" s="71">
        <f t="shared" si="408"/>
        <v>215</v>
      </c>
      <c r="V517" s="72">
        <f t="shared" si="408"/>
        <v>18816</v>
      </c>
      <c r="W517" s="72">
        <f t="shared" si="408"/>
        <v>444040</v>
      </c>
      <c r="X517" s="72">
        <f t="shared" si="408"/>
        <v>423100</v>
      </c>
      <c r="Y517" s="67" t="s">
        <v>8</v>
      </c>
      <c r="Z517" s="21">
        <f t="shared" ref="Z517:Z557" si="409">T517/V517</f>
        <v>5.0698341836734695</v>
      </c>
      <c r="AA517" s="22">
        <f t="shared" ref="AA517:AA557" si="410">W517/V517</f>
        <v>23.599064625850339</v>
      </c>
      <c r="AB517" s="103">
        <f t="shared" ref="AB517:AB557" si="411">W517/C517</f>
        <v>23481.755684822845</v>
      </c>
      <c r="AC517" s="106">
        <f t="shared" ref="AC517:AC533" si="412">V517/D517</f>
        <v>7.6925592804578908</v>
      </c>
      <c r="AF517" s="132">
        <f>AD517-P517</f>
        <v>-2378.106821787414</v>
      </c>
      <c r="AG517" s="431">
        <f>(J517/D517)*AE517</f>
        <v>0</v>
      </c>
      <c r="AH517" s="431">
        <f>AG517*O517</f>
        <v>0</v>
      </c>
    </row>
    <row r="518" spans="1:34" x14ac:dyDescent="0.25">
      <c r="A518" s="90" t="s">
        <v>27</v>
      </c>
      <c r="B518" s="560"/>
      <c r="C518" s="27">
        <v>16.41</v>
      </c>
      <c r="D518" s="28">
        <v>2028</v>
      </c>
      <c r="E518" s="16">
        <f t="shared" si="401"/>
        <v>123.58318098720292</v>
      </c>
      <c r="F518" s="17">
        <f t="shared" si="402"/>
        <v>4</v>
      </c>
      <c r="G518" s="18">
        <v>65.64</v>
      </c>
      <c r="H518" s="19">
        <v>8112</v>
      </c>
      <c r="I518" s="18">
        <v>20</v>
      </c>
      <c r="J518" s="19">
        <v>1504</v>
      </c>
      <c r="K518" s="19">
        <v>40060</v>
      </c>
      <c r="L518" s="136">
        <v>38440</v>
      </c>
      <c r="M518" s="20" t="s">
        <v>8</v>
      </c>
      <c r="N518" s="21">
        <f t="shared" si="403"/>
        <v>5.3936170212765955</v>
      </c>
      <c r="O518" s="22">
        <f t="shared" si="404"/>
        <v>26.63563829787234</v>
      </c>
      <c r="P518" s="23">
        <f t="shared" si="405"/>
        <v>2441.1943936624011</v>
      </c>
      <c r="Q518" s="100">
        <f t="shared" si="406"/>
        <v>0.7416173570019724</v>
      </c>
      <c r="R518" s="17">
        <f t="shared" si="407"/>
        <v>39</v>
      </c>
      <c r="S518" s="24">
        <f t="shared" si="408"/>
        <v>639.99</v>
      </c>
      <c r="T518" s="25">
        <f t="shared" si="408"/>
        <v>79092</v>
      </c>
      <c r="U518" s="24">
        <f t="shared" si="408"/>
        <v>212</v>
      </c>
      <c r="V518" s="25">
        <f t="shared" si="408"/>
        <v>15430</v>
      </c>
      <c r="W518" s="25">
        <f t="shared" si="408"/>
        <v>386270</v>
      </c>
      <c r="X518" s="72">
        <f t="shared" si="408"/>
        <v>368070</v>
      </c>
      <c r="Y518" s="20" t="s">
        <v>8</v>
      </c>
      <c r="Z518" s="21">
        <f t="shared" si="409"/>
        <v>5.1258587167854825</v>
      </c>
      <c r="AA518" s="22">
        <f t="shared" si="410"/>
        <v>25.033700583279327</v>
      </c>
      <c r="AB518" s="103">
        <f t="shared" si="411"/>
        <v>23538.695917123703</v>
      </c>
      <c r="AC518" s="106">
        <f t="shared" si="412"/>
        <v>7.6084812623274161</v>
      </c>
      <c r="AF518" s="132">
        <f t="shared" ref="AF518:AF533" si="413">AD518-P518</f>
        <v>-2441.1943936624011</v>
      </c>
      <c r="AG518" s="431">
        <f t="shared" ref="AG518:AG557" si="414">(J518/D518)*AE518</f>
        <v>0</v>
      </c>
      <c r="AH518" s="431">
        <f t="shared" ref="AH518:AH557" si="415">AG518*O518</f>
        <v>0</v>
      </c>
    </row>
    <row r="519" spans="1:34" x14ac:dyDescent="0.25">
      <c r="A519" s="90" t="s">
        <v>28</v>
      </c>
      <c r="B519" s="560"/>
      <c r="C519" s="27">
        <v>18.7</v>
      </c>
      <c r="D519" s="28">
        <v>2286</v>
      </c>
      <c r="E519" s="16">
        <f t="shared" si="401"/>
        <v>122.24598930481284</v>
      </c>
      <c r="F519" s="17">
        <f t="shared" si="402"/>
        <v>4</v>
      </c>
      <c r="G519" s="18">
        <v>74.8</v>
      </c>
      <c r="H519" s="19">
        <v>9144</v>
      </c>
      <c r="I519" s="18">
        <v>20</v>
      </c>
      <c r="J519" s="19">
        <v>1571</v>
      </c>
      <c r="K519" s="19">
        <v>41280</v>
      </c>
      <c r="L519" s="136">
        <v>39610</v>
      </c>
      <c r="M519" s="20" t="s">
        <v>8</v>
      </c>
      <c r="N519" s="21">
        <f t="shared" si="403"/>
        <v>5.8204964990451939</v>
      </c>
      <c r="O519" s="22">
        <f t="shared" si="404"/>
        <v>26.276257161043922</v>
      </c>
      <c r="P519" s="23">
        <f t="shared" si="405"/>
        <v>2207.4866310160428</v>
      </c>
      <c r="Q519" s="100">
        <f t="shared" si="406"/>
        <v>0.68722659667541552</v>
      </c>
      <c r="R519" s="17">
        <f t="shared" si="407"/>
        <v>39</v>
      </c>
      <c r="S519" s="24">
        <f t="shared" si="408"/>
        <v>729.3</v>
      </c>
      <c r="T519" s="25">
        <f t="shared" si="408"/>
        <v>89154</v>
      </c>
      <c r="U519" s="24">
        <f t="shared" si="408"/>
        <v>229</v>
      </c>
      <c r="V519" s="25">
        <f t="shared" si="408"/>
        <v>18307</v>
      </c>
      <c r="W519" s="25">
        <f t="shared" si="408"/>
        <v>455910</v>
      </c>
      <c r="X519" s="72">
        <f t="shared" si="408"/>
        <v>434270</v>
      </c>
      <c r="Y519" s="20" t="s">
        <v>8</v>
      </c>
      <c r="Z519" s="21">
        <f t="shared" si="409"/>
        <v>4.8699404599333587</v>
      </c>
      <c r="AA519" s="22">
        <f t="shared" si="410"/>
        <v>24.903588791172776</v>
      </c>
      <c r="AB519" s="103">
        <f t="shared" si="411"/>
        <v>24380.213903743315</v>
      </c>
      <c r="AC519" s="106">
        <f t="shared" si="412"/>
        <v>8.0083114610673665</v>
      </c>
      <c r="AF519" s="132">
        <f t="shared" si="413"/>
        <v>-2207.4866310160428</v>
      </c>
      <c r="AG519" s="431">
        <f t="shared" si="414"/>
        <v>0</v>
      </c>
      <c r="AH519" s="431">
        <f t="shared" si="415"/>
        <v>0</v>
      </c>
    </row>
    <row r="520" spans="1:34" x14ac:dyDescent="0.25">
      <c r="A520" s="90" t="s">
        <v>29</v>
      </c>
      <c r="B520" s="560"/>
      <c r="C520" s="27">
        <v>17.149999999999999</v>
      </c>
      <c r="D520" s="28">
        <v>2151</v>
      </c>
      <c r="E520" s="16">
        <f t="shared" si="401"/>
        <v>125.42274052478135</v>
      </c>
      <c r="F520" s="17">
        <f t="shared" si="402"/>
        <v>4</v>
      </c>
      <c r="G520" s="18">
        <v>68.599999999999994</v>
      </c>
      <c r="H520" s="19">
        <v>8604</v>
      </c>
      <c r="I520" s="18">
        <v>21</v>
      </c>
      <c r="J520" s="19">
        <v>1444</v>
      </c>
      <c r="K520" s="19">
        <v>37960</v>
      </c>
      <c r="L520" s="136">
        <v>36430</v>
      </c>
      <c r="M520" s="20" t="s">
        <v>8</v>
      </c>
      <c r="N520" s="21">
        <f t="shared" si="403"/>
        <v>5.9584487534626041</v>
      </c>
      <c r="O520" s="22">
        <f t="shared" si="404"/>
        <v>26.288088642659279</v>
      </c>
      <c r="P520" s="23">
        <f t="shared" si="405"/>
        <v>2213.4110787172012</v>
      </c>
      <c r="Q520" s="100">
        <f t="shared" si="406"/>
        <v>0.67131566713156676</v>
      </c>
      <c r="R520" s="17">
        <f t="shared" si="407"/>
        <v>39.000000000000014</v>
      </c>
      <c r="S520" s="24">
        <f t="shared" si="408"/>
        <v>668.85000000000014</v>
      </c>
      <c r="T520" s="25">
        <f t="shared" si="408"/>
        <v>83889</v>
      </c>
      <c r="U520" s="24">
        <f t="shared" si="408"/>
        <v>209</v>
      </c>
      <c r="V520" s="25">
        <f t="shared" si="408"/>
        <v>16707</v>
      </c>
      <c r="W520" s="25">
        <f t="shared" si="408"/>
        <v>414810</v>
      </c>
      <c r="X520" s="72">
        <f t="shared" si="408"/>
        <v>395100</v>
      </c>
      <c r="Y520" s="20" t="s">
        <v>8</v>
      </c>
      <c r="Z520" s="21">
        <f t="shared" si="409"/>
        <v>5.0211887232896393</v>
      </c>
      <c r="AA520" s="22">
        <f t="shared" si="410"/>
        <v>24.82851499371521</v>
      </c>
      <c r="AB520" s="103">
        <f t="shared" si="411"/>
        <v>24187.172011661809</v>
      </c>
      <c r="AC520" s="106">
        <f t="shared" si="412"/>
        <v>7.7670850767085078</v>
      </c>
      <c r="AF520" s="132">
        <f t="shared" si="413"/>
        <v>-2213.4110787172012</v>
      </c>
      <c r="AG520" s="431">
        <f t="shared" si="414"/>
        <v>0</v>
      </c>
      <c r="AH520" s="431">
        <f t="shared" si="415"/>
        <v>0</v>
      </c>
    </row>
    <row r="521" spans="1:34" x14ac:dyDescent="0.25">
      <c r="A521" s="90" t="s">
        <v>30</v>
      </c>
      <c r="B521" s="560"/>
      <c r="C521" s="27">
        <v>16.600000000000001</v>
      </c>
      <c r="D521" s="28">
        <v>2133</v>
      </c>
      <c r="E521" s="16">
        <f t="shared" si="401"/>
        <v>128.49397590361446</v>
      </c>
      <c r="F521" s="17">
        <f t="shared" si="402"/>
        <v>4</v>
      </c>
      <c r="G521" s="18">
        <v>66.400000000000006</v>
      </c>
      <c r="H521" s="19">
        <v>8532</v>
      </c>
      <c r="I521" s="18">
        <v>17</v>
      </c>
      <c r="J521" s="19">
        <v>1710</v>
      </c>
      <c r="K521" s="19">
        <v>44970</v>
      </c>
      <c r="L521" s="136">
        <v>43150</v>
      </c>
      <c r="M521" s="20" t="s">
        <v>8</v>
      </c>
      <c r="N521" s="21">
        <f t="shared" si="403"/>
        <v>4.9894736842105267</v>
      </c>
      <c r="O521" s="22">
        <f t="shared" si="404"/>
        <v>26.298245614035089</v>
      </c>
      <c r="P521" s="23">
        <f t="shared" si="405"/>
        <v>2709.0361445783128</v>
      </c>
      <c r="Q521" s="100">
        <f t="shared" si="406"/>
        <v>0.80168776371308015</v>
      </c>
      <c r="R521" s="17">
        <f t="shared" si="407"/>
        <v>38.999999999999986</v>
      </c>
      <c r="S521" s="24">
        <f t="shared" si="408"/>
        <v>647.39999999999986</v>
      </c>
      <c r="T521" s="25">
        <f t="shared" si="408"/>
        <v>83187</v>
      </c>
      <c r="U521" s="24">
        <f t="shared" si="408"/>
        <v>197</v>
      </c>
      <c r="V521" s="25">
        <f t="shared" si="408"/>
        <v>17265</v>
      </c>
      <c r="W521" s="25">
        <f t="shared" si="408"/>
        <v>428650</v>
      </c>
      <c r="X521" s="72">
        <f t="shared" si="408"/>
        <v>408370</v>
      </c>
      <c r="Y521" s="20" t="s">
        <v>8</v>
      </c>
      <c r="Z521" s="21">
        <f t="shared" si="409"/>
        <v>4.8182450043440488</v>
      </c>
      <c r="AA521" s="22">
        <f t="shared" si="410"/>
        <v>24.827686070083985</v>
      </c>
      <c r="AB521" s="103">
        <f t="shared" si="411"/>
        <v>25822.289156626503</v>
      </c>
      <c r="AC521" s="106">
        <f t="shared" si="412"/>
        <v>8.0942334739803101</v>
      </c>
      <c r="AF521" s="132">
        <f t="shared" si="413"/>
        <v>-2709.0361445783128</v>
      </c>
      <c r="AG521" s="431">
        <f t="shared" si="414"/>
        <v>0</v>
      </c>
      <c r="AH521" s="431">
        <f t="shared" si="415"/>
        <v>0</v>
      </c>
    </row>
    <row r="522" spans="1:34" x14ac:dyDescent="0.25">
      <c r="A522" s="90" t="s">
        <v>31</v>
      </c>
      <c r="B522" s="560"/>
      <c r="C522" s="27">
        <v>14.28</v>
      </c>
      <c r="D522" s="28">
        <v>1762</v>
      </c>
      <c r="E522" s="16">
        <f t="shared" si="401"/>
        <v>123.38935574229693</v>
      </c>
      <c r="F522" s="17">
        <f t="shared" si="402"/>
        <v>4</v>
      </c>
      <c r="G522" s="18">
        <v>57.12</v>
      </c>
      <c r="H522" s="19">
        <v>7048</v>
      </c>
      <c r="I522" s="18">
        <v>18</v>
      </c>
      <c r="J522" s="19">
        <v>1422</v>
      </c>
      <c r="K522" s="19">
        <v>34840</v>
      </c>
      <c r="L522" s="136">
        <v>33430</v>
      </c>
      <c r="M522" s="20" t="s">
        <v>8</v>
      </c>
      <c r="N522" s="21">
        <f t="shared" si="403"/>
        <v>4.9563994374120952</v>
      </c>
      <c r="O522" s="22">
        <f t="shared" si="404"/>
        <v>24.500703234880451</v>
      </c>
      <c r="P522" s="23">
        <f t="shared" si="405"/>
        <v>2439.7759103641456</v>
      </c>
      <c r="Q522" s="100">
        <f t="shared" si="406"/>
        <v>0.80703745743473321</v>
      </c>
      <c r="R522" s="17">
        <f t="shared" si="407"/>
        <v>39.000000000000007</v>
      </c>
      <c r="S522" s="24">
        <f t="shared" si="408"/>
        <v>556.92000000000007</v>
      </c>
      <c r="T522" s="25">
        <f t="shared" si="408"/>
        <v>68718</v>
      </c>
      <c r="U522" s="24">
        <f t="shared" si="408"/>
        <v>175</v>
      </c>
      <c r="V522" s="25">
        <f t="shared" si="408"/>
        <v>13644</v>
      </c>
      <c r="W522" s="25">
        <f t="shared" si="408"/>
        <v>319710</v>
      </c>
      <c r="X522" s="72">
        <f t="shared" si="408"/>
        <v>304730</v>
      </c>
      <c r="Y522" s="20" t="s">
        <v>8</v>
      </c>
      <c r="Z522" s="21">
        <f t="shared" si="409"/>
        <v>5.0364995602462619</v>
      </c>
      <c r="AA522" s="22">
        <f t="shared" si="410"/>
        <v>23.432277924362356</v>
      </c>
      <c r="AB522" s="103">
        <f t="shared" si="411"/>
        <v>22388.655462184874</v>
      </c>
      <c r="AC522" s="106">
        <f t="shared" si="412"/>
        <v>7.7434733257661748</v>
      </c>
      <c r="AF522" s="132">
        <f t="shared" si="413"/>
        <v>-2439.7759103641456</v>
      </c>
      <c r="AG522" s="431">
        <f t="shared" si="414"/>
        <v>0</v>
      </c>
      <c r="AH522" s="431">
        <f t="shared" si="415"/>
        <v>0</v>
      </c>
    </row>
    <row r="523" spans="1:34" x14ac:dyDescent="0.25">
      <c r="A523" s="90" t="s">
        <v>32</v>
      </c>
      <c r="B523" s="560"/>
      <c r="C523" s="27">
        <v>19.53</v>
      </c>
      <c r="D523" s="28">
        <v>2423</v>
      </c>
      <c r="E523" s="16">
        <f t="shared" si="401"/>
        <v>124.06554019457245</v>
      </c>
      <c r="F523" s="17">
        <f t="shared" si="402"/>
        <v>4</v>
      </c>
      <c r="G523" s="18">
        <v>78.12</v>
      </c>
      <c r="H523" s="19">
        <v>9692</v>
      </c>
      <c r="I523" s="18">
        <v>23</v>
      </c>
      <c r="J523" s="19">
        <v>1577</v>
      </c>
      <c r="K523" s="19">
        <v>41720</v>
      </c>
      <c r="L523" s="136">
        <v>40030</v>
      </c>
      <c r="M523" s="20" t="s">
        <v>8</v>
      </c>
      <c r="N523" s="21">
        <f t="shared" si="403"/>
        <v>6.1458465440710208</v>
      </c>
      <c r="O523" s="22">
        <f t="shared" si="404"/>
        <v>26.455294863665188</v>
      </c>
      <c r="P523" s="245">
        <f t="shared" si="405"/>
        <v>2136.2007168458781</v>
      </c>
      <c r="Q523" s="100">
        <f t="shared" si="406"/>
        <v>0.65084605860503508</v>
      </c>
      <c r="R523" s="17">
        <f t="shared" si="407"/>
        <v>39</v>
      </c>
      <c r="S523" s="24">
        <f t="shared" si="408"/>
        <v>761.67000000000007</v>
      </c>
      <c r="T523" s="25">
        <f t="shared" si="408"/>
        <v>94497</v>
      </c>
      <c r="U523" s="24">
        <f t="shared" si="408"/>
        <v>245</v>
      </c>
      <c r="V523" s="25">
        <f t="shared" si="408"/>
        <v>19273</v>
      </c>
      <c r="W523" s="25">
        <f t="shared" si="408"/>
        <v>487830</v>
      </c>
      <c r="X523" s="72">
        <f t="shared" si="408"/>
        <v>464700</v>
      </c>
      <c r="Y523" s="20" t="s">
        <v>8</v>
      </c>
      <c r="Z523" s="21">
        <f t="shared" si="409"/>
        <v>4.9030768432522178</v>
      </c>
      <c r="AA523" s="22">
        <f t="shared" si="410"/>
        <v>25.311575779588026</v>
      </c>
      <c r="AB523" s="103">
        <f t="shared" si="411"/>
        <v>24978.494623655912</v>
      </c>
      <c r="AC523" s="106">
        <f t="shared" si="412"/>
        <v>7.9541890218737104</v>
      </c>
      <c r="AF523" s="132">
        <f t="shared" si="413"/>
        <v>-2136.2007168458781</v>
      </c>
      <c r="AG523" s="431">
        <f t="shared" si="414"/>
        <v>0</v>
      </c>
      <c r="AH523" s="431">
        <f t="shared" si="415"/>
        <v>0</v>
      </c>
    </row>
    <row r="524" spans="1:34" x14ac:dyDescent="0.25">
      <c r="A524" s="90" t="s">
        <v>33</v>
      </c>
      <c r="B524" s="560"/>
      <c r="C524" s="27">
        <v>19.88</v>
      </c>
      <c r="D524" s="28">
        <v>2473</v>
      </c>
      <c r="E524" s="16">
        <f t="shared" si="401"/>
        <v>124.39637826961771</v>
      </c>
      <c r="F524" s="17">
        <f t="shared" si="402"/>
        <v>4</v>
      </c>
      <c r="G524" s="18">
        <v>79.52</v>
      </c>
      <c r="H524" s="19">
        <v>9892</v>
      </c>
      <c r="I524" s="18">
        <v>22</v>
      </c>
      <c r="J524" s="19">
        <v>1916</v>
      </c>
      <c r="K524" s="19">
        <v>50270</v>
      </c>
      <c r="L524" s="136">
        <v>48230</v>
      </c>
      <c r="M524" s="20" t="s">
        <v>8</v>
      </c>
      <c r="N524" s="21">
        <f t="shared" si="403"/>
        <v>5.1628392484342376</v>
      </c>
      <c r="O524" s="22">
        <f t="shared" si="404"/>
        <v>26.236951983298539</v>
      </c>
      <c r="P524" s="23">
        <f t="shared" si="405"/>
        <v>2528.6720321931589</v>
      </c>
      <c r="Q524" s="100">
        <f t="shared" si="406"/>
        <v>0.77476748887990299</v>
      </c>
      <c r="R524" s="17">
        <f t="shared" si="407"/>
        <v>39</v>
      </c>
      <c r="S524" s="24">
        <f t="shared" si="408"/>
        <v>775.31999999999994</v>
      </c>
      <c r="T524" s="25">
        <f t="shared" si="408"/>
        <v>96447</v>
      </c>
      <c r="U524" s="24">
        <f t="shared" si="408"/>
        <v>235</v>
      </c>
      <c r="V524" s="25">
        <f t="shared" si="408"/>
        <v>20306</v>
      </c>
      <c r="W524" s="25">
        <f t="shared" si="408"/>
        <v>505140</v>
      </c>
      <c r="X524" s="72">
        <f t="shared" si="408"/>
        <v>481270</v>
      </c>
      <c r="Y524" s="20" t="s">
        <v>8</v>
      </c>
      <c r="Z524" s="21">
        <f t="shared" si="409"/>
        <v>4.7496798975672219</v>
      </c>
      <c r="AA524" s="22">
        <f t="shared" si="410"/>
        <v>24.876391214419382</v>
      </c>
      <c r="AB524" s="103">
        <f t="shared" si="411"/>
        <v>25409.456740442656</v>
      </c>
      <c r="AC524" s="106">
        <f t="shared" si="412"/>
        <v>8.2110796603315812</v>
      </c>
      <c r="AF524" s="132">
        <f t="shared" si="413"/>
        <v>-2528.6720321931589</v>
      </c>
      <c r="AG524" s="431">
        <f t="shared" si="414"/>
        <v>0</v>
      </c>
      <c r="AH524" s="431">
        <f t="shared" si="415"/>
        <v>0</v>
      </c>
    </row>
    <row r="525" spans="1:34" x14ac:dyDescent="0.25">
      <c r="A525" s="90" t="s">
        <v>34</v>
      </c>
      <c r="B525" s="560"/>
      <c r="C525" s="27">
        <v>19.899999999999999</v>
      </c>
      <c r="D525" s="28">
        <v>2485</v>
      </c>
      <c r="E525" s="16">
        <f t="shared" si="401"/>
        <v>124.87437185929649</v>
      </c>
      <c r="F525" s="17">
        <f t="shared" si="402"/>
        <v>4</v>
      </c>
      <c r="G525" s="18">
        <v>79.599999999999994</v>
      </c>
      <c r="H525" s="19">
        <v>9940</v>
      </c>
      <c r="I525" s="18">
        <v>21</v>
      </c>
      <c r="J525" s="19">
        <v>1949</v>
      </c>
      <c r="K525" s="19">
        <v>51300</v>
      </c>
      <c r="L525" s="136">
        <v>49230</v>
      </c>
      <c r="M525" s="20" t="s">
        <v>8</v>
      </c>
      <c r="N525" s="21">
        <f t="shared" si="403"/>
        <v>5.1000513083632635</v>
      </c>
      <c r="O525" s="22">
        <f t="shared" si="404"/>
        <v>26.321190354027706</v>
      </c>
      <c r="P525" s="23">
        <f t="shared" si="405"/>
        <v>2577.8894472361812</v>
      </c>
      <c r="Q525" s="100">
        <f t="shared" si="406"/>
        <v>0.78430583501006035</v>
      </c>
      <c r="R525" s="17">
        <f t="shared" si="407"/>
        <v>39.000000000000007</v>
      </c>
      <c r="S525" s="24">
        <f t="shared" si="408"/>
        <v>776.10000000000014</v>
      </c>
      <c r="T525" s="25">
        <f t="shared" si="408"/>
        <v>96915</v>
      </c>
      <c r="U525" s="24">
        <f t="shared" si="408"/>
        <v>240</v>
      </c>
      <c r="V525" s="25">
        <f t="shared" si="408"/>
        <v>20755</v>
      </c>
      <c r="W525" s="25">
        <f t="shared" si="408"/>
        <v>513420</v>
      </c>
      <c r="X525" s="72">
        <f t="shared" si="408"/>
        <v>489180</v>
      </c>
      <c r="Y525" s="20" t="s">
        <v>8</v>
      </c>
      <c r="Z525" s="21">
        <f t="shared" si="409"/>
        <v>4.6694772344013487</v>
      </c>
      <c r="AA525" s="22">
        <f t="shared" si="410"/>
        <v>24.737171765839555</v>
      </c>
      <c r="AB525" s="103">
        <f t="shared" si="411"/>
        <v>25800.000000000004</v>
      </c>
      <c r="AC525" s="106">
        <f t="shared" si="412"/>
        <v>8.352112676056338</v>
      </c>
      <c r="AF525" s="132">
        <f t="shared" si="413"/>
        <v>-2577.8894472361812</v>
      </c>
      <c r="AG525" s="431">
        <f t="shared" si="414"/>
        <v>0</v>
      </c>
      <c r="AH525" s="431">
        <f t="shared" si="415"/>
        <v>0</v>
      </c>
    </row>
    <row r="526" spans="1:34" x14ac:dyDescent="0.25">
      <c r="A526" s="90" t="s">
        <v>35</v>
      </c>
      <c r="B526" s="560"/>
      <c r="C526" s="27">
        <v>16.489999999999998</v>
      </c>
      <c r="D526" s="28">
        <v>2171</v>
      </c>
      <c r="E526" s="16">
        <f t="shared" si="401"/>
        <v>131.65554881746513</v>
      </c>
      <c r="F526" s="17">
        <f t="shared" si="402"/>
        <v>4</v>
      </c>
      <c r="G526" s="18">
        <v>65.959999999999994</v>
      </c>
      <c r="H526" s="19">
        <v>8684</v>
      </c>
      <c r="I526" s="18">
        <v>20</v>
      </c>
      <c r="J526" s="19">
        <v>1644</v>
      </c>
      <c r="K526" s="19">
        <v>42810</v>
      </c>
      <c r="L526" s="136">
        <v>41080</v>
      </c>
      <c r="M526" s="20" t="s">
        <v>8</v>
      </c>
      <c r="N526" s="21">
        <f t="shared" si="403"/>
        <v>5.2822384428223845</v>
      </c>
      <c r="O526" s="22">
        <f t="shared" si="404"/>
        <v>26.040145985401459</v>
      </c>
      <c r="P526" s="23">
        <f t="shared" si="405"/>
        <v>2596.1188599151005</v>
      </c>
      <c r="Q526" s="100">
        <f t="shared" si="406"/>
        <v>0.75725472132657756</v>
      </c>
      <c r="R526" s="17">
        <f t="shared" si="407"/>
        <v>40.000000000000007</v>
      </c>
      <c r="S526" s="24">
        <f t="shared" si="408"/>
        <v>659.6</v>
      </c>
      <c r="T526" s="25">
        <f t="shared" si="408"/>
        <v>86840</v>
      </c>
      <c r="U526" s="24">
        <f t="shared" si="408"/>
        <v>210</v>
      </c>
      <c r="V526" s="25">
        <f t="shared" si="408"/>
        <v>16416</v>
      </c>
      <c r="W526" s="25">
        <f t="shared" si="408"/>
        <v>412080</v>
      </c>
      <c r="X526" s="72">
        <f t="shared" si="408"/>
        <v>392730</v>
      </c>
      <c r="Y526" s="20" t="s">
        <v>8</v>
      </c>
      <c r="Z526" s="21">
        <f t="shared" si="409"/>
        <v>5.2899610136452244</v>
      </c>
      <c r="AA526" s="22">
        <f t="shared" si="410"/>
        <v>25.102339181286549</v>
      </c>
      <c r="AB526" s="103">
        <f t="shared" si="411"/>
        <v>24989.690721649487</v>
      </c>
      <c r="AC526" s="106">
        <f t="shared" si="412"/>
        <v>7.5614923998157533</v>
      </c>
      <c r="AF526" s="132">
        <f t="shared" si="413"/>
        <v>-2596.1188599151005</v>
      </c>
      <c r="AG526" s="431">
        <f t="shared" si="414"/>
        <v>0</v>
      </c>
      <c r="AH526" s="431">
        <f t="shared" si="415"/>
        <v>0</v>
      </c>
    </row>
    <row r="527" spans="1:34" x14ac:dyDescent="0.25">
      <c r="A527" s="90" t="s">
        <v>36</v>
      </c>
      <c r="B527" s="560"/>
      <c r="C527" s="222">
        <v>19.05</v>
      </c>
      <c r="D527" s="223">
        <v>2490</v>
      </c>
      <c r="E527" s="224">
        <f t="shared" si="401"/>
        <v>130.70866141732282</v>
      </c>
      <c r="F527" s="225">
        <f t="shared" si="402"/>
        <v>4.4750656167978997</v>
      </c>
      <c r="G527" s="226">
        <v>85.25</v>
      </c>
      <c r="H527" s="227">
        <v>11143</v>
      </c>
      <c r="I527" s="226">
        <v>24</v>
      </c>
      <c r="J527" s="227">
        <v>2080</v>
      </c>
      <c r="K527" s="227">
        <v>54690</v>
      </c>
      <c r="L527" s="136">
        <v>52480</v>
      </c>
      <c r="M527" s="20" t="s">
        <v>8</v>
      </c>
      <c r="N527" s="21">
        <f t="shared" si="403"/>
        <v>5.3572115384615389</v>
      </c>
      <c r="O527" s="22">
        <f t="shared" si="404"/>
        <v>26.29326923076923</v>
      </c>
      <c r="P527" s="23">
        <f t="shared" si="405"/>
        <v>2870.8661417322833</v>
      </c>
      <c r="Q527" s="100">
        <f t="shared" si="406"/>
        <v>0.83534136546184734</v>
      </c>
      <c r="R527" s="17">
        <f t="shared" si="407"/>
        <v>40.000000000000007</v>
      </c>
      <c r="S527" s="24">
        <f t="shared" si="408"/>
        <v>762.00000000000011</v>
      </c>
      <c r="T527" s="25">
        <f t="shared" si="408"/>
        <v>99600</v>
      </c>
      <c r="U527" s="24">
        <f t="shared" si="408"/>
        <v>253</v>
      </c>
      <c r="V527" s="25">
        <f t="shared" si="408"/>
        <v>19579</v>
      </c>
      <c r="W527" s="25">
        <f t="shared" si="408"/>
        <v>490240</v>
      </c>
      <c r="X527" s="72">
        <f t="shared" si="408"/>
        <v>467220</v>
      </c>
      <c r="Y527" s="20" t="s">
        <v>8</v>
      </c>
      <c r="Z527" s="21">
        <f t="shared" si="409"/>
        <v>5.0870830992389804</v>
      </c>
      <c r="AA527" s="22">
        <f t="shared" si="410"/>
        <v>25.039072475611626</v>
      </c>
      <c r="AB527" s="103">
        <f t="shared" si="411"/>
        <v>25734.383202099736</v>
      </c>
      <c r="AC527" s="106">
        <f t="shared" si="412"/>
        <v>7.8630522088353416</v>
      </c>
      <c r="AF527" s="257">
        <f t="shared" si="413"/>
        <v>-2870.8661417322833</v>
      </c>
      <c r="AG527" s="431">
        <f t="shared" si="414"/>
        <v>0</v>
      </c>
      <c r="AH527" s="431">
        <f t="shared" si="415"/>
        <v>0</v>
      </c>
    </row>
    <row r="528" spans="1:34" x14ac:dyDescent="0.25">
      <c r="A528" s="90" t="s">
        <v>37</v>
      </c>
      <c r="B528" s="560"/>
      <c r="C528" s="222">
        <v>20.239999999999998</v>
      </c>
      <c r="D528" s="223">
        <v>2519</v>
      </c>
      <c r="E528" s="224">
        <f t="shared" si="401"/>
        <v>124.45652173913045</v>
      </c>
      <c r="F528" s="225">
        <f t="shared" si="402"/>
        <v>5.0000000000000009</v>
      </c>
      <c r="G528" s="226">
        <v>101.2</v>
      </c>
      <c r="H528" s="227">
        <v>12595</v>
      </c>
      <c r="I528" s="226">
        <v>32</v>
      </c>
      <c r="J528" s="227">
        <v>2235</v>
      </c>
      <c r="K528" s="227">
        <v>56750</v>
      </c>
      <c r="L528" s="136">
        <v>54460</v>
      </c>
      <c r="M528" s="20" t="s">
        <v>8</v>
      </c>
      <c r="N528" s="21">
        <f t="shared" si="403"/>
        <v>5.6353467561521251</v>
      </c>
      <c r="O528" s="22">
        <f t="shared" si="404"/>
        <v>25.391498881431769</v>
      </c>
      <c r="P528" s="23">
        <f t="shared" si="405"/>
        <v>2803.8537549407115</v>
      </c>
      <c r="Q528" s="100">
        <f t="shared" si="406"/>
        <v>0.88725684795553794</v>
      </c>
      <c r="R528" s="17">
        <f t="shared" si="407"/>
        <v>40.000000000000007</v>
      </c>
      <c r="S528" s="24">
        <f t="shared" si="408"/>
        <v>809.60000000000014</v>
      </c>
      <c r="T528" s="25">
        <f t="shared" si="408"/>
        <v>100760</v>
      </c>
      <c r="U528" s="24">
        <f t="shared" si="408"/>
        <v>251</v>
      </c>
      <c r="V528" s="25">
        <f t="shared" si="408"/>
        <v>18558</v>
      </c>
      <c r="W528" s="25">
        <f t="shared" si="408"/>
        <v>462270</v>
      </c>
      <c r="X528" s="72">
        <f t="shared" si="408"/>
        <v>440470</v>
      </c>
      <c r="Y528" s="20" t="s">
        <v>8</v>
      </c>
      <c r="Z528" s="21">
        <f t="shared" si="409"/>
        <v>5.4294643819377084</v>
      </c>
      <c r="AA528" s="22">
        <f t="shared" si="410"/>
        <v>24.909473003556418</v>
      </c>
      <c r="AB528" s="103">
        <f t="shared" si="411"/>
        <v>22839.426877470356</v>
      </c>
      <c r="AC528" s="106">
        <f t="shared" si="412"/>
        <v>7.3672092100039697</v>
      </c>
      <c r="AF528" s="132">
        <f t="shared" si="413"/>
        <v>-2803.8537549407115</v>
      </c>
      <c r="AG528" s="431">
        <f t="shared" si="414"/>
        <v>0</v>
      </c>
      <c r="AH528" s="431">
        <f t="shared" si="415"/>
        <v>0</v>
      </c>
    </row>
    <row r="529" spans="1:34" x14ac:dyDescent="0.25">
      <c r="A529" s="90" t="s">
        <v>18</v>
      </c>
      <c r="B529" s="560"/>
      <c r="C529" s="222">
        <v>15.47</v>
      </c>
      <c r="D529" s="223">
        <v>1640</v>
      </c>
      <c r="E529" s="224">
        <f t="shared" si="401"/>
        <v>106.01163542340012</v>
      </c>
      <c r="F529" s="225">
        <f t="shared" si="402"/>
        <v>4</v>
      </c>
      <c r="G529" s="226">
        <v>61.88</v>
      </c>
      <c r="H529" s="227">
        <v>6560</v>
      </c>
      <c r="I529" s="226">
        <v>18</v>
      </c>
      <c r="J529" s="227">
        <v>1313</v>
      </c>
      <c r="K529" s="227">
        <v>33100</v>
      </c>
      <c r="L529" s="136">
        <v>31760</v>
      </c>
      <c r="M529" s="20" t="s">
        <v>8</v>
      </c>
      <c r="N529" s="21">
        <f t="shared" si="403"/>
        <v>4.9961919268849959</v>
      </c>
      <c r="O529" s="22">
        <f t="shared" si="404"/>
        <v>25.209444021325208</v>
      </c>
      <c r="P529" s="245">
        <f t="shared" si="405"/>
        <v>2139.6250808015511</v>
      </c>
      <c r="Q529" s="100">
        <f t="shared" si="406"/>
        <v>0.80060975609756102</v>
      </c>
      <c r="R529" s="17">
        <f t="shared" si="407"/>
        <v>38.999999999999993</v>
      </c>
      <c r="S529" s="24">
        <f t="shared" si="408"/>
        <v>603.32999999999993</v>
      </c>
      <c r="T529" s="25">
        <f t="shared" si="408"/>
        <v>63960</v>
      </c>
      <c r="U529" s="24">
        <f t="shared" si="408"/>
        <v>186</v>
      </c>
      <c r="V529" s="25">
        <f t="shared" si="408"/>
        <v>13896</v>
      </c>
      <c r="W529" s="25">
        <f t="shared" si="408"/>
        <v>337590</v>
      </c>
      <c r="X529" s="72">
        <f t="shared" si="408"/>
        <v>321750</v>
      </c>
      <c r="Y529" s="20" t="s">
        <v>8</v>
      </c>
      <c r="Z529" s="21">
        <f t="shared" si="409"/>
        <v>4.6027633851468046</v>
      </c>
      <c r="AA529" s="22">
        <f t="shared" si="410"/>
        <v>24.2940414507772</v>
      </c>
      <c r="AB529" s="195">
        <f t="shared" si="411"/>
        <v>21822.236586942468</v>
      </c>
      <c r="AC529" s="106">
        <f t="shared" si="412"/>
        <v>8.4731707317073166</v>
      </c>
      <c r="AE529">
        <v>230</v>
      </c>
      <c r="AF529" s="132">
        <f t="shared" si="413"/>
        <v>-2139.6250808015511</v>
      </c>
      <c r="AG529" s="431">
        <f t="shared" si="414"/>
        <v>184.14024390243904</v>
      </c>
      <c r="AH529" s="431">
        <f t="shared" si="415"/>
        <v>4642.0731707317073</v>
      </c>
    </row>
    <row r="530" spans="1:34" x14ac:dyDescent="0.25">
      <c r="A530" s="90" t="s">
        <v>38</v>
      </c>
      <c r="B530" s="560"/>
      <c r="C530" s="222">
        <v>20.6</v>
      </c>
      <c r="D530" s="223">
        <v>2628</v>
      </c>
      <c r="E530" s="224">
        <f t="shared" si="401"/>
        <v>127.57281553398057</v>
      </c>
      <c r="F530" s="225">
        <f t="shared" si="402"/>
        <v>5</v>
      </c>
      <c r="G530" s="226">
        <v>103</v>
      </c>
      <c r="H530" s="227">
        <v>13140</v>
      </c>
      <c r="I530" s="226">
        <v>26</v>
      </c>
      <c r="J530" s="227">
        <v>2574</v>
      </c>
      <c r="K530" s="227">
        <v>69010</v>
      </c>
      <c r="L530" s="136">
        <v>66220</v>
      </c>
      <c r="M530" s="20" t="s">
        <v>8</v>
      </c>
      <c r="N530" s="21">
        <f t="shared" si="403"/>
        <v>5.104895104895105</v>
      </c>
      <c r="O530" s="22">
        <f t="shared" si="404"/>
        <v>26.810411810411811</v>
      </c>
      <c r="P530" s="23">
        <f t="shared" si="405"/>
        <v>3349.9999999999995</v>
      </c>
      <c r="Q530" s="100">
        <f t="shared" si="406"/>
        <v>0.97945205479452058</v>
      </c>
      <c r="R530" s="17">
        <f t="shared" si="407"/>
        <v>40</v>
      </c>
      <c r="S530" s="24">
        <f t="shared" si="408"/>
        <v>824</v>
      </c>
      <c r="T530" s="25">
        <f t="shared" si="408"/>
        <v>105120</v>
      </c>
      <c r="U530" s="24">
        <f t="shared" si="408"/>
        <v>233</v>
      </c>
      <c r="V530" s="25">
        <f t="shared" si="408"/>
        <v>22285</v>
      </c>
      <c r="W530" s="25">
        <f t="shared" si="408"/>
        <v>557360</v>
      </c>
      <c r="X530" s="72">
        <f t="shared" si="408"/>
        <v>513150</v>
      </c>
      <c r="Y530" s="20" t="s">
        <v>8</v>
      </c>
      <c r="Z530" s="21">
        <f t="shared" si="409"/>
        <v>4.7170742652008073</v>
      </c>
      <c r="AA530" s="22">
        <f t="shared" si="410"/>
        <v>25.010545209782364</v>
      </c>
      <c r="AB530" s="103">
        <f t="shared" si="411"/>
        <v>27056.310679611648</v>
      </c>
      <c r="AC530" s="106">
        <f t="shared" si="412"/>
        <v>8.4798325722983261</v>
      </c>
      <c r="AF530" s="132">
        <f t="shared" si="413"/>
        <v>-3349.9999999999995</v>
      </c>
      <c r="AG530" s="431">
        <f t="shared" si="414"/>
        <v>0</v>
      </c>
      <c r="AH530" s="431">
        <f t="shared" si="415"/>
        <v>0</v>
      </c>
    </row>
    <row r="531" spans="1:34" x14ac:dyDescent="0.25">
      <c r="A531" s="90" t="s">
        <v>39</v>
      </c>
      <c r="B531" s="560"/>
      <c r="C531" s="27">
        <v>17.48</v>
      </c>
      <c r="D531" s="28">
        <v>2303</v>
      </c>
      <c r="E531" s="16">
        <f t="shared" si="401"/>
        <v>131.75057208237985</v>
      </c>
      <c r="F531" s="17">
        <f t="shared" si="402"/>
        <v>5</v>
      </c>
      <c r="G531" s="18">
        <v>87.4</v>
      </c>
      <c r="H531" s="19">
        <v>11515</v>
      </c>
      <c r="I531" s="18">
        <v>21</v>
      </c>
      <c r="J531" s="19">
        <v>2102</v>
      </c>
      <c r="K531" s="19">
        <v>55480</v>
      </c>
      <c r="L531" s="136">
        <v>53240</v>
      </c>
      <c r="M531" s="20" t="s">
        <v>8</v>
      </c>
      <c r="N531" s="21">
        <f t="shared" si="403"/>
        <v>5.4781160799238817</v>
      </c>
      <c r="O531" s="22">
        <f t="shared" si="404"/>
        <v>26.393910561370124</v>
      </c>
      <c r="P531" s="23">
        <f t="shared" si="405"/>
        <v>3173.913043478261</v>
      </c>
      <c r="Q531" s="100">
        <f t="shared" si="406"/>
        <v>0.9127225358228398</v>
      </c>
      <c r="R531" s="17">
        <f t="shared" si="407"/>
        <v>40</v>
      </c>
      <c r="S531" s="24">
        <f t="shared" si="408"/>
        <v>699.2</v>
      </c>
      <c r="T531" s="25">
        <f t="shared" si="408"/>
        <v>92120</v>
      </c>
      <c r="U531" s="24">
        <f t="shared" si="408"/>
        <v>222</v>
      </c>
      <c r="V531" s="25">
        <f t="shared" si="408"/>
        <v>18044</v>
      </c>
      <c r="W531" s="25">
        <f t="shared" si="408"/>
        <v>450990</v>
      </c>
      <c r="X531" s="72">
        <f t="shared" si="408"/>
        <v>429750</v>
      </c>
      <c r="Y531" s="20" t="s">
        <v>8</v>
      </c>
      <c r="Z531" s="21">
        <f t="shared" si="409"/>
        <v>5.105298160053203</v>
      </c>
      <c r="AA531" s="22">
        <f t="shared" si="410"/>
        <v>24.993903790733761</v>
      </c>
      <c r="AB531" s="103">
        <f t="shared" si="411"/>
        <v>25800.343249427919</v>
      </c>
      <c r="AC531" s="106">
        <f t="shared" si="412"/>
        <v>7.8349978289188016</v>
      </c>
      <c r="AF531" s="132">
        <f t="shared" si="413"/>
        <v>-3173.913043478261</v>
      </c>
      <c r="AG531" s="431">
        <f t="shared" si="414"/>
        <v>0</v>
      </c>
      <c r="AH531" s="431">
        <f t="shared" si="415"/>
        <v>0</v>
      </c>
    </row>
    <row r="532" spans="1:34" x14ac:dyDescent="0.25">
      <c r="A532" s="90" t="s">
        <v>40</v>
      </c>
      <c r="B532" s="560"/>
      <c r="C532" s="27">
        <v>12.81</v>
      </c>
      <c r="D532" s="28">
        <v>1641</v>
      </c>
      <c r="E532" s="16">
        <f t="shared" si="401"/>
        <v>128.10304449648712</v>
      </c>
      <c r="F532" s="17">
        <f t="shared" si="402"/>
        <v>4</v>
      </c>
      <c r="G532" s="18">
        <v>51.24</v>
      </c>
      <c r="H532" s="19">
        <v>6564</v>
      </c>
      <c r="I532" s="18">
        <v>16</v>
      </c>
      <c r="J532" s="19">
        <v>1208</v>
      </c>
      <c r="K532" s="19">
        <v>27770</v>
      </c>
      <c r="L532" s="136">
        <v>26650</v>
      </c>
      <c r="M532" s="20" t="s">
        <v>8</v>
      </c>
      <c r="N532" s="21">
        <f t="shared" si="403"/>
        <v>5.4337748344370862</v>
      </c>
      <c r="O532" s="22">
        <f t="shared" si="404"/>
        <v>22.98841059602649</v>
      </c>
      <c r="P532" s="23">
        <f t="shared" si="405"/>
        <v>2167.8376268540201</v>
      </c>
      <c r="Q532" s="100">
        <f t="shared" si="406"/>
        <v>0.73613650213284587</v>
      </c>
      <c r="R532" s="17">
        <f t="shared" si="407"/>
        <v>39</v>
      </c>
      <c r="S532" s="24">
        <f t="shared" si="408"/>
        <v>499.59000000000003</v>
      </c>
      <c r="T532" s="25">
        <f t="shared" si="408"/>
        <v>63999</v>
      </c>
      <c r="U532" s="24">
        <f t="shared" si="408"/>
        <v>155</v>
      </c>
      <c r="V532" s="25">
        <f t="shared" si="408"/>
        <v>12605</v>
      </c>
      <c r="W532" s="25">
        <f t="shared" si="408"/>
        <v>295530</v>
      </c>
      <c r="X532" s="72">
        <f t="shared" si="408"/>
        <v>281510</v>
      </c>
      <c r="Y532" s="20" t="s">
        <v>8</v>
      </c>
      <c r="Z532" s="21">
        <f t="shared" si="409"/>
        <v>5.077270924236414</v>
      </c>
      <c r="AA532" s="22">
        <f t="shared" si="410"/>
        <v>23.445458151527173</v>
      </c>
      <c r="AB532" s="103">
        <f t="shared" si="411"/>
        <v>23070.257611241217</v>
      </c>
      <c r="AC532" s="106">
        <f t="shared" si="412"/>
        <v>7.6812918951858622</v>
      </c>
      <c r="AF532" s="132">
        <f t="shared" si="413"/>
        <v>-2167.8376268540201</v>
      </c>
      <c r="AG532" s="431">
        <f t="shared" si="414"/>
        <v>0</v>
      </c>
      <c r="AH532" s="431">
        <f t="shared" si="415"/>
        <v>0</v>
      </c>
    </row>
    <row r="533" spans="1:34" x14ac:dyDescent="0.25">
      <c r="A533" s="91" t="s">
        <v>41</v>
      </c>
      <c r="B533" s="561"/>
      <c r="C533" s="54">
        <v>2.2200000000000002</v>
      </c>
      <c r="D533" s="55">
        <v>278</v>
      </c>
      <c r="E533" s="11">
        <f t="shared" si="401"/>
        <v>125.22522522522522</v>
      </c>
      <c r="F533" s="7">
        <f t="shared" si="402"/>
        <v>4</v>
      </c>
      <c r="G533" s="6">
        <v>8.8800000000000008</v>
      </c>
      <c r="H533" s="5">
        <v>1112</v>
      </c>
      <c r="I533" s="6">
        <v>4</v>
      </c>
      <c r="J533" s="5">
        <v>247</v>
      </c>
      <c r="K533" s="5">
        <v>6080</v>
      </c>
      <c r="L533" s="137">
        <v>5830</v>
      </c>
      <c r="M533" s="131" t="s">
        <v>8</v>
      </c>
      <c r="N533" s="60">
        <f t="shared" si="403"/>
        <v>4.5020242914979756</v>
      </c>
      <c r="O533" s="61">
        <f t="shared" si="404"/>
        <v>24.615384615384617</v>
      </c>
      <c r="P533" s="62">
        <f t="shared" si="405"/>
        <v>2738.7387387387384</v>
      </c>
      <c r="Q533" s="120">
        <f t="shared" si="406"/>
        <v>0.88848920863309355</v>
      </c>
      <c r="R533" s="17">
        <f t="shared" si="407"/>
        <v>38.999999999999993</v>
      </c>
      <c r="S533" s="24">
        <f t="shared" ref="S533:X548" si="416">G533+S482</f>
        <v>86.58</v>
      </c>
      <c r="T533" s="25">
        <f t="shared" si="416"/>
        <v>10842</v>
      </c>
      <c r="U533" s="24">
        <f t="shared" si="416"/>
        <v>39</v>
      </c>
      <c r="V533" s="25">
        <f t="shared" si="416"/>
        <v>2739</v>
      </c>
      <c r="W533" s="25">
        <f t="shared" si="416"/>
        <v>67990</v>
      </c>
      <c r="X533" s="72">
        <f t="shared" si="416"/>
        <v>64780</v>
      </c>
      <c r="Y533" s="131" t="s">
        <v>8</v>
      </c>
      <c r="Z533" s="21">
        <f t="shared" si="409"/>
        <v>3.9583789704271632</v>
      </c>
      <c r="AA533" s="22">
        <f t="shared" si="410"/>
        <v>24.822928075940123</v>
      </c>
      <c r="AB533" s="103">
        <f t="shared" si="411"/>
        <v>30626.126126126124</v>
      </c>
      <c r="AC533" s="106">
        <f t="shared" si="412"/>
        <v>9.8525179856115113</v>
      </c>
      <c r="AF533" s="132">
        <f t="shared" si="413"/>
        <v>-2738.7387387387384</v>
      </c>
      <c r="AG533" s="431">
        <f t="shared" si="414"/>
        <v>0</v>
      </c>
      <c r="AH533" s="431">
        <f t="shared" si="415"/>
        <v>0</v>
      </c>
    </row>
    <row r="534" spans="1:34" x14ac:dyDescent="0.25">
      <c r="A534" s="92" t="s">
        <v>24</v>
      </c>
      <c r="B534" s="44"/>
      <c r="C534" s="45">
        <f t="shared" ref="C534:D534" si="417">SUM(C517:C533)</f>
        <v>285.72000000000003</v>
      </c>
      <c r="D534" s="46">
        <f t="shared" si="417"/>
        <v>35857</v>
      </c>
      <c r="E534" s="130">
        <f t="shared" si="401"/>
        <v>125.49699006019878</v>
      </c>
      <c r="F534" s="73"/>
      <c r="G534" s="45">
        <f t="shared" ref="G534:L534" si="418">SUM(G517:G533)</f>
        <v>1210.2500000000002</v>
      </c>
      <c r="H534" s="46">
        <f t="shared" si="418"/>
        <v>152061</v>
      </c>
      <c r="I534" s="45">
        <f t="shared" si="418"/>
        <v>342</v>
      </c>
      <c r="J534" s="46">
        <f t="shared" si="418"/>
        <v>28293</v>
      </c>
      <c r="K534" s="46">
        <f t="shared" si="418"/>
        <v>733060</v>
      </c>
      <c r="L534" s="46">
        <f t="shared" si="418"/>
        <v>703420</v>
      </c>
      <c r="M534" s="74" t="s">
        <v>8</v>
      </c>
      <c r="N534" s="75">
        <f t="shared" si="403"/>
        <v>5.3745095960131479</v>
      </c>
      <c r="O534" s="76">
        <f t="shared" si="404"/>
        <v>25.909588944261831</v>
      </c>
      <c r="P534" s="77">
        <f t="shared" si="405"/>
        <v>2565.6586868262634</v>
      </c>
      <c r="Q534" s="101">
        <f>J534/D534</f>
        <v>0.78905095239423262</v>
      </c>
      <c r="R534" s="73"/>
      <c r="S534" s="45">
        <f t="shared" ref="S534:W534" si="419">SUM(S517:S533)</f>
        <v>11236.94</v>
      </c>
      <c r="T534" s="46">
        <f t="shared" si="419"/>
        <v>1410534</v>
      </c>
      <c r="U534" s="45">
        <f t="shared" si="419"/>
        <v>3506</v>
      </c>
      <c r="V534" s="46">
        <f t="shared" si="419"/>
        <v>284625</v>
      </c>
      <c r="W534" s="46">
        <f t="shared" si="419"/>
        <v>7029830</v>
      </c>
      <c r="X534" s="72">
        <f t="shared" si="416"/>
        <v>6680150</v>
      </c>
      <c r="Y534" s="129" t="s">
        <v>8</v>
      </c>
      <c r="Z534" s="75">
        <f t="shared" si="409"/>
        <v>4.9557628458498026</v>
      </c>
      <c r="AA534" s="76">
        <f t="shared" si="410"/>
        <v>24.698568291611771</v>
      </c>
      <c r="AB534" s="112">
        <f t="shared" si="411"/>
        <v>24603.912921741561</v>
      </c>
      <c r="AC534" s="107">
        <f>V534/D534</f>
        <v>7.9377806286080821</v>
      </c>
      <c r="AF534" s="132"/>
      <c r="AG534" s="431">
        <f t="shared" si="414"/>
        <v>0</v>
      </c>
      <c r="AH534" s="431">
        <f t="shared" si="415"/>
        <v>0</v>
      </c>
    </row>
    <row r="535" spans="1:34" x14ac:dyDescent="0.25">
      <c r="A535" s="90" t="s">
        <v>42</v>
      </c>
      <c r="B535" s="562">
        <v>1998</v>
      </c>
      <c r="C535" s="27">
        <v>19.739999999999998</v>
      </c>
      <c r="D535" s="28">
        <v>2490</v>
      </c>
      <c r="E535" s="16">
        <f t="shared" si="401"/>
        <v>126.13981762917935</v>
      </c>
      <c r="F535" s="17">
        <f t="shared" ref="F535:F545" si="420">G535/C535</f>
        <v>4</v>
      </c>
      <c r="G535" s="18">
        <v>78.959999999999994</v>
      </c>
      <c r="H535" s="19">
        <v>9960</v>
      </c>
      <c r="I535" s="18">
        <v>20</v>
      </c>
      <c r="J535" s="19">
        <v>1919</v>
      </c>
      <c r="K535" s="19">
        <v>50760</v>
      </c>
      <c r="L535" s="136">
        <v>48710</v>
      </c>
      <c r="M535" s="20" t="s">
        <v>8</v>
      </c>
      <c r="N535" s="21">
        <f t="shared" si="403"/>
        <v>5.1902032308494004</v>
      </c>
      <c r="O535" s="22">
        <f t="shared" si="404"/>
        <v>26.451276706618032</v>
      </c>
      <c r="P535" s="23">
        <f t="shared" si="405"/>
        <v>2571.4285714285716</v>
      </c>
      <c r="Q535" s="100">
        <f t="shared" ref="Q535:Q545" si="421">J535/D535</f>
        <v>0.77068273092369477</v>
      </c>
      <c r="R535" s="17">
        <f t="shared" ref="R535:R545" si="422">S535/C535</f>
        <v>39.000000000000007</v>
      </c>
      <c r="S535" s="24">
        <f t="shared" ref="S535:W545" si="423">G535+S484</f>
        <v>769.86</v>
      </c>
      <c r="T535" s="25">
        <f t="shared" si="423"/>
        <v>97110</v>
      </c>
      <c r="U535" s="24">
        <f t="shared" si="423"/>
        <v>234</v>
      </c>
      <c r="V535" s="25">
        <f t="shared" si="423"/>
        <v>20117</v>
      </c>
      <c r="W535" s="25">
        <f t="shared" si="423"/>
        <v>501340</v>
      </c>
      <c r="X535" s="72">
        <f t="shared" si="416"/>
        <v>477600</v>
      </c>
      <c r="Y535" s="131" t="s">
        <v>8</v>
      </c>
      <c r="Z535" s="21">
        <f t="shared" si="409"/>
        <v>4.8272605259233483</v>
      </c>
      <c r="AA535" s="22">
        <f t="shared" si="410"/>
        <v>24.921210916140577</v>
      </c>
      <c r="AB535" s="103">
        <f t="shared" si="411"/>
        <v>25397.163120567377</v>
      </c>
      <c r="AC535" s="106">
        <f t="shared" ref="AC535:AC545" si="424">V535/D535</f>
        <v>8.0791164658634536</v>
      </c>
      <c r="AF535" s="132">
        <f t="shared" ref="AF535:AF545" si="425">AD535-P535</f>
        <v>-2571.4285714285716</v>
      </c>
      <c r="AG535" s="431">
        <f t="shared" si="414"/>
        <v>0</v>
      </c>
      <c r="AH535" s="431">
        <f t="shared" si="415"/>
        <v>0</v>
      </c>
    </row>
    <row r="536" spans="1:34" x14ac:dyDescent="0.25">
      <c r="A536" s="89" t="s">
        <v>43</v>
      </c>
      <c r="B536" s="563"/>
      <c r="C536" s="228">
        <v>22.16</v>
      </c>
      <c r="D536" s="229">
        <v>2704</v>
      </c>
      <c r="E536" s="230">
        <f t="shared" si="401"/>
        <v>122.02166064981949</v>
      </c>
      <c r="F536" s="231">
        <f t="shared" si="420"/>
        <v>3.6389891696750905</v>
      </c>
      <c r="G536" s="232">
        <v>80.64</v>
      </c>
      <c r="H536" s="233">
        <v>9804</v>
      </c>
      <c r="I536" s="232">
        <v>24</v>
      </c>
      <c r="J536" s="233">
        <v>2060</v>
      </c>
      <c r="K536" s="233">
        <v>50300</v>
      </c>
      <c r="L536" s="135">
        <v>48270</v>
      </c>
      <c r="M536" s="67" t="s">
        <v>8</v>
      </c>
      <c r="N536" s="68">
        <f t="shared" si="403"/>
        <v>4.7592233009708735</v>
      </c>
      <c r="O536" s="69">
        <f t="shared" si="404"/>
        <v>24.417475728155338</v>
      </c>
      <c r="P536" s="70">
        <f t="shared" si="405"/>
        <v>2269.8555956678701</v>
      </c>
      <c r="Q536" s="100">
        <f t="shared" si="421"/>
        <v>0.76183431952662717</v>
      </c>
      <c r="R536" s="64">
        <f t="shared" si="422"/>
        <v>39.052346570397113</v>
      </c>
      <c r="S536" s="71">
        <f t="shared" si="423"/>
        <v>865.4</v>
      </c>
      <c r="T536" s="72">
        <f t="shared" si="423"/>
        <v>105507</v>
      </c>
      <c r="U536" s="71">
        <f t="shared" si="423"/>
        <v>275</v>
      </c>
      <c r="V536" s="72">
        <f t="shared" si="423"/>
        <v>22202</v>
      </c>
      <c r="W536" s="72">
        <f t="shared" si="423"/>
        <v>525670</v>
      </c>
      <c r="X536" s="72">
        <f t="shared" si="416"/>
        <v>500630</v>
      </c>
      <c r="Y536" s="67" t="s">
        <v>8</v>
      </c>
      <c r="Z536" s="21">
        <f t="shared" si="409"/>
        <v>4.7521394468966758</v>
      </c>
      <c r="AA536" s="22">
        <f t="shared" si="410"/>
        <v>23.676695793171785</v>
      </c>
      <c r="AB536" s="103">
        <f t="shared" si="411"/>
        <v>23721.570397111915</v>
      </c>
      <c r="AC536" s="106">
        <f t="shared" si="424"/>
        <v>8.2107988165680474</v>
      </c>
      <c r="AF536" s="132">
        <f t="shared" si="425"/>
        <v>-2269.8555956678701</v>
      </c>
      <c r="AG536" s="431">
        <f t="shared" si="414"/>
        <v>0</v>
      </c>
      <c r="AH536" s="431">
        <f t="shared" si="415"/>
        <v>0</v>
      </c>
    </row>
    <row r="537" spans="1:34" x14ac:dyDescent="0.25">
      <c r="A537" s="90" t="s">
        <v>44</v>
      </c>
      <c r="B537" s="563"/>
      <c r="C537" s="222">
        <v>13.09</v>
      </c>
      <c r="D537" s="223">
        <v>1518</v>
      </c>
      <c r="E537" s="224">
        <f t="shared" si="401"/>
        <v>115.96638655462185</v>
      </c>
      <c r="F537" s="225">
        <f t="shared" si="420"/>
        <v>3.2360580595874713</v>
      </c>
      <c r="G537" s="226">
        <v>42.36</v>
      </c>
      <c r="H537" s="227">
        <v>4904</v>
      </c>
      <c r="I537" s="226">
        <v>12</v>
      </c>
      <c r="J537" s="227">
        <v>1325</v>
      </c>
      <c r="K537" s="227">
        <v>31980</v>
      </c>
      <c r="L537" s="136">
        <v>30690</v>
      </c>
      <c r="M537" s="20" t="s">
        <v>8</v>
      </c>
      <c r="N537" s="21">
        <f t="shared" si="403"/>
        <v>3.7011320754716981</v>
      </c>
      <c r="O537" s="22">
        <f t="shared" si="404"/>
        <v>24.135849056603774</v>
      </c>
      <c r="P537" s="23">
        <f t="shared" si="405"/>
        <v>2443.0863254392666</v>
      </c>
      <c r="Q537" s="100">
        <f t="shared" si="421"/>
        <v>0.87285902503293811</v>
      </c>
      <c r="R537" s="17">
        <f t="shared" si="422"/>
        <v>38.618029029793739</v>
      </c>
      <c r="S537" s="24">
        <f t="shared" si="423"/>
        <v>505.51000000000005</v>
      </c>
      <c r="T537" s="25">
        <f t="shared" si="423"/>
        <v>58616</v>
      </c>
      <c r="U537" s="24">
        <f t="shared" si="423"/>
        <v>161</v>
      </c>
      <c r="V537" s="25">
        <f t="shared" si="423"/>
        <v>14142</v>
      </c>
      <c r="W537" s="25">
        <f t="shared" si="423"/>
        <v>332650</v>
      </c>
      <c r="X537" s="72">
        <f t="shared" si="416"/>
        <v>316950</v>
      </c>
      <c r="Y537" s="20" t="s">
        <v>8</v>
      </c>
      <c r="Z537" s="21">
        <f t="shared" si="409"/>
        <v>4.1448168575873288</v>
      </c>
      <c r="AA537" s="22">
        <f t="shared" si="410"/>
        <v>23.522132654504315</v>
      </c>
      <c r="AB537" s="103">
        <f t="shared" si="411"/>
        <v>25412.528647822764</v>
      </c>
      <c r="AC537" s="106">
        <f t="shared" si="424"/>
        <v>9.3162055335968379</v>
      </c>
      <c r="AF537" s="132">
        <f t="shared" si="425"/>
        <v>-2443.0863254392666</v>
      </c>
      <c r="AG537" s="431">
        <f t="shared" si="414"/>
        <v>0</v>
      </c>
      <c r="AH537" s="431">
        <f t="shared" si="415"/>
        <v>0</v>
      </c>
    </row>
    <row r="538" spans="1:34" x14ac:dyDescent="0.25">
      <c r="A538" s="90" t="s">
        <v>45</v>
      </c>
      <c r="B538" s="563"/>
      <c r="C538" s="222">
        <v>16.28</v>
      </c>
      <c r="D538" s="223">
        <v>1976</v>
      </c>
      <c r="E538" s="224">
        <f t="shared" si="401"/>
        <v>121.37592137592137</v>
      </c>
      <c r="F538" s="225">
        <f t="shared" si="420"/>
        <v>4.2149877149877151</v>
      </c>
      <c r="G538" s="226">
        <v>68.62</v>
      </c>
      <c r="H538" s="227">
        <v>8327</v>
      </c>
      <c r="I538" s="226">
        <v>21</v>
      </c>
      <c r="J538" s="227">
        <v>1232</v>
      </c>
      <c r="K538" s="227">
        <v>31580</v>
      </c>
      <c r="L538" s="136">
        <v>30300</v>
      </c>
      <c r="M538" s="20" t="s">
        <v>8</v>
      </c>
      <c r="N538" s="21">
        <f t="shared" si="403"/>
        <v>6.7589285714285712</v>
      </c>
      <c r="O538" s="22">
        <f t="shared" si="404"/>
        <v>25.633116883116884</v>
      </c>
      <c r="P538" s="245">
        <f t="shared" si="405"/>
        <v>1939.8034398034397</v>
      </c>
      <c r="Q538" s="246">
        <f t="shared" si="421"/>
        <v>0.62348178137651822</v>
      </c>
      <c r="R538" s="225">
        <f t="shared" si="422"/>
        <v>39.214987714987714</v>
      </c>
      <c r="S538" s="247">
        <f t="shared" si="423"/>
        <v>638.42000000000007</v>
      </c>
      <c r="T538" s="248">
        <f t="shared" si="423"/>
        <v>77487</v>
      </c>
      <c r="U538" s="247">
        <f t="shared" si="423"/>
        <v>208</v>
      </c>
      <c r="V538" s="248">
        <f t="shared" si="423"/>
        <v>14878</v>
      </c>
      <c r="W538" s="248">
        <f t="shared" si="423"/>
        <v>371620</v>
      </c>
      <c r="X538" s="249">
        <f t="shared" si="416"/>
        <v>353940</v>
      </c>
      <c r="Y538" s="250" t="s">
        <v>8</v>
      </c>
      <c r="Z538" s="251">
        <f t="shared" si="409"/>
        <v>5.2081596988842582</v>
      </c>
      <c r="AA538" s="252">
        <f t="shared" si="410"/>
        <v>24.977819599408523</v>
      </c>
      <c r="AB538" s="195">
        <f t="shared" si="411"/>
        <v>22826.781326781325</v>
      </c>
      <c r="AC538" s="106">
        <f t="shared" si="424"/>
        <v>7.5293522267206479</v>
      </c>
      <c r="AF538" s="132">
        <f t="shared" si="425"/>
        <v>-1939.8034398034397</v>
      </c>
      <c r="AG538" s="431">
        <f t="shared" si="414"/>
        <v>0</v>
      </c>
      <c r="AH538" s="431">
        <f t="shared" si="415"/>
        <v>0</v>
      </c>
    </row>
    <row r="539" spans="1:34" x14ac:dyDescent="0.25">
      <c r="A539" s="90" t="s">
        <v>46</v>
      </c>
      <c r="B539" s="563"/>
      <c r="C539" s="222">
        <v>18.239999999999998</v>
      </c>
      <c r="D539" s="223">
        <v>2462</v>
      </c>
      <c r="E539" s="224">
        <f t="shared" si="401"/>
        <v>134.9780701754386</v>
      </c>
      <c r="F539" s="225">
        <f t="shared" si="420"/>
        <v>4</v>
      </c>
      <c r="G539" s="226">
        <v>72.959999999999994</v>
      </c>
      <c r="H539" s="227">
        <v>9848</v>
      </c>
      <c r="I539" s="226">
        <v>20</v>
      </c>
      <c r="J539" s="227">
        <v>1596</v>
      </c>
      <c r="K539" s="227">
        <v>41860</v>
      </c>
      <c r="L539" s="136">
        <v>40170</v>
      </c>
      <c r="M539" s="20" t="s">
        <v>8</v>
      </c>
      <c r="N539" s="21">
        <f t="shared" si="403"/>
        <v>6.170426065162907</v>
      </c>
      <c r="O539" s="22">
        <f t="shared" si="404"/>
        <v>26.228070175438596</v>
      </c>
      <c r="P539" s="245">
        <f t="shared" si="405"/>
        <v>2294.9561403508774</v>
      </c>
      <c r="Q539" s="246">
        <f t="shared" si="421"/>
        <v>0.64825345247766042</v>
      </c>
      <c r="R539" s="225">
        <f t="shared" si="422"/>
        <v>40.000000000000007</v>
      </c>
      <c r="S539" s="247">
        <f t="shared" si="423"/>
        <v>729.6</v>
      </c>
      <c r="T539" s="248">
        <f t="shared" si="423"/>
        <v>98480</v>
      </c>
      <c r="U539" s="247">
        <f t="shared" si="423"/>
        <v>224</v>
      </c>
      <c r="V539" s="248">
        <f t="shared" si="423"/>
        <v>17589</v>
      </c>
      <c r="W539" s="248">
        <f t="shared" si="423"/>
        <v>443820</v>
      </c>
      <c r="X539" s="249">
        <f t="shared" si="416"/>
        <v>422780</v>
      </c>
      <c r="Y539" s="250" t="s">
        <v>8</v>
      </c>
      <c r="Z539" s="251">
        <f t="shared" si="409"/>
        <v>5.5989538916368184</v>
      </c>
      <c r="AA539" s="252">
        <f t="shared" si="410"/>
        <v>25.232815964523283</v>
      </c>
      <c r="AB539" s="195">
        <f t="shared" si="411"/>
        <v>24332.236842105267</v>
      </c>
      <c r="AC539" s="106">
        <f t="shared" si="424"/>
        <v>7.1441917140536146</v>
      </c>
      <c r="AF539" s="132">
        <f t="shared" si="425"/>
        <v>-2294.9561403508774</v>
      </c>
      <c r="AG539" s="431">
        <f t="shared" si="414"/>
        <v>0</v>
      </c>
      <c r="AH539" s="431">
        <f t="shared" si="415"/>
        <v>0</v>
      </c>
    </row>
    <row r="540" spans="1:34" x14ac:dyDescent="0.25">
      <c r="A540" s="90" t="s">
        <v>47</v>
      </c>
      <c r="B540" s="563"/>
      <c r="C540" s="222">
        <v>16.23</v>
      </c>
      <c r="D540" s="223">
        <v>2247</v>
      </c>
      <c r="E540" s="224">
        <f t="shared" si="401"/>
        <v>138.44731977818853</v>
      </c>
      <c r="F540" s="225">
        <f t="shared" si="420"/>
        <v>3.7535428219346887</v>
      </c>
      <c r="G540" s="226">
        <v>60.92</v>
      </c>
      <c r="H540" s="227">
        <v>8414</v>
      </c>
      <c r="I540" s="226">
        <v>22</v>
      </c>
      <c r="J540" s="227">
        <v>1841</v>
      </c>
      <c r="K540" s="227">
        <v>46660</v>
      </c>
      <c r="L540" s="136">
        <v>44770</v>
      </c>
      <c r="M540" s="20" t="s">
        <v>8</v>
      </c>
      <c r="N540" s="21">
        <f t="shared" si="403"/>
        <v>4.5703422053231941</v>
      </c>
      <c r="O540" s="22">
        <f t="shared" si="404"/>
        <v>25.34492123845736</v>
      </c>
      <c r="P540" s="245">
        <f t="shared" si="405"/>
        <v>2874.9229821318545</v>
      </c>
      <c r="Q540" s="246">
        <f t="shared" si="421"/>
        <v>0.81931464174454827</v>
      </c>
      <c r="R540" s="225">
        <f t="shared" si="422"/>
        <v>39.753542821934694</v>
      </c>
      <c r="S540" s="247">
        <f t="shared" si="423"/>
        <v>645.20000000000005</v>
      </c>
      <c r="T540" s="248">
        <f t="shared" si="423"/>
        <v>89306</v>
      </c>
      <c r="U540" s="247">
        <f t="shared" si="423"/>
        <v>221</v>
      </c>
      <c r="V540" s="248">
        <f t="shared" si="423"/>
        <v>16856</v>
      </c>
      <c r="W540" s="248">
        <f t="shared" si="423"/>
        <v>405490</v>
      </c>
      <c r="X540" s="249">
        <f t="shared" si="416"/>
        <v>386290</v>
      </c>
      <c r="Y540" s="250" t="s">
        <v>8</v>
      </c>
      <c r="Z540" s="251">
        <f t="shared" si="409"/>
        <v>5.2981727574750828</v>
      </c>
      <c r="AA540" s="252">
        <f t="shared" si="410"/>
        <v>24.056122448979593</v>
      </c>
      <c r="AB540" s="195">
        <f t="shared" si="411"/>
        <v>24983.980283425753</v>
      </c>
      <c r="AC540" s="106">
        <f t="shared" si="424"/>
        <v>7.5015576323987538</v>
      </c>
      <c r="AF540" s="132">
        <f t="shared" si="425"/>
        <v>-2874.9229821318545</v>
      </c>
      <c r="AG540" s="431">
        <f t="shared" si="414"/>
        <v>0</v>
      </c>
      <c r="AH540" s="431">
        <f t="shared" si="415"/>
        <v>0</v>
      </c>
    </row>
    <row r="541" spans="1:34" x14ac:dyDescent="0.25">
      <c r="A541" s="90" t="s">
        <v>48</v>
      </c>
      <c r="B541" s="563"/>
      <c r="C541" s="222">
        <v>3.23</v>
      </c>
      <c r="D541" s="223">
        <v>402</v>
      </c>
      <c r="E541" s="224">
        <f t="shared" si="401"/>
        <v>124.45820433436532</v>
      </c>
      <c r="F541" s="225">
        <f t="shared" si="420"/>
        <v>4</v>
      </c>
      <c r="G541" s="226">
        <v>12.92</v>
      </c>
      <c r="H541" s="227">
        <v>1608</v>
      </c>
      <c r="I541" s="226">
        <v>4</v>
      </c>
      <c r="J541" s="227">
        <v>382</v>
      </c>
      <c r="K541" s="227">
        <v>9800</v>
      </c>
      <c r="L541" s="136">
        <v>9400</v>
      </c>
      <c r="M541" s="20" t="s">
        <v>8</v>
      </c>
      <c r="N541" s="21">
        <f t="shared" si="403"/>
        <v>4.2094240837696333</v>
      </c>
      <c r="O541" s="22">
        <f t="shared" si="404"/>
        <v>25.654450261780106</v>
      </c>
      <c r="P541" s="245">
        <f t="shared" si="405"/>
        <v>3034.0557275541796</v>
      </c>
      <c r="Q541" s="246">
        <f t="shared" si="421"/>
        <v>0.95024875621890548</v>
      </c>
      <c r="R541" s="225">
        <f t="shared" si="422"/>
        <v>40</v>
      </c>
      <c r="S541" s="247">
        <f t="shared" si="423"/>
        <v>129.19999999999999</v>
      </c>
      <c r="T541" s="248">
        <f t="shared" si="423"/>
        <v>16080</v>
      </c>
      <c r="U541" s="247">
        <f t="shared" si="423"/>
        <v>43</v>
      </c>
      <c r="V541" s="248">
        <f t="shared" si="423"/>
        <v>3263</v>
      </c>
      <c r="W541" s="248">
        <f t="shared" si="423"/>
        <v>80490</v>
      </c>
      <c r="X541" s="249">
        <f t="shared" si="416"/>
        <v>76720</v>
      </c>
      <c r="Y541" s="250" t="s">
        <v>8</v>
      </c>
      <c r="Z541" s="251">
        <f t="shared" si="409"/>
        <v>4.9279803861477172</v>
      </c>
      <c r="AA541" s="252">
        <f t="shared" si="410"/>
        <v>24.667483910511798</v>
      </c>
      <c r="AB541" s="195">
        <f t="shared" si="411"/>
        <v>24919.50464396285</v>
      </c>
      <c r="AC541" s="106">
        <f t="shared" si="424"/>
        <v>8.1169154228855724</v>
      </c>
      <c r="AF541" s="132">
        <f t="shared" si="425"/>
        <v>-3034.0557275541796</v>
      </c>
      <c r="AG541" s="431">
        <f t="shared" si="414"/>
        <v>0</v>
      </c>
      <c r="AH541" s="431">
        <f t="shared" si="415"/>
        <v>0</v>
      </c>
    </row>
    <row r="542" spans="1:34" x14ac:dyDescent="0.25">
      <c r="A542" s="90" t="s">
        <v>49</v>
      </c>
      <c r="B542" s="563"/>
      <c r="C542" s="222">
        <v>8.82</v>
      </c>
      <c r="D542" s="223">
        <v>1152</v>
      </c>
      <c r="E542" s="224">
        <f t="shared" si="401"/>
        <v>130.61224489795919</v>
      </c>
      <c r="F542" s="225">
        <f t="shared" si="420"/>
        <v>4</v>
      </c>
      <c r="G542" s="226">
        <v>35.28</v>
      </c>
      <c r="H542" s="227">
        <v>4608</v>
      </c>
      <c r="I542" s="226">
        <v>9</v>
      </c>
      <c r="J542" s="227">
        <v>848</v>
      </c>
      <c r="K542" s="227">
        <v>21790</v>
      </c>
      <c r="L542" s="136">
        <v>20910</v>
      </c>
      <c r="M542" s="20" t="s">
        <v>8</v>
      </c>
      <c r="N542" s="21">
        <f t="shared" si="403"/>
        <v>5.4339622641509431</v>
      </c>
      <c r="O542" s="22">
        <f t="shared" si="404"/>
        <v>25.695754716981131</v>
      </c>
      <c r="P542" s="245">
        <f t="shared" si="405"/>
        <v>2470.5215419501133</v>
      </c>
      <c r="Q542" s="246">
        <f t="shared" si="421"/>
        <v>0.73611111111111116</v>
      </c>
      <c r="R542" s="225">
        <f t="shared" si="422"/>
        <v>39.999999999999993</v>
      </c>
      <c r="S542" s="247">
        <f t="shared" si="423"/>
        <v>352.79999999999995</v>
      </c>
      <c r="T542" s="248">
        <f t="shared" si="423"/>
        <v>46080</v>
      </c>
      <c r="U542" s="247">
        <f t="shared" si="423"/>
        <v>108</v>
      </c>
      <c r="V542" s="248">
        <f t="shared" si="423"/>
        <v>8278</v>
      </c>
      <c r="W542" s="248">
        <f t="shared" si="423"/>
        <v>206000</v>
      </c>
      <c r="X542" s="249">
        <f t="shared" si="416"/>
        <v>196310</v>
      </c>
      <c r="Y542" s="250" t="s">
        <v>8</v>
      </c>
      <c r="Z542" s="251">
        <f t="shared" si="409"/>
        <v>5.5665619714906986</v>
      </c>
      <c r="AA542" s="252">
        <f t="shared" si="410"/>
        <v>24.88523798018845</v>
      </c>
      <c r="AB542" s="195">
        <f t="shared" si="411"/>
        <v>23356.009070294785</v>
      </c>
      <c r="AC542" s="106">
        <f t="shared" si="424"/>
        <v>7.1857638888888893</v>
      </c>
      <c r="AF542" s="132">
        <f t="shared" si="425"/>
        <v>-2470.5215419501133</v>
      </c>
      <c r="AG542" s="431">
        <f t="shared" si="414"/>
        <v>0</v>
      </c>
      <c r="AH542" s="431">
        <f t="shared" si="415"/>
        <v>0</v>
      </c>
    </row>
    <row r="543" spans="1:34" x14ac:dyDescent="0.25">
      <c r="A543" s="90" t="s">
        <v>50</v>
      </c>
      <c r="B543" s="563"/>
      <c r="C543" s="222">
        <v>11.54</v>
      </c>
      <c r="D543" s="223">
        <v>1448</v>
      </c>
      <c r="E543" s="224">
        <f t="shared" si="401"/>
        <v>125.47660311958407</v>
      </c>
      <c r="F543" s="225">
        <f t="shared" si="420"/>
        <v>5.0000000000000009</v>
      </c>
      <c r="G543" s="226">
        <v>57.7</v>
      </c>
      <c r="H543" s="227">
        <v>7240</v>
      </c>
      <c r="I543" s="226">
        <v>15</v>
      </c>
      <c r="J543" s="227">
        <v>1451</v>
      </c>
      <c r="K543" s="227">
        <v>38020</v>
      </c>
      <c r="L543" s="136">
        <v>36480</v>
      </c>
      <c r="M543" s="20" t="s">
        <v>8</v>
      </c>
      <c r="N543" s="21">
        <f t="shared" si="403"/>
        <v>4.9896623018607853</v>
      </c>
      <c r="O543" s="22">
        <f t="shared" si="404"/>
        <v>26.202618883528601</v>
      </c>
      <c r="P543" s="245">
        <f t="shared" si="405"/>
        <v>3294.6273830155983</v>
      </c>
      <c r="Q543" s="246">
        <f t="shared" si="421"/>
        <v>1.0020718232044199</v>
      </c>
      <c r="R543" s="225">
        <f t="shared" si="422"/>
        <v>40</v>
      </c>
      <c r="S543" s="247">
        <f t="shared" si="423"/>
        <v>461.59999999999997</v>
      </c>
      <c r="T543" s="248">
        <f t="shared" si="423"/>
        <v>57920</v>
      </c>
      <c r="U543" s="247">
        <f t="shared" si="423"/>
        <v>142</v>
      </c>
      <c r="V543" s="248">
        <f t="shared" si="423"/>
        <v>11843</v>
      </c>
      <c r="W543" s="248">
        <f t="shared" si="423"/>
        <v>295170</v>
      </c>
      <c r="X543" s="249">
        <f t="shared" si="416"/>
        <v>281270</v>
      </c>
      <c r="Y543" s="250" t="s">
        <v>8</v>
      </c>
      <c r="Z543" s="251">
        <f t="shared" si="409"/>
        <v>4.8906527062399734</v>
      </c>
      <c r="AA543" s="252">
        <f t="shared" si="410"/>
        <v>24.923583551465001</v>
      </c>
      <c r="AB543" s="195">
        <f t="shared" si="411"/>
        <v>25577.989601386485</v>
      </c>
      <c r="AC543" s="106">
        <f t="shared" si="424"/>
        <v>8.1788674033149178</v>
      </c>
      <c r="AF543" s="132">
        <f t="shared" si="425"/>
        <v>-3294.6273830155983</v>
      </c>
      <c r="AG543" s="431">
        <f t="shared" si="414"/>
        <v>0</v>
      </c>
      <c r="AH543" s="431">
        <f t="shared" si="415"/>
        <v>0</v>
      </c>
    </row>
    <row r="544" spans="1:34" x14ac:dyDescent="0.25">
      <c r="A544" s="90" t="s">
        <v>51</v>
      </c>
      <c r="B544" s="563"/>
      <c r="C544" s="222">
        <v>19.36</v>
      </c>
      <c r="D544" s="223">
        <v>2442</v>
      </c>
      <c r="E544" s="224">
        <f t="shared" si="401"/>
        <v>126.13636363636364</v>
      </c>
      <c r="F544" s="225">
        <f t="shared" si="420"/>
        <v>4.464876033057851</v>
      </c>
      <c r="G544" s="226">
        <v>86.44</v>
      </c>
      <c r="H544" s="227">
        <v>10902</v>
      </c>
      <c r="I544" s="226">
        <v>26</v>
      </c>
      <c r="J544" s="227">
        <v>1980</v>
      </c>
      <c r="K544" s="227">
        <v>50820</v>
      </c>
      <c r="L544" s="136">
        <v>48770</v>
      </c>
      <c r="M544" s="20" t="s">
        <v>8</v>
      </c>
      <c r="N544" s="21">
        <f t="shared" si="403"/>
        <v>5.5060606060606059</v>
      </c>
      <c r="O544" s="22">
        <f t="shared" si="404"/>
        <v>25.666666666666668</v>
      </c>
      <c r="P544" s="245">
        <f t="shared" si="405"/>
        <v>2625</v>
      </c>
      <c r="Q544" s="246">
        <f t="shared" si="421"/>
        <v>0.81081081081081086</v>
      </c>
      <c r="R544" s="225">
        <f t="shared" si="422"/>
        <v>39.464876033057848</v>
      </c>
      <c r="S544" s="247">
        <f t="shared" si="423"/>
        <v>764.04</v>
      </c>
      <c r="T544" s="248">
        <f t="shared" si="423"/>
        <v>96372</v>
      </c>
      <c r="U544" s="247">
        <f t="shared" si="423"/>
        <v>233</v>
      </c>
      <c r="V544" s="248">
        <f t="shared" si="423"/>
        <v>18473</v>
      </c>
      <c r="W544" s="248">
        <f t="shared" si="423"/>
        <v>463730</v>
      </c>
      <c r="X544" s="249">
        <f t="shared" si="416"/>
        <v>441840</v>
      </c>
      <c r="Y544" s="250" t="s">
        <v>8</v>
      </c>
      <c r="Z544" s="251">
        <f t="shared" si="409"/>
        <v>5.2169111676500837</v>
      </c>
      <c r="AA544" s="252">
        <f t="shared" si="410"/>
        <v>25.103123477507715</v>
      </c>
      <c r="AB544" s="195">
        <f t="shared" si="411"/>
        <v>23952.995867768597</v>
      </c>
      <c r="AC544" s="106">
        <f t="shared" si="424"/>
        <v>7.5647010647010644</v>
      </c>
      <c r="AF544" s="257">
        <f t="shared" si="425"/>
        <v>-2625</v>
      </c>
      <c r="AG544" s="431">
        <f t="shared" si="414"/>
        <v>0</v>
      </c>
      <c r="AH544" s="431">
        <f t="shared" si="415"/>
        <v>0</v>
      </c>
    </row>
    <row r="545" spans="1:34" x14ac:dyDescent="0.25">
      <c r="A545" s="94" t="s">
        <v>52</v>
      </c>
      <c r="B545" s="564"/>
      <c r="C545" s="234">
        <v>16.18</v>
      </c>
      <c r="D545" s="235">
        <v>2228</v>
      </c>
      <c r="E545" s="236">
        <f t="shared" si="401"/>
        <v>137.7008652657602</v>
      </c>
      <c r="F545" s="237">
        <f t="shared" si="420"/>
        <v>4</v>
      </c>
      <c r="G545" s="238">
        <v>64.72</v>
      </c>
      <c r="H545" s="239">
        <v>8912</v>
      </c>
      <c r="I545" s="238">
        <v>18</v>
      </c>
      <c r="J545" s="239">
        <v>1770</v>
      </c>
      <c r="K545" s="239">
        <v>42200</v>
      </c>
      <c r="L545" s="139">
        <v>40490</v>
      </c>
      <c r="M545" s="49" t="s">
        <v>8</v>
      </c>
      <c r="N545" s="37">
        <f t="shared" si="403"/>
        <v>5.0350282485875706</v>
      </c>
      <c r="O545" s="38">
        <f t="shared" si="404"/>
        <v>23.841807909604519</v>
      </c>
      <c r="P545" s="253">
        <f t="shared" si="405"/>
        <v>2608.1582200247221</v>
      </c>
      <c r="Q545" s="246">
        <f t="shared" si="421"/>
        <v>0.79443447037701975</v>
      </c>
      <c r="R545" s="237">
        <f t="shared" si="422"/>
        <v>39</v>
      </c>
      <c r="S545" s="254">
        <f t="shared" si="423"/>
        <v>631.02</v>
      </c>
      <c r="T545" s="255">
        <f t="shared" si="423"/>
        <v>86892</v>
      </c>
      <c r="U545" s="254">
        <f t="shared" si="423"/>
        <v>193</v>
      </c>
      <c r="V545" s="255">
        <f t="shared" si="423"/>
        <v>15256</v>
      </c>
      <c r="W545" s="255">
        <f t="shared" si="423"/>
        <v>355570</v>
      </c>
      <c r="X545" s="249">
        <f t="shared" si="416"/>
        <v>338700</v>
      </c>
      <c r="Y545" s="256" t="s">
        <v>8</v>
      </c>
      <c r="Z545" s="251">
        <f t="shared" si="409"/>
        <v>5.695595175668589</v>
      </c>
      <c r="AA545" s="252">
        <f t="shared" si="410"/>
        <v>23.306895647614052</v>
      </c>
      <c r="AB545" s="195">
        <f t="shared" si="411"/>
        <v>21975.896168108775</v>
      </c>
      <c r="AC545" s="106">
        <f t="shared" si="424"/>
        <v>6.8473967684021542</v>
      </c>
      <c r="AF545" s="132">
        <f t="shared" si="425"/>
        <v>-2608.1582200247221</v>
      </c>
      <c r="AG545" s="431">
        <f t="shared" si="414"/>
        <v>0</v>
      </c>
      <c r="AH545" s="431">
        <f t="shared" si="415"/>
        <v>0</v>
      </c>
    </row>
    <row r="546" spans="1:34" x14ac:dyDescent="0.25">
      <c r="A546" s="92" t="s">
        <v>24</v>
      </c>
      <c r="B546" s="44"/>
      <c r="C546" s="45">
        <f>SUM(C535:C545)</f>
        <v>164.87</v>
      </c>
      <c r="D546" s="46">
        <f>SUM(D535:D545)</f>
        <v>21069</v>
      </c>
      <c r="E546" s="80">
        <f t="shared" si="401"/>
        <v>127.79159337659974</v>
      </c>
      <c r="F546" s="73"/>
      <c r="G546" s="45">
        <f>SUM(G535:G545)</f>
        <v>661.52</v>
      </c>
      <c r="H546" s="46">
        <f>SUM(H535:H545)</f>
        <v>84527</v>
      </c>
      <c r="I546" s="45">
        <f>SUM(I535:I545)</f>
        <v>191</v>
      </c>
      <c r="J546" s="46">
        <f>SUM(J535:J545)</f>
        <v>16404</v>
      </c>
      <c r="K546" s="46">
        <f>SUM(K535:K545)</f>
        <v>415770</v>
      </c>
      <c r="L546" s="46">
        <f t="shared" ref="L546" si="426">SUM(L535:L545)</f>
        <v>398960</v>
      </c>
      <c r="M546" s="74" t="s">
        <v>8</v>
      </c>
      <c r="N546" s="75">
        <f t="shared" si="403"/>
        <v>5.1528285783955132</v>
      </c>
      <c r="O546" s="76">
        <f t="shared" si="404"/>
        <v>25.345647403072423</v>
      </c>
      <c r="P546" s="77">
        <f t="shared" si="405"/>
        <v>2521.8050585309638</v>
      </c>
      <c r="Q546" s="101">
        <f>J546/D546</f>
        <v>0.77858465043428737</v>
      </c>
      <c r="R546" s="73"/>
      <c r="S546" s="45">
        <f>SUM(S535:S545)</f>
        <v>6492.65</v>
      </c>
      <c r="T546" s="46">
        <f>SUM(T535:T545)</f>
        <v>829850</v>
      </c>
      <c r="U546" s="45">
        <f>SUM(U535:U545)</f>
        <v>2042</v>
      </c>
      <c r="V546" s="46">
        <f t="shared" ref="V546:W546" si="427">SUM(V535:V545)</f>
        <v>162897</v>
      </c>
      <c r="W546" s="46">
        <f t="shared" si="427"/>
        <v>3981550</v>
      </c>
      <c r="X546" s="72">
        <f t="shared" si="416"/>
        <v>3793030</v>
      </c>
      <c r="Y546" s="74" t="s">
        <v>8</v>
      </c>
      <c r="Z546" s="75">
        <f t="shared" si="409"/>
        <v>5.0943234068153496</v>
      </c>
      <c r="AA546" s="76">
        <f t="shared" si="410"/>
        <v>24.44213214485227</v>
      </c>
      <c r="AB546" s="112">
        <f t="shared" si="411"/>
        <v>24149.633044216655</v>
      </c>
      <c r="AC546" s="107">
        <f>V546/D546</f>
        <v>7.7315961839669658</v>
      </c>
      <c r="AF546" s="132"/>
      <c r="AG546" s="431">
        <f t="shared" si="414"/>
        <v>0</v>
      </c>
      <c r="AH546" s="431">
        <f t="shared" si="415"/>
        <v>0</v>
      </c>
    </row>
    <row r="547" spans="1:34" x14ac:dyDescent="0.25">
      <c r="A547" s="117" t="s">
        <v>16</v>
      </c>
      <c r="B547" s="565">
        <v>2005</v>
      </c>
      <c r="C547" s="240">
        <v>5.16</v>
      </c>
      <c r="D547" s="241">
        <v>525</v>
      </c>
      <c r="E547" s="230">
        <f>D547/C547</f>
        <v>101.74418604651163</v>
      </c>
      <c r="F547" s="242">
        <f t="shared" ref="F547:F555" si="428">G547/C547</f>
        <v>4</v>
      </c>
      <c r="G547" s="243">
        <v>20.64</v>
      </c>
      <c r="H547" s="244">
        <v>2100</v>
      </c>
      <c r="I547" s="243">
        <v>4</v>
      </c>
      <c r="J547" s="244">
        <v>436</v>
      </c>
      <c r="K547" s="244">
        <v>9380</v>
      </c>
      <c r="L547" s="137">
        <v>9000</v>
      </c>
      <c r="M547" s="15" t="s">
        <v>8</v>
      </c>
      <c r="N547" s="86">
        <f t="shared" si="403"/>
        <v>4.8165137614678901</v>
      </c>
      <c r="O547" s="87">
        <f t="shared" si="404"/>
        <v>21.513761467889907</v>
      </c>
      <c r="P547" s="70">
        <f>K547/C547</f>
        <v>1817.8294573643411</v>
      </c>
      <c r="Q547" s="100">
        <f t="shared" ref="Q547:Q557" si="429">J547/D547</f>
        <v>0.83047619047619048</v>
      </c>
      <c r="R547" s="14">
        <f t="shared" ref="R547:R555" si="430">S547/C547</f>
        <v>39</v>
      </c>
      <c r="S547" s="71">
        <f t="shared" ref="S547:X557" si="431">G547+S496</f>
        <v>201.24</v>
      </c>
      <c r="T547" s="72">
        <f t="shared" si="431"/>
        <v>20475</v>
      </c>
      <c r="U547" s="71">
        <f t="shared" si="431"/>
        <v>39</v>
      </c>
      <c r="V547" s="72">
        <f t="shared" si="431"/>
        <v>4608</v>
      </c>
      <c r="W547" s="72">
        <f t="shared" si="431"/>
        <v>96190</v>
      </c>
      <c r="X547" s="72">
        <f t="shared" si="416"/>
        <v>91620</v>
      </c>
      <c r="Y547" s="15" t="s">
        <v>8</v>
      </c>
      <c r="Z547" s="21">
        <f t="shared" si="409"/>
        <v>4.443359375</v>
      </c>
      <c r="AA547" s="22">
        <f t="shared" si="410"/>
        <v>20.874565972222221</v>
      </c>
      <c r="AB547" s="103">
        <f t="shared" si="411"/>
        <v>18641.472868217053</v>
      </c>
      <c r="AC547" s="106">
        <f t="shared" ref="AC547:AC557" si="432">V547/D547</f>
        <v>8.7771428571428576</v>
      </c>
      <c r="AE547">
        <v>199</v>
      </c>
      <c r="AF547" s="132">
        <f t="shared" ref="AF547:AF555" si="433">AD547-P547</f>
        <v>-1817.8294573643411</v>
      </c>
      <c r="AG547" s="431">
        <f t="shared" si="414"/>
        <v>165.26476190476191</v>
      </c>
      <c r="AH547" s="431">
        <f t="shared" si="415"/>
        <v>3555.4666666666667</v>
      </c>
    </row>
    <row r="548" spans="1:34" x14ac:dyDescent="0.25">
      <c r="A548" s="90" t="s">
        <v>53</v>
      </c>
      <c r="B548" s="560"/>
      <c r="C548" s="222">
        <v>11.02</v>
      </c>
      <c r="D548" s="223">
        <v>1429</v>
      </c>
      <c r="E548" s="224">
        <f t="shared" ref="E548:E557" si="434">D548/C548</f>
        <v>129.67332123411978</v>
      </c>
      <c r="F548" s="225">
        <f t="shared" si="428"/>
        <v>4</v>
      </c>
      <c r="G548" s="226">
        <v>44.08</v>
      </c>
      <c r="H548" s="227">
        <v>5716</v>
      </c>
      <c r="I548" s="226">
        <v>12</v>
      </c>
      <c r="J548" s="227">
        <v>1111</v>
      </c>
      <c r="K548" s="227">
        <v>24330</v>
      </c>
      <c r="L548" s="136">
        <v>23360</v>
      </c>
      <c r="M548" s="20" t="s">
        <v>8</v>
      </c>
      <c r="N548" s="21">
        <f t="shared" si="403"/>
        <v>5.1449144914491445</v>
      </c>
      <c r="O548" s="22">
        <f t="shared" si="404"/>
        <v>21.899189918991897</v>
      </c>
      <c r="P548" s="245">
        <f t="shared" ref="P548:P557" si="435">K548/C548</f>
        <v>2207.803992740472</v>
      </c>
      <c r="Q548" s="246">
        <f t="shared" si="429"/>
        <v>0.77746675997200843</v>
      </c>
      <c r="R548" s="225">
        <f t="shared" si="430"/>
        <v>39</v>
      </c>
      <c r="S548" s="247">
        <f t="shared" si="431"/>
        <v>429.78</v>
      </c>
      <c r="T548" s="248">
        <f t="shared" si="431"/>
        <v>55731</v>
      </c>
      <c r="U548" s="247">
        <f t="shared" si="431"/>
        <v>131</v>
      </c>
      <c r="V548" s="248">
        <f t="shared" si="431"/>
        <v>11443</v>
      </c>
      <c r="W548" s="248">
        <f t="shared" si="431"/>
        <v>249640</v>
      </c>
      <c r="X548" s="249">
        <f t="shared" si="416"/>
        <v>237870</v>
      </c>
      <c r="Y548" s="250" t="s">
        <v>8</v>
      </c>
      <c r="Z548" s="251">
        <f t="shared" si="409"/>
        <v>4.8703137289172416</v>
      </c>
      <c r="AA548" s="252">
        <f t="shared" si="410"/>
        <v>21.815957353840776</v>
      </c>
      <c r="AB548" s="195">
        <f t="shared" si="411"/>
        <v>22653.357531760437</v>
      </c>
      <c r="AC548" s="106">
        <f t="shared" si="432"/>
        <v>8.0076976906927921</v>
      </c>
      <c r="AE548">
        <v>54</v>
      </c>
      <c r="AF548" s="132">
        <f t="shared" si="433"/>
        <v>-2207.803992740472</v>
      </c>
      <c r="AG548" s="431">
        <f t="shared" si="414"/>
        <v>41.983205038488457</v>
      </c>
      <c r="AH548" s="431">
        <f t="shared" si="415"/>
        <v>919.39818054583623</v>
      </c>
    </row>
    <row r="549" spans="1:34" x14ac:dyDescent="0.25">
      <c r="A549" s="90" t="s">
        <v>54</v>
      </c>
      <c r="B549" s="560"/>
      <c r="C549" s="222">
        <v>4.38</v>
      </c>
      <c r="D549" s="223">
        <v>465</v>
      </c>
      <c r="E549" s="224">
        <f t="shared" si="434"/>
        <v>106.16438356164385</v>
      </c>
      <c r="F549" s="225">
        <f t="shared" si="428"/>
        <v>2</v>
      </c>
      <c r="G549" s="226">
        <v>8.76</v>
      </c>
      <c r="H549" s="227">
        <v>930</v>
      </c>
      <c r="I549" s="226">
        <v>2</v>
      </c>
      <c r="J549" s="227">
        <v>378</v>
      </c>
      <c r="K549" s="227">
        <v>7450</v>
      </c>
      <c r="L549" s="136">
        <v>7150</v>
      </c>
      <c r="M549" s="20" t="s">
        <v>8</v>
      </c>
      <c r="N549" s="21">
        <f t="shared" si="403"/>
        <v>2.4603174603174605</v>
      </c>
      <c r="O549" s="22">
        <f t="shared" si="404"/>
        <v>19.708994708994709</v>
      </c>
      <c r="P549" s="245">
        <f t="shared" si="435"/>
        <v>1700.9132420091325</v>
      </c>
      <c r="Q549" s="246">
        <f t="shared" si="429"/>
        <v>0.81290322580645158</v>
      </c>
      <c r="R549" s="225">
        <f t="shared" si="430"/>
        <v>38</v>
      </c>
      <c r="S549" s="247">
        <f t="shared" si="431"/>
        <v>166.44</v>
      </c>
      <c r="T549" s="248">
        <f t="shared" si="431"/>
        <v>17670</v>
      </c>
      <c r="U549" s="247">
        <f t="shared" si="431"/>
        <v>42</v>
      </c>
      <c r="V549" s="248">
        <f t="shared" si="431"/>
        <v>4354</v>
      </c>
      <c r="W549" s="248">
        <f t="shared" si="431"/>
        <v>86140</v>
      </c>
      <c r="X549" s="249">
        <f t="shared" si="431"/>
        <v>82090</v>
      </c>
      <c r="Y549" s="250" t="s">
        <v>8</v>
      </c>
      <c r="Z549" s="251">
        <f t="shared" si="409"/>
        <v>4.0583371612310515</v>
      </c>
      <c r="AA549" s="252">
        <f t="shared" si="410"/>
        <v>19.784106568672485</v>
      </c>
      <c r="AB549" s="195">
        <f t="shared" si="411"/>
        <v>19666.666666666668</v>
      </c>
      <c r="AC549" s="106">
        <f t="shared" si="432"/>
        <v>9.3634408602150536</v>
      </c>
      <c r="AE549">
        <v>39</v>
      </c>
      <c r="AF549" s="132">
        <f t="shared" si="433"/>
        <v>-1700.9132420091325</v>
      </c>
      <c r="AG549" s="431">
        <f t="shared" si="414"/>
        <v>31.703225806451613</v>
      </c>
      <c r="AH549" s="431">
        <f t="shared" si="415"/>
        <v>624.83870967741939</v>
      </c>
    </row>
    <row r="550" spans="1:34" x14ac:dyDescent="0.25">
      <c r="A550" s="90" t="s">
        <v>17</v>
      </c>
      <c r="B550" s="560"/>
      <c r="C550" s="222">
        <v>9.39</v>
      </c>
      <c r="D550" s="223">
        <v>912</v>
      </c>
      <c r="E550" s="224">
        <f t="shared" si="434"/>
        <v>97.124600638977626</v>
      </c>
      <c r="F550" s="225">
        <f t="shared" si="428"/>
        <v>4</v>
      </c>
      <c r="G550" s="226">
        <v>37.56</v>
      </c>
      <c r="H550" s="227">
        <v>3648</v>
      </c>
      <c r="I550" s="226">
        <v>10</v>
      </c>
      <c r="J550" s="227">
        <v>690</v>
      </c>
      <c r="K550" s="227">
        <v>17410</v>
      </c>
      <c r="L550" s="136">
        <v>16720</v>
      </c>
      <c r="M550" s="20" t="s">
        <v>8</v>
      </c>
      <c r="N550" s="21">
        <f t="shared" si="403"/>
        <v>5.2869565217391301</v>
      </c>
      <c r="O550" s="22">
        <f t="shared" si="404"/>
        <v>25.231884057971016</v>
      </c>
      <c r="P550" s="245">
        <f t="shared" si="435"/>
        <v>1854.1001064962725</v>
      </c>
      <c r="Q550" s="246">
        <f t="shared" si="429"/>
        <v>0.75657894736842102</v>
      </c>
      <c r="R550" s="225">
        <f t="shared" si="430"/>
        <v>39</v>
      </c>
      <c r="S550" s="247">
        <f t="shared" si="431"/>
        <v>366.21000000000004</v>
      </c>
      <c r="T550" s="248">
        <f t="shared" si="431"/>
        <v>35568</v>
      </c>
      <c r="U550" s="247">
        <f t="shared" si="431"/>
        <v>100</v>
      </c>
      <c r="V550" s="248">
        <f t="shared" si="431"/>
        <v>7416</v>
      </c>
      <c r="W550" s="248">
        <f t="shared" si="431"/>
        <v>162060</v>
      </c>
      <c r="X550" s="249">
        <f t="shared" si="431"/>
        <v>154430</v>
      </c>
      <c r="Y550" s="250" t="s">
        <v>8</v>
      </c>
      <c r="Z550" s="251">
        <f t="shared" si="409"/>
        <v>4.7961165048543686</v>
      </c>
      <c r="AA550" s="252">
        <f t="shared" si="410"/>
        <v>21.85275080906149</v>
      </c>
      <c r="AB550" s="195">
        <f t="shared" si="411"/>
        <v>17258.785942492013</v>
      </c>
      <c r="AC550" s="106">
        <f t="shared" si="432"/>
        <v>8.1315789473684212</v>
      </c>
      <c r="AE550">
        <v>106</v>
      </c>
      <c r="AF550" s="132">
        <f t="shared" si="433"/>
        <v>-1854.1001064962725</v>
      </c>
      <c r="AG550" s="431">
        <f t="shared" si="414"/>
        <v>80.19736842105263</v>
      </c>
      <c r="AH550" s="431">
        <f t="shared" si="415"/>
        <v>2023.530701754386</v>
      </c>
    </row>
    <row r="551" spans="1:34" x14ac:dyDescent="0.25">
      <c r="A551" s="90" t="s">
        <v>55</v>
      </c>
      <c r="B551" s="560"/>
      <c r="C551" s="222">
        <v>4.76</v>
      </c>
      <c r="D551" s="223">
        <v>513</v>
      </c>
      <c r="E551" s="224">
        <f t="shared" si="434"/>
        <v>107.77310924369749</v>
      </c>
      <c r="F551" s="225">
        <f t="shared" si="428"/>
        <v>2</v>
      </c>
      <c r="G551" s="226">
        <v>9.52</v>
      </c>
      <c r="H551" s="227">
        <v>1026</v>
      </c>
      <c r="I551" s="226">
        <v>4</v>
      </c>
      <c r="J551" s="227">
        <v>372</v>
      </c>
      <c r="K551" s="227">
        <v>7340</v>
      </c>
      <c r="L551" s="136">
        <v>7040</v>
      </c>
      <c r="M551" s="20" t="s">
        <v>8</v>
      </c>
      <c r="N551" s="21">
        <f t="shared" si="403"/>
        <v>2.7580645161290325</v>
      </c>
      <c r="O551" s="22">
        <f t="shared" si="404"/>
        <v>19.731182795698924</v>
      </c>
      <c r="P551" s="245">
        <f t="shared" si="435"/>
        <v>1542.0168067226891</v>
      </c>
      <c r="Q551" s="246">
        <f t="shared" si="429"/>
        <v>0.72514619883040932</v>
      </c>
      <c r="R551" s="225">
        <f t="shared" si="430"/>
        <v>38</v>
      </c>
      <c r="S551" s="247">
        <f t="shared" si="431"/>
        <v>180.88</v>
      </c>
      <c r="T551" s="248">
        <f t="shared" si="431"/>
        <v>19494</v>
      </c>
      <c r="U551" s="247">
        <f t="shared" si="431"/>
        <v>45</v>
      </c>
      <c r="V551" s="248">
        <f t="shared" si="431"/>
        <v>4563</v>
      </c>
      <c r="W551" s="248">
        <f t="shared" si="431"/>
        <v>91350</v>
      </c>
      <c r="X551" s="249">
        <f t="shared" si="431"/>
        <v>87050</v>
      </c>
      <c r="Y551" s="250" t="s">
        <v>8</v>
      </c>
      <c r="Z551" s="251">
        <f t="shared" si="409"/>
        <v>4.2721893491124261</v>
      </c>
      <c r="AA551" s="252">
        <f t="shared" si="410"/>
        <v>20.019723865877712</v>
      </c>
      <c r="AB551" s="195">
        <f t="shared" si="411"/>
        <v>19191.176470588238</v>
      </c>
      <c r="AC551" s="106">
        <f t="shared" si="432"/>
        <v>8.8947368421052637</v>
      </c>
      <c r="AF551" s="132">
        <f t="shared" si="433"/>
        <v>-1542.0168067226891</v>
      </c>
      <c r="AG551" s="431">
        <f t="shared" si="414"/>
        <v>0</v>
      </c>
      <c r="AH551" s="431">
        <f t="shared" si="415"/>
        <v>0</v>
      </c>
    </row>
    <row r="552" spans="1:34" x14ac:dyDescent="0.25">
      <c r="A552" s="90" t="s">
        <v>56</v>
      </c>
      <c r="B552" s="560"/>
      <c r="C552" s="27">
        <v>0.86</v>
      </c>
      <c r="D552" s="28">
        <v>110</v>
      </c>
      <c r="E552" s="16">
        <f t="shared" si="434"/>
        <v>127.90697674418605</v>
      </c>
      <c r="F552" s="17">
        <f t="shared" si="428"/>
        <v>5</v>
      </c>
      <c r="G552" s="18">
        <v>4.3</v>
      </c>
      <c r="H552" s="19">
        <v>550</v>
      </c>
      <c r="I552" s="18">
        <v>5</v>
      </c>
      <c r="J552" s="19">
        <v>97</v>
      </c>
      <c r="K552" s="19">
        <v>2230</v>
      </c>
      <c r="L552" s="136">
        <v>2130</v>
      </c>
      <c r="M552" s="20" t="s">
        <v>8</v>
      </c>
      <c r="N552" s="21">
        <f t="shared" si="403"/>
        <v>5.6701030927835054</v>
      </c>
      <c r="O552" s="22">
        <f t="shared" si="404"/>
        <v>22.989690721649485</v>
      </c>
      <c r="P552" s="23">
        <f t="shared" si="435"/>
        <v>2593.0232558139537</v>
      </c>
      <c r="Q552" s="100">
        <f t="shared" si="429"/>
        <v>0.88181818181818183</v>
      </c>
      <c r="R552" s="17">
        <f t="shared" si="430"/>
        <v>40.000000000000007</v>
      </c>
      <c r="S552" s="24">
        <f t="shared" si="431"/>
        <v>34.400000000000006</v>
      </c>
      <c r="T552" s="25">
        <f t="shared" si="431"/>
        <v>4400</v>
      </c>
      <c r="U552" s="24">
        <f t="shared" si="431"/>
        <v>40</v>
      </c>
      <c r="V552" s="25">
        <f t="shared" si="431"/>
        <v>856</v>
      </c>
      <c r="W552" s="25">
        <f t="shared" si="431"/>
        <v>19450</v>
      </c>
      <c r="X552" s="72">
        <f t="shared" si="431"/>
        <v>18530</v>
      </c>
      <c r="Y552" s="20" t="s">
        <v>8</v>
      </c>
      <c r="Z552" s="21">
        <f t="shared" si="409"/>
        <v>5.1401869158878508</v>
      </c>
      <c r="AA552" s="22">
        <f t="shared" si="410"/>
        <v>22.721962616822431</v>
      </c>
      <c r="AB552" s="103">
        <f t="shared" si="411"/>
        <v>22616.279069767443</v>
      </c>
      <c r="AC552" s="106">
        <f t="shared" si="432"/>
        <v>7.7818181818181822</v>
      </c>
      <c r="AE552">
        <v>184</v>
      </c>
      <c r="AF552" s="132">
        <f t="shared" si="433"/>
        <v>-2593.0232558139537</v>
      </c>
      <c r="AG552" s="431">
        <f t="shared" si="414"/>
        <v>162.25454545454545</v>
      </c>
      <c r="AH552" s="431">
        <f t="shared" si="415"/>
        <v>3730.181818181818</v>
      </c>
    </row>
    <row r="553" spans="1:34" x14ac:dyDescent="0.25">
      <c r="A553" s="90" t="s">
        <v>20</v>
      </c>
      <c r="B553" s="560"/>
      <c r="C553" s="27">
        <v>10.08</v>
      </c>
      <c r="D553" s="28">
        <v>1160</v>
      </c>
      <c r="E553" s="16">
        <f t="shared" si="434"/>
        <v>115.07936507936508</v>
      </c>
      <c r="F553" s="17">
        <f t="shared" si="428"/>
        <v>4</v>
      </c>
      <c r="G553" s="18">
        <v>40.32</v>
      </c>
      <c r="H553" s="19">
        <v>4640</v>
      </c>
      <c r="I553" s="18">
        <v>10</v>
      </c>
      <c r="J553" s="19">
        <v>1070</v>
      </c>
      <c r="K553" s="19">
        <v>22640</v>
      </c>
      <c r="L553" s="136">
        <v>21720</v>
      </c>
      <c r="M553" s="20" t="s">
        <v>8</v>
      </c>
      <c r="N553" s="21">
        <f t="shared" si="403"/>
        <v>4.3364485981308407</v>
      </c>
      <c r="O553" s="22">
        <f t="shared" si="404"/>
        <v>21.158878504672899</v>
      </c>
      <c r="P553" s="23">
        <f t="shared" si="435"/>
        <v>2246.031746031746</v>
      </c>
      <c r="Q553" s="100">
        <f t="shared" si="429"/>
        <v>0.92241379310344829</v>
      </c>
      <c r="R553" s="17">
        <f t="shared" si="430"/>
        <v>39</v>
      </c>
      <c r="S553" s="24">
        <f t="shared" si="431"/>
        <v>393.12</v>
      </c>
      <c r="T553" s="25">
        <f t="shared" si="431"/>
        <v>45240</v>
      </c>
      <c r="U553" s="24">
        <f t="shared" si="431"/>
        <v>97</v>
      </c>
      <c r="V553" s="25">
        <f t="shared" si="431"/>
        <v>10808</v>
      </c>
      <c r="W553" s="25">
        <f t="shared" si="431"/>
        <v>220490</v>
      </c>
      <c r="X553" s="72">
        <f t="shared" si="431"/>
        <v>210090</v>
      </c>
      <c r="Y553" s="20" t="s">
        <v>8</v>
      </c>
      <c r="Z553" s="21">
        <f t="shared" si="409"/>
        <v>4.1857883049592894</v>
      </c>
      <c r="AA553" s="22">
        <f t="shared" si="410"/>
        <v>20.400629163582533</v>
      </c>
      <c r="AB553" s="103">
        <f t="shared" si="411"/>
        <v>21874.007936507936</v>
      </c>
      <c r="AC553" s="106">
        <f t="shared" si="432"/>
        <v>9.3172413793103441</v>
      </c>
      <c r="AE553">
        <v>106</v>
      </c>
      <c r="AF553" s="132">
        <f t="shared" si="433"/>
        <v>-2246.031746031746</v>
      </c>
      <c r="AG553" s="431">
        <f t="shared" si="414"/>
        <v>97.775862068965523</v>
      </c>
      <c r="AH553" s="431">
        <f t="shared" si="415"/>
        <v>2068.8275862068967</v>
      </c>
    </row>
    <row r="554" spans="1:34" x14ac:dyDescent="0.25">
      <c r="A554" s="90" t="s">
        <v>19</v>
      </c>
      <c r="B554" s="560"/>
      <c r="C554" s="27">
        <v>10.83</v>
      </c>
      <c r="D554" s="28">
        <v>1290</v>
      </c>
      <c r="E554" s="16">
        <f t="shared" si="434"/>
        <v>119.11357340720221</v>
      </c>
      <c r="F554" s="17">
        <f t="shared" si="428"/>
        <v>4</v>
      </c>
      <c r="G554" s="18">
        <v>43.32</v>
      </c>
      <c r="H554" s="19">
        <v>5160</v>
      </c>
      <c r="I554" s="18">
        <v>12</v>
      </c>
      <c r="J554" s="19">
        <v>945</v>
      </c>
      <c r="K554" s="19">
        <v>19040</v>
      </c>
      <c r="L554" s="136">
        <v>18270</v>
      </c>
      <c r="M554" s="20" t="s">
        <v>8</v>
      </c>
      <c r="N554" s="21">
        <f t="shared" si="403"/>
        <v>5.4603174603174605</v>
      </c>
      <c r="O554" s="22">
        <f t="shared" si="404"/>
        <v>20.148148148148149</v>
      </c>
      <c r="P554" s="23">
        <f t="shared" si="435"/>
        <v>1758.079409048938</v>
      </c>
      <c r="Q554" s="100">
        <f t="shared" si="429"/>
        <v>0.73255813953488369</v>
      </c>
      <c r="R554" s="17">
        <f t="shared" si="430"/>
        <v>39</v>
      </c>
      <c r="S554" s="24">
        <f t="shared" si="431"/>
        <v>422.37</v>
      </c>
      <c r="T554" s="25">
        <f t="shared" si="431"/>
        <v>50310</v>
      </c>
      <c r="U554" s="24">
        <f t="shared" si="431"/>
        <v>104</v>
      </c>
      <c r="V554" s="25">
        <f t="shared" si="431"/>
        <v>9894</v>
      </c>
      <c r="W554" s="25">
        <f t="shared" si="431"/>
        <v>198600</v>
      </c>
      <c r="X554" s="72">
        <f t="shared" si="431"/>
        <v>189150</v>
      </c>
      <c r="Y554" s="20" t="s">
        <v>8</v>
      </c>
      <c r="Z554" s="21">
        <f t="shared" si="409"/>
        <v>5.0848999393571859</v>
      </c>
      <c r="AA554" s="22">
        <f t="shared" si="410"/>
        <v>20.072771376591874</v>
      </c>
      <c r="AB554" s="103">
        <f t="shared" si="411"/>
        <v>18337.950138504155</v>
      </c>
      <c r="AC554" s="106">
        <f t="shared" si="432"/>
        <v>7.6697674418604649</v>
      </c>
      <c r="AF554" s="132">
        <f t="shared" si="433"/>
        <v>-1758.079409048938</v>
      </c>
      <c r="AG554" s="431">
        <f t="shared" si="414"/>
        <v>0</v>
      </c>
      <c r="AH554" s="431">
        <f t="shared" si="415"/>
        <v>0</v>
      </c>
    </row>
    <row r="555" spans="1:34" x14ac:dyDescent="0.25">
      <c r="A555" s="94" t="s">
        <v>21</v>
      </c>
      <c r="B555" s="566"/>
      <c r="C555" s="29">
        <v>0.83</v>
      </c>
      <c r="D555" s="30">
        <v>98</v>
      </c>
      <c r="E555" s="32">
        <f t="shared" si="434"/>
        <v>118.07228915662651</v>
      </c>
      <c r="F555" s="7">
        <f t="shared" si="428"/>
        <v>4</v>
      </c>
      <c r="G555" s="6">
        <v>3.32</v>
      </c>
      <c r="H555" s="5">
        <v>392</v>
      </c>
      <c r="I555" s="6">
        <v>4</v>
      </c>
      <c r="J555" s="5">
        <v>74</v>
      </c>
      <c r="K555" s="5">
        <v>1580</v>
      </c>
      <c r="L555" s="137">
        <v>1520</v>
      </c>
      <c r="M555" s="43" t="s">
        <v>8</v>
      </c>
      <c r="N555" s="37">
        <f t="shared" si="403"/>
        <v>5.2972972972972974</v>
      </c>
      <c r="O555" s="38">
        <f t="shared" si="404"/>
        <v>21.351351351351351</v>
      </c>
      <c r="P555" s="39">
        <f t="shared" si="435"/>
        <v>1903.6144578313254</v>
      </c>
      <c r="Q555" s="100">
        <f t="shared" si="429"/>
        <v>0.75510204081632648</v>
      </c>
      <c r="R555" s="7">
        <f t="shared" si="430"/>
        <v>39</v>
      </c>
      <c r="S555" s="47">
        <f t="shared" si="431"/>
        <v>32.369999999999997</v>
      </c>
      <c r="T555" s="48">
        <f t="shared" si="431"/>
        <v>3822</v>
      </c>
      <c r="U555" s="47">
        <f t="shared" si="431"/>
        <v>41</v>
      </c>
      <c r="V555" s="48">
        <f t="shared" si="431"/>
        <v>764</v>
      </c>
      <c r="W555" s="48">
        <f t="shared" si="431"/>
        <v>16210</v>
      </c>
      <c r="X555" s="72">
        <f t="shared" si="431"/>
        <v>15450</v>
      </c>
      <c r="Y555" s="49" t="s">
        <v>8</v>
      </c>
      <c r="Z555" s="21">
        <f t="shared" si="409"/>
        <v>5.0026178010471201</v>
      </c>
      <c r="AA555" s="22">
        <f t="shared" si="410"/>
        <v>21.217277486910994</v>
      </c>
      <c r="AB555" s="103">
        <f t="shared" si="411"/>
        <v>19530.120481927712</v>
      </c>
      <c r="AC555" s="106">
        <f t="shared" si="432"/>
        <v>7.795918367346939</v>
      </c>
      <c r="AE555">
        <v>13</v>
      </c>
      <c r="AF555" s="132">
        <f t="shared" si="433"/>
        <v>-1903.6144578313254</v>
      </c>
      <c r="AG555" s="431">
        <f t="shared" si="414"/>
        <v>9.816326530612244</v>
      </c>
      <c r="AH555" s="431">
        <f t="shared" si="415"/>
        <v>209.59183673469386</v>
      </c>
    </row>
    <row r="556" spans="1:34" ht="15.75" thickBot="1" x14ac:dyDescent="0.3">
      <c r="A556" s="122" t="s">
        <v>24</v>
      </c>
      <c r="B556" s="123"/>
      <c r="C556" s="98">
        <f t="shared" ref="C556:D556" si="436">SUM(C547:C555)</f>
        <v>57.309999999999995</v>
      </c>
      <c r="D556" s="99">
        <f t="shared" si="436"/>
        <v>6502</v>
      </c>
      <c r="E556" s="50">
        <f t="shared" si="434"/>
        <v>113.45314953760253</v>
      </c>
      <c r="F556" s="51"/>
      <c r="G556" s="98">
        <f t="shared" ref="G556:L556" si="437">SUM(G547:G555)</f>
        <v>211.82</v>
      </c>
      <c r="H556" s="99">
        <f t="shared" si="437"/>
        <v>24162</v>
      </c>
      <c r="I556" s="98">
        <f t="shared" si="437"/>
        <v>63</v>
      </c>
      <c r="J556" s="99">
        <f t="shared" si="437"/>
        <v>5173</v>
      </c>
      <c r="K556" s="99">
        <f t="shared" si="437"/>
        <v>111400</v>
      </c>
      <c r="L556" s="99">
        <f t="shared" si="437"/>
        <v>106910</v>
      </c>
      <c r="M556" s="42" t="s">
        <v>8</v>
      </c>
      <c r="N556" s="126">
        <f t="shared" si="403"/>
        <v>4.6707906437270443</v>
      </c>
      <c r="O556" s="127">
        <f t="shared" si="404"/>
        <v>21.534892712159287</v>
      </c>
      <c r="P556" s="110">
        <f t="shared" si="435"/>
        <v>1943.8143430465889</v>
      </c>
      <c r="Q556" s="113">
        <f t="shared" si="429"/>
        <v>0.79560135342971394</v>
      </c>
      <c r="R556" s="51"/>
      <c r="S556" s="98">
        <f t="shared" ref="S556:W556" si="438">SUM(S547:S555)</f>
        <v>2226.81</v>
      </c>
      <c r="T556" s="99">
        <f t="shared" si="438"/>
        <v>252710</v>
      </c>
      <c r="U556" s="98">
        <f t="shared" si="438"/>
        <v>639</v>
      </c>
      <c r="V556" s="99">
        <f t="shared" si="438"/>
        <v>54706</v>
      </c>
      <c r="W556" s="99">
        <f t="shared" si="438"/>
        <v>1140130</v>
      </c>
      <c r="X556" s="72">
        <f t="shared" si="431"/>
        <v>1086280</v>
      </c>
      <c r="Y556" s="42" t="s">
        <v>8</v>
      </c>
      <c r="Z556" s="126">
        <f t="shared" si="409"/>
        <v>4.6194201732899502</v>
      </c>
      <c r="AA556" s="127">
        <f t="shared" si="410"/>
        <v>20.84104120206193</v>
      </c>
      <c r="AB556" s="128">
        <f t="shared" si="411"/>
        <v>19894.084801954286</v>
      </c>
      <c r="AC556" s="108">
        <f t="shared" si="432"/>
        <v>8.4137188557366969</v>
      </c>
      <c r="AG556" s="431">
        <f t="shared" si="414"/>
        <v>0</v>
      </c>
      <c r="AH556" s="431">
        <f t="shared" si="415"/>
        <v>0</v>
      </c>
    </row>
    <row r="557" spans="1:34" ht="15.75" thickBot="1" x14ac:dyDescent="0.3">
      <c r="A557" s="93" t="s">
        <v>25</v>
      </c>
      <c r="B557" s="52"/>
      <c r="C557" s="40">
        <f t="shared" ref="C557:D557" si="439">C534+C546+C556</f>
        <v>507.90000000000003</v>
      </c>
      <c r="D557" s="41">
        <f t="shared" si="439"/>
        <v>63428</v>
      </c>
      <c r="E557" s="10">
        <f t="shared" si="434"/>
        <v>124.88285095491237</v>
      </c>
      <c r="F557" s="4"/>
      <c r="G557" s="40">
        <f t="shared" ref="G557:L557" si="440">G534+G546+G556</f>
        <v>2083.59</v>
      </c>
      <c r="H557" s="41">
        <f t="shared" si="440"/>
        <v>260750</v>
      </c>
      <c r="I557" s="40">
        <f t="shared" si="440"/>
        <v>596</v>
      </c>
      <c r="J557" s="41">
        <f t="shared" si="440"/>
        <v>49870</v>
      </c>
      <c r="K557" s="41">
        <f t="shared" si="440"/>
        <v>1260230</v>
      </c>
      <c r="L557" s="41">
        <f t="shared" si="440"/>
        <v>1209290</v>
      </c>
      <c r="M557" s="83" t="s">
        <v>8</v>
      </c>
      <c r="N557" s="12">
        <f t="shared" si="403"/>
        <v>5.2285943452977746</v>
      </c>
      <c r="O557" s="13">
        <f t="shared" si="404"/>
        <v>25.270302787246841</v>
      </c>
      <c r="P557" s="26">
        <f t="shared" si="435"/>
        <v>2481.2561527859812</v>
      </c>
      <c r="Q557" s="114">
        <f t="shared" si="429"/>
        <v>0.78624582203443272</v>
      </c>
      <c r="R557" s="4"/>
      <c r="S557" s="40">
        <f t="shared" ref="S557:W557" si="441">S534+S546+S556</f>
        <v>19956.400000000001</v>
      </c>
      <c r="T557" s="41">
        <f t="shared" si="441"/>
        <v>2493094</v>
      </c>
      <c r="U557" s="40">
        <f t="shared" si="441"/>
        <v>6187</v>
      </c>
      <c r="V557" s="41">
        <f t="shared" si="441"/>
        <v>502228</v>
      </c>
      <c r="W557" s="41">
        <f t="shared" si="441"/>
        <v>12151510</v>
      </c>
      <c r="X557" s="72">
        <f t="shared" si="431"/>
        <v>11559460</v>
      </c>
      <c r="Y557" s="83" t="s">
        <v>8</v>
      </c>
      <c r="Z557" s="12">
        <f t="shared" si="409"/>
        <v>4.9640681124907413</v>
      </c>
      <c r="AA557" s="13">
        <f t="shared" si="410"/>
        <v>24.195206161345048</v>
      </c>
      <c r="AB557" s="104">
        <f t="shared" si="411"/>
        <v>23925.004922228785</v>
      </c>
      <c r="AC557" s="109">
        <f t="shared" si="432"/>
        <v>7.9180803430661539</v>
      </c>
      <c r="AG557" s="431">
        <f t="shared" si="414"/>
        <v>0</v>
      </c>
      <c r="AH557" s="431">
        <f t="shared" si="415"/>
        <v>0</v>
      </c>
    </row>
    <row r="562" spans="1:34" ht="18.75" x14ac:dyDescent="0.3">
      <c r="A562" s="567" t="s">
        <v>58</v>
      </c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</row>
    <row r="563" spans="1:34" ht="15.75" x14ac:dyDescent="0.25">
      <c r="A563" s="568" t="s">
        <v>62</v>
      </c>
      <c r="B563" s="568"/>
      <c r="C563" s="568"/>
      <c r="D563" s="568"/>
      <c r="E563" s="568"/>
      <c r="F563" s="568"/>
      <c r="G563" s="568"/>
      <c r="H563" s="568"/>
      <c r="I563" s="568"/>
      <c r="J563" s="568"/>
      <c r="K563" s="568"/>
      <c r="L563" s="568"/>
      <c r="M563" s="568"/>
      <c r="N563" s="568"/>
      <c r="O563" s="568"/>
      <c r="P563" s="568"/>
      <c r="Q563" s="568"/>
      <c r="R563" s="568"/>
      <c r="S563" s="568"/>
      <c r="T563" s="568"/>
      <c r="U563" s="568"/>
      <c r="V563" s="568"/>
      <c r="W563" s="568"/>
      <c r="X563" s="568"/>
      <c r="Y563" s="568"/>
      <c r="Z563" s="568"/>
      <c r="AA563" s="568"/>
      <c r="AB563" s="568"/>
      <c r="AC563" s="568"/>
    </row>
    <row r="564" spans="1:34" ht="15.75" x14ac:dyDescent="0.25">
      <c r="A564" s="568" t="s">
        <v>93</v>
      </c>
      <c r="B564" s="568"/>
      <c r="C564" s="568"/>
      <c r="D564" s="568"/>
      <c r="E564" s="568"/>
      <c r="F564" s="568"/>
      <c r="G564" s="568"/>
      <c r="H564" s="568"/>
      <c r="I564" s="568"/>
      <c r="J564" s="568"/>
      <c r="K564" s="568"/>
      <c r="L564" s="568"/>
      <c r="M564" s="568"/>
      <c r="N564" s="568"/>
      <c r="O564" s="568"/>
      <c r="P564" s="568"/>
      <c r="Q564" s="568"/>
      <c r="R564" s="568"/>
      <c r="S564" s="568"/>
      <c r="T564" s="568"/>
      <c r="U564" s="568"/>
      <c r="V564" s="568"/>
      <c r="W564" s="568"/>
      <c r="X564" s="568"/>
      <c r="Y564" s="568"/>
      <c r="Z564" s="568"/>
      <c r="AA564" s="568"/>
      <c r="AB564" s="568"/>
      <c r="AC564" s="568"/>
    </row>
    <row r="565" spans="1:34" ht="19.5" thickBot="1" x14ac:dyDescent="0.35"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11">
        <v>4</v>
      </c>
      <c r="AC565" s="4"/>
    </row>
    <row r="566" spans="1:34" ht="15" customHeight="1" x14ac:dyDescent="0.25">
      <c r="A566" s="569" t="s">
        <v>3</v>
      </c>
      <c r="B566" s="571" t="s">
        <v>2</v>
      </c>
      <c r="C566" s="573" t="s">
        <v>59</v>
      </c>
      <c r="D566" s="573" t="s">
        <v>60</v>
      </c>
      <c r="E566" s="573" t="s">
        <v>23</v>
      </c>
      <c r="F566" s="576" t="s">
        <v>9</v>
      </c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8"/>
      <c r="R566" s="576" t="s">
        <v>10</v>
      </c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9"/>
    </row>
    <row r="567" spans="1:34" ht="51.75" thickBot="1" x14ac:dyDescent="0.3">
      <c r="A567" s="570"/>
      <c r="B567" s="572"/>
      <c r="C567" s="574"/>
      <c r="D567" s="575"/>
      <c r="E567" s="575"/>
      <c r="F567" s="8" t="s">
        <v>14</v>
      </c>
      <c r="G567" s="95" t="s">
        <v>13</v>
      </c>
      <c r="H567" s="95" t="s">
        <v>57</v>
      </c>
      <c r="I567" s="1" t="s">
        <v>4</v>
      </c>
      <c r="J567" s="1" t="s">
        <v>5</v>
      </c>
      <c r="K567" s="1" t="s">
        <v>6</v>
      </c>
      <c r="L567" s="95" t="s">
        <v>64</v>
      </c>
      <c r="M567" s="557" t="s">
        <v>7</v>
      </c>
      <c r="N567" s="558"/>
      <c r="O567" s="1" t="s">
        <v>0</v>
      </c>
      <c r="P567" s="1" t="s">
        <v>1</v>
      </c>
      <c r="Q567" s="95" t="s">
        <v>61</v>
      </c>
      <c r="R567" s="8" t="s">
        <v>14</v>
      </c>
      <c r="S567" s="95" t="s">
        <v>12</v>
      </c>
      <c r="T567" s="95" t="s">
        <v>11</v>
      </c>
      <c r="U567" s="1" t="s">
        <v>4</v>
      </c>
      <c r="V567" s="1" t="s">
        <v>5</v>
      </c>
      <c r="W567" s="1" t="s">
        <v>6</v>
      </c>
      <c r="X567" s="95" t="s">
        <v>65</v>
      </c>
      <c r="Y567" s="557" t="s">
        <v>7</v>
      </c>
      <c r="Z567" s="558"/>
      <c r="AA567" s="1" t="s">
        <v>0</v>
      </c>
      <c r="AB567" s="102" t="s">
        <v>1</v>
      </c>
      <c r="AC567" s="105" t="s">
        <v>15</v>
      </c>
    </row>
    <row r="568" spans="1:34" x14ac:dyDescent="0.25">
      <c r="A568" s="89" t="s">
        <v>26</v>
      </c>
      <c r="B568" s="559">
        <v>1997</v>
      </c>
      <c r="C568" s="78">
        <v>18.91</v>
      </c>
      <c r="D568" s="79">
        <v>2446</v>
      </c>
      <c r="E568" s="31">
        <f t="shared" ref="E568:E597" si="442">D568/C568</f>
        <v>129.34955050237969</v>
      </c>
      <c r="F568" s="64">
        <f t="shared" ref="F568:F584" si="443">G568/C568</f>
        <v>4.3172924378635642</v>
      </c>
      <c r="G568" s="65">
        <v>81.64</v>
      </c>
      <c r="H568" s="66">
        <v>10536</v>
      </c>
      <c r="I568" s="65">
        <v>24</v>
      </c>
      <c r="J568" s="66">
        <v>2539</v>
      </c>
      <c r="K568" s="66">
        <v>62500</v>
      </c>
      <c r="L568" s="135">
        <v>59510</v>
      </c>
      <c r="M568" s="67" t="s">
        <v>8</v>
      </c>
      <c r="N568" s="68">
        <f t="shared" ref="N568:N608" si="444">H568/J568</f>
        <v>4.1496652225285544</v>
      </c>
      <c r="O568" s="69">
        <f t="shared" ref="O568:O608" si="445">K568/J568</f>
        <v>24.615990547459631</v>
      </c>
      <c r="P568" s="70">
        <f t="shared" ref="P568:P597" si="446">K568/C568</f>
        <v>3305.1295610787943</v>
      </c>
      <c r="Q568" s="100">
        <f t="shared" ref="Q568:Q584" si="447">J568/D568</f>
        <v>1.0380212591986917</v>
      </c>
      <c r="R568" s="64">
        <f t="shared" ref="R568:R584" si="448">S568/C568</f>
        <v>43.317292437863564</v>
      </c>
      <c r="S568" s="71">
        <f t="shared" ref="S568:X583" si="449">G568+S517</f>
        <v>819.13</v>
      </c>
      <c r="T568" s="72">
        <f t="shared" si="449"/>
        <v>105930</v>
      </c>
      <c r="U568" s="71">
        <f t="shared" si="449"/>
        <v>239</v>
      </c>
      <c r="V568" s="72">
        <f t="shared" si="449"/>
        <v>21355</v>
      </c>
      <c r="W568" s="72">
        <f t="shared" si="449"/>
        <v>506540</v>
      </c>
      <c r="X568" s="72">
        <f t="shared" si="449"/>
        <v>482610</v>
      </c>
      <c r="Y568" s="67" t="s">
        <v>8</v>
      </c>
      <c r="Z568" s="21">
        <f t="shared" ref="Z568:Z608" si="450">T568/V568</f>
        <v>4.9604308124560994</v>
      </c>
      <c r="AA568" s="22">
        <f t="shared" ref="AA568:AA608" si="451">W568/V568</f>
        <v>23.719971903535473</v>
      </c>
      <c r="AB568" s="103">
        <f t="shared" ref="AB568:AB608" si="452">W568/C568</f>
        <v>26786.885245901638</v>
      </c>
      <c r="AC568" s="106">
        <f t="shared" ref="AC568:AC584" si="453">V568/D568</f>
        <v>8.7305805396565823</v>
      </c>
      <c r="AF568" s="132">
        <f>AD568-P568</f>
        <v>-3305.1295610787943</v>
      </c>
      <c r="AG568" s="431">
        <f>(J568/D568)*AE568</f>
        <v>0</v>
      </c>
      <c r="AH568" s="431">
        <f>AG568*O568</f>
        <v>0</v>
      </c>
    </row>
    <row r="569" spans="1:34" x14ac:dyDescent="0.25">
      <c r="A569" s="90" t="s">
        <v>27</v>
      </c>
      <c r="B569" s="560"/>
      <c r="C569" s="27">
        <v>16.41</v>
      </c>
      <c r="D569" s="28">
        <v>2028</v>
      </c>
      <c r="E569" s="16">
        <f t="shared" si="442"/>
        <v>123.58318098720292</v>
      </c>
      <c r="F569" s="17">
        <f t="shared" si="443"/>
        <v>6</v>
      </c>
      <c r="G569" s="18">
        <v>98.46</v>
      </c>
      <c r="H569" s="19">
        <v>12168</v>
      </c>
      <c r="I569" s="65">
        <v>27</v>
      </c>
      <c r="J569" s="19">
        <v>2016</v>
      </c>
      <c r="K569" s="19">
        <v>54400</v>
      </c>
      <c r="L569" s="136">
        <v>51800</v>
      </c>
      <c r="M569" s="20" t="s">
        <v>8</v>
      </c>
      <c r="N569" s="21">
        <f t="shared" si="444"/>
        <v>6.0357142857142856</v>
      </c>
      <c r="O569" s="22">
        <f t="shared" si="445"/>
        <v>26.984126984126984</v>
      </c>
      <c r="P569" s="23">
        <f t="shared" si="446"/>
        <v>3315.0517976843389</v>
      </c>
      <c r="Q569" s="100">
        <f t="shared" si="447"/>
        <v>0.99408284023668636</v>
      </c>
      <c r="R569" s="17">
        <f t="shared" si="448"/>
        <v>45</v>
      </c>
      <c r="S569" s="24">
        <f t="shared" si="449"/>
        <v>738.45</v>
      </c>
      <c r="T569" s="25">
        <f t="shared" si="449"/>
        <v>91260</v>
      </c>
      <c r="U569" s="24">
        <f t="shared" si="449"/>
        <v>239</v>
      </c>
      <c r="V569" s="25">
        <f t="shared" si="449"/>
        <v>17446</v>
      </c>
      <c r="W569" s="25">
        <f t="shared" si="449"/>
        <v>440670</v>
      </c>
      <c r="X569" s="72">
        <f t="shared" si="449"/>
        <v>419870</v>
      </c>
      <c r="Y569" s="20" t="s">
        <v>8</v>
      </c>
      <c r="Z569" s="21">
        <f t="shared" si="450"/>
        <v>5.2309985096870344</v>
      </c>
      <c r="AA569" s="22">
        <f t="shared" si="451"/>
        <v>25.259085177117964</v>
      </c>
      <c r="AB569" s="103">
        <f t="shared" si="452"/>
        <v>26853.747714808043</v>
      </c>
      <c r="AC569" s="106">
        <f t="shared" si="453"/>
        <v>8.6025641025641022</v>
      </c>
      <c r="AF569" s="132">
        <f t="shared" ref="AF569:AF584" si="454">AD569-P569</f>
        <v>-3315.0517976843389</v>
      </c>
      <c r="AG569" s="431">
        <f t="shared" ref="AG569:AG608" si="455">(J569/D569)*AE569</f>
        <v>0</v>
      </c>
      <c r="AH569" s="431">
        <f t="shared" ref="AH569:AH608" si="456">AG569*O569</f>
        <v>0</v>
      </c>
    </row>
    <row r="570" spans="1:34" x14ac:dyDescent="0.25">
      <c r="A570" s="90" t="s">
        <v>28</v>
      </c>
      <c r="B570" s="560"/>
      <c r="C570" s="27">
        <v>18.7</v>
      </c>
      <c r="D570" s="28">
        <v>2286</v>
      </c>
      <c r="E570" s="16">
        <f t="shared" si="442"/>
        <v>122.24598930481284</v>
      </c>
      <c r="F570" s="17">
        <f t="shared" si="443"/>
        <v>6</v>
      </c>
      <c r="G570" s="18">
        <v>112.2</v>
      </c>
      <c r="H570" s="19">
        <v>13716</v>
      </c>
      <c r="I570" s="65">
        <v>32</v>
      </c>
      <c r="J570" s="19">
        <v>2479</v>
      </c>
      <c r="K570" s="19">
        <v>65650</v>
      </c>
      <c r="L570" s="136">
        <v>62510</v>
      </c>
      <c r="M570" s="20" t="s">
        <v>8</v>
      </c>
      <c r="N570" s="21">
        <f t="shared" si="444"/>
        <v>5.5328761597418312</v>
      </c>
      <c r="O570" s="22">
        <f t="shared" si="445"/>
        <v>26.482452601855588</v>
      </c>
      <c r="P570" s="23">
        <f t="shared" si="446"/>
        <v>3510.6951871657757</v>
      </c>
      <c r="Q570" s="100">
        <f t="shared" si="447"/>
        <v>1.0844269466316709</v>
      </c>
      <c r="R570" s="17">
        <f t="shared" si="448"/>
        <v>45</v>
      </c>
      <c r="S570" s="24">
        <f t="shared" si="449"/>
        <v>841.5</v>
      </c>
      <c r="T570" s="25">
        <f t="shared" si="449"/>
        <v>102870</v>
      </c>
      <c r="U570" s="24">
        <f t="shared" si="449"/>
        <v>261</v>
      </c>
      <c r="V570" s="25">
        <f t="shared" si="449"/>
        <v>20786</v>
      </c>
      <c r="W570" s="25">
        <f t="shared" si="449"/>
        <v>521560</v>
      </c>
      <c r="X570" s="72">
        <f t="shared" si="449"/>
        <v>496780</v>
      </c>
      <c r="Y570" s="20" t="s">
        <v>8</v>
      </c>
      <c r="Z570" s="21">
        <f t="shared" si="450"/>
        <v>4.9490041374001734</v>
      </c>
      <c r="AA570" s="22">
        <f t="shared" si="451"/>
        <v>25.091888771288367</v>
      </c>
      <c r="AB570" s="103">
        <f t="shared" si="452"/>
        <v>27890.909090909092</v>
      </c>
      <c r="AC570" s="106">
        <f t="shared" si="453"/>
        <v>9.0927384076990379</v>
      </c>
      <c r="AF570" s="132">
        <f t="shared" si="454"/>
        <v>-3510.6951871657757</v>
      </c>
      <c r="AG570" s="431">
        <f t="shared" si="455"/>
        <v>0</v>
      </c>
      <c r="AH570" s="431">
        <f t="shared" si="456"/>
        <v>0</v>
      </c>
    </row>
    <row r="571" spans="1:34" x14ac:dyDescent="0.25">
      <c r="A571" s="90" t="s">
        <v>29</v>
      </c>
      <c r="B571" s="560"/>
      <c r="C571" s="27">
        <v>17.149999999999999</v>
      </c>
      <c r="D571" s="28">
        <v>2151</v>
      </c>
      <c r="E571" s="16">
        <f t="shared" si="442"/>
        <v>125.42274052478135</v>
      </c>
      <c r="F571" s="17">
        <f t="shared" si="443"/>
        <v>5.6413994169096213</v>
      </c>
      <c r="G571" s="18">
        <v>96.75</v>
      </c>
      <c r="H571" s="19">
        <v>12134</v>
      </c>
      <c r="I571" s="65">
        <v>26</v>
      </c>
      <c r="J571" s="19">
        <v>1952</v>
      </c>
      <c r="K571" s="19">
        <v>52450</v>
      </c>
      <c r="L571" s="136">
        <v>49940</v>
      </c>
      <c r="M571" s="20" t="s">
        <v>8</v>
      </c>
      <c r="N571" s="21">
        <f t="shared" si="444"/>
        <v>6.216188524590164</v>
      </c>
      <c r="O571" s="22">
        <f t="shared" si="445"/>
        <v>26.869877049180328</v>
      </c>
      <c r="P571" s="23">
        <f t="shared" si="446"/>
        <v>3058.309037900875</v>
      </c>
      <c r="Q571" s="100">
        <f t="shared" si="447"/>
        <v>0.90748489074848904</v>
      </c>
      <c r="R571" s="17">
        <f t="shared" si="448"/>
        <v>44.641399416909636</v>
      </c>
      <c r="S571" s="24">
        <f t="shared" si="449"/>
        <v>765.60000000000014</v>
      </c>
      <c r="T571" s="25">
        <f t="shared" si="449"/>
        <v>96023</v>
      </c>
      <c r="U571" s="24">
        <f t="shared" si="449"/>
        <v>235</v>
      </c>
      <c r="V571" s="25">
        <f t="shared" si="449"/>
        <v>18659</v>
      </c>
      <c r="W571" s="25">
        <f t="shared" si="449"/>
        <v>467260</v>
      </c>
      <c r="X571" s="72">
        <f t="shared" si="449"/>
        <v>445040</v>
      </c>
      <c r="Y571" s="20" t="s">
        <v>8</v>
      </c>
      <c r="Z571" s="21">
        <f t="shared" si="450"/>
        <v>5.1462029047644569</v>
      </c>
      <c r="AA571" s="22">
        <f t="shared" si="451"/>
        <v>25.042070850527896</v>
      </c>
      <c r="AB571" s="103">
        <f t="shared" si="452"/>
        <v>27245.481049562684</v>
      </c>
      <c r="AC571" s="106">
        <f t="shared" si="453"/>
        <v>8.6745699674569963</v>
      </c>
      <c r="AF571" s="132">
        <f t="shared" si="454"/>
        <v>-3058.309037900875</v>
      </c>
      <c r="AG571" s="431">
        <f t="shared" si="455"/>
        <v>0</v>
      </c>
      <c r="AH571" s="431">
        <f t="shared" si="456"/>
        <v>0</v>
      </c>
    </row>
    <row r="572" spans="1:34" x14ac:dyDescent="0.25">
      <c r="A572" s="90" t="s">
        <v>30</v>
      </c>
      <c r="B572" s="560"/>
      <c r="C572" s="27">
        <v>16.600000000000001</v>
      </c>
      <c r="D572" s="28">
        <v>2133</v>
      </c>
      <c r="E572" s="16">
        <f t="shared" si="442"/>
        <v>128.49397590361446</v>
      </c>
      <c r="F572" s="17">
        <f t="shared" si="443"/>
        <v>5</v>
      </c>
      <c r="G572" s="18">
        <v>83</v>
      </c>
      <c r="H572" s="19">
        <v>10665</v>
      </c>
      <c r="I572" s="65">
        <v>21</v>
      </c>
      <c r="J572" s="19">
        <v>1769</v>
      </c>
      <c r="K572" s="19">
        <v>47260</v>
      </c>
      <c r="L572" s="136">
        <v>45030</v>
      </c>
      <c r="M572" s="20" t="s">
        <v>8</v>
      </c>
      <c r="N572" s="21">
        <f t="shared" si="444"/>
        <v>6.0288298473713962</v>
      </c>
      <c r="O572" s="22">
        <f t="shared" si="445"/>
        <v>26.715658564160542</v>
      </c>
      <c r="P572" s="23">
        <f t="shared" si="446"/>
        <v>2846.9879518072285</v>
      </c>
      <c r="Q572" s="100">
        <f t="shared" si="447"/>
        <v>0.82934833567744959</v>
      </c>
      <c r="R572" s="17">
        <f t="shared" si="448"/>
        <v>43.999999999999986</v>
      </c>
      <c r="S572" s="24">
        <f t="shared" si="449"/>
        <v>730.39999999999986</v>
      </c>
      <c r="T572" s="25">
        <f t="shared" si="449"/>
        <v>93852</v>
      </c>
      <c r="U572" s="24">
        <f t="shared" si="449"/>
        <v>218</v>
      </c>
      <c r="V572" s="25">
        <f t="shared" si="449"/>
        <v>19034</v>
      </c>
      <c r="W572" s="25">
        <f t="shared" si="449"/>
        <v>475910</v>
      </c>
      <c r="X572" s="72">
        <f t="shared" si="449"/>
        <v>453400</v>
      </c>
      <c r="Y572" s="20" t="s">
        <v>8</v>
      </c>
      <c r="Z572" s="21">
        <f t="shared" si="450"/>
        <v>4.9307554901754758</v>
      </c>
      <c r="AA572" s="22">
        <f t="shared" si="451"/>
        <v>25.003152253861511</v>
      </c>
      <c r="AB572" s="103">
        <f t="shared" si="452"/>
        <v>28669.277108433733</v>
      </c>
      <c r="AC572" s="106">
        <f t="shared" si="453"/>
        <v>8.9235818096577582</v>
      </c>
      <c r="AF572" s="132">
        <f t="shared" si="454"/>
        <v>-2846.9879518072285</v>
      </c>
      <c r="AG572" s="431">
        <f t="shared" si="455"/>
        <v>0</v>
      </c>
      <c r="AH572" s="431">
        <f t="shared" si="456"/>
        <v>0</v>
      </c>
    </row>
    <row r="573" spans="1:34" x14ac:dyDescent="0.25">
      <c r="A573" s="90" t="s">
        <v>31</v>
      </c>
      <c r="B573" s="560"/>
      <c r="C573" s="27">
        <v>14.28</v>
      </c>
      <c r="D573" s="28">
        <v>1762</v>
      </c>
      <c r="E573" s="16">
        <f t="shared" si="442"/>
        <v>123.38935574229693</v>
      </c>
      <c r="F573" s="17">
        <f t="shared" si="443"/>
        <v>4.8795518207282917</v>
      </c>
      <c r="G573" s="18">
        <v>69.680000000000007</v>
      </c>
      <c r="H573" s="19">
        <v>8572</v>
      </c>
      <c r="I573" s="65">
        <v>22</v>
      </c>
      <c r="J573" s="19">
        <v>1833</v>
      </c>
      <c r="K573" s="19">
        <v>44950</v>
      </c>
      <c r="L573" s="136">
        <v>42800</v>
      </c>
      <c r="M573" s="20" t="s">
        <v>8</v>
      </c>
      <c r="N573" s="21">
        <f t="shared" si="444"/>
        <v>4.6764866339334423</v>
      </c>
      <c r="O573" s="22">
        <f t="shared" si="445"/>
        <v>24.52264048008729</v>
      </c>
      <c r="P573" s="23">
        <f t="shared" si="446"/>
        <v>3147.7591036414569</v>
      </c>
      <c r="Q573" s="100">
        <f t="shared" si="447"/>
        <v>1.040295119182747</v>
      </c>
      <c r="R573" s="17">
        <f t="shared" si="448"/>
        <v>43.879551820728302</v>
      </c>
      <c r="S573" s="24">
        <f t="shared" si="449"/>
        <v>626.60000000000014</v>
      </c>
      <c r="T573" s="25">
        <f t="shared" si="449"/>
        <v>77290</v>
      </c>
      <c r="U573" s="24">
        <f t="shared" si="449"/>
        <v>197</v>
      </c>
      <c r="V573" s="25">
        <f t="shared" si="449"/>
        <v>15477</v>
      </c>
      <c r="W573" s="25">
        <f t="shared" si="449"/>
        <v>364660</v>
      </c>
      <c r="X573" s="72">
        <f t="shared" si="449"/>
        <v>347530</v>
      </c>
      <c r="Y573" s="20" t="s">
        <v>8</v>
      </c>
      <c r="Z573" s="21">
        <f t="shared" si="450"/>
        <v>4.9938618595335011</v>
      </c>
      <c r="AA573" s="22">
        <f t="shared" si="451"/>
        <v>23.561413710667441</v>
      </c>
      <c r="AB573" s="103">
        <f t="shared" si="452"/>
        <v>25536.414565826333</v>
      </c>
      <c r="AC573" s="106">
        <f t="shared" si="453"/>
        <v>8.7837684449489224</v>
      </c>
      <c r="AF573" s="132">
        <f t="shared" si="454"/>
        <v>-3147.7591036414569</v>
      </c>
      <c r="AG573" s="431">
        <f t="shared" si="455"/>
        <v>0</v>
      </c>
      <c r="AH573" s="431">
        <f t="shared" si="456"/>
        <v>0</v>
      </c>
    </row>
    <row r="574" spans="1:34" x14ac:dyDescent="0.25">
      <c r="A574" s="90" t="s">
        <v>32</v>
      </c>
      <c r="B574" s="560"/>
      <c r="C574" s="27">
        <v>19.53</v>
      </c>
      <c r="D574" s="28">
        <v>2423</v>
      </c>
      <c r="E574" s="16">
        <f t="shared" si="442"/>
        <v>124.06554019457245</v>
      </c>
      <c r="F574" s="17">
        <f t="shared" si="443"/>
        <v>6</v>
      </c>
      <c r="G574" s="18">
        <v>117.18</v>
      </c>
      <c r="H574" s="19">
        <v>14538</v>
      </c>
      <c r="I574" s="65">
        <v>31</v>
      </c>
      <c r="J574" s="19">
        <v>2520</v>
      </c>
      <c r="K574" s="19">
        <v>67390</v>
      </c>
      <c r="L574" s="136">
        <v>64170</v>
      </c>
      <c r="M574" s="20" t="s">
        <v>8</v>
      </c>
      <c r="N574" s="21">
        <f t="shared" si="444"/>
        <v>5.769047619047619</v>
      </c>
      <c r="O574" s="22">
        <f t="shared" si="445"/>
        <v>26.74206349206349</v>
      </c>
      <c r="P574" s="23">
        <f t="shared" si="446"/>
        <v>3450.5888376856115</v>
      </c>
      <c r="Q574" s="100">
        <f t="shared" si="447"/>
        <v>1.040033016921172</v>
      </c>
      <c r="R574" s="17">
        <f t="shared" si="448"/>
        <v>45.000000000000007</v>
      </c>
      <c r="S574" s="24">
        <f t="shared" si="449"/>
        <v>878.85000000000014</v>
      </c>
      <c r="T574" s="25">
        <f t="shared" si="449"/>
        <v>109035</v>
      </c>
      <c r="U574" s="24">
        <f t="shared" si="449"/>
        <v>276</v>
      </c>
      <c r="V574" s="25">
        <f t="shared" si="449"/>
        <v>21793</v>
      </c>
      <c r="W574" s="25">
        <f t="shared" si="449"/>
        <v>555220</v>
      </c>
      <c r="X574" s="72">
        <f t="shared" si="449"/>
        <v>528870</v>
      </c>
      <c r="Y574" s="20" t="s">
        <v>8</v>
      </c>
      <c r="Z574" s="21">
        <f t="shared" si="450"/>
        <v>5.0032120405634837</v>
      </c>
      <c r="AA574" s="22">
        <f t="shared" si="451"/>
        <v>25.476988023677329</v>
      </c>
      <c r="AB574" s="103">
        <f t="shared" si="452"/>
        <v>28429.083461341525</v>
      </c>
      <c r="AC574" s="106">
        <f t="shared" si="453"/>
        <v>8.9942220387948826</v>
      </c>
      <c r="AF574" s="132">
        <f t="shared" si="454"/>
        <v>-3450.5888376856115</v>
      </c>
      <c r="AG574" s="431">
        <f t="shared" si="455"/>
        <v>0</v>
      </c>
      <c r="AH574" s="431">
        <f t="shared" si="456"/>
        <v>0</v>
      </c>
    </row>
    <row r="575" spans="1:34" x14ac:dyDescent="0.25">
      <c r="A575" s="90" t="s">
        <v>33</v>
      </c>
      <c r="B575" s="560"/>
      <c r="C575" s="27">
        <v>19.88</v>
      </c>
      <c r="D575" s="28">
        <v>2473</v>
      </c>
      <c r="E575" s="16">
        <f t="shared" si="442"/>
        <v>124.39637826961771</v>
      </c>
      <c r="F575" s="17">
        <f t="shared" si="443"/>
        <v>5.8490945674044266</v>
      </c>
      <c r="G575" s="18">
        <v>116.28</v>
      </c>
      <c r="H575" s="19">
        <v>14465</v>
      </c>
      <c r="I575" s="65">
        <v>32</v>
      </c>
      <c r="J575" s="19">
        <v>2570</v>
      </c>
      <c r="K575" s="19">
        <v>68140</v>
      </c>
      <c r="L575" s="136">
        <v>64880</v>
      </c>
      <c r="M575" s="20" t="s">
        <v>8</v>
      </c>
      <c r="N575" s="21">
        <f t="shared" si="444"/>
        <v>5.6284046692607008</v>
      </c>
      <c r="O575" s="22">
        <f t="shared" si="445"/>
        <v>26.513618677042803</v>
      </c>
      <c r="P575" s="23">
        <f t="shared" si="446"/>
        <v>3427.5653923541249</v>
      </c>
      <c r="Q575" s="100">
        <f t="shared" si="447"/>
        <v>1.0392236150424585</v>
      </c>
      <c r="R575" s="17">
        <f t="shared" si="448"/>
        <v>44.849094567404421</v>
      </c>
      <c r="S575" s="24">
        <f t="shared" si="449"/>
        <v>891.59999999999991</v>
      </c>
      <c r="T575" s="25">
        <f t="shared" si="449"/>
        <v>110912</v>
      </c>
      <c r="U575" s="24">
        <f t="shared" si="449"/>
        <v>267</v>
      </c>
      <c r="V575" s="25">
        <f t="shared" si="449"/>
        <v>22876</v>
      </c>
      <c r="W575" s="25">
        <f t="shared" si="449"/>
        <v>573280</v>
      </c>
      <c r="X575" s="72">
        <f t="shared" si="449"/>
        <v>546150</v>
      </c>
      <c r="Y575" s="20" t="s">
        <v>8</v>
      </c>
      <c r="Z575" s="21">
        <f t="shared" si="450"/>
        <v>4.848400069942298</v>
      </c>
      <c r="AA575" s="22">
        <f t="shared" si="451"/>
        <v>25.060325231683862</v>
      </c>
      <c r="AB575" s="103">
        <f t="shared" si="452"/>
        <v>28837.022132796781</v>
      </c>
      <c r="AC575" s="106">
        <f t="shared" si="453"/>
        <v>9.2503032753740388</v>
      </c>
      <c r="AF575" s="132">
        <f t="shared" si="454"/>
        <v>-3427.5653923541249</v>
      </c>
      <c r="AG575" s="431">
        <f t="shared" si="455"/>
        <v>0</v>
      </c>
      <c r="AH575" s="431">
        <f t="shared" si="456"/>
        <v>0</v>
      </c>
    </row>
    <row r="576" spans="1:34" x14ac:dyDescent="0.25">
      <c r="A576" s="90" t="s">
        <v>34</v>
      </c>
      <c r="B576" s="560"/>
      <c r="C576" s="27">
        <v>19.899999999999999</v>
      </c>
      <c r="D576" s="28">
        <v>2485</v>
      </c>
      <c r="E576" s="16">
        <f t="shared" si="442"/>
        <v>124.87437185929649</v>
      </c>
      <c r="F576" s="17">
        <f t="shared" si="443"/>
        <v>5.7989949748743728</v>
      </c>
      <c r="G576" s="18">
        <v>115.4</v>
      </c>
      <c r="H576" s="19">
        <v>14411</v>
      </c>
      <c r="I576" s="65">
        <v>31</v>
      </c>
      <c r="J576" s="19">
        <v>2588</v>
      </c>
      <c r="K576" s="19">
        <v>69020</v>
      </c>
      <c r="L576" s="136">
        <v>65720</v>
      </c>
      <c r="M576" s="20" t="s">
        <v>8</v>
      </c>
      <c r="N576" s="21">
        <f t="shared" si="444"/>
        <v>5.5683925811437405</v>
      </c>
      <c r="O576" s="22">
        <f t="shared" si="445"/>
        <v>26.669242658423492</v>
      </c>
      <c r="P576" s="23">
        <f t="shared" si="446"/>
        <v>3468.3417085427136</v>
      </c>
      <c r="Q576" s="100">
        <f t="shared" si="447"/>
        <v>1.0414486921529176</v>
      </c>
      <c r="R576" s="17">
        <f t="shared" si="448"/>
        <v>44.798994974874383</v>
      </c>
      <c r="S576" s="24">
        <f t="shared" si="449"/>
        <v>891.50000000000011</v>
      </c>
      <c r="T576" s="25">
        <f t="shared" si="449"/>
        <v>111326</v>
      </c>
      <c r="U576" s="24">
        <f t="shared" si="449"/>
        <v>271</v>
      </c>
      <c r="V576" s="25">
        <f t="shared" si="449"/>
        <v>23343</v>
      </c>
      <c r="W576" s="25">
        <f t="shared" si="449"/>
        <v>582440</v>
      </c>
      <c r="X576" s="72">
        <f t="shared" si="449"/>
        <v>554900</v>
      </c>
      <c r="Y576" s="20" t="s">
        <v>8</v>
      </c>
      <c r="Z576" s="21">
        <f t="shared" si="450"/>
        <v>4.7691384997643835</v>
      </c>
      <c r="AA576" s="22">
        <f t="shared" si="451"/>
        <v>24.951377286552713</v>
      </c>
      <c r="AB576" s="103">
        <f t="shared" si="452"/>
        <v>29268.341708542717</v>
      </c>
      <c r="AC576" s="106">
        <f t="shared" si="453"/>
        <v>9.3935613682092551</v>
      </c>
      <c r="AF576" s="132">
        <f t="shared" si="454"/>
        <v>-3468.3417085427136</v>
      </c>
      <c r="AG576" s="431">
        <f t="shared" si="455"/>
        <v>0</v>
      </c>
      <c r="AH576" s="431">
        <f t="shared" si="456"/>
        <v>0</v>
      </c>
    </row>
    <row r="577" spans="1:34" x14ac:dyDescent="0.25">
      <c r="A577" s="90" t="s">
        <v>35</v>
      </c>
      <c r="B577" s="560"/>
      <c r="C577" s="27">
        <v>16.489999999999998</v>
      </c>
      <c r="D577" s="28">
        <v>2171</v>
      </c>
      <c r="E577" s="16">
        <f t="shared" si="442"/>
        <v>131.65554881746513</v>
      </c>
      <c r="F577" s="17">
        <f t="shared" si="443"/>
        <v>5.0000000000000009</v>
      </c>
      <c r="G577" s="18">
        <v>82.45</v>
      </c>
      <c r="H577" s="19">
        <v>10855</v>
      </c>
      <c r="I577" s="65">
        <v>23</v>
      </c>
      <c r="J577" s="19">
        <v>1753</v>
      </c>
      <c r="K577" s="19">
        <v>46610</v>
      </c>
      <c r="L577" s="136">
        <v>44380</v>
      </c>
      <c r="M577" s="20" t="s">
        <v>8</v>
      </c>
      <c r="N577" s="21">
        <f t="shared" si="444"/>
        <v>6.1922418710781519</v>
      </c>
      <c r="O577" s="22">
        <f t="shared" si="445"/>
        <v>26.58870507701084</v>
      </c>
      <c r="P577" s="23">
        <f t="shared" si="446"/>
        <v>2826.5615524560344</v>
      </c>
      <c r="Q577" s="100">
        <f t="shared" si="447"/>
        <v>0.80746199907876559</v>
      </c>
      <c r="R577" s="17">
        <f t="shared" si="448"/>
        <v>45.000000000000007</v>
      </c>
      <c r="S577" s="24">
        <f t="shared" si="449"/>
        <v>742.05000000000007</v>
      </c>
      <c r="T577" s="25">
        <f t="shared" si="449"/>
        <v>97695</v>
      </c>
      <c r="U577" s="24">
        <f t="shared" si="449"/>
        <v>233</v>
      </c>
      <c r="V577" s="25">
        <f t="shared" si="449"/>
        <v>18169</v>
      </c>
      <c r="W577" s="25">
        <f t="shared" si="449"/>
        <v>458690</v>
      </c>
      <c r="X577" s="72">
        <f t="shared" si="449"/>
        <v>437110</v>
      </c>
      <c r="Y577" s="20" t="s">
        <v>8</v>
      </c>
      <c r="Z577" s="21">
        <f t="shared" si="450"/>
        <v>5.3770157961362761</v>
      </c>
      <c r="AA577" s="22">
        <f t="shared" si="451"/>
        <v>25.245748252518027</v>
      </c>
      <c r="AB577" s="103">
        <f t="shared" si="452"/>
        <v>27816.252274105522</v>
      </c>
      <c r="AC577" s="106">
        <f t="shared" si="453"/>
        <v>8.3689543988945179</v>
      </c>
      <c r="AF577" s="132">
        <f t="shared" si="454"/>
        <v>-2826.5615524560344</v>
      </c>
      <c r="AG577" s="431">
        <f t="shared" si="455"/>
        <v>0</v>
      </c>
      <c r="AH577" s="431">
        <f t="shared" si="456"/>
        <v>0</v>
      </c>
    </row>
    <row r="578" spans="1:34" x14ac:dyDescent="0.25">
      <c r="A578" s="90" t="s">
        <v>36</v>
      </c>
      <c r="B578" s="560"/>
      <c r="C578" s="27">
        <v>19.05</v>
      </c>
      <c r="D578" s="28">
        <v>2490</v>
      </c>
      <c r="E578" s="16">
        <f t="shared" si="442"/>
        <v>130.70866141732282</v>
      </c>
      <c r="F578" s="17">
        <f t="shared" si="443"/>
        <v>5</v>
      </c>
      <c r="G578" s="18">
        <v>95.25</v>
      </c>
      <c r="H578" s="19">
        <v>12450</v>
      </c>
      <c r="I578" s="65">
        <v>26</v>
      </c>
      <c r="J578" s="19">
        <v>2043</v>
      </c>
      <c r="K578" s="19">
        <v>54360</v>
      </c>
      <c r="L578" s="136">
        <v>51760</v>
      </c>
      <c r="M578" s="20" t="s">
        <v>8</v>
      </c>
      <c r="N578" s="21">
        <f t="shared" si="444"/>
        <v>6.093979441997063</v>
      </c>
      <c r="O578" s="22">
        <f t="shared" si="445"/>
        <v>26.607929515418501</v>
      </c>
      <c r="P578" s="23">
        <f t="shared" si="446"/>
        <v>2853.5433070866143</v>
      </c>
      <c r="Q578" s="100">
        <f t="shared" si="447"/>
        <v>0.82048192771084338</v>
      </c>
      <c r="R578" s="17">
        <f t="shared" si="448"/>
        <v>45.000000000000007</v>
      </c>
      <c r="S578" s="24">
        <f t="shared" si="449"/>
        <v>857.25000000000011</v>
      </c>
      <c r="T578" s="25">
        <f t="shared" si="449"/>
        <v>112050</v>
      </c>
      <c r="U578" s="24">
        <f t="shared" si="449"/>
        <v>279</v>
      </c>
      <c r="V578" s="25">
        <f t="shared" si="449"/>
        <v>21622</v>
      </c>
      <c r="W578" s="25">
        <f t="shared" si="449"/>
        <v>544600</v>
      </c>
      <c r="X578" s="72">
        <f t="shared" si="449"/>
        <v>518980</v>
      </c>
      <c r="Y578" s="20" t="s">
        <v>8</v>
      </c>
      <c r="Z578" s="21">
        <f t="shared" si="450"/>
        <v>5.1822218111183052</v>
      </c>
      <c r="AA578" s="22">
        <f t="shared" si="451"/>
        <v>25.187309222088615</v>
      </c>
      <c r="AB578" s="103">
        <f t="shared" si="452"/>
        <v>28587.926509186349</v>
      </c>
      <c r="AC578" s="106">
        <f t="shared" si="453"/>
        <v>8.683534136546184</v>
      </c>
      <c r="AF578" s="257">
        <f t="shared" si="454"/>
        <v>-2853.5433070866143</v>
      </c>
      <c r="AG578" s="431">
        <f t="shared" si="455"/>
        <v>0</v>
      </c>
      <c r="AH578" s="431">
        <f t="shared" si="456"/>
        <v>0</v>
      </c>
    </row>
    <row r="579" spans="1:34" x14ac:dyDescent="0.25">
      <c r="A579" s="90" t="s">
        <v>37</v>
      </c>
      <c r="B579" s="560"/>
      <c r="C579" s="27">
        <v>20.239999999999998</v>
      </c>
      <c r="D579" s="28">
        <v>2519</v>
      </c>
      <c r="E579" s="16">
        <f t="shared" si="442"/>
        <v>124.45652173913045</v>
      </c>
      <c r="F579" s="17">
        <f t="shared" si="443"/>
        <v>5.0000000000000009</v>
      </c>
      <c r="G579" s="18">
        <v>101.2</v>
      </c>
      <c r="H579" s="19">
        <v>12595</v>
      </c>
      <c r="I579" s="65">
        <v>27</v>
      </c>
      <c r="J579" s="19">
        <v>1996</v>
      </c>
      <c r="K579" s="19">
        <v>52360</v>
      </c>
      <c r="L579" s="136">
        <v>49860</v>
      </c>
      <c r="M579" s="20" t="s">
        <v>8</v>
      </c>
      <c r="N579" s="21">
        <f t="shared" si="444"/>
        <v>6.3101202404809618</v>
      </c>
      <c r="O579" s="22">
        <f t="shared" si="445"/>
        <v>26.23246492985972</v>
      </c>
      <c r="P579" s="23">
        <f t="shared" si="446"/>
        <v>2586.9565217391305</v>
      </c>
      <c r="Q579" s="100">
        <f t="shared" si="447"/>
        <v>0.79237792774910676</v>
      </c>
      <c r="R579" s="17">
        <f t="shared" si="448"/>
        <v>45.000000000000014</v>
      </c>
      <c r="S579" s="24">
        <f t="shared" si="449"/>
        <v>910.80000000000018</v>
      </c>
      <c r="T579" s="25">
        <f t="shared" si="449"/>
        <v>113355</v>
      </c>
      <c r="U579" s="24">
        <f t="shared" si="449"/>
        <v>278</v>
      </c>
      <c r="V579" s="25">
        <f t="shared" si="449"/>
        <v>20554</v>
      </c>
      <c r="W579" s="25">
        <f t="shared" si="449"/>
        <v>514630</v>
      </c>
      <c r="X579" s="72">
        <f t="shared" si="449"/>
        <v>490330</v>
      </c>
      <c r="Y579" s="20" t="s">
        <v>8</v>
      </c>
      <c r="Z579" s="21">
        <f t="shared" si="450"/>
        <v>5.5149849177775616</v>
      </c>
      <c r="AA579" s="22">
        <f t="shared" si="451"/>
        <v>25.037948817748369</v>
      </c>
      <c r="AB579" s="103">
        <f t="shared" si="452"/>
        <v>25426.383399209488</v>
      </c>
      <c r="AC579" s="106">
        <f t="shared" si="453"/>
        <v>8.1595871377530766</v>
      </c>
      <c r="AF579" s="132">
        <f t="shared" si="454"/>
        <v>-2586.9565217391305</v>
      </c>
      <c r="AG579" s="431">
        <f t="shared" si="455"/>
        <v>0</v>
      </c>
      <c r="AH579" s="431">
        <f t="shared" si="456"/>
        <v>0</v>
      </c>
    </row>
    <row r="580" spans="1:34" x14ac:dyDescent="0.25">
      <c r="A580" s="90" t="s">
        <v>18</v>
      </c>
      <c r="B580" s="560"/>
      <c r="C580" s="27">
        <v>15.47</v>
      </c>
      <c r="D580" s="28">
        <v>1640</v>
      </c>
      <c r="E580" s="16">
        <f t="shared" si="442"/>
        <v>106.01163542340012</v>
      </c>
      <c r="F580" s="17">
        <f t="shared" si="443"/>
        <v>4.646412411118293</v>
      </c>
      <c r="G580" s="18">
        <v>71.88</v>
      </c>
      <c r="H580" s="19">
        <v>7620</v>
      </c>
      <c r="I580" s="65">
        <v>21</v>
      </c>
      <c r="J580" s="19">
        <v>1862</v>
      </c>
      <c r="K580" s="19">
        <v>47030</v>
      </c>
      <c r="L580" s="136">
        <v>44780</v>
      </c>
      <c r="M580" s="20" t="s">
        <v>8</v>
      </c>
      <c r="N580" s="21">
        <f t="shared" si="444"/>
        <v>4.0923737916219123</v>
      </c>
      <c r="O580" s="22">
        <f t="shared" si="445"/>
        <v>25.257787325456498</v>
      </c>
      <c r="P580" s="23">
        <f t="shared" si="446"/>
        <v>3040.0775694893341</v>
      </c>
      <c r="Q580" s="100">
        <f t="shared" si="447"/>
        <v>1.1353658536585365</v>
      </c>
      <c r="R580" s="17">
        <f t="shared" si="448"/>
        <v>43.646412411118284</v>
      </c>
      <c r="S580" s="24">
        <f t="shared" si="449"/>
        <v>675.20999999999992</v>
      </c>
      <c r="T580" s="25">
        <f t="shared" si="449"/>
        <v>71580</v>
      </c>
      <c r="U580" s="24">
        <f t="shared" si="449"/>
        <v>207</v>
      </c>
      <c r="V580" s="25">
        <f t="shared" si="449"/>
        <v>15758</v>
      </c>
      <c r="W580" s="25">
        <f t="shared" si="449"/>
        <v>384620</v>
      </c>
      <c r="X580" s="72">
        <f t="shared" si="449"/>
        <v>366530</v>
      </c>
      <c r="Y580" s="20" t="s">
        <v>8</v>
      </c>
      <c r="Z580" s="21">
        <f t="shared" si="450"/>
        <v>4.5424546262216019</v>
      </c>
      <c r="AA580" s="22">
        <f t="shared" si="451"/>
        <v>24.407919786774972</v>
      </c>
      <c r="AB580" s="103">
        <f t="shared" si="452"/>
        <v>24862.314156431803</v>
      </c>
      <c r="AC580" s="106">
        <f t="shared" si="453"/>
        <v>9.6085365853658544</v>
      </c>
      <c r="AE580">
        <v>230</v>
      </c>
      <c r="AF580" s="132">
        <f t="shared" si="454"/>
        <v>-3040.0775694893341</v>
      </c>
      <c r="AG580" s="431">
        <f t="shared" si="455"/>
        <v>261.13414634146341</v>
      </c>
      <c r="AH580" s="431">
        <f t="shared" si="456"/>
        <v>6595.6707317073169</v>
      </c>
    </row>
    <row r="581" spans="1:34" x14ac:dyDescent="0.25">
      <c r="A581" s="90" t="s">
        <v>38</v>
      </c>
      <c r="B581" s="560"/>
      <c r="C581" s="27">
        <v>20.6</v>
      </c>
      <c r="D581" s="28">
        <v>2628</v>
      </c>
      <c r="E581" s="16">
        <f t="shared" si="442"/>
        <v>127.57281553398057</v>
      </c>
      <c r="F581" s="17">
        <f t="shared" si="443"/>
        <v>5</v>
      </c>
      <c r="G581" s="18">
        <v>103</v>
      </c>
      <c r="H581" s="19">
        <v>13140</v>
      </c>
      <c r="I581" s="65">
        <v>27</v>
      </c>
      <c r="J581" s="19">
        <v>2409</v>
      </c>
      <c r="K581" s="19">
        <v>62820</v>
      </c>
      <c r="L581" s="136">
        <v>59820</v>
      </c>
      <c r="M581" s="20" t="s">
        <v>8</v>
      </c>
      <c r="N581" s="21">
        <f t="shared" si="444"/>
        <v>5.4545454545454541</v>
      </c>
      <c r="O581" s="22">
        <f t="shared" si="445"/>
        <v>26.077210460772104</v>
      </c>
      <c r="P581" s="23">
        <f t="shared" si="446"/>
        <v>3049.5145631067958</v>
      </c>
      <c r="Q581" s="100">
        <f t="shared" si="447"/>
        <v>0.91666666666666663</v>
      </c>
      <c r="R581" s="17">
        <f t="shared" si="448"/>
        <v>45</v>
      </c>
      <c r="S581" s="24">
        <f t="shared" si="449"/>
        <v>927</v>
      </c>
      <c r="T581" s="25">
        <f t="shared" si="449"/>
        <v>118260</v>
      </c>
      <c r="U581" s="24">
        <f t="shared" si="449"/>
        <v>260</v>
      </c>
      <c r="V581" s="25">
        <f t="shared" si="449"/>
        <v>24694</v>
      </c>
      <c r="W581" s="25">
        <f t="shared" si="449"/>
        <v>620180</v>
      </c>
      <c r="X581" s="72">
        <f t="shared" si="449"/>
        <v>572970</v>
      </c>
      <c r="Y581" s="20" t="s">
        <v>8</v>
      </c>
      <c r="Z581" s="21">
        <f t="shared" si="450"/>
        <v>4.7890175751194626</v>
      </c>
      <c r="AA581" s="22">
        <f t="shared" si="451"/>
        <v>25.114602737507088</v>
      </c>
      <c r="AB581" s="103">
        <f t="shared" si="452"/>
        <v>30105.825242718445</v>
      </c>
      <c r="AC581" s="106">
        <f t="shared" si="453"/>
        <v>9.3964992389649922</v>
      </c>
      <c r="AF581" s="132">
        <f t="shared" si="454"/>
        <v>-3049.5145631067958</v>
      </c>
      <c r="AG581" s="431">
        <f t="shared" si="455"/>
        <v>0</v>
      </c>
      <c r="AH581" s="431">
        <f t="shared" si="456"/>
        <v>0</v>
      </c>
    </row>
    <row r="582" spans="1:34" x14ac:dyDescent="0.25">
      <c r="A582" s="90" t="s">
        <v>39</v>
      </c>
      <c r="B582" s="560"/>
      <c r="C582" s="27">
        <v>17.48</v>
      </c>
      <c r="D582" s="28">
        <v>2303</v>
      </c>
      <c r="E582" s="16">
        <f t="shared" si="442"/>
        <v>131.75057208237985</v>
      </c>
      <c r="F582" s="17">
        <f t="shared" si="443"/>
        <v>5</v>
      </c>
      <c r="G582" s="18">
        <v>87.4</v>
      </c>
      <c r="H582" s="19">
        <v>11515</v>
      </c>
      <c r="I582" s="65">
        <v>22</v>
      </c>
      <c r="J582" s="19">
        <v>1965</v>
      </c>
      <c r="K582" s="19">
        <v>52830</v>
      </c>
      <c r="L582" s="136">
        <v>50300</v>
      </c>
      <c r="M582" s="20" t="s">
        <v>8</v>
      </c>
      <c r="N582" s="21">
        <f t="shared" si="444"/>
        <v>5.8600508905852413</v>
      </c>
      <c r="O582" s="22">
        <f t="shared" si="445"/>
        <v>26.885496183206108</v>
      </c>
      <c r="P582" s="23">
        <f t="shared" si="446"/>
        <v>3022.3112128146454</v>
      </c>
      <c r="Q582" s="100">
        <f t="shared" si="447"/>
        <v>0.85323491098567084</v>
      </c>
      <c r="R582" s="17">
        <f t="shared" si="448"/>
        <v>45</v>
      </c>
      <c r="S582" s="24">
        <f t="shared" si="449"/>
        <v>786.6</v>
      </c>
      <c r="T582" s="25">
        <f t="shared" si="449"/>
        <v>103635</v>
      </c>
      <c r="U582" s="24">
        <f t="shared" si="449"/>
        <v>244</v>
      </c>
      <c r="V582" s="25">
        <f t="shared" si="449"/>
        <v>20009</v>
      </c>
      <c r="W582" s="25">
        <f t="shared" si="449"/>
        <v>503820</v>
      </c>
      <c r="X582" s="72">
        <f t="shared" si="449"/>
        <v>480050</v>
      </c>
      <c r="Y582" s="20" t="s">
        <v>8</v>
      </c>
      <c r="Z582" s="21">
        <f t="shared" si="450"/>
        <v>5.1794192613324004</v>
      </c>
      <c r="AA582" s="22">
        <f t="shared" si="451"/>
        <v>25.179669148883004</v>
      </c>
      <c r="AB582" s="103">
        <f t="shared" si="452"/>
        <v>28822.654462242561</v>
      </c>
      <c r="AC582" s="106">
        <f t="shared" si="453"/>
        <v>8.688232739904473</v>
      </c>
      <c r="AF582" s="132">
        <f t="shared" si="454"/>
        <v>-3022.3112128146454</v>
      </c>
      <c r="AG582" s="431">
        <f t="shared" si="455"/>
        <v>0</v>
      </c>
      <c r="AH582" s="431">
        <f t="shared" si="456"/>
        <v>0</v>
      </c>
    </row>
    <row r="583" spans="1:34" x14ac:dyDescent="0.25">
      <c r="A583" s="90" t="s">
        <v>40</v>
      </c>
      <c r="B583" s="560"/>
      <c r="C583" s="27">
        <v>12.81</v>
      </c>
      <c r="D583" s="28">
        <v>1641</v>
      </c>
      <c r="E583" s="16">
        <f t="shared" si="442"/>
        <v>128.10304449648712</v>
      </c>
      <c r="F583" s="17">
        <f t="shared" si="443"/>
        <v>5.5316159250585475</v>
      </c>
      <c r="G583" s="18">
        <v>70.86</v>
      </c>
      <c r="H583" s="19">
        <v>9074</v>
      </c>
      <c r="I583" s="65">
        <v>21</v>
      </c>
      <c r="J583" s="19">
        <v>1665</v>
      </c>
      <c r="K583" s="19">
        <v>38110</v>
      </c>
      <c r="L583" s="136">
        <v>36290</v>
      </c>
      <c r="M583" s="20" t="s">
        <v>8</v>
      </c>
      <c r="N583" s="21">
        <f t="shared" si="444"/>
        <v>5.4498498498498495</v>
      </c>
      <c r="O583" s="22">
        <f t="shared" si="445"/>
        <v>22.888888888888889</v>
      </c>
      <c r="P583" s="23">
        <f t="shared" si="446"/>
        <v>2975.0195160031226</v>
      </c>
      <c r="Q583" s="100">
        <f t="shared" si="447"/>
        <v>1.0146252285191957</v>
      </c>
      <c r="R583" s="17">
        <f t="shared" si="448"/>
        <v>44.531615925058553</v>
      </c>
      <c r="S583" s="24">
        <f t="shared" si="449"/>
        <v>570.45000000000005</v>
      </c>
      <c r="T583" s="25">
        <f t="shared" si="449"/>
        <v>73073</v>
      </c>
      <c r="U583" s="24">
        <f t="shared" si="449"/>
        <v>176</v>
      </c>
      <c r="V583" s="25">
        <f t="shared" si="449"/>
        <v>14270</v>
      </c>
      <c r="W583" s="25">
        <f t="shared" si="449"/>
        <v>333640</v>
      </c>
      <c r="X583" s="72">
        <f t="shared" si="449"/>
        <v>317800</v>
      </c>
      <c r="Y583" s="20" t="s">
        <v>8</v>
      </c>
      <c r="Z583" s="21">
        <f t="shared" si="450"/>
        <v>5.120742817098809</v>
      </c>
      <c r="AA583" s="22">
        <f t="shared" si="451"/>
        <v>23.380518570427469</v>
      </c>
      <c r="AB583" s="103">
        <f t="shared" si="452"/>
        <v>26045.277127244339</v>
      </c>
      <c r="AC583" s="106">
        <f t="shared" si="453"/>
        <v>8.6959171237050583</v>
      </c>
      <c r="AF583" s="132">
        <f t="shared" si="454"/>
        <v>-2975.0195160031226</v>
      </c>
      <c r="AG583" s="431">
        <f t="shared" si="455"/>
        <v>0</v>
      </c>
      <c r="AH583" s="431">
        <f t="shared" si="456"/>
        <v>0</v>
      </c>
    </row>
    <row r="584" spans="1:34" x14ac:dyDescent="0.25">
      <c r="A584" s="91" t="s">
        <v>41</v>
      </c>
      <c r="B584" s="561"/>
      <c r="C584" s="54">
        <v>2.2200000000000002</v>
      </c>
      <c r="D584" s="55">
        <v>278</v>
      </c>
      <c r="E584" s="11">
        <f t="shared" si="442"/>
        <v>125.22522522522522</v>
      </c>
      <c r="F584" s="7">
        <f t="shared" si="443"/>
        <v>6</v>
      </c>
      <c r="G584" s="6">
        <v>13.32</v>
      </c>
      <c r="H584" s="5">
        <v>1668</v>
      </c>
      <c r="I584" s="65">
        <v>6</v>
      </c>
      <c r="J584" s="5">
        <v>395</v>
      </c>
      <c r="K584" s="5">
        <v>10240</v>
      </c>
      <c r="L584" s="137">
        <v>9750</v>
      </c>
      <c r="M584" s="131" t="s">
        <v>8</v>
      </c>
      <c r="N584" s="60">
        <f t="shared" si="444"/>
        <v>4.2227848101265826</v>
      </c>
      <c r="O584" s="61">
        <f t="shared" si="445"/>
        <v>25.924050632911392</v>
      </c>
      <c r="P584" s="62">
        <f t="shared" si="446"/>
        <v>4612.6126126126119</v>
      </c>
      <c r="Q584" s="120">
        <f t="shared" si="447"/>
        <v>1.420863309352518</v>
      </c>
      <c r="R584" s="17">
        <f t="shared" si="448"/>
        <v>45</v>
      </c>
      <c r="S584" s="24">
        <f t="shared" ref="S584:X599" si="457">G584+S533</f>
        <v>99.9</v>
      </c>
      <c r="T584" s="25">
        <f t="shared" si="457"/>
        <v>12510</v>
      </c>
      <c r="U584" s="24">
        <f t="shared" si="457"/>
        <v>45</v>
      </c>
      <c r="V584" s="25">
        <f t="shared" si="457"/>
        <v>3134</v>
      </c>
      <c r="W584" s="25">
        <f t="shared" si="457"/>
        <v>78230</v>
      </c>
      <c r="X584" s="72">
        <f t="shared" si="457"/>
        <v>74530</v>
      </c>
      <c r="Y584" s="131" t="s">
        <v>8</v>
      </c>
      <c r="Z584" s="21">
        <f t="shared" si="450"/>
        <v>3.9917038927887685</v>
      </c>
      <c r="AA584" s="22">
        <f t="shared" si="451"/>
        <v>24.9617102744097</v>
      </c>
      <c r="AB584" s="103">
        <f t="shared" si="452"/>
        <v>35238.738738738735</v>
      </c>
      <c r="AC584" s="106">
        <f t="shared" si="453"/>
        <v>11.273381294964029</v>
      </c>
      <c r="AF584" s="132">
        <f t="shared" si="454"/>
        <v>-4612.6126126126119</v>
      </c>
      <c r="AG584" s="431">
        <f t="shared" si="455"/>
        <v>0</v>
      </c>
      <c r="AH584" s="431">
        <f t="shared" si="456"/>
        <v>0</v>
      </c>
    </row>
    <row r="585" spans="1:34" x14ac:dyDescent="0.25">
      <c r="A585" s="92" t="s">
        <v>24</v>
      </c>
      <c r="B585" s="44"/>
      <c r="C585" s="45">
        <f t="shared" ref="C585:D585" si="458">SUM(C568:C584)</f>
        <v>285.72000000000003</v>
      </c>
      <c r="D585" s="46">
        <f t="shared" si="458"/>
        <v>35857</v>
      </c>
      <c r="E585" s="130">
        <f t="shared" si="442"/>
        <v>125.49699006019878</v>
      </c>
      <c r="F585" s="73"/>
      <c r="G585" s="45">
        <f t="shared" ref="G585:L585" si="459">SUM(G568:G584)</f>
        <v>1515.9499999999998</v>
      </c>
      <c r="H585" s="46">
        <f t="shared" si="459"/>
        <v>190122</v>
      </c>
      <c r="I585" s="45">
        <f t="shared" si="459"/>
        <v>419</v>
      </c>
      <c r="J585" s="46">
        <f t="shared" si="459"/>
        <v>34354</v>
      </c>
      <c r="K585" s="46">
        <f t="shared" si="459"/>
        <v>896120</v>
      </c>
      <c r="L585" s="46">
        <f t="shared" si="459"/>
        <v>853300</v>
      </c>
      <c r="M585" s="74" t="s">
        <v>8</v>
      </c>
      <c r="N585" s="75">
        <f t="shared" si="444"/>
        <v>5.5342027129300808</v>
      </c>
      <c r="O585" s="76">
        <f t="shared" si="445"/>
        <v>26.084880945450312</v>
      </c>
      <c r="P585" s="77">
        <f t="shared" si="446"/>
        <v>3136.3572728545428</v>
      </c>
      <c r="Q585" s="101">
        <f>J585/D585</f>
        <v>0.95808349834063089</v>
      </c>
      <c r="R585" s="73"/>
      <c r="S585" s="45">
        <f t="shared" ref="S585:W585" si="460">SUM(S568:S584)</f>
        <v>12752.890000000003</v>
      </c>
      <c r="T585" s="46">
        <f t="shared" si="460"/>
        <v>1600656</v>
      </c>
      <c r="U585" s="45">
        <f t="shared" si="460"/>
        <v>3925</v>
      </c>
      <c r="V585" s="46">
        <f t="shared" si="460"/>
        <v>318979</v>
      </c>
      <c r="W585" s="46">
        <f t="shared" si="460"/>
        <v>7925950</v>
      </c>
      <c r="X585" s="72">
        <f t="shared" si="457"/>
        <v>7533450</v>
      </c>
      <c r="Y585" s="129" t="s">
        <v>8</v>
      </c>
      <c r="Z585" s="75">
        <f t="shared" si="450"/>
        <v>5.0180607500807266</v>
      </c>
      <c r="AA585" s="76">
        <f t="shared" si="451"/>
        <v>24.847873997974787</v>
      </c>
      <c r="AB585" s="112">
        <f t="shared" si="452"/>
        <v>27740.270194596105</v>
      </c>
      <c r="AC585" s="107">
        <f>V585/D585</f>
        <v>8.8958641269487124</v>
      </c>
      <c r="AF585" s="132"/>
      <c r="AG585" s="431">
        <f t="shared" si="455"/>
        <v>0</v>
      </c>
      <c r="AH585" s="431">
        <f t="shared" si="456"/>
        <v>0</v>
      </c>
    </row>
    <row r="586" spans="1:34" x14ac:dyDescent="0.25">
      <c r="A586" s="90" t="s">
        <v>42</v>
      </c>
      <c r="B586" s="562">
        <v>1998</v>
      </c>
      <c r="C586" s="27">
        <v>19.739999999999998</v>
      </c>
      <c r="D586" s="28">
        <v>2490</v>
      </c>
      <c r="E586" s="16">
        <f t="shared" si="442"/>
        <v>126.13981762917935</v>
      </c>
      <c r="F586" s="17">
        <f t="shared" ref="F586:F596" si="461">G586/C586</f>
        <v>5.0000000000000009</v>
      </c>
      <c r="G586" s="18">
        <v>98.7</v>
      </c>
      <c r="H586" s="19">
        <v>12450</v>
      </c>
      <c r="I586" s="18">
        <v>22</v>
      </c>
      <c r="J586" s="19">
        <v>2260</v>
      </c>
      <c r="K586" s="19">
        <v>60200</v>
      </c>
      <c r="L586" s="136">
        <v>57320</v>
      </c>
      <c r="M586" s="20" t="s">
        <v>8</v>
      </c>
      <c r="N586" s="21">
        <f t="shared" si="444"/>
        <v>5.5088495575221241</v>
      </c>
      <c r="O586" s="22">
        <f t="shared" si="445"/>
        <v>26.63716814159292</v>
      </c>
      <c r="P586" s="23">
        <f t="shared" si="446"/>
        <v>3049.6453900709221</v>
      </c>
      <c r="Q586" s="100">
        <f t="shared" ref="Q586:Q596" si="462">J586/D586</f>
        <v>0.90763052208835338</v>
      </c>
      <c r="R586" s="17">
        <f t="shared" ref="R586:R596" si="463">S586/C586</f>
        <v>44.000000000000007</v>
      </c>
      <c r="S586" s="24">
        <f t="shared" ref="S586:W596" si="464">G586+S535</f>
        <v>868.56000000000006</v>
      </c>
      <c r="T586" s="25">
        <f t="shared" si="464"/>
        <v>109560</v>
      </c>
      <c r="U586" s="24">
        <f t="shared" si="464"/>
        <v>256</v>
      </c>
      <c r="V586" s="25">
        <f t="shared" si="464"/>
        <v>22377</v>
      </c>
      <c r="W586" s="25">
        <f t="shared" si="464"/>
        <v>561540</v>
      </c>
      <c r="X586" s="72">
        <f t="shared" si="457"/>
        <v>534920</v>
      </c>
      <c r="Y586" s="131" t="s">
        <v>8</v>
      </c>
      <c r="Z586" s="21">
        <f t="shared" si="450"/>
        <v>4.8960986727443361</v>
      </c>
      <c r="AA586" s="22">
        <f t="shared" si="451"/>
        <v>25.094516691245474</v>
      </c>
      <c r="AB586" s="103">
        <f t="shared" si="452"/>
        <v>28446.808510638301</v>
      </c>
      <c r="AC586" s="106">
        <f t="shared" ref="AC586:AC596" si="465">V586/D586</f>
        <v>8.9867469879518076</v>
      </c>
      <c r="AF586" s="132">
        <f t="shared" ref="AF586:AF596" si="466">AD586-P586</f>
        <v>-3049.6453900709221</v>
      </c>
      <c r="AG586" s="431">
        <f t="shared" si="455"/>
        <v>0</v>
      </c>
      <c r="AH586" s="431">
        <f t="shared" si="456"/>
        <v>0</v>
      </c>
    </row>
    <row r="587" spans="1:34" x14ac:dyDescent="0.25">
      <c r="A587" s="89" t="s">
        <v>43</v>
      </c>
      <c r="B587" s="563"/>
      <c r="C587" s="78">
        <v>22.16</v>
      </c>
      <c r="D587" s="79">
        <v>2704</v>
      </c>
      <c r="E587" s="63">
        <f t="shared" si="442"/>
        <v>122.02166064981949</v>
      </c>
      <c r="F587" s="64">
        <f t="shared" si="461"/>
        <v>4.4584837545126348</v>
      </c>
      <c r="G587" s="65">
        <v>98.8</v>
      </c>
      <c r="H587" s="66">
        <v>12002</v>
      </c>
      <c r="I587" s="65">
        <v>29</v>
      </c>
      <c r="J587" s="66">
        <v>2392</v>
      </c>
      <c r="K587" s="66">
        <v>58970</v>
      </c>
      <c r="L587" s="135">
        <v>56150</v>
      </c>
      <c r="M587" s="67" t="s">
        <v>8</v>
      </c>
      <c r="N587" s="68">
        <f t="shared" si="444"/>
        <v>5.0175585284280935</v>
      </c>
      <c r="O587" s="69">
        <f t="shared" si="445"/>
        <v>24.653010033444815</v>
      </c>
      <c r="P587" s="70">
        <f t="shared" si="446"/>
        <v>2661.1010830324908</v>
      </c>
      <c r="Q587" s="100">
        <f t="shared" si="462"/>
        <v>0.88461538461538458</v>
      </c>
      <c r="R587" s="64">
        <f t="shared" si="463"/>
        <v>43.510830324909747</v>
      </c>
      <c r="S587" s="71">
        <f t="shared" si="464"/>
        <v>964.19999999999993</v>
      </c>
      <c r="T587" s="72">
        <f t="shared" si="464"/>
        <v>117509</v>
      </c>
      <c r="U587" s="71">
        <f t="shared" si="464"/>
        <v>304</v>
      </c>
      <c r="V587" s="72">
        <f t="shared" si="464"/>
        <v>24594</v>
      </c>
      <c r="W587" s="72">
        <f t="shared" si="464"/>
        <v>584640</v>
      </c>
      <c r="X587" s="72">
        <f t="shared" si="457"/>
        <v>556780</v>
      </c>
      <c r="Y587" s="67" t="s">
        <v>8</v>
      </c>
      <c r="Z587" s="21">
        <f t="shared" si="450"/>
        <v>4.7779539725136209</v>
      </c>
      <c r="AA587" s="22">
        <f t="shared" si="451"/>
        <v>23.771651622346916</v>
      </c>
      <c r="AB587" s="103">
        <f t="shared" si="452"/>
        <v>26382.671480144403</v>
      </c>
      <c r="AC587" s="106">
        <f t="shared" si="465"/>
        <v>9.0954142011834325</v>
      </c>
      <c r="AF587" s="132">
        <f t="shared" si="466"/>
        <v>-2661.1010830324908</v>
      </c>
      <c r="AG587" s="431">
        <f t="shared" si="455"/>
        <v>0</v>
      </c>
      <c r="AH587" s="431">
        <f t="shared" si="456"/>
        <v>0</v>
      </c>
    </row>
    <row r="588" spans="1:34" x14ac:dyDescent="0.25">
      <c r="A588" s="90" t="s">
        <v>44</v>
      </c>
      <c r="B588" s="563"/>
      <c r="C588" s="27">
        <v>13.09</v>
      </c>
      <c r="D588" s="28">
        <v>1518</v>
      </c>
      <c r="E588" s="16">
        <f t="shared" si="442"/>
        <v>115.96638655462185</v>
      </c>
      <c r="F588" s="17">
        <f t="shared" si="461"/>
        <v>3.8540870893812071</v>
      </c>
      <c r="G588" s="18">
        <v>50.45</v>
      </c>
      <c r="H588" s="19">
        <v>5838</v>
      </c>
      <c r="I588" s="18">
        <v>14</v>
      </c>
      <c r="J588" s="19">
        <v>1157</v>
      </c>
      <c r="K588" s="19">
        <v>27880</v>
      </c>
      <c r="L588" s="136">
        <v>26550</v>
      </c>
      <c r="M588" s="20" t="s">
        <v>8</v>
      </c>
      <c r="N588" s="21">
        <f t="shared" si="444"/>
        <v>5.0458081244598096</v>
      </c>
      <c r="O588" s="22">
        <f t="shared" si="445"/>
        <v>24.096802074330164</v>
      </c>
      <c r="P588" s="23">
        <f t="shared" si="446"/>
        <v>2129.8701298701299</v>
      </c>
      <c r="Q588" s="100">
        <f t="shared" si="462"/>
        <v>0.7621870882740448</v>
      </c>
      <c r="R588" s="17">
        <f t="shared" si="463"/>
        <v>42.472116119174949</v>
      </c>
      <c r="S588" s="24">
        <f t="shared" si="464"/>
        <v>555.96</v>
      </c>
      <c r="T588" s="25">
        <f t="shared" si="464"/>
        <v>64454</v>
      </c>
      <c r="U588" s="24">
        <f t="shared" si="464"/>
        <v>175</v>
      </c>
      <c r="V588" s="25">
        <f t="shared" si="464"/>
        <v>15299</v>
      </c>
      <c r="W588" s="25">
        <f t="shared" si="464"/>
        <v>360530</v>
      </c>
      <c r="X588" s="72">
        <f t="shared" si="457"/>
        <v>343500</v>
      </c>
      <c r="Y588" s="20" t="s">
        <v>8</v>
      </c>
      <c r="Z588" s="21">
        <f t="shared" si="450"/>
        <v>4.2129550951042551</v>
      </c>
      <c r="AA588" s="22">
        <f t="shared" si="451"/>
        <v>23.565592522387085</v>
      </c>
      <c r="AB588" s="103">
        <f t="shared" si="452"/>
        <v>27542.398777692895</v>
      </c>
      <c r="AC588" s="106">
        <f t="shared" si="465"/>
        <v>10.078392621870883</v>
      </c>
      <c r="AF588" s="132">
        <f t="shared" si="466"/>
        <v>-2129.8701298701299</v>
      </c>
      <c r="AG588" s="431">
        <f t="shared" si="455"/>
        <v>0</v>
      </c>
      <c r="AH588" s="431">
        <f t="shared" si="456"/>
        <v>0</v>
      </c>
    </row>
    <row r="589" spans="1:34" x14ac:dyDescent="0.25">
      <c r="A589" s="90" t="s">
        <v>45</v>
      </c>
      <c r="B589" s="563"/>
      <c r="C589" s="27">
        <v>16.28</v>
      </c>
      <c r="D589" s="28">
        <v>1976</v>
      </c>
      <c r="E589" s="16">
        <f t="shared" si="442"/>
        <v>121.37592137592137</v>
      </c>
      <c r="F589" s="17">
        <f t="shared" si="461"/>
        <v>5.7850122850122849</v>
      </c>
      <c r="G589" s="18">
        <v>94.18</v>
      </c>
      <c r="H589" s="19">
        <v>11433</v>
      </c>
      <c r="I589" s="18">
        <v>26</v>
      </c>
      <c r="J589" s="19">
        <v>2087</v>
      </c>
      <c r="K589" s="19">
        <v>55120</v>
      </c>
      <c r="L589" s="136">
        <v>52490</v>
      </c>
      <c r="M589" s="20" t="s">
        <v>8</v>
      </c>
      <c r="N589" s="21">
        <f t="shared" si="444"/>
        <v>5.4781983708672737</v>
      </c>
      <c r="O589" s="22">
        <f t="shared" si="445"/>
        <v>26.41111643507427</v>
      </c>
      <c r="P589" s="23">
        <f t="shared" si="446"/>
        <v>3385.7493857493855</v>
      </c>
      <c r="Q589" s="100">
        <f t="shared" si="462"/>
        <v>1.0561740890688258</v>
      </c>
      <c r="R589" s="17">
        <f t="shared" si="463"/>
        <v>45.000000000000007</v>
      </c>
      <c r="S589" s="24">
        <f t="shared" si="464"/>
        <v>732.60000000000014</v>
      </c>
      <c r="T589" s="25">
        <f t="shared" si="464"/>
        <v>88920</v>
      </c>
      <c r="U589" s="24">
        <f t="shared" si="464"/>
        <v>234</v>
      </c>
      <c r="V589" s="25">
        <f t="shared" si="464"/>
        <v>16965</v>
      </c>
      <c r="W589" s="25">
        <f t="shared" si="464"/>
        <v>426740</v>
      </c>
      <c r="X589" s="72">
        <f t="shared" si="457"/>
        <v>406430</v>
      </c>
      <c r="Y589" s="20" t="s">
        <v>8</v>
      </c>
      <c r="Z589" s="21">
        <f t="shared" si="450"/>
        <v>5.2413793103448274</v>
      </c>
      <c r="AA589" s="22">
        <f t="shared" si="451"/>
        <v>25.15414087827881</v>
      </c>
      <c r="AB589" s="103">
        <f t="shared" si="452"/>
        <v>26212.530712530712</v>
      </c>
      <c r="AC589" s="106">
        <f t="shared" si="465"/>
        <v>8.5855263157894743</v>
      </c>
      <c r="AF589" s="132">
        <f t="shared" si="466"/>
        <v>-3385.7493857493855</v>
      </c>
      <c r="AG589" s="431">
        <f t="shared" si="455"/>
        <v>0</v>
      </c>
      <c r="AH589" s="431">
        <f t="shared" si="456"/>
        <v>0</v>
      </c>
    </row>
    <row r="590" spans="1:34" x14ac:dyDescent="0.25">
      <c r="A590" s="90" t="s">
        <v>46</v>
      </c>
      <c r="B590" s="563"/>
      <c r="C590" s="27">
        <v>18.239999999999998</v>
      </c>
      <c r="D590" s="28">
        <v>2462</v>
      </c>
      <c r="E590" s="16">
        <f t="shared" si="442"/>
        <v>134.9780701754386</v>
      </c>
      <c r="F590" s="17">
        <f t="shared" si="461"/>
        <v>5.0000000000000009</v>
      </c>
      <c r="G590" s="18">
        <v>91.2</v>
      </c>
      <c r="H590" s="19">
        <v>12310</v>
      </c>
      <c r="I590" s="65">
        <v>26</v>
      </c>
      <c r="J590" s="19">
        <v>2071</v>
      </c>
      <c r="K590" s="19">
        <v>54960</v>
      </c>
      <c r="L590" s="136">
        <v>52330</v>
      </c>
      <c r="M590" s="20" t="s">
        <v>8</v>
      </c>
      <c r="N590" s="21">
        <f t="shared" si="444"/>
        <v>5.9439884113954609</v>
      </c>
      <c r="O590" s="22">
        <f t="shared" si="445"/>
        <v>26.537904394012553</v>
      </c>
      <c r="P590" s="23">
        <f t="shared" si="446"/>
        <v>3013.1578947368425</v>
      </c>
      <c r="Q590" s="100">
        <f t="shared" si="462"/>
        <v>0.84118602761982131</v>
      </c>
      <c r="R590" s="17">
        <f t="shared" si="463"/>
        <v>45.000000000000007</v>
      </c>
      <c r="S590" s="24">
        <f t="shared" si="464"/>
        <v>820.80000000000007</v>
      </c>
      <c r="T590" s="25">
        <f t="shared" si="464"/>
        <v>110790</v>
      </c>
      <c r="U590" s="24">
        <f t="shared" si="464"/>
        <v>250</v>
      </c>
      <c r="V590" s="25">
        <f t="shared" si="464"/>
        <v>19660</v>
      </c>
      <c r="W590" s="25">
        <f t="shared" si="464"/>
        <v>498780</v>
      </c>
      <c r="X590" s="72">
        <f t="shared" si="457"/>
        <v>475110</v>
      </c>
      <c r="Y590" s="20" t="s">
        <v>8</v>
      </c>
      <c r="Z590" s="21">
        <f t="shared" si="450"/>
        <v>5.6353001017294</v>
      </c>
      <c r="AA590" s="22">
        <f t="shared" si="451"/>
        <v>25.370295015259408</v>
      </c>
      <c r="AB590" s="103">
        <f t="shared" si="452"/>
        <v>27345.394736842107</v>
      </c>
      <c r="AC590" s="106">
        <f t="shared" si="465"/>
        <v>7.9853777416734362</v>
      </c>
      <c r="AF590" s="132">
        <f t="shared" si="466"/>
        <v>-3013.1578947368425</v>
      </c>
      <c r="AG590" s="431">
        <f t="shared" si="455"/>
        <v>0</v>
      </c>
      <c r="AH590" s="431">
        <f t="shared" si="456"/>
        <v>0</v>
      </c>
    </row>
    <row r="591" spans="1:34" x14ac:dyDescent="0.25">
      <c r="A591" s="90" t="s">
        <v>47</v>
      </c>
      <c r="B591" s="563"/>
      <c r="C591" s="27">
        <v>16.23</v>
      </c>
      <c r="D591" s="28">
        <v>2247</v>
      </c>
      <c r="E591" s="16">
        <f t="shared" si="442"/>
        <v>138.44731977818853</v>
      </c>
      <c r="F591" s="17">
        <f t="shared" si="461"/>
        <v>4.6303142329020339</v>
      </c>
      <c r="G591" s="18">
        <v>75.150000000000006</v>
      </c>
      <c r="H591" s="19">
        <v>10374</v>
      </c>
      <c r="I591" s="18">
        <v>20</v>
      </c>
      <c r="J591" s="19">
        <v>1866</v>
      </c>
      <c r="K591" s="19">
        <v>47180</v>
      </c>
      <c r="L591" s="136">
        <v>44920</v>
      </c>
      <c r="M591" s="20" t="s">
        <v>8</v>
      </c>
      <c r="N591" s="21">
        <f t="shared" si="444"/>
        <v>5.559485530546624</v>
      </c>
      <c r="O591" s="22">
        <f t="shared" si="445"/>
        <v>25.284030010718112</v>
      </c>
      <c r="P591" s="23">
        <f t="shared" si="446"/>
        <v>2906.9624152803449</v>
      </c>
      <c r="Q591" s="100">
        <f t="shared" si="462"/>
        <v>0.83044058744993321</v>
      </c>
      <c r="R591" s="17">
        <f t="shared" si="463"/>
        <v>44.383857054836724</v>
      </c>
      <c r="S591" s="24">
        <f t="shared" si="464"/>
        <v>720.35</v>
      </c>
      <c r="T591" s="25">
        <f t="shared" si="464"/>
        <v>99680</v>
      </c>
      <c r="U591" s="24">
        <f t="shared" si="464"/>
        <v>241</v>
      </c>
      <c r="V591" s="25">
        <f t="shared" si="464"/>
        <v>18722</v>
      </c>
      <c r="W591" s="25">
        <f t="shared" si="464"/>
        <v>452670</v>
      </c>
      <c r="X591" s="72">
        <f t="shared" si="457"/>
        <v>431210</v>
      </c>
      <c r="Y591" s="20" t="s">
        <v>8</v>
      </c>
      <c r="Z591" s="21">
        <f t="shared" si="450"/>
        <v>5.3242174981305412</v>
      </c>
      <c r="AA591" s="22">
        <f t="shared" si="451"/>
        <v>24.178506569810917</v>
      </c>
      <c r="AB591" s="103">
        <f t="shared" si="452"/>
        <v>27890.942698706098</v>
      </c>
      <c r="AC591" s="106">
        <f t="shared" si="465"/>
        <v>8.3319982198486873</v>
      </c>
      <c r="AF591" s="132">
        <f t="shared" si="466"/>
        <v>-2906.9624152803449</v>
      </c>
      <c r="AG591" s="431">
        <f t="shared" si="455"/>
        <v>0</v>
      </c>
      <c r="AH591" s="431">
        <f t="shared" si="456"/>
        <v>0</v>
      </c>
    </row>
    <row r="592" spans="1:34" x14ac:dyDescent="0.25">
      <c r="A592" s="90" t="s">
        <v>48</v>
      </c>
      <c r="B592" s="563"/>
      <c r="C592" s="27">
        <v>3.23</v>
      </c>
      <c r="D592" s="28">
        <v>402</v>
      </c>
      <c r="E592" s="16">
        <f t="shared" si="442"/>
        <v>124.45820433436532</v>
      </c>
      <c r="F592" s="17">
        <f t="shared" si="461"/>
        <v>5</v>
      </c>
      <c r="G592" s="18">
        <v>16.149999999999999</v>
      </c>
      <c r="H592" s="19">
        <v>2010</v>
      </c>
      <c r="I592" s="18">
        <v>5</v>
      </c>
      <c r="J592" s="19">
        <v>375</v>
      </c>
      <c r="K592" s="19">
        <v>9860</v>
      </c>
      <c r="L592" s="136">
        <v>9390</v>
      </c>
      <c r="M592" s="20" t="s">
        <v>8</v>
      </c>
      <c r="N592" s="21">
        <f t="shared" si="444"/>
        <v>5.36</v>
      </c>
      <c r="O592" s="22">
        <f t="shared" si="445"/>
        <v>26.293333333333333</v>
      </c>
      <c r="P592" s="23">
        <f t="shared" si="446"/>
        <v>3052.6315789473683</v>
      </c>
      <c r="Q592" s="100">
        <f t="shared" si="462"/>
        <v>0.93283582089552242</v>
      </c>
      <c r="R592" s="17">
        <f t="shared" si="463"/>
        <v>45</v>
      </c>
      <c r="S592" s="24">
        <f t="shared" si="464"/>
        <v>145.35</v>
      </c>
      <c r="T592" s="25">
        <f t="shared" si="464"/>
        <v>18090</v>
      </c>
      <c r="U592" s="24">
        <f t="shared" si="464"/>
        <v>48</v>
      </c>
      <c r="V592" s="25">
        <f t="shared" si="464"/>
        <v>3638</v>
      </c>
      <c r="W592" s="25">
        <f t="shared" si="464"/>
        <v>90350</v>
      </c>
      <c r="X592" s="72">
        <f t="shared" si="457"/>
        <v>86110</v>
      </c>
      <c r="Y592" s="20" t="s">
        <v>8</v>
      </c>
      <c r="Z592" s="21">
        <f t="shared" si="450"/>
        <v>4.9725123694337547</v>
      </c>
      <c r="AA592" s="22">
        <f t="shared" si="451"/>
        <v>24.835074216602528</v>
      </c>
      <c r="AB592" s="103">
        <f t="shared" si="452"/>
        <v>27972.136222910216</v>
      </c>
      <c r="AC592" s="106">
        <f t="shared" si="465"/>
        <v>9.0497512437810954</v>
      </c>
      <c r="AF592" s="132">
        <f t="shared" si="466"/>
        <v>-3052.6315789473683</v>
      </c>
      <c r="AG592" s="431">
        <f t="shared" si="455"/>
        <v>0</v>
      </c>
      <c r="AH592" s="431">
        <f t="shared" si="456"/>
        <v>0</v>
      </c>
    </row>
    <row r="593" spans="1:34" x14ac:dyDescent="0.25">
      <c r="A593" s="90" t="s">
        <v>49</v>
      </c>
      <c r="B593" s="563"/>
      <c r="C593" s="27">
        <v>8.82</v>
      </c>
      <c r="D593" s="28">
        <v>1152</v>
      </c>
      <c r="E593" s="16">
        <f t="shared" si="442"/>
        <v>130.61224489795919</v>
      </c>
      <c r="F593" s="17">
        <f t="shared" si="461"/>
        <v>5</v>
      </c>
      <c r="G593" s="18">
        <v>44.1</v>
      </c>
      <c r="H593" s="19">
        <v>5760</v>
      </c>
      <c r="I593" s="18">
        <v>12</v>
      </c>
      <c r="J593" s="19">
        <v>884</v>
      </c>
      <c r="K593" s="19">
        <v>22920</v>
      </c>
      <c r="L593" s="136">
        <v>21820</v>
      </c>
      <c r="M593" s="20" t="s">
        <v>8</v>
      </c>
      <c r="N593" s="21">
        <f t="shared" si="444"/>
        <v>6.5158371040723981</v>
      </c>
      <c r="O593" s="22">
        <f t="shared" si="445"/>
        <v>25.927601809954751</v>
      </c>
      <c r="P593" s="23">
        <f t="shared" si="446"/>
        <v>2598.6394557823128</v>
      </c>
      <c r="Q593" s="100">
        <f t="shared" si="462"/>
        <v>0.76736111111111116</v>
      </c>
      <c r="R593" s="17">
        <f t="shared" si="463"/>
        <v>44.999999999999993</v>
      </c>
      <c r="S593" s="24">
        <f t="shared" si="464"/>
        <v>396.9</v>
      </c>
      <c r="T593" s="25">
        <f t="shared" si="464"/>
        <v>51840</v>
      </c>
      <c r="U593" s="24">
        <f t="shared" si="464"/>
        <v>120</v>
      </c>
      <c r="V593" s="25">
        <f t="shared" si="464"/>
        <v>9162</v>
      </c>
      <c r="W593" s="25">
        <f t="shared" si="464"/>
        <v>228920</v>
      </c>
      <c r="X593" s="72">
        <f t="shared" si="457"/>
        <v>218130</v>
      </c>
      <c r="Y593" s="20" t="s">
        <v>8</v>
      </c>
      <c r="Z593" s="21">
        <f t="shared" si="450"/>
        <v>5.6581532416502949</v>
      </c>
      <c r="AA593" s="22">
        <f t="shared" si="451"/>
        <v>24.985810958306047</v>
      </c>
      <c r="AB593" s="103">
        <f t="shared" si="452"/>
        <v>25954.648526077097</v>
      </c>
      <c r="AC593" s="106">
        <f t="shared" si="465"/>
        <v>7.953125</v>
      </c>
      <c r="AF593" s="132">
        <f t="shared" si="466"/>
        <v>-2598.6394557823128</v>
      </c>
      <c r="AG593" s="431">
        <f t="shared" si="455"/>
        <v>0</v>
      </c>
      <c r="AH593" s="431">
        <f t="shared" si="456"/>
        <v>0</v>
      </c>
    </row>
    <row r="594" spans="1:34" x14ac:dyDescent="0.25">
      <c r="A594" s="90" t="s">
        <v>50</v>
      </c>
      <c r="B594" s="563"/>
      <c r="C594" s="27">
        <v>11.54</v>
      </c>
      <c r="D594" s="28">
        <v>1448</v>
      </c>
      <c r="E594" s="16">
        <f t="shared" si="442"/>
        <v>125.47660311958407</v>
      </c>
      <c r="F594" s="17">
        <f t="shared" si="461"/>
        <v>5.0000000000000009</v>
      </c>
      <c r="G594" s="18">
        <v>57.7</v>
      </c>
      <c r="H594" s="19">
        <v>7240</v>
      </c>
      <c r="I594" s="18">
        <v>15</v>
      </c>
      <c r="J594" s="19">
        <v>1312</v>
      </c>
      <c r="K594" s="19">
        <v>35390</v>
      </c>
      <c r="L594" s="136">
        <v>33700</v>
      </c>
      <c r="M594" s="20" t="s">
        <v>8</v>
      </c>
      <c r="N594" s="21">
        <f t="shared" si="444"/>
        <v>5.5182926829268295</v>
      </c>
      <c r="O594" s="22">
        <f t="shared" si="445"/>
        <v>26.974085365853657</v>
      </c>
      <c r="P594" s="23">
        <f t="shared" si="446"/>
        <v>3066.7244367417679</v>
      </c>
      <c r="Q594" s="100">
        <f t="shared" si="462"/>
        <v>0.90607734806629836</v>
      </c>
      <c r="R594" s="17">
        <f t="shared" si="463"/>
        <v>45</v>
      </c>
      <c r="S594" s="24">
        <f t="shared" si="464"/>
        <v>519.29999999999995</v>
      </c>
      <c r="T594" s="25">
        <f t="shared" si="464"/>
        <v>65160</v>
      </c>
      <c r="U594" s="24">
        <f t="shared" si="464"/>
        <v>157</v>
      </c>
      <c r="V594" s="25">
        <f t="shared" si="464"/>
        <v>13155</v>
      </c>
      <c r="W594" s="25">
        <f t="shared" si="464"/>
        <v>330560</v>
      </c>
      <c r="X594" s="72">
        <f t="shared" si="457"/>
        <v>314970</v>
      </c>
      <c r="Y594" s="20" t="s">
        <v>8</v>
      </c>
      <c r="Z594" s="21">
        <f t="shared" si="450"/>
        <v>4.9532497149372858</v>
      </c>
      <c r="AA594" s="22">
        <f t="shared" si="451"/>
        <v>25.128088179399469</v>
      </c>
      <c r="AB594" s="103">
        <f t="shared" si="452"/>
        <v>28644.714038128252</v>
      </c>
      <c r="AC594" s="106">
        <f t="shared" si="465"/>
        <v>9.0849447513812152</v>
      </c>
      <c r="AF594" s="132">
        <f t="shared" si="466"/>
        <v>-3066.7244367417679</v>
      </c>
      <c r="AG594" s="431">
        <f t="shared" si="455"/>
        <v>0</v>
      </c>
      <c r="AH594" s="431">
        <f t="shared" si="456"/>
        <v>0</v>
      </c>
    </row>
    <row r="595" spans="1:34" x14ac:dyDescent="0.25">
      <c r="A595" s="90" t="s">
        <v>51</v>
      </c>
      <c r="B595" s="563"/>
      <c r="C595" s="27">
        <v>19.36</v>
      </c>
      <c r="D595" s="28">
        <v>2442</v>
      </c>
      <c r="E595" s="16">
        <f t="shared" si="442"/>
        <v>126.13636363636364</v>
      </c>
      <c r="F595" s="17">
        <f t="shared" si="461"/>
        <v>5.535123966942149</v>
      </c>
      <c r="G595" s="18">
        <v>107.16</v>
      </c>
      <c r="H595" s="19">
        <v>13518</v>
      </c>
      <c r="I595" s="18">
        <v>29</v>
      </c>
      <c r="J595" s="19">
        <v>2164</v>
      </c>
      <c r="K595" s="19">
        <v>58250</v>
      </c>
      <c r="L595" s="136">
        <v>55470</v>
      </c>
      <c r="M595" s="20" t="s">
        <v>8</v>
      </c>
      <c r="N595" s="21">
        <f t="shared" si="444"/>
        <v>6.2467652495378925</v>
      </c>
      <c r="O595" s="22">
        <f t="shared" si="445"/>
        <v>26.917744916820702</v>
      </c>
      <c r="P595" s="23">
        <f t="shared" si="446"/>
        <v>3008.7809917355371</v>
      </c>
      <c r="Q595" s="100">
        <f t="shared" si="462"/>
        <v>0.88615888615888616</v>
      </c>
      <c r="R595" s="17">
        <f t="shared" si="463"/>
        <v>45</v>
      </c>
      <c r="S595" s="24">
        <f t="shared" si="464"/>
        <v>871.19999999999993</v>
      </c>
      <c r="T595" s="25">
        <f t="shared" si="464"/>
        <v>109890</v>
      </c>
      <c r="U595" s="24">
        <f t="shared" si="464"/>
        <v>262</v>
      </c>
      <c r="V595" s="25">
        <f t="shared" si="464"/>
        <v>20637</v>
      </c>
      <c r="W595" s="25">
        <f t="shared" si="464"/>
        <v>521980</v>
      </c>
      <c r="X595" s="72">
        <f t="shared" si="457"/>
        <v>497310</v>
      </c>
      <c r="Y595" s="20" t="s">
        <v>8</v>
      </c>
      <c r="Z595" s="21">
        <f t="shared" si="450"/>
        <v>5.3249018752725688</v>
      </c>
      <c r="AA595" s="22">
        <f t="shared" si="451"/>
        <v>25.293405049183505</v>
      </c>
      <c r="AB595" s="103">
        <f t="shared" si="452"/>
        <v>26961.776859504134</v>
      </c>
      <c r="AC595" s="106">
        <f t="shared" si="465"/>
        <v>8.4508599508599502</v>
      </c>
      <c r="AF595" s="257">
        <f t="shared" si="466"/>
        <v>-3008.7809917355371</v>
      </c>
      <c r="AG595" s="431">
        <f t="shared" si="455"/>
        <v>0</v>
      </c>
      <c r="AH595" s="431">
        <f t="shared" si="456"/>
        <v>0</v>
      </c>
    </row>
    <row r="596" spans="1:34" x14ac:dyDescent="0.25">
      <c r="A596" s="94" t="s">
        <v>52</v>
      </c>
      <c r="B596" s="564"/>
      <c r="C596" s="29">
        <v>16.18</v>
      </c>
      <c r="D596" s="30">
        <v>2228</v>
      </c>
      <c r="E596" s="32">
        <f t="shared" si="442"/>
        <v>137.7008652657602</v>
      </c>
      <c r="F596" s="57">
        <f t="shared" si="461"/>
        <v>4.8875154511742895</v>
      </c>
      <c r="G596" s="58">
        <v>79.08</v>
      </c>
      <c r="H596" s="59">
        <v>10894</v>
      </c>
      <c r="I596" s="58">
        <v>24</v>
      </c>
      <c r="J596" s="59">
        <v>2227</v>
      </c>
      <c r="K596" s="59">
        <v>52290</v>
      </c>
      <c r="L596" s="139">
        <v>49790</v>
      </c>
      <c r="M596" s="49" t="s">
        <v>8</v>
      </c>
      <c r="N596" s="37">
        <f t="shared" si="444"/>
        <v>4.891782667265379</v>
      </c>
      <c r="O596" s="38">
        <f t="shared" si="445"/>
        <v>23.480017961383027</v>
      </c>
      <c r="P596" s="39">
        <f t="shared" si="446"/>
        <v>3231.7676143386898</v>
      </c>
      <c r="Q596" s="100">
        <f t="shared" si="462"/>
        <v>0.99955116696588864</v>
      </c>
      <c r="R596" s="57">
        <f t="shared" si="463"/>
        <v>43.887515451174295</v>
      </c>
      <c r="S596" s="47">
        <f t="shared" si="464"/>
        <v>710.1</v>
      </c>
      <c r="T596" s="48">
        <f t="shared" si="464"/>
        <v>97786</v>
      </c>
      <c r="U596" s="47">
        <f t="shared" si="464"/>
        <v>217</v>
      </c>
      <c r="V596" s="48">
        <f t="shared" si="464"/>
        <v>17483</v>
      </c>
      <c r="W596" s="48">
        <f t="shared" si="464"/>
        <v>407860</v>
      </c>
      <c r="X596" s="72">
        <f t="shared" si="457"/>
        <v>388490</v>
      </c>
      <c r="Y596" s="49" t="s">
        <v>8</v>
      </c>
      <c r="Z596" s="21">
        <f t="shared" si="450"/>
        <v>5.5932048275467601</v>
      </c>
      <c r="AA596" s="22">
        <f t="shared" si="451"/>
        <v>23.328948121031861</v>
      </c>
      <c r="AB596" s="103">
        <f t="shared" si="452"/>
        <v>25207.663782447467</v>
      </c>
      <c r="AC596" s="106">
        <f t="shared" si="465"/>
        <v>7.8469479353680427</v>
      </c>
      <c r="AF596" s="132">
        <f t="shared" si="466"/>
        <v>-3231.7676143386898</v>
      </c>
      <c r="AG596" s="431">
        <f t="shared" si="455"/>
        <v>0</v>
      </c>
      <c r="AH596" s="431">
        <f t="shared" si="456"/>
        <v>0</v>
      </c>
    </row>
    <row r="597" spans="1:34" x14ac:dyDescent="0.25">
      <c r="A597" s="92" t="s">
        <v>24</v>
      </c>
      <c r="B597" s="44"/>
      <c r="C597" s="45">
        <f>SUM(C586:C596)</f>
        <v>164.87</v>
      </c>
      <c r="D597" s="46">
        <f>SUM(D586:D596)</f>
        <v>21069</v>
      </c>
      <c r="E597" s="80">
        <f t="shared" si="442"/>
        <v>127.79159337659974</v>
      </c>
      <c r="F597" s="73"/>
      <c r="G597" s="45">
        <f>SUM(G586:G596)</f>
        <v>812.67000000000007</v>
      </c>
      <c r="H597" s="46">
        <f>SUM(H586:H596)</f>
        <v>103829</v>
      </c>
      <c r="I597" s="45">
        <f>SUM(I586:I596)</f>
        <v>222</v>
      </c>
      <c r="J597" s="46">
        <f>SUM(J586:J596)</f>
        <v>18795</v>
      </c>
      <c r="K597" s="46">
        <f>SUM(K586:K596)</f>
        <v>483020</v>
      </c>
      <c r="L597" s="46">
        <f t="shared" ref="L597" si="467">SUM(L586:L596)</f>
        <v>459930</v>
      </c>
      <c r="M597" s="74" t="s">
        <v>8</v>
      </c>
      <c r="N597" s="75">
        <f t="shared" si="444"/>
        <v>5.5242883745677043</v>
      </c>
      <c r="O597" s="76">
        <f t="shared" si="445"/>
        <v>25.699388135142325</v>
      </c>
      <c r="P597" s="77">
        <f t="shared" si="446"/>
        <v>2929.7021896039305</v>
      </c>
      <c r="Q597" s="101">
        <f>J597/D597</f>
        <v>0.89206891641748542</v>
      </c>
      <c r="R597" s="73"/>
      <c r="S597" s="45">
        <f>SUM(S586:S596)</f>
        <v>7305.3200000000015</v>
      </c>
      <c r="T597" s="46">
        <f>SUM(T586:T596)</f>
        <v>933679</v>
      </c>
      <c r="U597" s="45">
        <f>SUM(U586:U596)</f>
        <v>2264</v>
      </c>
      <c r="V597" s="46">
        <f t="shared" ref="V597:W597" si="468">SUM(V586:V596)</f>
        <v>181692</v>
      </c>
      <c r="W597" s="46">
        <f t="shared" si="468"/>
        <v>4464570</v>
      </c>
      <c r="X597" s="72">
        <f t="shared" si="457"/>
        <v>4252960</v>
      </c>
      <c r="Y597" s="74" t="s">
        <v>8</v>
      </c>
      <c r="Z597" s="75">
        <f t="shared" si="450"/>
        <v>5.1388008277744754</v>
      </c>
      <c r="AA597" s="76">
        <f t="shared" si="451"/>
        <v>24.572188098540387</v>
      </c>
      <c r="AB597" s="112">
        <f t="shared" si="452"/>
        <v>27079.335233820584</v>
      </c>
      <c r="AC597" s="107">
        <f>V597/D597</f>
        <v>8.6236651003844518</v>
      </c>
      <c r="AF597" s="132"/>
      <c r="AG597" s="431">
        <f t="shared" si="455"/>
        <v>0</v>
      </c>
      <c r="AH597" s="431">
        <f t="shared" si="456"/>
        <v>0</v>
      </c>
    </row>
    <row r="598" spans="1:34" x14ac:dyDescent="0.25">
      <c r="A598" s="117" t="s">
        <v>16</v>
      </c>
      <c r="B598" s="565">
        <v>2005</v>
      </c>
      <c r="C598" s="115">
        <v>5.16</v>
      </c>
      <c r="D598" s="116">
        <v>525</v>
      </c>
      <c r="E598" s="63">
        <f>D598/C598</f>
        <v>101.74418604651163</v>
      </c>
      <c r="F598" s="7">
        <f t="shared" ref="F598:F606" si="469">G598/C598</f>
        <v>4</v>
      </c>
      <c r="G598" s="6">
        <v>20.64</v>
      </c>
      <c r="H598" s="5">
        <v>2100</v>
      </c>
      <c r="I598" s="6">
        <v>4</v>
      </c>
      <c r="J598" s="5">
        <v>598</v>
      </c>
      <c r="K598" s="5">
        <v>12640</v>
      </c>
      <c r="L598" s="137">
        <v>12040</v>
      </c>
      <c r="M598" s="15" t="s">
        <v>8</v>
      </c>
      <c r="N598" s="86">
        <f t="shared" si="444"/>
        <v>3.511705685618729</v>
      </c>
      <c r="O598" s="87">
        <f t="shared" si="445"/>
        <v>21.137123745819398</v>
      </c>
      <c r="P598" s="70">
        <f>K598/C598</f>
        <v>2449.6124031007753</v>
      </c>
      <c r="Q598" s="100">
        <f t="shared" ref="Q598:Q608" si="470">J598/D598</f>
        <v>1.1390476190476191</v>
      </c>
      <c r="R598" s="14">
        <f t="shared" ref="R598:R606" si="471">S598/C598</f>
        <v>43</v>
      </c>
      <c r="S598" s="71">
        <f t="shared" ref="S598:X608" si="472">G598+S547</f>
        <v>221.88</v>
      </c>
      <c r="T598" s="72">
        <f t="shared" si="472"/>
        <v>22575</v>
      </c>
      <c r="U598" s="71">
        <f t="shared" si="472"/>
        <v>43</v>
      </c>
      <c r="V598" s="72">
        <f t="shared" si="472"/>
        <v>5206</v>
      </c>
      <c r="W598" s="72">
        <f t="shared" si="472"/>
        <v>108830</v>
      </c>
      <c r="X598" s="72">
        <f t="shared" si="457"/>
        <v>103660</v>
      </c>
      <c r="Y598" s="15" t="s">
        <v>8</v>
      </c>
      <c r="Z598" s="21">
        <f t="shared" si="450"/>
        <v>4.3363426815213213</v>
      </c>
      <c r="AA598" s="22">
        <f t="shared" si="451"/>
        <v>20.904725316941992</v>
      </c>
      <c r="AB598" s="103">
        <f t="shared" si="452"/>
        <v>21091.085271317828</v>
      </c>
      <c r="AC598" s="106">
        <f t="shared" ref="AC598:AC608" si="473">V598/D598</f>
        <v>9.9161904761904758</v>
      </c>
      <c r="AE598">
        <v>199</v>
      </c>
      <c r="AF598" s="132">
        <f t="shared" ref="AF598:AF606" si="474">AD598-P598</f>
        <v>-2449.6124031007753</v>
      </c>
      <c r="AG598" s="431">
        <f t="shared" si="455"/>
        <v>226.67047619047619</v>
      </c>
      <c r="AH598" s="431">
        <f t="shared" si="456"/>
        <v>4791.1619047619051</v>
      </c>
    </row>
    <row r="599" spans="1:34" x14ac:dyDescent="0.25">
      <c r="A599" s="90" t="s">
        <v>53</v>
      </c>
      <c r="B599" s="560"/>
      <c r="C599" s="27">
        <v>11.02</v>
      </c>
      <c r="D599" s="28">
        <v>1429</v>
      </c>
      <c r="E599" s="16">
        <f t="shared" ref="E599:E608" si="475">D599/C599</f>
        <v>129.67332123411978</v>
      </c>
      <c r="F599" s="17">
        <f t="shared" si="469"/>
        <v>4</v>
      </c>
      <c r="G599" s="18">
        <v>44.08</v>
      </c>
      <c r="H599" s="19">
        <v>5716</v>
      </c>
      <c r="I599" s="18">
        <v>14</v>
      </c>
      <c r="J599" s="19">
        <v>1475</v>
      </c>
      <c r="K599" s="19">
        <v>32110</v>
      </c>
      <c r="L599" s="136">
        <v>30580</v>
      </c>
      <c r="M599" s="20" t="s">
        <v>8</v>
      </c>
      <c r="N599" s="21">
        <f t="shared" si="444"/>
        <v>3.8752542372881358</v>
      </c>
      <c r="O599" s="22">
        <f t="shared" si="445"/>
        <v>21.769491525423728</v>
      </c>
      <c r="P599" s="23">
        <f t="shared" ref="P599:P608" si="476">K599/C599</f>
        <v>2913.7931034482758</v>
      </c>
      <c r="Q599" s="100">
        <f t="shared" si="470"/>
        <v>1.0321903428971309</v>
      </c>
      <c r="R599" s="17">
        <f t="shared" si="471"/>
        <v>43</v>
      </c>
      <c r="S599" s="24">
        <f t="shared" si="472"/>
        <v>473.85999999999996</v>
      </c>
      <c r="T599" s="25">
        <f t="shared" si="472"/>
        <v>61447</v>
      </c>
      <c r="U599" s="24">
        <f t="shared" si="472"/>
        <v>145</v>
      </c>
      <c r="V599" s="25">
        <f t="shared" si="472"/>
        <v>12918</v>
      </c>
      <c r="W599" s="25">
        <f t="shared" si="472"/>
        <v>281750</v>
      </c>
      <c r="X599" s="72">
        <f t="shared" si="457"/>
        <v>268450</v>
      </c>
      <c r="Y599" s="20" t="s">
        <v>8</v>
      </c>
      <c r="Z599" s="21">
        <f t="shared" si="450"/>
        <v>4.7566960829849823</v>
      </c>
      <c r="AA599" s="22">
        <f t="shared" si="451"/>
        <v>21.810651803684781</v>
      </c>
      <c r="AB599" s="103">
        <f t="shared" si="452"/>
        <v>25567.150635208713</v>
      </c>
      <c r="AC599" s="106">
        <f t="shared" si="473"/>
        <v>9.0398880335899232</v>
      </c>
      <c r="AE599">
        <v>54</v>
      </c>
      <c r="AF599" s="132">
        <f t="shared" si="474"/>
        <v>-2913.7931034482758</v>
      </c>
      <c r="AG599" s="431">
        <f t="shared" si="455"/>
        <v>55.738278516445064</v>
      </c>
      <c r="AH599" s="431">
        <f t="shared" si="456"/>
        <v>1213.3939818054582</v>
      </c>
    </row>
    <row r="600" spans="1:34" x14ac:dyDescent="0.25">
      <c r="A600" s="90" t="s">
        <v>54</v>
      </c>
      <c r="B600" s="560"/>
      <c r="C600" s="27">
        <v>4.38</v>
      </c>
      <c r="D600" s="28">
        <v>465</v>
      </c>
      <c r="E600" s="16">
        <f t="shared" si="475"/>
        <v>106.16438356164385</v>
      </c>
      <c r="F600" s="17">
        <f t="shared" si="469"/>
        <v>2</v>
      </c>
      <c r="G600" s="18">
        <v>8.76</v>
      </c>
      <c r="H600" s="19">
        <v>930</v>
      </c>
      <c r="I600" s="18">
        <v>2</v>
      </c>
      <c r="J600" s="19">
        <v>307</v>
      </c>
      <c r="K600" s="19">
        <v>6100</v>
      </c>
      <c r="L600" s="136">
        <v>5810</v>
      </c>
      <c r="M600" s="20" t="s">
        <v>8</v>
      </c>
      <c r="N600" s="21">
        <f t="shared" si="444"/>
        <v>3.0293159609120521</v>
      </c>
      <c r="O600" s="22">
        <f t="shared" si="445"/>
        <v>19.869706840390879</v>
      </c>
      <c r="P600" s="23">
        <f t="shared" si="476"/>
        <v>1392.6940639269408</v>
      </c>
      <c r="Q600" s="100">
        <f t="shared" si="470"/>
        <v>0.66021505376344081</v>
      </c>
      <c r="R600" s="17">
        <f t="shared" si="471"/>
        <v>40</v>
      </c>
      <c r="S600" s="24">
        <f t="shared" si="472"/>
        <v>175.2</v>
      </c>
      <c r="T600" s="25">
        <f t="shared" si="472"/>
        <v>18600</v>
      </c>
      <c r="U600" s="24">
        <f t="shared" si="472"/>
        <v>44</v>
      </c>
      <c r="V600" s="25">
        <f t="shared" si="472"/>
        <v>4661</v>
      </c>
      <c r="W600" s="25">
        <f t="shared" si="472"/>
        <v>92240</v>
      </c>
      <c r="X600" s="72">
        <f t="shared" si="472"/>
        <v>87900</v>
      </c>
      <c r="Y600" s="20" t="s">
        <v>8</v>
      </c>
      <c r="Z600" s="21">
        <f t="shared" si="450"/>
        <v>3.9905599656726025</v>
      </c>
      <c r="AA600" s="22">
        <f t="shared" si="451"/>
        <v>19.78974468998069</v>
      </c>
      <c r="AB600" s="103">
        <f t="shared" si="452"/>
        <v>21059.360730593609</v>
      </c>
      <c r="AC600" s="106">
        <f t="shared" si="473"/>
        <v>10.023655913978494</v>
      </c>
      <c r="AE600">
        <v>39</v>
      </c>
      <c r="AF600" s="132">
        <f t="shared" si="474"/>
        <v>-1392.6940639269408</v>
      </c>
      <c r="AG600" s="431">
        <f t="shared" si="455"/>
        <v>25.748387096774191</v>
      </c>
      <c r="AH600" s="431">
        <f t="shared" si="456"/>
        <v>511.61290322580641</v>
      </c>
    </row>
    <row r="601" spans="1:34" x14ac:dyDescent="0.25">
      <c r="A601" s="90" t="s">
        <v>17</v>
      </c>
      <c r="B601" s="560"/>
      <c r="C601" s="27">
        <v>9.39</v>
      </c>
      <c r="D601" s="28">
        <v>912</v>
      </c>
      <c r="E601" s="16">
        <f t="shared" si="475"/>
        <v>97.124600638977626</v>
      </c>
      <c r="F601" s="17">
        <f t="shared" si="469"/>
        <v>4</v>
      </c>
      <c r="G601" s="18">
        <v>37.56</v>
      </c>
      <c r="H601" s="19">
        <v>3648</v>
      </c>
      <c r="I601" s="18">
        <v>13</v>
      </c>
      <c r="J601" s="19">
        <v>1147</v>
      </c>
      <c r="K601" s="19">
        <v>25160</v>
      </c>
      <c r="L601" s="136">
        <v>23960</v>
      </c>
      <c r="M601" s="20" t="s">
        <v>8</v>
      </c>
      <c r="N601" s="21">
        <f t="shared" si="444"/>
        <v>3.1804707933740191</v>
      </c>
      <c r="O601" s="22">
        <f t="shared" si="445"/>
        <v>21.93548387096774</v>
      </c>
      <c r="P601" s="23">
        <f t="shared" si="476"/>
        <v>2679.4462193823215</v>
      </c>
      <c r="Q601" s="100">
        <f t="shared" si="470"/>
        <v>1.2576754385964912</v>
      </c>
      <c r="R601" s="17">
        <f t="shared" si="471"/>
        <v>43</v>
      </c>
      <c r="S601" s="24">
        <f t="shared" si="472"/>
        <v>403.77000000000004</v>
      </c>
      <c r="T601" s="25">
        <f t="shared" si="472"/>
        <v>39216</v>
      </c>
      <c r="U601" s="24">
        <f t="shared" si="472"/>
        <v>113</v>
      </c>
      <c r="V601" s="25">
        <f t="shared" si="472"/>
        <v>8563</v>
      </c>
      <c r="W601" s="25">
        <f t="shared" si="472"/>
        <v>187220</v>
      </c>
      <c r="X601" s="72">
        <f t="shared" si="472"/>
        <v>178390</v>
      </c>
      <c r="Y601" s="20" t="s">
        <v>8</v>
      </c>
      <c r="Z601" s="21">
        <f t="shared" si="450"/>
        <v>4.5797033749854021</v>
      </c>
      <c r="AA601" s="22">
        <f t="shared" si="451"/>
        <v>21.863832768889409</v>
      </c>
      <c r="AB601" s="103">
        <f t="shared" si="452"/>
        <v>19938.232161874334</v>
      </c>
      <c r="AC601" s="106">
        <f t="shared" si="473"/>
        <v>9.3892543859649127</v>
      </c>
      <c r="AE601">
        <v>106</v>
      </c>
      <c r="AF601" s="132">
        <f t="shared" si="474"/>
        <v>-2679.4462193823215</v>
      </c>
      <c r="AG601" s="431">
        <f t="shared" si="455"/>
        <v>133.31359649122808</v>
      </c>
      <c r="AH601" s="431">
        <f t="shared" si="456"/>
        <v>2924.2982456140353</v>
      </c>
    </row>
    <row r="602" spans="1:34" x14ac:dyDescent="0.25">
      <c r="A602" s="90" t="s">
        <v>55</v>
      </c>
      <c r="B602" s="560"/>
      <c r="C602" s="27">
        <v>4.76</v>
      </c>
      <c r="D602" s="28">
        <v>513</v>
      </c>
      <c r="E602" s="16">
        <f t="shared" si="475"/>
        <v>107.77310924369749</v>
      </c>
      <c r="F602" s="17">
        <f t="shared" si="469"/>
        <v>2</v>
      </c>
      <c r="G602" s="18">
        <v>9.52</v>
      </c>
      <c r="H602" s="19">
        <v>1026</v>
      </c>
      <c r="I602" s="18">
        <v>2</v>
      </c>
      <c r="J602" s="19">
        <v>285</v>
      </c>
      <c r="K602" s="19">
        <v>5660</v>
      </c>
      <c r="L602" s="136">
        <v>5390</v>
      </c>
      <c r="M602" s="20" t="s">
        <v>8</v>
      </c>
      <c r="N602" s="21">
        <f t="shared" si="444"/>
        <v>3.6</v>
      </c>
      <c r="O602" s="22">
        <f t="shared" si="445"/>
        <v>19.859649122807017</v>
      </c>
      <c r="P602" s="23">
        <f t="shared" si="476"/>
        <v>1189.0756302521008</v>
      </c>
      <c r="Q602" s="100">
        <f t="shared" si="470"/>
        <v>0.55555555555555558</v>
      </c>
      <c r="R602" s="17">
        <f t="shared" si="471"/>
        <v>40</v>
      </c>
      <c r="S602" s="24">
        <f t="shared" si="472"/>
        <v>190.4</v>
      </c>
      <c r="T602" s="25">
        <f t="shared" si="472"/>
        <v>20520</v>
      </c>
      <c r="U602" s="24">
        <f t="shared" si="472"/>
        <v>47</v>
      </c>
      <c r="V602" s="25">
        <f t="shared" si="472"/>
        <v>4848</v>
      </c>
      <c r="W602" s="25">
        <f t="shared" si="472"/>
        <v>97010</v>
      </c>
      <c r="X602" s="72">
        <f t="shared" si="472"/>
        <v>92440</v>
      </c>
      <c r="Y602" s="20" t="s">
        <v>8</v>
      </c>
      <c r="Z602" s="21">
        <f t="shared" si="450"/>
        <v>4.2326732673267324</v>
      </c>
      <c r="AA602" s="22">
        <f t="shared" si="451"/>
        <v>20.010313531353134</v>
      </c>
      <c r="AB602" s="103">
        <f t="shared" si="452"/>
        <v>20380.252100840338</v>
      </c>
      <c r="AC602" s="106">
        <f t="shared" si="473"/>
        <v>9.4502923976608191</v>
      </c>
      <c r="AF602" s="132">
        <f t="shared" si="474"/>
        <v>-1189.0756302521008</v>
      </c>
      <c r="AG602" s="431">
        <f t="shared" si="455"/>
        <v>0</v>
      </c>
      <c r="AH602" s="431">
        <f t="shared" si="456"/>
        <v>0</v>
      </c>
    </row>
    <row r="603" spans="1:34" x14ac:dyDescent="0.25">
      <c r="A603" s="90" t="s">
        <v>56</v>
      </c>
      <c r="B603" s="560"/>
      <c r="C603" s="27">
        <v>0.86</v>
      </c>
      <c r="D603" s="28">
        <v>110</v>
      </c>
      <c r="E603" s="16">
        <f t="shared" si="475"/>
        <v>127.90697674418605</v>
      </c>
      <c r="F603" s="17">
        <f t="shared" si="469"/>
        <v>5</v>
      </c>
      <c r="G603" s="18">
        <v>4.3</v>
      </c>
      <c r="H603" s="19">
        <v>550</v>
      </c>
      <c r="I603" s="18">
        <v>5</v>
      </c>
      <c r="J603" s="19">
        <v>118</v>
      </c>
      <c r="K603" s="19">
        <v>2670</v>
      </c>
      <c r="L603" s="136">
        <v>2540</v>
      </c>
      <c r="M603" s="20" t="s">
        <v>8</v>
      </c>
      <c r="N603" s="21">
        <f t="shared" si="444"/>
        <v>4.6610169491525424</v>
      </c>
      <c r="O603" s="22">
        <f t="shared" si="445"/>
        <v>22.627118644067796</v>
      </c>
      <c r="P603" s="23">
        <f t="shared" si="476"/>
        <v>3104.6511627906975</v>
      </c>
      <c r="Q603" s="100">
        <f t="shared" si="470"/>
        <v>1.0727272727272728</v>
      </c>
      <c r="R603" s="17">
        <f t="shared" si="471"/>
        <v>45.000000000000007</v>
      </c>
      <c r="S603" s="24">
        <f t="shared" si="472"/>
        <v>38.700000000000003</v>
      </c>
      <c r="T603" s="25">
        <f t="shared" si="472"/>
        <v>4950</v>
      </c>
      <c r="U603" s="24">
        <f t="shared" si="472"/>
        <v>45</v>
      </c>
      <c r="V603" s="25">
        <f t="shared" si="472"/>
        <v>974</v>
      </c>
      <c r="W603" s="25">
        <f t="shared" si="472"/>
        <v>22120</v>
      </c>
      <c r="X603" s="72">
        <f t="shared" si="472"/>
        <v>21070</v>
      </c>
      <c r="Y603" s="20" t="s">
        <v>8</v>
      </c>
      <c r="Z603" s="21">
        <f t="shared" si="450"/>
        <v>5.0821355236139629</v>
      </c>
      <c r="AA603" s="22">
        <f t="shared" si="451"/>
        <v>22.710472279260781</v>
      </c>
      <c r="AB603" s="103">
        <f t="shared" si="452"/>
        <v>25720.930232558141</v>
      </c>
      <c r="AC603" s="106">
        <f t="shared" si="473"/>
        <v>8.8545454545454554</v>
      </c>
      <c r="AE603">
        <v>184</v>
      </c>
      <c r="AF603" s="132">
        <f t="shared" si="474"/>
        <v>-3104.6511627906975</v>
      </c>
      <c r="AG603" s="431">
        <f t="shared" si="455"/>
        <v>197.38181818181818</v>
      </c>
      <c r="AH603" s="431">
        <f t="shared" si="456"/>
        <v>4466.181818181818</v>
      </c>
    </row>
    <row r="604" spans="1:34" x14ac:dyDescent="0.25">
      <c r="A604" s="90" t="s">
        <v>20</v>
      </c>
      <c r="B604" s="560"/>
      <c r="C604" s="27">
        <v>10.08</v>
      </c>
      <c r="D604" s="28">
        <v>1160</v>
      </c>
      <c r="E604" s="16">
        <f t="shared" si="475"/>
        <v>115.07936507936508</v>
      </c>
      <c r="F604" s="17">
        <f t="shared" si="469"/>
        <v>5</v>
      </c>
      <c r="G604" s="18">
        <v>50.4</v>
      </c>
      <c r="H604" s="19">
        <v>5800</v>
      </c>
      <c r="I604" s="18">
        <v>11</v>
      </c>
      <c r="J604" s="19">
        <v>1561</v>
      </c>
      <c r="K604" s="19">
        <v>33280</v>
      </c>
      <c r="L604" s="136">
        <v>31690</v>
      </c>
      <c r="M604" s="20" t="s">
        <v>8</v>
      </c>
      <c r="N604" s="21">
        <f t="shared" si="444"/>
        <v>3.715566944266496</v>
      </c>
      <c r="O604" s="22">
        <f t="shared" si="445"/>
        <v>21.319666880204998</v>
      </c>
      <c r="P604" s="23">
        <f t="shared" si="476"/>
        <v>3301.5873015873017</v>
      </c>
      <c r="Q604" s="100">
        <f t="shared" si="470"/>
        <v>1.3456896551724138</v>
      </c>
      <c r="R604" s="17">
        <f t="shared" si="471"/>
        <v>44</v>
      </c>
      <c r="S604" s="24">
        <f t="shared" si="472"/>
        <v>443.52</v>
      </c>
      <c r="T604" s="25">
        <f t="shared" si="472"/>
        <v>51040</v>
      </c>
      <c r="U604" s="24">
        <f t="shared" si="472"/>
        <v>108</v>
      </c>
      <c r="V604" s="25">
        <f t="shared" si="472"/>
        <v>12369</v>
      </c>
      <c r="W604" s="25">
        <f t="shared" si="472"/>
        <v>253770</v>
      </c>
      <c r="X604" s="72">
        <f t="shared" si="472"/>
        <v>241780</v>
      </c>
      <c r="Y604" s="20" t="s">
        <v>8</v>
      </c>
      <c r="Z604" s="21">
        <f t="shared" si="450"/>
        <v>4.1264451451208668</v>
      </c>
      <c r="AA604" s="22">
        <f t="shared" si="451"/>
        <v>20.516614115934999</v>
      </c>
      <c r="AB604" s="103">
        <f t="shared" si="452"/>
        <v>25175.595238095237</v>
      </c>
      <c r="AC604" s="106">
        <f t="shared" si="473"/>
        <v>10.662931034482758</v>
      </c>
      <c r="AE604">
        <v>106</v>
      </c>
      <c r="AF604" s="132">
        <f t="shared" si="474"/>
        <v>-3301.5873015873017</v>
      </c>
      <c r="AG604" s="431">
        <f t="shared" si="455"/>
        <v>142.64310344827587</v>
      </c>
      <c r="AH604" s="431">
        <f t="shared" si="456"/>
        <v>3041.1034482758623</v>
      </c>
    </row>
    <row r="605" spans="1:34" x14ac:dyDescent="0.25">
      <c r="A605" s="90" t="s">
        <v>19</v>
      </c>
      <c r="B605" s="560"/>
      <c r="C605" s="27">
        <v>10.83</v>
      </c>
      <c r="D605" s="28">
        <v>1290</v>
      </c>
      <c r="E605" s="16">
        <f t="shared" si="475"/>
        <v>119.11357340720221</v>
      </c>
      <c r="F605" s="17">
        <f t="shared" si="469"/>
        <v>4.445983379501385</v>
      </c>
      <c r="G605" s="18">
        <v>48.15</v>
      </c>
      <c r="H605" s="19">
        <v>5735</v>
      </c>
      <c r="I605" s="18">
        <v>12</v>
      </c>
      <c r="J605" s="19">
        <v>1170</v>
      </c>
      <c r="K605" s="19">
        <v>23380</v>
      </c>
      <c r="L605" s="136">
        <v>22260</v>
      </c>
      <c r="M605" s="20" t="s">
        <v>8</v>
      </c>
      <c r="N605" s="21">
        <f t="shared" si="444"/>
        <v>4.9017094017094021</v>
      </c>
      <c r="O605" s="22">
        <f t="shared" si="445"/>
        <v>19.982905982905983</v>
      </c>
      <c r="P605" s="23">
        <f t="shared" si="476"/>
        <v>2158.8180978762698</v>
      </c>
      <c r="Q605" s="100">
        <f t="shared" si="470"/>
        <v>0.90697674418604646</v>
      </c>
      <c r="R605" s="17">
        <f t="shared" si="471"/>
        <v>43.445983379501385</v>
      </c>
      <c r="S605" s="24">
        <f t="shared" si="472"/>
        <v>470.52</v>
      </c>
      <c r="T605" s="25">
        <f t="shared" si="472"/>
        <v>56045</v>
      </c>
      <c r="U605" s="24">
        <f t="shared" si="472"/>
        <v>116</v>
      </c>
      <c r="V605" s="25">
        <f t="shared" si="472"/>
        <v>11064</v>
      </c>
      <c r="W605" s="25">
        <f t="shared" si="472"/>
        <v>221980</v>
      </c>
      <c r="X605" s="72">
        <f t="shared" si="472"/>
        <v>211410</v>
      </c>
      <c r="Y605" s="20" t="s">
        <v>8</v>
      </c>
      <c r="Z605" s="21">
        <f t="shared" si="450"/>
        <v>5.0655278380332609</v>
      </c>
      <c r="AA605" s="22">
        <f t="shared" si="451"/>
        <v>20.063268257411423</v>
      </c>
      <c r="AB605" s="103">
        <f t="shared" si="452"/>
        <v>20496.768236380423</v>
      </c>
      <c r="AC605" s="106">
        <f t="shared" si="473"/>
        <v>8.5767441860465112</v>
      </c>
      <c r="AF605" s="132">
        <f t="shared" si="474"/>
        <v>-2158.8180978762698</v>
      </c>
      <c r="AG605" s="431">
        <f t="shared" si="455"/>
        <v>0</v>
      </c>
      <c r="AH605" s="431">
        <f t="shared" si="456"/>
        <v>0</v>
      </c>
    </row>
    <row r="606" spans="1:34" x14ac:dyDescent="0.25">
      <c r="A606" s="94" t="s">
        <v>21</v>
      </c>
      <c r="B606" s="566"/>
      <c r="C606" s="29">
        <v>0.83</v>
      </c>
      <c r="D606" s="30">
        <v>98</v>
      </c>
      <c r="E606" s="32">
        <f t="shared" si="475"/>
        <v>118.07228915662651</v>
      </c>
      <c r="F606" s="7">
        <f t="shared" si="469"/>
        <v>5.7590361445783138</v>
      </c>
      <c r="G606" s="6">
        <v>4.78</v>
      </c>
      <c r="H606" s="5">
        <v>563</v>
      </c>
      <c r="I606" s="6">
        <v>7</v>
      </c>
      <c r="J606" s="5">
        <v>134</v>
      </c>
      <c r="K606" s="5">
        <v>2970</v>
      </c>
      <c r="L606" s="137">
        <v>2830</v>
      </c>
      <c r="M606" s="43" t="s">
        <v>8</v>
      </c>
      <c r="N606" s="37">
        <f t="shared" si="444"/>
        <v>4.2014925373134329</v>
      </c>
      <c r="O606" s="38">
        <f t="shared" si="445"/>
        <v>22.164179104477611</v>
      </c>
      <c r="P606" s="39">
        <f t="shared" si="476"/>
        <v>3578.3132530120483</v>
      </c>
      <c r="Q606" s="100">
        <f t="shared" si="470"/>
        <v>1.3673469387755102</v>
      </c>
      <c r="R606" s="7">
        <f t="shared" si="471"/>
        <v>44.75903614457831</v>
      </c>
      <c r="S606" s="47">
        <f t="shared" si="472"/>
        <v>37.15</v>
      </c>
      <c r="T606" s="48">
        <f t="shared" si="472"/>
        <v>4385</v>
      </c>
      <c r="U606" s="47">
        <f t="shared" si="472"/>
        <v>48</v>
      </c>
      <c r="V606" s="48">
        <f t="shared" si="472"/>
        <v>898</v>
      </c>
      <c r="W606" s="48">
        <f t="shared" si="472"/>
        <v>19180</v>
      </c>
      <c r="X606" s="72">
        <f t="shared" si="472"/>
        <v>18280</v>
      </c>
      <c r="Y606" s="49" t="s">
        <v>8</v>
      </c>
      <c r="Z606" s="21">
        <f t="shared" si="450"/>
        <v>4.8830734966592431</v>
      </c>
      <c r="AA606" s="22">
        <f t="shared" si="451"/>
        <v>21.35857461024499</v>
      </c>
      <c r="AB606" s="103">
        <f t="shared" si="452"/>
        <v>23108.433734939761</v>
      </c>
      <c r="AC606" s="106">
        <f t="shared" si="473"/>
        <v>9.1632653061224492</v>
      </c>
      <c r="AE606">
        <v>13</v>
      </c>
      <c r="AF606" s="132">
        <f t="shared" si="474"/>
        <v>-3578.3132530120483</v>
      </c>
      <c r="AG606" s="431">
        <f t="shared" si="455"/>
        <v>17.775510204081634</v>
      </c>
      <c r="AH606" s="431">
        <f t="shared" si="456"/>
        <v>393.9795918367347</v>
      </c>
    </row>
    <row r="607" spans="1:34" ht="15.75" thickBot="1" x14ac:dyDescent="0.3">
      <c r="A607" s="122" t="s">
        <v>24</v>
      </c>
      <c r="B607" s="123"/>
      <c r="C607" s="98">
        <f t="shared" ref="C607:D607" si="477">SUM(C598:C606)</f>
        <v>57.309999999999995</v>
      </c>
      <c r="D607" s="99">
        <f t="shared" si="477"/>
        <v>6502</v>
      </c>
      <c r="E607" s="50">
        <f t="shared" si="475"/>
        <v>113.45314953760253</v>
      </c>
      <c r="F607" s="51"/>
      <c r="G607" s="98">
        <f t="shared" ref="G607:L607" si="478">SUM(G598:G606)</f>
        <v>228.19</v>
      </c>
      <c r="H607" s="99">
        <f t="shared" si="478"/>
        <v>26068</v>
      </c>
      <c r="I607" s="98">
        <f t="shared" si="478"/>
        <v>70</v>
      </c>
      <c r="J607" s="99">
        <f t="shared" si="478"/>
        <v>6795</v>
      </c>
      <c r="K607" s="99">
        <f t="shared" si="478"/>
        <v>143970</v>
      </c>
      <c r="L607" s="99">
        <f t="shared" si="478"/>
        <v>137100</v>
      </c>
      <c r="M607" s="42" t="s">
        <v>8</v>
      </c>
      <c r="N607" s="126">
        <f t="shared" si="444"/>
        <v>3.8363502575423105</v>
      </c>
      <c r="O607" s="127">
        <f t="shared" si="445"/>
        <v>21.187637969094922</v>
      </c>
      <c r="P607" s="110">
        <f t="shared" si="476"/>
        <v>2512.1270284418079</v>
      </c>
      <c r="Q607" s="113">
        <f t="shared" si="470"/>
        <v>1.0450630575207629</v>
      </c>
      <c r="R607" s="51"/>
      <c r="S607" s="98">
        <f t="shared" ref="S607:W607" si="479">SUM(S598:S606)</f>
        <v>2455.0000000000005</v>
      </c>
      <c r="T607" s="99">
        <f t="shared" si="479"/>
        <v>278778</v>
      </c>
      <c r="U607" s="98">
        <f t="shared" si="479"/>
        <v>709</v>
      </c>
      <c r="V607" s="99">
        <f t="shared" si="479"/>
        <v>61501</v>
      </c>
      <c r="W607" s="99">
        <f t="shared" si="479"/>
        <v>1284100</v>
      </c>
      <c r="X607" s="72">
        <f t="shared" si="472"/>
        <v>1223380</v>
      </c>
      <c r="Y607" s="42" t="s">
        <v>8</v>
      </c>
      <c r="Z607" s="126">
        <f t="shared" si="450"/>
        <v>4.5329019040340803</v>
      </c>
      <c r="AA607" s="127">
        <f t="shared" si="451"/>
        <v>20.879335295361052</v>
      </c>
      <c r="AB607" s="128">
        <f t="shared" si="452"/>
        <v>22406.211830396092</v>
      </c>
      <c r="AC607" s="108">
        <f t="shared" si="473"/>
        <v>9.4587819132574591</v>
      </c>
      <c r="AG607" s="431">
        <f t="shared" si="455"/>
        <v>0</v>
      </c>
      <c r="AH607" s="431">
        <f t="shared" si="456"/>
        <v>0</v>
      </c>
    </row>
    <row r="608" spans="1:34" ht="15.75" thickBot="1" x14ac:dyDescent="0.3">
      <c r="A608" s="93" t="s">
        <v>25</v>
      </c>
      <c r="B608" s="52"/>
      <c r="C608" s="40">
        <f t="shared" ref="C608:D608" si="480">C585+C597+C607</f>
        <v>507.90000000000003</v>
      </c>
      <c r="D608" s="41">
        <f t="shared" si="480"/>
        <v>63428</v>
      </c>
      <c r="E608" s="10">
        <f t="shared" si="475"/>
        <v>124.88285095491237</v>
      </c>
      <c r="F608" s="4"/>
      <c r="G608" s="40">
        <f t="shared" ref="G608:L608" si="481">G585+G597+G607</f>
        <v>2556.81</v>
      </c>
      <c r="H608" s="41">
        <f t="shared" si="481"/>
        <v>320019</v>
      </c>
      <c r="I608" s="40">
        <f t="shared" si="481"/>
        <v>711</v>
      </c>
      <c r="J608" s="41">
        <f t="shared" si="481"/>
        <v>59944</v>
      </c>
      <c r="K608" s="41">
        <f t="shared" si="481"/>
        <v>1523110</v>
      </c>
      <c r="L608" s="41">
        <f t="shared" si="481"/>
        <v>1450330</v>
      </c>
      <c r="M608" s="83" t="s">
        <v>8</v>
      </c>
      <c r="N608" s="12">
        <f t="shared" si="444"/>
        <v>5.3386327238756168</v>
      </c>
      <c r="O608" s="13">
        <f t="shared" si="445"/>
        <v>25.408881622847993</v>
      </c>
      <c r="P608" s="26">
        <f t="shared" si="476"/>
        <v>2998.8383540066939</v>
      </c>
      <c r="Q608" s="114">
        <f t="shared" si="470"/>
        <v>0.94507157722141644</v>
      </c>
      <c r="R608" s="4"/>
      <c r="S608" s="40">
        <f t="shared" ref="S608:W608" si="482">S585+S597+S607</f>
        <v>22513.210000000006</v>
      </c>
      <c r="T608" s="41">
        <f t="shared" si="482"/>
        <v>2813113</v>
      </c>
      <c r="U608" s="40">
        <f t="shared" si="482"/>
        <v>6898</v>
      </c>
      <c r="V608" s="41">
        <f t="shared" si="482"/>
        <v>562172</v>
      </c>
      <c r="W608" s="41">
        <f t="shared" si="482"/>
        <v>13674620</v>
      </c>
      <c r="X608" s="72">
        <f t="shared" si="472"/>
        <v>13009790</v>
      </c>
      <c r="Y608" s="83" t="s">
        <v>8</v>
      </c>
      <c r="Z608" s="12">
        <f t="shared" si="450"/>
        <v>5.0040076702503864</v>
      </c>
      <c r="AA608" s="13">
        <f t="shared" si="451"/>
        <v>24.324619511466242</v>
      </c>
      <c r="AB608" s="104">
        <f t="shared" si="452"/>
        <v>26923.843276235479</v>
      </c>
      <c r="AC608" s="109">
        <f t="shared" si="473"/>
        <v>8.8631519202875708</v>
      </c>
      <c r="AG608" s="431">
        <f t="shared" si="455"/>
        <v>0</v>
      </c>
      <c r="AH608" s="431">
        <f t="shared" si="456"/>
        <v>0</v>
      </c>
    </row>
    <row r="611" spans="1:29" ht="18.75" x14ac:dyDescent="0.3">
      <c r="A611" s="567" t="s">
        <v>58</v>
      </c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</row>
    <row r="612" spans="1:29" ht="15.75" x14ac:dyDescent="0.25">
      <c r="A612" s="568" t="s">
        <v>62</v>
      </c>
      <c r="B612" s="568"/>
      <c r="C612" s="568"/>
      <c r="D612" s="568"/>
      <c r="E612" s="568"/>
      <c r="F612" s="568"/>
      <c r="G612" s="568"/>
      <c r="H612" s="568"/>
      <c r="I612" s="568"/>
      <c r="J612" s="568"/>
      <c r="K612" s="568"/>
      <c r="L612" s="568"/>
      <c r="M612" s="568"/>
      <c r="N612" s="568"/>
      <c r="O612" s="568"/>
      <c r="P612" s="568"/>
      <c r="Q612" s="568"/>
      <c r="R612" s="568"/>
      <c r="S612" s="568"/>
      <c r="T612" s="568"/>
      <c r="U612" s="568"/>
      <c r="V612" s="568"/>
      <c r="W612" s="568"/>
      <c r="X612" s="568"/>
      <c r="Y612" s="568"/>
      <c r="Z612" s="568"/>
      <c r="AA612" s="568"/>
      <c r="AB612" s="568"/>
      <c r="AC612" s="568"/>
    </row>
    <row r="613" spans="1:29" ht="15.75" x14ac:dyDescent="0.25">
      <c r="A613" s="568" t="s">
        <v>63</v>
      </c>
      <c r="B613" s="568"/>
      <c r="C613" s="568"/>
      <c r="D613" s="568"/>
      <c r="E613" s="568"/>
      <c r="F613" s="568"/>
      <c r="G613" s="568"/>
      <c r="H613" s="568"/>
      <c r="I613" s="568"/>
      <c r="J613" s="568"/>
      <c r="K613" s="568"/>
      <c r="L613" s="568"/>
      <c r="M613" s="568"/>
      <c r="N613" s="568"/>
      <c r="O613" s="568"/>
      <c r="P613" s="568"/>
      <c r="Q613" s="568"/>
      <c r="R613" s="568"/>
      <c r="S613" s="568"/>
      <c r="T613" s="568"/>
      <c r="U613" s="568"/>
      <c r="V613" s="568"/>
      <c r="W613" s="568"/>
      <c r="X613" s="568"/>
      <c r="Y613" s="568"/>
      <c r="Z613" s="568"/>
      <c r="AA613" s="568"/>
      <c r="AB613" s="568"/>
      <c r="AC613" s="568"/>
    </row>
    <row r="614" spans="1:29" ht="19.5" thickBot="1" x14ac:dyDescent="0.35"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11">
        <v>4</v>
      </c>
      <c r="AC614" s="4"/>
    </row>
    <row r="615" spans="1:29" x14ac:dyDescent="0.25">
      <c r="A615" s="569" t="s">
        <v>3</v>
      </c>
      <c r="B615" s="571" t="s">
        <v>2</v>
      </c>
      <c r="C615" s="573" t="s">
        <v>59</v>
      </c>
      <c r="D615" s="573" t="s">
        <v>60</v>
      </c>
      <c r="E615" s="573" t="s">
        <v>23</v>
      </c>
      <c r="F615" s="576" t="s">
        <v>9</v>
      </c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8"/>
      <c r="R615" s="576" t="s">
        <v>10</v>
      </c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9"/>
    </row>
    <row r="616" spans="1:29" ht="45.75" thickBot="1" x14ac:dyDescent="0.3">
      <c r="A616" s="570"/>
      <c r="B616" s="572"/>
      <c r="C616" s="574"/>
      <c r="D616" s="575"/>
      <c r="E616" s="575"/>
      <c r="F616" s="8" t="s">
        <v>14</v>
      </c>
      <c r="G616" s="95" t="s">
        <v>13</v>
      </c>
      <c r="H616" s="95" t="s">
        <v>57</v>
      </c>
      <c r="I616" s="1" t="s">
        <v>4</v>
      </c>
      <c r="J616" s="1" t="s">
        <v>5</v>
      </c>
      <c r="K616" s="1" t="s">
        <v>6</v>
      </c>
      <c r="L616" s="102"/>
      <c r="M616" s="557" t="s">
        <v>7</v>
      </c>
      <c r="N616" s="558"/>
      <c r="O616" s="1" t="s">
        <v>0</v>
      </c>
      <c r="P616" s="1" t="s">
        <v>1</v>
      </c>
      <c r="Q616" s="95" t="s">
        <v>61</v>
      </c>
      <c r="R616" s="8" t="s">
        <v>14</v>
      </c>
      <c r="S616" s="95" t="s">
        <v>12</v>
      </c>
      <c r="T616" s="95" t="s">
        <v>11</v>
      </c>
      <c r="U616" s="1" t="s">
        <v>4</v>
      </c>
      <c r="V616" s="1" t="s">
        <v>5</v>
      </c>
      <c r="W616" s="1" t="s">
        <v>6</v>
      </c>
      <c r="X616" s="102"/>
      <c r="Y616" s="557" t="s">
        <v>7</v>
      </c>
      <c r="Z616" s="558"/>
      <c r="AA616" s="1" t="s">
        <v>0</v>
      </c>
      <c r="AB616" s="102" t="s">
        <v>1</v>
      </c>
      <c r="AC616" s="105" t="s">
        <v>15</v>
      </c>
    </row>
    <row r="617" spans="1:29" x14ac:dyDescent="0.25">
      <c r="A617" s="89" t="s">
        <v>26</v>
      </c>
      <c r="B617" s="559">
        <v>1997</v>
      </c>
      <c r="C617" s="78">
        <v>18.91</v>
      </c>
      <c r="D617" s="79">
        <v>2467</v>
      </c>
      <c r="E617" s="31">
        <f t="shared" ref="E617:E646" si="483">D617/C617</f>
        <v>130.46007403490216</v>
      </c>
      <c r="F617" s="64">
        <f t="shared" ref="F617:F633" si="484">G617/C617</f>
        <v>4</v>
      </c>
      <c r="G617" s="65">
        <v>75.64</v>
      </c>
      <c r="H617" s="66">
        <v>9868</v>
      </c>
      <c r="I617" s="65">
        <v>24</v>
      </c>
      <c r="J617" s="66">
        <v>1802</v>
      </c>
      <c r="K617" s="66">
        <v>40050</v>
      </c>
      <c r="L617" s="135"/>
      <c r="M617" s="67" t="s">
        <v>8</v>
      </c>
      <c r="N617" s="68">
        <f t="shared" ref="N617:N657" si="485">H617/J617</f>
        <v>5.4761376248612654</v>
      </c>
      <c r="O617" s="69">
        <f t="shared" ref="O617:O657" si="486">K617/J617</f>
        <v>22.225305216426193</v>
      </c>
      <c r="P617" s="70">
        <f t="shared" ref="P617:P646" si="487">K617/C617</f>
        <v>2117.9270227392913</v>
      </c>
      <c r="Q617" s="100">
        <f t="shared" ref="Q617:Q633" si="488">J617/D617</f>
        <v>0.73044183218483993</v>
      </c>
      <c r="R617" s="64">
        <f t="shared" ref="R617:R633" si="489">S617/C617</f>
        <v>4</v>
      </c>
      <c r="S617" s="71">
        <f t="shared" ref="S617:W632" si="490">G617+S566</f>
        <v>75.64</v>
      </c>
      <c r="T617" s="72">
        <f t="shared" si="490"/>
        <v>9868</v>
      </c>
      <c r="U617" s="71">
        <f t="shared" si="490"/>
        <v>24</v>
      </c>
      <c r="V617" s="72">
        <f t="shared" si="490"/>
        <v>1802</v>
      </c>
      <c r="W617" s="72">
        <f t="shared" si="490"/>
        <v>40050</v>
      </c>
      <c r="X617" s="142"/>
      <c r="Y617" s="67" t="s">
        <v>8</v>
      </c>
      <c r="Z617" s="21">
        <f t="shared" ref="Z617:Z657" si="491">T617/V617</f>
        <v>5.4761376248612654</v>
      </c>
      <c r="AA617" s="22">
        <f t="shared" ref="AA617:AA657" si="492">W617/V617</f>
        <v>22.225305216426193</v>
      </c>
      <c r="AB617" s="103">
        <f t="shared" ref="AB617:AB657" si="493">W617/C617</f>
        <v>2117.9270227392913</v>
      </c>
      <c r="AC617" s="106">
        <f t="shared" ref="AC617:AC633" si="494">V617/D617</f>
        <v>0.73044183218483993</v>
      </c>
    </row>
    <row r="618" spans="1:29" x14ac:dyDescent="0.25">
      <c r="A618" s="90" t="s">
        <v>27</v>
      </c>
      <c r="B618" s="560"/>
      <c r="C618" s="27">
        <v>16.41</v>
      </c>
      <c r="D618" s="28">
        <v>2048</v>
      </c>
      <c r="E618" s="16">
        <f t="shared" si="483"/>
        <v>124.80195003046923</v>
      </c>
      <c r="F618" s="17">
        <f t="shared" si="484"/>
        <v>4</v>
      </c>
      <c r="G618" s="18">
        <v>65.64</v>
      </c>
      <c r="H618" s="19">
        <v>8192</v>
      </c>
      <c r="I618" s="65">
        <v>24</v>
      </c>
      <c r="J618" s="19">
        <v>1244</v>
      </c>
      <c r="K618" s="19">
        <v>29100</v>
      </c>
      <c r="L618" s="136"/>
      <c r="M618" s="20" t="s">
        <v>8</v>
      </c>
      <c r="N618" s="21">
        <f t="shared" si="485"/>
        <v>6.585209003215434</v>
      </c>
      <c r="O618" s="22">
        <f t="shared" si="486"/>
        <v>23.392282958199356</v>
      </c>
      <c r="P618" s="23">
        <f t="shared" si="487"/>
        <v>1773.3089579524681</v>
      </c>
      <c r="Q618" s="100">
        <f t="shared" si="488"/>
        <v>0.607421875</v>
      </c>
      <c r="R618" s="17" t="e">
        <f t="shared" si="489"/>
        <v>#VALUE!</v>
      </c>
      <c r="S618" s="24" t="e">
        <f t="shared" si="490"/>
        <v>#VALUE!</v>
      </c>
      <c r="T618" s="25" t="e">
        <f t="shared" si="490"/>
        <v>#VALUE!</v>
      </c>
      <c r="U618" s="24" t="e">
        <f t="shared" si="490"/>
        <v>#VALUE!</v>
      </c>
      <c r="V618" s="25" t="e">
        <f t="shared" si="490"/>
        <v>#VALUE!</v>
      </c>
      <c r="W618" s="25" t="e">
        <f t="shared" si="490"/>
        <v>#VALUE!</v>
      </c>
      <c r="X618" s="143"/>
      <c r="Y618" s="20" t="s">
        <v>8</v>
      </c>
      <c r="Z618" s="21" t="e">
        <f t="shared" si="491"/>
        <v>#VALUE!</v>
      </c>
      <c r="AA618" s="22" t="e">
        <f t="shared" si="492"/>
        <v>#VALUE!</v>
      </c>
      <c r="AB618" s="103" t="e">
        <f t="shared" si="493"/>
        <v>#VALUE!</v>
      </c>
      <c r="AC618" s="106" t="e">
        <f t="shared" si="494"/>
        <v>#VALUE!</v>
      </c>
    </row>
    <row r="619" spans="1:29" x14ac:dyDescent="0.25">
      <c r="A619" s="90" t="s">
        <v>28</v>
      </c>
      <c r="B619" s="560"/>
      <c r="C619" s="27">
        <v>18.7</v>
      </c>
      <c r="D619" s="28">
        <v>2297</v>
      </c>
      <c r="E619" s="16">
        <f t="shared" si="483"/>
        <v>122.83422459893049</v>
      </c>
      <c r="F619" s="17">
        <f t="shared" si="484"/>
        <v>4</v>
      </c>
      <c r="G619" s="18">
        <v>74.8</v>
      </c>
      <c r="H619" s="19">
        <v>9188</v>
      </c>
      <c r="I619" s="65">
        <v>19</v>
      </c>
      <c r="J619" s="19">
        <v>1576</v>
      </c>
      <c r="K619" s="19">
        <v>36340</v>
      </c>
      <c r="L619" s="136"/>
      <c r="M619" s="20" t="s">
        <v>8</v>
      </c>
      <c r="N619" s="21">
        <f t="shared" si="485"/>
        <v>5.8299492385786804</v>
      </c>
      <c r="O619" s="22">
        <f t="shared" si="486"/>
        <v>23.058375634517766</v>
      </c>
      <c r="P619" s="23">
        <f t="shared" si="487"/>
        <v>1943.3155080213905</v>
      </c>
      <c r="Q619" s="100">
        <f t="shared" si="488"/>
        <v>0.68611232041793646</v>
      </c>
      <c r="R619" s="17">
        <f t="shared" si="489"/>
        <v>47.803743315508022</v>
      </c>
      <c r="S619" s="24">
        <f t="shared" si="490"/>
        <v>893.93</v>
      </c>
      <c r="T619" s="25">
        <f t="shared" si="490"/>
        <v>115118</v>
      </c>
      <c r="U619" s="24">
        <f t="shared" si="490"/>
        <v>258</v>
      </c>
      <c r="V619" s="25">
        <f t="shared" si="490"/>
        <v>22931</v>
      </c>
      <c r="W619" s="25">
        <f t="shared" si="490"/>
        <v>542880</v>
      </c>
      <c r="X619" s="143"/>
      <c r="Y619" s="20" t="s">
        <v>8</v>
      </c>
      <c r="Z619" s="21">
        <f t="shared" si="491"/>
        <v>5.0201910078060266</v>
      </c>
      <c r="AA619" s="22">
        <f t="shared" si="492"/>
        <v>23.674501766168071</v>
      </c>
      <c r="AB619" s="103">
        <f t="shared" si="493"/>
        <v>29031.01604278075</v>
      </c>
      <c r="AC619" s="106">
        <f t="shared" si="494"/>
        <v>9.9830213321723988</v>
      </c>
    </row>
    <row r="620" spans="1:29" x14ac:dyDescent="0.25">
      <c r="A620" s="90" t="s">
        <v>29</v>
      </c>
      <c r="B620" s="560"/>
      <c r="C620" s="27">
        <v>17.149999999999999</v>
      </c>
      <c r="D620" s="28">
        <v>2160</v>
      </c>
      <c r="E620" s="16">
        <f t="shared" si="483"/>
        <v>125.94752186588923</v>
      </c>
      <c r="F620" s="17">
        <f t="shared" si="484"/>
        <v>4</v>
      </c>
      <c r="G620" s="18">
        <v>68.599999999999994</v>
      </c>
      <c r="H620" s="19">
        <v>8640</v>
      </c>
      <c r="I620" s="65">
        <v>19</v>
      </c>
      <c r="J620" s="19">
        <v>1473</v>
      </c>
      <c r="K620" s="19">
        <v>33990</v>
      </c>
      <c r="L620" s="136"/>
      <c r="M620" s="20" t="s">
        <v>8</v>
      </c>
      <c r="N620" s="21">
        <f t="shared" si="485"/>
        <v>5.865580448065173</v>
      </c>
      <c r="O620" s="22">
        <f t="shared" si="486"/>
        <v>23.075356415478616</v>
      </c>
      <c r="P620" s="23">
        <f t="shared" si="487"/>
        <v>1981.924198250729</v>
      </c>
      <c r="Q620" s="100">
        <f t="shared" si="488"/>
        <v>0.68194444444444446</v>
      </c>
      <c r="R620" s="17">
        <f t="shared" si="489"/>
        <v>47.058309037900884</v>
      </c>
      <c r="S620" s="24">
        <f t="shared" si="490"/>
        <v>807.05000000000007</v>
      </c>
      <c r="T620" s="25">
        <f t="shared" si="490"/>
        <v>99900</v>
      </c>
      <c r="U620" s="24">
        <f t="shared" si="490"/>
        <v>258</v>
      </c>
      <c r="V620" s="25">
        <f t="shared" si="490"/>
        <v>18919</v>
      </c>
      <c r="W620" s="25">
        <f t="shared" si="490"/>
        <v>474660</v>
      </c>
      <c r="X620" s="143"/>
      <c r="Y620" s="20" t="s">
        <v>8</v>
      </c>
      <c r="Z620" s="21">
        <f t="shared" si="491"/>
        <v>5.2804059411173956</v>
      </c>
      <c r="AA620" s="22">
        <f t="shared" si="492"/>
        <v>25.089063904011841</v>
      </c>
      <c r="AB620" s="103">
        <f t="shared" si="493"/>
        <v>27676.967930029157</v>
      </c>
      <c r="AC620" s="106">
        <f t="shared" si="494"/>
        <v>8.7587962962962962</v>
      </c>
    </row>
    <row r="621" spans="1:29" x14ac:dyDescent="0.25">
      <c r="A621" s="90" t="s">
        <v>30</v>
      </c>
      <c r="B621" s="560"/>
      <c r="C621" s="27">
        <v>16.600000000000001</v>
      </c>
      <c r="D621" s="28">
        <v>2142</v>
      </c>
      <c r="E621" s="16">
        <f t="shared" si="483"/>
        <v>129.03614457831324</v>
      </c>
      <c r="F621" s="17">
        <f t="shared" si="484"/>
        <v>4</v>
      </c>
      <c r="G621" s="18">
        <v>66.400000000000006</v>
      </c>
      <c r="H621" s="19">
        <v>8568</v>
      </c>
      <c r="I621" s="65">
        <v>18</v>
      </c>
      <c r="J621" s="19">
        <v>1345</v>
      </c>
      <c r="K621" s="19">
        <v>31080</v>
      </c>
      <c r="L621" s="136"/>
      <c r="M621" s="20" t="s">
        <v>8</v>
      </c>
      <c r="N621" s="21">
        <f t="shared" si="485"/>
        <v>6.3702602230483274</v>
      </c>
      <c r="O621" s="22">
        <f t="shared" si="486"/>
        <v>23.107806691449813</v>
      </c>
      <c r="P621" s="23">
        <f t="shared" si="487"/>
        <v>1872.2891566265059</v>
      </c>
      <c r="Q621" s="100">
        <f t="shared" si="488"/>
        <v>0.62791783380018673</v>
      </c>
      <c r="R621" s="17">
        <f t="shared" si="489"/>
        <v>54.692771084337345</v>
      </c>
      <c r="S621" s="24">
        <f t="shared" si="490"/>
        <v>907.9</v>
      </c>
      <c r="T621" s="25">
        <f t="shared" si="490"/>
        <v>111438</v>
      </c>
      <c r="U621" s="24">
        <f t="shared" si="490"/>
        <v>279</v>
      </c>
      <c r="V621" s="25">
        <f t="shared" si="490"/>
        <v>22131</v>
      </c>
      <c r="W621" s="25">
        <f t="shared" si="490"/>
        <v>552640</v>
      </c>
      <c r="X621" s="143"/>
      <c r="Y621" s="20" t="s">
        <v>8</v>
      </c>
      <c r="Z621" s="21">
        <f t="shared" si="491"/>
        <v>5.0353802358682387</v>
      </c>
      <c r="AA621" s="22">
        <f t="shared" si="492"/>
        <v>24.971307216122181</v>
      </c>
      <c r="AB621" s="103">
        <f t="shared" si="493"/>
        <v>33291.566265060239</v>
      </c>
      <c r="AC621" s="106">
        <f t="shared" si="494"/>
        <v>10.331932773109244</v>
      </c>
    </row>
    <row r="622" spans="1:29" x14ac:dyDescent="0.25">
      <c r="A622" s="90" t="s">
        <v>31</v>
      </c>
      <c r="B622" s="560"/>
      <c r="C622" s="27">
        <v>14.28</v>
      </c>
      <c r="D622" s="28">
        <v>1781</v>
      </c>
      <c r="E622" s="16">
        <f t="shared" si="483"/>
        <v>124.71988795518207</v>
      </c>
      <c r="F622" s="17">
        <f t="shared" si="484"/>
        <v>4.0021008403361344</v>
      </c>
      <c r="G622" s="18">
        <v>57.15</v>
      </c>
      <c r="H622" s="19">
        <v>7124</v>
      </c>
      <c r="I622" s="65">
        <v>17</v>
      </c>
      <c r="J622" s="19">
        <v>1095</v>
      </c>
      <c r="K622" s="19">
        <v>24300</v>
      </c>
      <c r="L622" s="136"/>
      <c r="M622" s="20" t="s">
        <v>8</v>
      </c>
      <c r="N622" s="21">
        <f t="shared" si="485"/>
        <v>6.5059360730593605</v>
      </c>
      <c r="O622" s="22">
        <f t="shared" si="486"/>
        <v>22.19178082191781</v>
      </c>
      <c r="P622" s="23">
        <f t="shared" si="487"/>
        <v>1701.6806722689075</v>
      </c>
      <c r="Q622" s="100">
        <f t="shared" si="488"/>
        <v>0.6148231330713082</v>
      </c>
      <c r="R622" s="17">
        <f t="shared" si="489"/>
        <v>57.615546218487403</v>
      </c>
      <c r="S622" s="24">
        <f t="shared" si="490"/>
        <v>822.75000000000011</v>
      </c>
      <c r="T622" s="25">
        <f t="shared" si="490"/>
        <v>103147</v>
      </c>
      <c r="U622" s="24">
        <f t="shared" si="490"/>
        <v>252</v>
      </c>
      <c r="V622" s="25">
        <f t="shared" si="490"/>
        <v>19754</v>
      </c>
      <c r="W622" s="25">
        <f t="shared" si="490"/>
        <v>491560</v>
      </c>
      <c r="X622" s="143"/>
      <c r="Y622" s="20" t="s">
        <v>8</v>
      </c>
      <c r="Z622" s="21">
        <f t="shared" si="491"/>
        <v>5.2215753771388069</v>
      </c>
      <c r="AA622" s="22">
        <f t="shared" si="492"/>
        <v>24.884074111572339</v>
      </c>
      <c r="AB622" s="103">
        <f t="shared" si="493"/>
        <v>34422.969187675073</v>
      </c>
      <c r="AC622" s="106">
        <f t="shared" si="494"/>
        <v>11.091521617069063</v>
      </c>
    </row>
    <row r="623" spans="1:29" x14ac:dyDescent="0.25">
      <c r="A623" s="90" t="s">
        <v>32</v>
      </c>
      <c r="B623" s="560"/>
      <c r="C623" s="27">
        <v>19.53</v>
      </c>
      <c r="D623" s="28">
        <v>2435</v>
      </c>
      <c r="E623" s="16">
        <f t="shared" si="483"/>
        <v>124.67997951868919</v>
      </c>
      <c r="F623" s="17">
        <f t="shared" si="484"/>
        <v>4</v>
      </c>
      <c r="G623" s="18">
        <v>78.12</v>
      </c>
      <c r="H623" s="19">
        <v>9740</v>
      </c>
      <c r="I623" s="65">
        <v>21</v>
      </c>
      <c r="J623" s="19">
        <v>1599</v>
      </c>
      <c r="K623" s="19">
        <v>37510</v>
      </c>
      <c r="L623" s="136"/>
      <c r="M623" s="20" t="s">
        <v>8</v>
      </c>
      <c r="N623" s="21">
        <f t="shared" si="485"/>
        <v>6.0913070669168228</v>
      </c>
      <c r="O623" s="22">
        <f t="shared" si="486"/>
        <v>23.458411507191997</v>
      </c>
      <c r="P623" s="23">
        <f t="shared" si="487"/>
        <v>1920.6349206349205</v>
      </c>
      <c r="Q623" s="100">
        <f t="shared" si="488"/>
        <v>0.65667351129363449</v>
      </c>
      <c r="R623" s="17">
        <f t="shared" si="489"/>
        <v>41.398873527905778</v>
      </c>
      <c r="S623" s="24">
        <f t="shared" si="490"/>
        <v>808.51999999999987</v>
      </c>
      <c r="T623" s="25">
        <f t="shared" si="490"/>
        <v>103592</v>
      </c>
      <c r="U623" s="24">
        <f t="shared" si="490"/>
        <v>239</v>
      </c>
      <c r="V623" s="25">
        <f t="shared" si="490"/>
        <v>20633</v>
      </c>
      <c r="W623" s="25">
        <f t="shared" si="490"/>
        <v>513420</v>
      </c>
      <c r="X623" s="143"/>
      <c r="Y623" s="20" t="s">
        <v>8</v>
      </c>
      <c r="Z623" s="21">
        <f t="shared" si="491"/>
        <v>5.0206950031502933</v>
      </c>
      <c r="AA623" s="22">
        <f t="shared" si="492"/>
        <v>24.883439150874811</v>
      </c>
      <c r="AB623" s="103">
        <f t="shared" si="493"/>
        <v>26288.786482334868</v>
      </c>
      <c r="AC623" s="106">
        <f t="shared" si="494"/>
        <v>8.4735112936344965</v>
      </c>
    </row>
    <row r="624" spans="1:29" x14ac:dyDescent="0.25">
      <c r="A624" s="90" t="s">
        <v>33</v>
      </c>
      <c r="B624" s="560"/>
      <c r="C624" s="27">
        <v>19.88</v>
      </c>
      <c r="D624" s="28">
        <v>2482</v>
      </c>
      <c r="E624" s="16">
        <f t="shared" si="483"/>
        <v>124.84909456740444</v>
      </c>
      <c r="F624" s="17">
        <f t="shared" si="484"/>
        <v>4</v>
      </c>
      <c r="G624" s="18">
        <v>79.52</v>
      </c>
      <c r="H624" s="19">
        <v>9928</v>
      </c>
      <c r="I624" s="65">
        <v>22</v>
      </c>
      <c r="J624" s="19">
        <v>1808</v>
      </c>
      <c r="K624" s="19">
        <v>41670</v>
      </c>
      <c r="L624" s="136"/>
      <c r="M624" s="20" t="s">
        <v>8</v>
      </c>
      <c r="N624" s="21">
        <f t="shared" si="485"/>
        <v>5.4911504424778759</v>
      </c>
      <c r="O624" s="22">
        <f t="shared" si="486"/>
        <v>23.047566371681416</v>
      </c>
      <c r="P624" s="23">
        <f t="shared" si="487"/>
        <v>2096.076458752515</v>
      </c>
      <c r="Q624" s="100">
        <f t="shared" si="488"/>
        <v>0.7284448025785657</v>
      </c>
      <c r="R624" s="17">
        <f t="shared" si="489"/>
        <v>35.519114688128781</v>
      </c>
      <c r="S624" s="24">
        <f t="shared" si="490"/>
        <v>706.12000000000012</v>
      </c>
      <c r="T624" s="25">
        <f t="shared" si="490"/>
        <v>87218</v>
      </c>
      <c r="U624" s="24">
        <f t="shared" si="490"/>
        <v>219</v>
      </c>
      <c r="V624" s="25">
        <f t="shared" si="490"/>
        <v>17285</v>
      </c>
      <c r="W624" s="25">
        <f t="shared" si="490"/>
        <v>406330</v>
      </c>
      <c r="X624" s="143"/>
      <c r="Y624" s="20" t="s">
        <v>8</v>
      </c>
      <c r="Z624" s="21">
        <f t="shared" si="491"/>
        <v>5.0458779288400351</v>
      </c>
      <c r="AA624" s="22">
        <f t="shared" si="492"/>
        <v>23.507665606016779</v>
      </c>
      <c r="AB624" s="103">
        <f t="shared" si="493"/>
        <v>20439.134808853119</v>
      </c>
      <c r="AC624" s="106">
        <f t="shared" si="494"/>
        <v>6.9641418211120065</v>
      </c>
    </row>
    <row r="625" spans="1:29" x14ac:dyDescent="0.25">
      <c r="A625" s="90" t="s">
        <v>34</v>
      </c>
      <c r="B625" s="560"/>
      <c r="C625" s="27">
        <v>19.899999999999999</v>
      </c>
      <c r="D625" s="28">
        <v>2492</v>
      </c>
      <c r="E625" s="16">
        <f t="shared" si="483"/>
        <v>125.22613065326634</v>
      </c>
      <c r="F625" s="17">
        <f t="shared" si="484"/>
        <v>4</v>
      </c>
      <c r="G625" s="18">
        <v>79.599999999999994</v>
      </c>
      <c r="H625" s="19">
        <v>9968</v>
      </c>
      <c r="I625" s="65">
        <v>21</v>
      </c>
      <c r="J625" s="19">
        <v>1807</v>
      </c>
      <c r="K625" s="19">
        <v>41680</v>
      </c>
      <c r="L625" s="136"/>
      <c r="M625" s="20" t="s">
        <v>8</v>
      </c>
      <c r="N625" s="21">
        <f t="shared" si="485"/>
        <v>5.5163254012174878</v>
      </c>
      <c r="O625" s="22">
        <f t="shared" si="486"/>
        <v>23.065855008301053</v>
      </c>
      <c r="P625" s="23">
        <f t="shared" si="487"/>
        <v>2094.4723618090452</v>
      </c>
      <c r="Q625" s="100">
        <f t="shared" si="488"/>
        <v>0.7251203852327448</v>
      </c>
      <c r="R625" s="17">
        <f t="shared" si="489"/>
        <v>48.163316582914582</v>
      </c>
      <c r="S625" s="24">
        <f t="shared" si="490"/>
        <v>958.45000000000016</v>
      </c>
      <c r="T625" s="25">
        <f t="shared" si="490"/>
        <v>119003</v>
      </c>
      <c r="U625" s="24">
        <f t="shared" si="490"/>
        <v>297</v>
      </c>
      <c r="V625" s="25">
        <f t="shared" si="490"/>
        <v>23600</v>
      </c>
      <c r="W625" s="25">
        <f t="shared" si="490"/>
        <v>596900</v>
      </c>
      <c r="X625" s="143"/>
      <c r="Y625" s="20" t="s">
        <v>8</v>
      </c>
      <c r="Z625" s="21">
        <f t="shared" si="491"/>
        <v>5.0425000000000004</v>
      </c>
      <c r="AA625" s="22">
        <f t="shared" si="492"/>
        <v>25.292372881355931</v>
      </c>
      <c r="AB625" s="103">
        <f t="shared" si="493"/>
        <v>29994.974874371863</v>
      </c>
      <c r="AC625" s="106">
        <f t="shared" si="494"/>
        <v>9.4703049759229536</v>
      </c>
    </row>
    <row r="626" spans="1:29" x14ac:dyDescent="0.25">
      <c r="A626" s="90" t="s">
        <v>35</v>
      </c>
      <c r="B626" s="560"/>
      <c r="C626" s="27">
        <v>16.489999999999998</v>
      </c>
      <c r="D626" s="28">
        <v>2176</v>
      </c>
      <c r="E626" s="16">
        <f t="shared" si="483"/>
        <v>131.95876288659795</v>
      </c>
      <c r="F626" s="17">
        <f t="shared" si="484"/>
        <v>4</v>
      </c>
      <c r="G626" s="18">
        <v>65.959999999999994</v>
      </c>
      <c r="H626" s="19">
        <v>8704</v>
      </c>
      <c r="I626" s="65">
        <v>20</v>
      </c>
      <c r="J626" s="19">
        <v>1603</v>
      </c>
      <c r="K626" s="19">
        <v>39280</v>
      </c>
      <c r="L626" s="136"/>
      <c r="M626" s="20" t="s">
        <v>8</v>
      </c>
      <c r="N626" s="21">
        <f t="shared" si="485"/>
        <v>5.4298190892077356</v>
      </c>
      <c r="O626" s="22">
        <f t="shared" si="486"/>
        <v>24.504054897067999</v>
      </c>
      <c r="P626" s="23">
        <f t="shared" si="487"/>
        <v>2382.0497271073382</v>
      </c>
      <c r="Q626" s="100">
        <f t="shared" si="488"/>
        <v>0.73667279411764708</v>
      </c>
      <c r="R626" s="17">
        <f t="shared" si="489"/>
        <v>58.06913280776228</v>
      </c>
      <c r="S626" s="24">
        <f t="shared" si="490"/>
        <v>957.56</v>
      </c>
      <c r="T626" s="25">
        <f t="shared" si="490"/>
        <v>119616</v>
      </c>
      <c r="U626" s="24">
        <f t="shared" si="490"/>
        <v>287</v>
      </c>
      <c r="V626" s="25">
        <f t="shared" si="490"/>
        <v>24479</v>
      </c>
      <c r="W626" s="25">
        <f t="shared" si="490"/>
        <v>612560</v>
      </c>
      <c r="X626" s="143"/>
      <c r="Y626" s="20" t="s">
        <v>8</v>
      </c>
      <c r="Z626" s="21">
        <f t="shared" si="491"/>
        <v>4.8864741206748645</v>
      </c>
      <c r="AA626" s="22">
        <f t="shared" si="492"/>
        <v>25.023898035050451</v>
      </c>
      <c r="AB626" s="103">
        <f t="shared" si="493"/>
        <v>37147.362037598548</v>
      </c>
      <c r="AC626" s="106">
        <f t="shared" si="494"/>
        <v>11.249540441176471</v>
      </c>
    </row>
    <row r="627" spans="1:29" x14ac:dyDescent="0.25">
      <c r="A627" s="90" t="s">
        <v>36</v>
      </c>
      <c r="B627" s="560"/>
      <c r="C627" s="27">
        <v>19.05</v>
      </c>
      <c r="D627" s="28">
        <v>2503</v>
      </c>
      <c r="E627" s="16">
        <f t="shared" si="483"/>
        <v>131.39107611548556</v>
      </c>
      <c r="F627" s="17">
        <f t="shared" si="484"/>
        <v>4</v>
      </c>
      <c r="G627" s="18">
        <v>76.2</v>
      </c>
      <c r="H627" s="19">
        <v>10012</v>
      </c>
      <c r="I627" s="65">
        <v>21</v>
      </c>
      <c r="J627" s="19">
        <v>1714</v>
      </c>
      <c r="K627" s="19">
        <v>41220</v>
      </c>
      <c r="L627" s="136"/>
      <c r="M627" s="20" t="s">
        <v>8</v>
      </c>
      <c r="N627" s="21">
        <f t="shared" si="485"/>
        <v>5.8413068844807468</v>
      </c>
      <c r="O627" s="22">
        <f t="shared" si="486"/>
        <v>24.049008168028006</v>
      </c>
      <c r="P627" s="23">
        <f t="shared" si="487"/>
        <v>2163.7795275590552</v>
      </c>
      <c r="Q627" s="100">
        <f t="shared" si="488"/>
        <v>0.68477826608070314</v>
      </c>
      <c r="R627" s="17">
        <f t="shared" si="489"/>
        <v>50.797900262467195</v>
      </c>
      <c r="S627" s="24">
        <f t="shared" si="490"/>
        <v>967.70000000000016</v>
      </c>
      <c r="T627" s="25">
        <f t="shared" si="490"/>
        <v>121338</v>
      </c>
      <c r="U627" s="24">
        <f t="shared" si="490"/>
        <v>292</v>
      </c>
      <c r="V627" s="25">
        <f t="shared" si="490"/>
        <v>25057</v>
      </c>
      <c r="W627" s="25">
        <f t="shared" si="490"/>
        <v>623660</v>
      </c>
      <c r="X627" s="143"/>
      <c r="Y627" s="20" t="s">
        <v>8</v>
      </c>
      <c r="Z627" s="21">
        <f t="shared" si="491"/>
        <v>4.8424791475436004</v>
      </c>
      <c r="AA627" s="22">
        <f t="shared" si="492"/>
        <v>24.88965159436485</v>
      </c>
      <c r="AB627" s="103">
        <f t="shared" si="493"/>
        <v>32738.057742782152</v>
      </c>
      <c r="AC627" s="106">
        <f t="shared" si="494"/>
        <v>10.01078705553336</v>
      </c>
    </row>
    <row r="628" spans="1:29" x14ac:dyDescent="0.25">
      <c r="A628" s="90" t="s">
        <v>37</v>
      </c>
      <c r="B628" s="560"/>
      <c r="C628" s="27">
        <v>20.239999999999998</v>
      </c>
      <c r="D628" s="28">
        <v>2526</v>
      </c>
      <c r="E628" s="16">
        <f t="shared" si="483"/>
        <v>124.80237154150198</v>
      </c>
      <c r="F628" s="17">
        <f t="shared" si="484"/>
        <v>4</v>
      </c>
      <c r="G628" s="18">
        <v>80.959999999999994</v>
      </c>
      <c r="H628" s="19">
        <v>10104</v>
      </c>
      <c r="I628" s="65">
        <v>26</v>
      </c>
      <c r="J628" s="19"/>
      <c r="K628" s="19"/>
      <c r="L628" s="136"/>
      <c r="M628" s="20" t="s">
        <v>8</v>
      </c>
      <c r="N628" s="21" t="e">
        <f t="shared" si="485"/>
        <v>#DIV/0!</v>
      </c>
      <c r="O628" s="22" t="e">
        <f t="shared" si="486"/>
        <v>#DIV/0!</v>
      </c>
      <c r="P628" s="23">
        <f t="shared" si="487"/>
        <v>0</v>
      </c>
      <c r="Q628" s="100">
        <f t="shared" si="488"/>
        <v>0</v>
      </c>
      <c r="R628" s="17">
        <f t="shared" si="489"/>
        <v>40.662549407114632</v>
      </c>
      <c r="S628" s="24">
        <f t="shared" si="490"/>
        <v>823.0100000000001</v>
      </c>
      <c r="T628" s="25">
        <f t="shared" si="490"/>
        <v>107799</v>
      </c>
      <c r="U628" s="24">
        <f t="shared" si="490"/>
        <v>259</v>
      </c>
      <c r="V628" s="25">
        <f t="shared" si="490"/>
        <v>18169</v>
      </c>
      <c r="W628" s="25">
        <f t="shared" si="490"/>
        <v>458690</v>
      </c>
      <c r="X628" s="143"/>
      <c r="Y628" s="20" t="s">
        <v>8</v>
      </c>
      <c r="Z628" s="21">
        <f t="shared" si="491"/>
        <v>5.9331278551378723</v>
      </c>
      <c r="AA628" s="22">
        <f t="shared" si="492"/>
        <v>25.245748252518027</v>
      </c>
      <c r="AB628" s="103">
        <f t="shared" si="493"/>
        <v>22662.549407114628</v>
      </c>
      <c r="AC628" s="106">
        <f t="shared" si="494"/>
        <v>7.192794932699921</v>
      </c>
    </row>
    <row r="629" spans="1:29" x14ac:dyDescent="0.25">
      <c r="A629" s="90" t="s">
        <v>18</v>
      </c>
      <c r="B629" s="560"/>
      <c r="C629" s="27">
        <v>15.47</v>
      </c>
      <c r="D629" s="28">
        <v>1648</v>
      </c>
      <c r="E629" s="16">
        <f t="shared" si="483"/>
        <v>106.52876535229476</v>
      </c>
      <c r="F629" s="17">
        <f t="shared" si="484"/>
        <v>0</v>
      </c>
      <c r="G629" s="18"/>
      <c r="H629" s="19"/>
      <c r="I629" s="65"/>
      <c r="J629" s="19"/>
      <c r="K629" s="19"/>
      <c r="L629" s="136"/>
      <c r="M629" s="20" t="s">
        <v>8</v>
      </c>
      <c r="N629" s="21" t="e">
        <f t="shared" si="485"/>
        <v>#DIV/0!</v>
      </c>
      <c r="O629" s="22" t="e">
        <f t="shared" si="486"/>
        <v>#DIV/0!</v>
      </c>
      <c r="P629" s="23">
        <f t="shared" si="487"/>
        <v>0</v>
      </c>
      <c r="Q629" s="100">
        <f t="shared" si="488"/>
        <v>0</v>
      </c>
      <c r="R629" s="17">
        <f t="shared" si="489"/>
        <v>55.413703943115713</v>
      </c>
      <c r="S629" s="24">
        <f t="shared" si="490"/>
        <v>857.25000000000011</v>
      </c>
      <c r="T629" s="25">
        <f t="shared" si="490"/>
        <v>112050</v>
      </c>
      <c r="U629" s="24">
        <f t="shared" si="490"/>
        <v>279</v>
      </c>
      <c r="V629" s="25">
        <f t="shared" si="490"/>
        <v>21622</v>
      </c>
      <c r="W629" s="25">
        <f t="shared" si="490"/>
        <v>544600</v>
      </c>
      <c r="X629" s="143"/>
      <c r="Y629" s="20" t="s">
        <v>8</v>
      </c>
      <c r="Z629" s="21">
        <f t="shared" si="491"/>
        <v>5.1822218111183052</v>
      </c>
      <c r="AA629" s="22">
        <f t="shared" si="492"/>
        <v>25.187309222088615</v>
      </c>
      <c r="AB629" s="103">
        <f t="shared" si="493"/>
        <v>35203.61990950226</v>
      </c>
      <c r="AC629" s="106">
        <f t="shared" si="494"/>
        <v>13.120145631067961</v>
      </c>
    </row>
    <row r="630" spans="1:29" x14ac:dyDescent="0.25">
      <c r="A630" s="90" t="s">
        <v>38</v>
      </c>
      <c r="B630" s="560"/>
      <c r="C630" s="27">
        <v>20.6</v>
      </c>
      <c r="D630" s="28">
        <v>2642</v>
      </c>
      <c r="E630" s="16">
        <f t="shared" si="483"/>
        <v>128.252427184466</v>
      </c>
      <c r="F630" s="17">
        <f t="shared" si="484"/>
        <v>0</v>
      </c>
      <c r="G630" s="18"/>
      <c r="H630" s="19"/>
      <c r="I630" s="65"/>
      <c r="J630" s="19"/>
      <c r="K630" s="19"/>
      <c r="L630" s="136"/>
      <c r="M630" s="20" t="s">
        <v>8</v>
      </c>
      <c r="N630" s="21" t="e">
        <f t="shared" si="485"/>
        <v>#DIV/0!</v>
      </c>
      <c r="O630" s="22" t="e">
        <f t="shared" si="486"/>
        <v>#DIV/0!</v>
      </c>
      <c r="P630" s="23">
        <f t="shared" si="487"/>
        <v>0</v>
      </c>
      <c r="Q630" s="100">
        <f t="shared" si="488"/>
        <v>0</v>
      </c>
      <c r="R630" s="17">
        <f t="shared" si="489"/>
        <v>44.213592233009713</v>
      </c>
      <c r="S630" s="24">
        <f t="shared" si="490"/>
        <v>910.80000000000018</v>
      </c>
      <c r="T630" s="25">
        <f t="shared" si="490"/>
        <v>113355</v>
      </c>
      <c r="U630" s="24">
        <f t="shared" si="490"/>
        <v>278</v>
      </c>
      <c r="V630" s="25">
        <f t="shared" si="490"/>
        <v>20554</v>
      </c>
      <c r="W630" s="25">
        <f t="shared" si="490"/>
        <v>514630</v>
      </c>
      <c r="X630" s="143"/>
      <c r="Y630" s="20" t="s">
        <v>8</v>
      </c>
      <c r="Z630" s="21">
        <f t="shared" si="491"/>
        <v>5.5149849177775616</v>
      </c>
      <c r="AA630" s="22">
        <f t="shared" si="492"/>
        <v>25.037948817748369</v>
      </c>
      <c r="AB630" s="103">
        <f t="shared" si="493"/>
        <v>24982.038834951454</v>
      </c>
      <c r="AC630" s="106">
        <f t="shared" si="494"/>
        <v>7.7797123391370171</v>
      </c>
    </row>
    <row r="631" spans="1:29" x14ac:dyDescent="0.25">
      <c r="A631" s="90" t="s">
        <v>39</v>
      </c>
      <c r="B631" s="560"/>
      <c r="C631" s="27">
        <v>17.48</v>
      </c>
      <c r="D631" s="28">
        <v>2307</v>
      </c>
      <c r="E631" s="16">
        <f t="shared" si="483"/>
        <v>131.97940503432494</v>
      </c>
      <c r="F631" s="17">
        <f t="shared" si="484"/>
        <v>0</v>
      </c>
      <c r="G631" s="18"/>
      <c r="H631" s="19"/>
      <c r="I631" s="65"/>
      <c r="J631" s="19"/>
      <c r="K631" s="19"/>
      <c r="L631" s="136"/>
      <c r="M631" s="20" t="s">
        <v>8</v>
      </c>
      <c r="N631" s="21" t="e">
        <f t="shared" si="485"/>
        <v>#DIV/0!</v>
      </c>
      <c r="O631" s="22" t="e">
        <f t="shared" si="486"/>
        <v>#DIV/0!</v>
      </c>
      <c r="P631" s="23">
        <f t="shared" si="487"/>
        <v>0</v>
      </c>
      <c r="Q631" s="100">
        <f t="shared" si="488"/>
        <v>0</v>
      </c>
      <c r="R631" s="17">
        <f t="shared" si="489"/>
        <v>38.627574370709375</v>
      </c>
      <c r="S631" s="24">
        <f t="shared" si="490"/>
        <v>675.20999999999992</v>
      </c>
      <c r="T631" s="25">
        <f t="shared" si="490"/>
        <v>71580</v>
      </c>
      <c r="U631" s="24">
        <f t="shared" si="490"/>
        <v>207</v>
      </c>
      <c r="V631" s="25">
        <f t="shared" si="490"/>
        <v>15758</v>
      </c>
      <c r="W631" s="25">
        <f t="shared" si="490"/>
        <v>384620</v>
      </c>
      <c r="X631" s="143"/>
      <c r="Y631" s="20" t="s">
        <v>8</v>
      </c>
      <c r="Z631" s="21">
        <f t="shared" si="491"/>
        <v>4.5424546262216019</v>
      </c>
      <c r="AA631" s="22">
        <f t="shared" si="492"/>
        <v>24.407919786774972</v>
      </c>
      <c r="AB631" s="103">
        <f t="shared" si="493"/>
        <v>22003.432494279175</v>
      </c>
      <c r="AC631" s="106">
        <f t="shared" si="494"/>
        <v>6.8305158214130905</v>
      </c>
    </row>
    <row r="632" spans="1:29" x14ac:dyDescent="0.25">
      <c r="A632" s="90" t="s">
        <v>40</v>
      </c>
      <c r="B632" s="560"/>
      <c r="C632" s="27">
        <v>12.81</v>
      </c>
      <c r="D632" s="28">
        <v>1647</v>
      </c>
      <c r="E632" s="16">
        <f t="shared" si="483"/>
        <v>128.57142857142856</v>
      </c>
      <c r="F632" s="17">
        <f t="shared" si="484"/>
        <v>0</v>
      </c>
      <c r="G632" s="18"/>
      <c r="H632" s="19"/>
      <c r="I632" s="65"/>
      <c r="J632" s="19"/>
      <c r="K632" s="19"/>
      <c r="L632" s="136"/>
      <c r="M632" s="20" t="s">
        <v>8</v>
      </c>
      <c r="N632" s="21" t="e">
        <f t="shared" si="485"/>
        <v>#DIV/0!</v>
      </c>
      <c r="O632" s="22" t="e">
        <f t="shared" si="486"/>
        <v>#DIV/0!</v>
      </c>
      <c r="P632" s="23">
        <f t="shared" si="487"/>
        <v>0</v>
      </c>
      <c r="Q632" s="100">
        <f t="shared" si="488"/>
        <v>0</v>
      </c>
      <c r="R632" s="17">
        <f t="shared" si="489"/>
        <v>72.365339578454325</v>
      </c>
      <c r="S632" s="24">
        <f t="shared" si="490"/>
        <v>927</v>
      </c>
      <c r="T632" s="25">
        <f t="shared" si="490"/>
        <v>118260</v>
      </c>
      <c r="U632" s="24">
        <f t="shared" si="490"/>
        <v>260</v>
      </c>
      <c r="V632" s="25">
        <f t="shared" si="490"/>
        <v>24694</v>
      </c>
      <c r="W632" s="25">
        <f t="shared" si="490"/>
        <v>620180</v>
      </c>
      <c r="X632" s="143"/>
      <c r="Y632" s="20" t="s">
        <v>8</v>
      </c>
      <c r="Z632" s="21">
        <f t="shared" si="491"/>
        <v>4.7890175751194626</v>
      </c>
      <c r="AA632" s="22">
        <f t="shared" si="492"/>
        <v>25.114602737507088</v>
      </c>
      <c r="AB632" s="103">
        <f t="shared" si="493"/>
        <v>48413.739266198281</v>
      </c>
      <c r="AC632" s="106">
        <f t="shared" si="494"/>
        <v>14.993321190042501</v>
      </c>
    </row>
    <row r="633" spans="1:29" x14ac:dyDescent="0.25">
      <c r="A633" s="91" t="s">
        <v>41</v>
      </c>
      <c r="B633" s="561"/>
      <c r="C633" s="82">
        <v>2.2200000000000002</v>
      </c>
      <c r="D633" s="55">
        <v>278</v>
      </c>
      <c r="E633" s="11">
        <f t="shared" si="483"/>
        <v>125.22522522522522</v>
      </c>
      <c r="F633" s="7">
        <f t="shared" si="484"/>
        <v>0</v>
      </c>
      <c r="G633" s="6"/>
      <c r="H633" s="5"/>
      <c r="I633" s="65"/>
      <c r="J633" s="5"/>
      <c r="K633" s="5"/>
      <c r="L633" s="137"/>
      <c r="M633" s="131" t="s">
        <v>8</v>
      </c>
      <c r="N633" s="60" t="e">
        <f t="shared" si="485"/>
        <v>#DIV/0!</v>
      </c>
      <c r="O633" s="61" t="e">
        <f t="shared" si="486"/>
        <v>#DIV/0!</v>
      </c>
      <c r="P633" s="62">
        <f t="shared" si="487"/>
        <v>0</v>
      </c>
      <c r="Q633" s="120">
        <f t="shared" si="488"/>
        <v>0</v>
      </c>
      <c r="R633" s="17">
        <f t="shared" si="489"/>
        <v>354.32432432432432</v>
      </c>
      <c r="S633" s="24">
        <f t="shared" ref="S633:W633" si="495">G633+S582</f>
        <v>786.6</v>
      </c>
      <c r="T633" s="25">
        <f t="shared" si="495"/>
        <v>103635</v>
      </c>
      <c r="U633" s="24">
        <f t="shared" si="495"/>
        <v>244</v>
      </c>
      <c r="V633" s="25">
        <f t="shared" si="495"/>
        <v>20009</v>
      </c>
      <c r="W633" s="25">
        <f t="shared" si="495"/>
        <v>503820</v>
      </c>
      <c r="X633" s="144"/>
      <c r="Y633" s="131" t="s">
        <v>8</v>
      </c>
      <c r="Z633" s="21">
        <f t="shared" si="491"/>
        <v>5.1794192613324004</v>
      </c>
      <c r="AA633" s="22">
        <f t="shared" si="492"/>
        <v>25.179669148883004</v>
      </c>
      <c r="AB633" s="103">
        <f t="shared" si="493"/>
        <v>226945.94594594592</v>
      </c>
      <c r="AC633" s="106">
        <f t="shared" si="494"/>
        <v>71.974820143884898</v>
      </c>
    </row>
    <row r="634" spans="1:29" x14ac:dyDescent="0.25">
      <c r="A634" s="92" t="s">
        <v>24</v>
      </c>
      <c r="B634" s="44"/>
      <c r="C634" s="45">
        <f t="shared" ref="C634:D634" si="496">SUM(C617:C633)</f>
        <v>285.72000000000003</v>
      </c>
      <c r="D634" s="46">
        <f t="shared" si="496"/>
        <v>36031</v>
      </c>
      <c r="E634" s="130">
        <f t="shared" si="483"/>
        <v>126.10597788044238</v>
      </c>
      <c r="F634" s="73"/>
      <c r="G634" s="45">
        <f t="shared" ref="G634:K634" si="497">SUM(G617:G633)</f>
        <v>868.59</v>
      </c>
      <c r="H634" s="46">
        <f t="shared" si="497"/>
        <v>110036</v>
      </c>
      <c r="I634" s="45">
        <f t="shared" si="497"/>
        <v>252</v>
      </c>
      <c r="J634" s="46">
        <f t="shared" si="497"/>
        <v>17066</v>
      </c>
      <c r="K634" s="46">
        <f t="shared" si="497"/>
        <v>396220</v>
      </c>
      <c r="L634" s="138"/>
      <c r="M634" s="74" t="s">
        <v>8</v>
      </c>
      <c r="N634" s="75">
        <f t="shared" si="485"/>
        <v>6.4476737372553616</v>
      </c>
      <c r="O634" s="76">
        <f t="shared" si="486"/>
        <v>23.216922536036563</v>
      </c>
      <c r="P634" s="77">
        <f t="shared" si="487"/>
        <v>1386.7422651546967</v>
      </c>
      <c r="Q634" s="101">
        <f>J634/D634</f>
        <v>0.47364769226499404</v>
      </c>
      <c r="R634" s="73"/>
      <c r="S634" s="45" t="e">
        <f t="shared" ref="S634:W634" si="498">SUM(S617:S633)</f>
        <v>#VALUE!</v>
      </c>
      <c r="T634" s="46" t="e">
        <f t="shared" si="498"/>
        <v>#VALUE!</v>
      </c>
      <c r="U634" s="45" t="e">
        <f t="shared" si="498"/>
        <v>#VALUE!</v>
      </c>
      <c r="V634" s="46" t="e">
        <f t="shared" si="498"/>
        <v>#VALUE!</v>
      </c>
      <c r="W634" s="46" t="e">
        <f t="shared" si="498"/>
        <v>#VALUE!</v>
      </c>
      <c r="X634" s="138"/>
      <c r="Y634" s="129" t="s">
        <v>8</v>
      </c>
      <c r="Z634" s="75" t="e">
        <f t="shared" si="491"/>
        <v>#VALUE!</v>
      </c>
      <c r="AA634" s="76" t="e">
        <f t="shared" si="492"/>
        <v>#VALUE!</v>
      </c>
      <c r="AB634" s="112" t="e">
        <f t="shared" si="493"/>
        <v>#VALUE!</v>
      </c>
      <c r="AC634" s="107" t="e">
        <f>V634/D634</f>
        <v>#VALUE!</v>
      </c>
    </row>
    <row r="635" spans="1:29" x14ac:dyDescent="0.25">
      <c r="A635" s="90" t="s">
        <v>42</v>
      </c>
      <c r="B635" s="562">
        <v>1998</v>
      </c>
      <c r="C635" s="27">
        <v>19.739999999999998</v>
      </c>
      <c r="D635" s="28">
        <v>2499</v>
      </c>
      <c r="E635" s="16">
        <f t="shared" si="483"/>
        <v>126.59574468085107</v>
      </c>
      <c r="F635" s="17">
        <f t="shared" ref="F635:F645" si="499">G635/C635</f>
        <v>4</v>
      </c>
      <c r="G635" s="18">
        <v>78.959999999999994</v>
      </c>
      <c r="H635" s="19">
        <v>9996</v>
      </c>
      <c r="I635" s="18">
        <v>20</v>
      </c>
      <c r="J635" s="19">
        <v>1685</v>
      </c>
      <c r="K635" s="19">
        <v>38760</v>
      </c>
      <c r="L635" s="136"/>
      <c r="M635" s="20" t="s">
        <v>8</v>
      </c>
      <c r="N635" s="21">
        <f t="shared" si="485"/>
        <v>5.9323442136498512</v>
      </c>
      <c r="O635" s="22">
        <f t="shared" si="486"/>
        <v>23.002967359050444</v>
      </c>
      <c r="P635" s="23">
        <f t="shared" si="487"/>
        <v>1963.5258358662616</v>
      </c>
      <c r="Q635" s="100">
        <f t="shared" ref="Q635:Q645" si="500">J635/D635</f>
        <v>0.67426970788315321</v>
      </c>
      <c r="R635" s="17">
        <f t="shared" ref="R635:R645" si="501">S635/C635</f>
        <v>9.0607902735562327</v>
      </c>
      <c r="S635" s="24">
        <f t="shared" ref="S635:W645" si="502">G635+S584</f>
        <v>178.86</v>
      </c>
      <c r="T635" s="25">
        <f t="shared" si="502"/>
        <v>22506</v>
      </c>
      <c r="U635" s="24">
        <f t="shared" si="502"/>
        <v>65</v>
      </c>
      <c r="V635" s="25">
        <f t="shared" si="502"/>
        <v>4819</v>
      </c>
      <c r="W635" s="25">
        <f t="shared" si="502"/>
        <v>116990</v>
      </c>
      <c r="X635" s="144"/>
      <c r="Y635" s="131" t="s">
        <v>8</v>
      </c>
      <c r="Z635" s="21">
        <f t="shared" si="491"/>
        <v>4.6702635401535586</v>
      </c>
      <c r="AA635" s="22">
        <f t="shared" si="492"/>
        <v>24.276820917202738</v>
      </c>
      <c r="AB635" s="103">
        <f t="shared" si="493"/>
        <v>5926.545086119555</v>
      </c>
      <c r="AC635" s="106">
        <f t="shared" ref="AC635:AC645" si="503">V635/D635</f>
        <v>1.9283713485394158</v>
      </c>
    </row>
    <row r="636" spans="1:29" x14ac:dyDescent="0.25">
      <c r="A636" s="89" t="s">
        <v>43</v>
      </c>
      <c r="B636" s="563"/>
      <c r="C636" s="78">
        <v>22.16</v>
      </c>
      <c r="D636" s="79">
        <v>2722</v>
      </c>
      <c r="E636" s="63">
        <f t="shared" si="483"/>
        <v>122.83393501805054</v>
      </c>
      <c r="F636" s="64">
        <f t="shared" si="499"/>
        <v>3.7518050541516246</v>
      </c>
      <c r="G636" s="65">
        <v>83.14</v>
      </c>
      <c r="H636" s="66">
        <v>10197</v>
      </c>
      <c r="I636" s="65">
        <v>27</v>
      </c>
      <c r="J636" s="66">
        <v>1832</v>
      </c>
      <c r="K636" s="66">
        <v>41430</v>
      </c>
      <c r="L636" s="135"/>
      <c r="M636" s="67" t="s">
        <v>8</v>
      </c>
      <c r="N636" s="68">
        <f t="shared" si="485"/>
        <v>5.5660480349344974</v>
      </c>
      <c r="O636" s="69">
        <f t="shared" si="486"/>
        <v>22.6146288209607</v>
      </c>
      <c r="P636" s="70">
        <f t="shared" si="487"/>
        <v>1869.5848375451264</v>
      </c>
      <c r="Q636" s="100">
        <f t="shared" si="500"/>
        <v>0.67303453343130049</v>
      </c>
      <c r="R636" s="64">
        <f t="shared" si="501"/>
        <v>579.24323104693156</v>
      </c>
      <c r="S636" s="71">
        <f t="shared" si="502"/>
        <v>12836.030000000002</v>
      </c>
      <c r="T636" s="72">
        <f t="shared" si="502"/>
        <v>1610853</v>
      </c>
      <c r="U636" s="71">
        <f t="shared" si="502"/>
        <v>3952</v>
      </c>
      <c r="V636" s="72">
        <f t="shared" si="502"/>
        <v>320811</v>
      </c>
      <c r="W636" s="72">
        <f t="shared" si="502"/>
        <v>7967380</v>
      </c>
      <c r="X636" s="142"/>
      <c r="Y636" s="67" t="s">
        <v>8</v>
      </c>
      <c r="Z636" s="21">
        <f t="shared" si="491"/>
        <v>5.0211900464759625</v>
      </c>
      <c r="AA636" s="22">
        <f t="shared" si="492"/>
        <v>24.835120990240359</v>
      </c>
      <c r="AB636" s="103">
        <f t="shared" si="493"/>
        <v>359538.80866425991</v>
      </c>
      <c r="AC636" s="106">
        <f t="shared" si="503"/>
        <v>117.85855988243938</v>
      </c>
    </row>
    <row r="637" spans="1:29" x14ac:dyDescent="0.25">
      <c r="A637" s="90" t="s">
        <v>44</v>
      </c>
      <c r="B637" s="563"/>
      <c r="C637" s="27">
        <v>13.09</v>
      </c>
      <c r="D637" s="28">
        <v>1520</v>
      </c>
      <c r="E637" s="16">
        <f t="shared" si="483"/>
        <v>116.11917494270436</v>
      </c>
      <c r="F637" s="17">
        <f t="shared" si="499"/>
        <v>3.5416348357524829</v>
      </c>
      <c r="G637" s="18">
        <v>46.36</v>
      </c>
      <c r="H637" s="19">
        <v>5380</v>
      </c>
      <c r="I637" s="18"/>
      <c r="J637" s="19">
        <v>1196</v>
      </c>
      <c r="K637" s="19">
        <v>25940</v>
      </c>
      <c r="L637" s="136"/>
      <c r="M637" s="20" t="s">
        <v>8</v>
      </c>
      <c r="N637" s="21">
        <f t="shared" si="485"/>
        <v>4.4983277591973243</v>
      </c>
      <c r="O637" s="22">
        <f t="shared" si="486"/>
        <v>21.68896321070234</v>
      </c>
      <c r="P637" s="23">
        <f t="shared" si="487"/>
        <v>1981.6653934300994</v>
      </c>
      <c r="Q637" s="100">
        <f t="shared" si="500"/>
        <v>0.7868421052631579</v>
      </c>
      <c r="R637" s="17">
        <f t="shared" si="501"/>
        <v>69.894576012223084</v>
      </c>
      <c r="S637" s="24">
        <f t="shared" si="502"/>
        <v>914.92000000000007</v>
      </c>
      <c r="T637" s="25">
        <f t="shared" si="502"/>
        <v>114940</v>
      </c>
      <c r="U637" s="24">
        <f t="shared" si="502"/>
        <v>256</v>
      </c>
      <c r="V637" s="25">
        <f t="shared" si="502"/>
        <v>23573</v>
      </c>
      <c r="W637" s="25">
        <f t="shared" si="502"/>
        <v>587480</v>
      </c>
      <c r="X637" s="143"/>
      <c r="Y637" s="20" t="s">
        <v>8</v>
      </c>
      <c r="Z637" s="21">
        <f t="shared" si="491"/>
        <v>4.8759173630848851</v>
      </c>
      <c r="AA637" s="22">
        <f t="shared" si="492"/>
        <v>24.921732490561237</v>
      </c>
      <c r="AB637" s="103">
        <f t="shared" si="493"/>
        <v>44880.061115355231</v>
      </c>
      <c r="AC637" s="106">
        <f t="shared" si="503"/>
        <v>15.508552631578947</v>
      </c>
    </row>
    <row r="638" spans="1:29" x14ac:dyDescent="0.25">
      <c r="A638" s="90" t="s">
        <v>45</v>
      </c>
      <c r="B638" s="563"/>
      <c r="C638" s="27">
        <v>16.28</v>
      </c>
      <c r="D638" s="28">
        <v>1988</v>
      </c>
      <c r="E638" s="16">
        <f t="shared" si="483"/>
        <v>122.1130221130221</v>
      </c>
      <c r="F638" s="17">
        <f t="shared" si="499"/>
        <v>0</v>
      </c>
      <c r="G638" s="18"/>
      <c r="H638" s="19"/>
      <c r="I638" s="18"/>
      <c r="J638" s="19"/>
      <c r="K638" s="19"/>
      <c r="L638" s="136"/>
      <c r="M638" s="20" t="s">
        <v>8</v>
      </c>
      <c r="N638" s="21" t="e">
        <f t="shared" si="485"/>
        <v>#DIV/0!</v>
      </c>
      <c r="O638" s="22" t="e">
        <f t="shared" si="486"/>
        <v>#DIV/0!</v>
      </c>
      <c r="P638" s="23">
        <f t="shared" si="487"/>
        <v>0</v>
      </c>
      <c r="Q638" s="100">
        <f t="shared" si="500"/>
        <v>0</v>
      </c>
      <c r="R638" s="17">
        <f t="shared" si="501"/>
        <v>59.226044226044216</v>
      </c>
      <c r="S638" s="24">
        <f t="shared" si="502"/>
        <v>964.19999999999993</v>
      </c>
      <c r="T638" s="25">
        <f t="shared" si="502"/>
        <v>117509</v>
      </c>
      <c r="U638" s="24">
        <f t="shared" si="502"/>
        <v>304</v>
      </c>
      <c r="V638" s="25">
        <f t="shared" si="502"/>
        <v>24594</v>
      </c>
      <c r="W638" s="25">
        <f t="shared" si="502"/>
        <v>584640</v>
      </c>
      <c r="X638" s="143"/>
      <c r="Y638" s="20" t="s">
        <v>8</v>
      </c>
      <c r="Z638" s="21">
        <f t="shared" si="491"/>
        <v>4.7779539725136209</v>
      </c>
      <c r="AA638" s="22">
        <f t="shared" si="492"/>
        <v>23.771651622346916</v>
      </c>
      <c r="AB638" s="103">
        <f t="shared" si="493"/>
        <v>35911.54791154791</v>
      </c>
      <c r="AC638" s="106">
        <f t="shared" si="503"/>
        <v>12.37122736418511</v>
      </c>
    </row>
    <row r="639" spans="1:29" x14ac:dyDescent="0.25">
      <c r="A639" s="90" t="s">
        <v>46</v>
      </c>
      <c r="B639" s="563"/>
      <c r="C639" s="27">
        <v>18.239999999999998</v>
      </c>
      <c r="D639" s="28">
        <v>2485</v>
      </c>
      <c r="E639" s="16">
        <f t="shared" si="483"/>
        <v>136.23903508771932</v>
      </c>
      <c r="F639" s="17">
        <f t="shared" si="499"/>
        <v>4</v>
      </c>
      <c r="G639" s="18">
        <v>72.959999999999994</v>
      </c>
      <c r="H639" s="19">
        <v>9940</v>
      </c>
      <c r="I639" s="65">
        <v>25</v>
      </c>
      <c r="J639" s="19">
        <v>1518</v>
      </c>
      <c r="K639" s="19">
        <v>37240</v>
      </c>
      <c r="L639" s="136"/>
      <c r="M639" s="20" t="s">
        <v>8</v>
      </c>
      <c r="N639" s="21">
        <f t="shared" si="485"/>
        <v>6.5480895915678525</v>
      </c>
      <c r="O639" s="22">
        <f t="shared" si="486"/>
        <v>24.532279314888012</v>
      </c>
      <c r="P639" s="23">
        <f t="shared" si="487"/>
        <v>2041.6666666666667</v>
      </c>
      <c r="Q639" s="100">
        <f t="shared" si="500"/>
        <v>0.61086519114688131</v>
      </c>
      <c r="R639" s="17">
        <f t="shared" si="501"/>
        <v>34.480263157894747</v>
      </c>
      <c r="S639" s="24">
        <f t="shared" si="502"/>
        <v>628.92000000000007</v>
      </c>
      <c r="T639" s="25">
        <f t="shared" si="502"/>
        <v>74394</v>
      </c>
      <c r="U639" s="24">
        <f t="shared" si="502"/>
        <v>200</v>
      </c>
      <c r="V639" s="25">
        <f t="shared" si="502"/>
        <v>16817</v>
      </c>
      <c r="W639" s="25">
        <f t="shared" si="502"/>
        <v>397770</v>
      </c>
      <c r="X639" s="143"/>
      <c r="Y639" s="20" t="s">
        <v>8</v>
      </c>
      <c r="Z639" s="21">
        <f t="shared" si="491"/>
        <v>4.4237378842837609</v>
      </c>
      <c r="AA639" s="22">
        <f t="shared" si="492"/>
        <v>23.6528512814414</v>
      </c>
      <c r="AB639" s="103">
        <f t="shared" si="493"/>
        <v>21807.565789473687</v>
      </c>
      <c r="AC639" s="106">
        <f t="shared" si="503"/>
        <v>6.7674044265593558</v>
      </c>
    </row>
    <row r="640" spans="1:29" x14ac:dyDescent="0.25">
      <c r="A640" s="90" t="s">
        <v>47</v>
      </c>
      <c r="B640" s="563"/>
      <c r="C640" s="27">
        <v>16.23</v>
      </c>
      <c r="D640" s="28">
        <v>2261</v>
      </c>
      <c r="E640" s="16">
        <f t="shared" si="483"/>
        <v>139.30991990141712</v>
      </c>
      <c r="F640" s="17">
        <f t="shared" si="499"/>
        <v>3.7535428219346887</v>
      </c>
      <c r="G640" s="18">
        <v>60.92</v>
      </c>
      <c r="H640" s="19">
        <v>8470</v>
      </c>
      <c r="I640" s="18">
        <v>18</v>
      </c>
      <c r="J640" s="19">
        <v>1424</v>
      </c>
      <c r="K640" s="19">
        <v>32010</v>
      </c>
      <c r="L640" s="136"/>
      <c r="M640" s="20" t="s">
        <v>8</v>
      </c>
      <c r="N640" s="21">
        <f t="shared" si="485"/>
        <v>5.9480337078651688</v>
      </c>
      <c r="O640" s="22">
        <f t="shared" si="486"/>
        <v>22.478932584269664</v>
      </c>
      <c r="P640" s="23">
        <f t="shared" si="487"/>
        <v>1972.2735674676524</v>
      </c>
      <c r="Q640" s="100">
        <f t="shared" si="500"/>
        <v>0.62980981866430785</v>
      </c>
      <c r="R640" s="17">
        <f t="shared" si="501"/>
        <v>48.89217498459643</v>
      </c>
      <c r="S640" s="24">
        <f t="shared" si="502"/>
        <v>793.5200000000001</v>
      </c>
      <c r="T640" s="25">
        <f t="shared" si="502"/>
        <v>97390</v>
      </c>
      <c r="U640" s="24">
        <f t="shared" si="502"/>
        <v>252</v>
      </c>
      <c r="V640" s="25">
        <f t="shared" si="502"/>
        <v>18389</v>
      </c>
      <c r="W640" s="25">
        <f t="shared" si="502"/>
        <v>458750</v>
      </c>
      <c r="X640" s="143"/>
      <c r="Y640" s="20" t="s">
        <v>8</v>
      </c>
      <c r="Z640" s="21">
        <f t="shared" si="491"/>
        <v>5.2961009299037469</v>
      </c>
      <c r="AA640" s="22">
        <f t="shared" si="492"/>
        <v>24.946979172331286</v>
      </c>
      <c r="AB640" s="103">
        <f t="shared" si="493"/>
        <v>28265.557609365373</v>
      </c>
      <c r="AC640" s="106">
        <f t="shared" si="503"/>
        <v>8.1331269349845208</v>
      </c>
    </row>
    <row r="641" spans="1:29" x14ac:dyDescent="0.25">
      <c r="A641" s="90" t="s">
        <v>48</v>
      </c>
      <c r="B641" s="563"/>
      <c r="C641" s="27">
        <v>3.23</v>
      </c>
      <c r="D641" s="28">
        <v>405</v>
      </c>
      <c r="E641" s="16">
        <f t="shared" si="483"/>
        <v>125.38699690402477</v>
      </c>
      <c r="F641" s="17">
        <f t="shared" si="499"/>
        <v>4</v>
      </c>
      <c r="G641" s="18">
        <v>12.92</v>
      </c>
      <c r="H641" s="19">
        <v>1620</v>
      </c>
      <c r="I641" s="18">
        <v>4</v>
      </c>
      <c r="J641" s="19">
        <v>253</v>
      </c>
      <c r="K641" s="19">
        <v>5560</v>
      </c>
      <c r="L641" s="136"/>
      <c r="M641" s="20" t="s">
        <v>8</v>
      </c>
      <c r="N641" s="21">
        <f t="shared" si="485"/>
        <v>6.4031620553359687</v>
      </c>
      <c r="O641" s="22">
        <f t="shared" si="486"/>
        <v>21.976284584980238</v>
      </c>
      <c r="P641" s="23">
        <f t="shared" si="487"/>
        <v>1721.3622291021672</v>
      </c>
      <c r="Q641" s="100">
        <f t="shared" si="500"/>
        <v>0.62469135802469133</v>
      </c>
      <c r="R641" s="17">
        <f t="shared" si="501"/>
        <v>258.11764705882354</v>
      </c>
      <c r="S641" s="24">
        <f t="shared" si="502"/>
        <v>833.72</v>
      </c>
      <c r="T641" s="25">
        <f t="shared" si="502"/>
        <v>112410</v>
      </c>
      <c r="U641" s="24">
        <f t="shared" si="502"/>
        <v>254</v>
      </c>
      <c r="V641" s="25">
        <f t="shared" si="502"/>
        <v>19913</v>
      </c>
      <c r="W641" s="25">
        <f t="shared" si="502"/>
        <v>504340</v>
      </c>
      <c r="X641" s="143"/>
      <c r="Y641" s="20" t="s">
        <v>8</v>
      </c>
      <c r="Z641" s="21">
        <f t="shared" si="491"/>
        <v>5.6450559935720381</v>
      </c>
      <c r="AA641" s="22">
        <f t="shared" si="492"/>
        <v>25.327173203434942</v>
      </c>
      <c r="AB641" s="103">
        <f t="shared" si="493"/>
        <v>156142.41486068111</v>
      </c>
      <c r="AC641" s="106">
        <f t="shared" si="503"/>
        <v>49.1679012345679</v>
      </c>
    </row>
    <row r="642" spans="1:29" x14ac:dyDescent="0.25">
      <c r="A642" s="90" t="s">
        <v>49</v>
      </c>
      <c r="B642" s="563"/>
      <c r="C642" s="27">
        <v>8.82</v>
      </c>
      <c r="D642" s="28">
        <v>1155</v>
      </c>
      <c r="E642" s="16">
        <f t="shared" si="483"/>
        <v>130.95238095238093</v>
      </c>
      <c r="F642" s="17">
        <f t="shared" si="499"/>
        <v>4</v>
      </c>
      <c r="G642" s="18">
        <v>35.28</v>
      </c>
      <c r="H642" s="19">
        <v>4620</v>
      </c>
      <c r="I642" s="18">
        <v>11</v>
      </c>
      <c r="J642" s="19">
        <v>733</v>
      </c>
      <c r="K642" s="19">
        <v>16610</v>
      </c>
      <c r="L642" s="136"/>
      <c r="M642" s="20" t="s">
        <v>8</v>
      </c>
      <c r="N642" s="21">
        <f t="shared" si="485"/>
        <v>6.3028649386084581</v>
      </c>
      <c r="O642" s="22">
        <f t="shared" si="486"/>
        <v>22.660300136425647</v>
      </c>
      <c r="P642" s="23">
        <f t="shared" si="487"/>
        <v>1883.219954648526</v>
      </c>
      <c r="Q642" s="100">
        <f t="shared" si="500"/>
        <v>0.63463203463203466</v>
      </c>
      <c r="R642" s="17">
        <f t="shared" si="501"/>
        <v>85.672335600907033</v>
      </c>
      <c r="S642" s="24">
        <f t="shared" si="502"/>
        <v>755.63</v>
      </c>
      <c r="T642" s="25">
        <f t="shared" si="502"/>
        <v>104300</v>
      </c>
      <c r="U642" s="24">
        <f t="shared" si="502"/>
        <v>252</v>
      </c>
      <c r="V642" s="25">
        <f t="shared" si="502"/>
        <v>19455</v>
      </c>
      <c r="W642" s="25">
        <f t="shared" si="502"/>
        <v>469280</v>
      </c>
      <c r="X642" s="143"/>
      <c r="Y642" s="20" t="s">
        <v>8</v>
      </c>
      <c r="Z642" s="21">
        <f t="shared" si="491"/>
        <v>5.361089694166024</v>
      </c>
      <c r="AA642" s="22">
        <f t="shared" si="492"/>
        <v>24.1213055769725</v>
      </c>
      <c r="AB642" s="103">
        <f t="shared" si="493"/>
        <v>53206.349206349201</v>
      </c>
      <c r="AC642" s="106">
        <f t="shared" si="503"/>
        <v>16.844155844155843</v>
      </c>
    </row>
    <row r="643" spans="1:29" x14ac:dyDescent="0.25">
      <c r="A643" s="90" t="s">
        <v>50</v>
      </c>
      <c r="B643" s="563"/>
      <c r="C643" s="27">
        <v>11.54</v>
      </c>
      <c r="D643" s="28">
        <v>1452</v>
      </c>
      <c r="E643" s="16">
        <f t="shared" si="483"/>
        <v>125.82322357019065</v>
      </c>
      <c r="F643" s="17">
        <f t="shared" si="499"/>
        <v>0</v>
      </c>
      <c r="G643" s="18"/>
      <c r="H643" s="19"/>
      <c r="I643" s="18"/>
      <c r="J643" s="19"/>
      <c r="K643" s="19"/>
      <c r="L643" s="136"/>
      <c r="M643" s="20" t="s">
        <v>8</v>
      </c>
      <c r="N643" s="21" t="e">
        <f t="shared" si="485"/>
        <v>#DIV/0!</v>
      </c>
      <c r="O643" s="22" t="e">
        <f t="shared" si="486"/>
        <v>#DIV/0!</v>
      </c>
      <c r="P643" s="23">
        <f t="shared" si="487"/>
        <v>0</v>
      </c>
      <c r="Q643" s="100">
        <f t="shared" si="500"/>
        <v>0</v>
      </c>
      <c r="R643" s="17">
        <f t="shared" si="501"/>
        <v>12.595320623916811</v>
      </c>
      <c r="S643" s="24">
        <f t="shared" si="502"/>
        <v>145.35</v>
      </c>
      <c r="T643" s="25">
        <f t="shared" si="502"/>
        <v>18090</v>
      </c>
      <c r="U643" s="24">
        <f t="shared" si="502"/>
        <v>48</v>
      </c>
      <c r="V643" s="25">
        <f t="shared" si="502"/>
        <v>3638</v>
      </c>
      <c r="W643" s="25">
        <f t="shared" si="502"/>
        <v>90350</v>
      </c>
      <c r="X643" s="143"/>
      <c r="Y643" s="20" t="s">
        <v>8</v>
      </c>
      <c r="Z643" s="21">
        <f t="shared" si="491"/>
        <v>4.9725123694337547</v>
      </c>
      <c r="AA643" s="22">
        <f t="shared" si="492"/>
        <v>24.835074216602528</v>
      </c>
      <c r="AB643" s="103">
        <f t="shared" si="493"/>
        <v>7829.2894280762566</v>
      </c>
      <c r="AC643" s="106">
        <f t="shared" si="503"/>
        <v>2.5055096418732781</v>
      </c>
    </row>
    <row r="644" spans="1:29" x14ac:dyDescent="0.25">
      <c r="A644" s="90" t="s">
        <v>51</v>
      </c>
      <c r="B644" s="563"/>
      <c r="C644" s="27">
        <v>19.36</v>
      </c>
      <c r="D644" s="28">
        <v>2445</v>
      </c>
      <c r="E644" s="16">
        <f t="shared" si="483"/>
        <v>126.29132231404959</v>
      </c>
      <c r="F644" s="17">
        <f t="shared" si="499"/>
        <v>0</v>
      </c>
      <c r="G644" s="18"/>
      <c r="H644" s="19"/>
      <c r="I644" s="18"/>
      <c r="J644" s="19"/>
      <c r="K644" s="19"/>
      <c r="L644" s="136"/>
      <c r="M644" s="20" t="s">
        <v>8</v>
      </c>
      <c r="N644" s="21" t="e">
        <f t="shared" si="485"/>
        <v>#DIV/0!</v>
      </c>
      <c r="O644" s="22" t="e">
        <f t="shared" si="486"/>
        <v>#DIV/0!</v>
      </c>
      <c r="P644" s="23">
        <f t="shared" si="487"/>
        <v>0</v>
      </c>
      <c r="Q644" s="100">
        <f t="shared" si="500"/>
        <v>0</v>
      </c>
      <c r="R644" s="17">
        <f t="shared" si="501"/>
        <v>20.501033057851238</v>
      </c>
      <c r="S644" s="24">
        <f t="shared" si="502"/>
        <v>396.9</v>
      </c>
      <c r="T644" s="25">
        <f t="shared" si="502"/>
        <v>51840</v>
      </c>
      <c r="U644" s="24">
        <f t="shared" si="502"/>
        <v>120</v>
      </c>
      <c r="V644" s="25">
        <f t="shared" si="502"/>
        <v>9162</v>
      </c>
      <c r="W644" s="25">
        <f t="shared" si="502"/>
        <v>228920</v>
      </c>
      <c r="X644" s="143"/>
      <c r="Y644" s="20" t="s">
        <v>8</v>
      </c>
      <c r="Z644" s="21">
        <f t="shared" si="491"/>
        <v>5.6581532416502949</v>
      </c>
      <c r="AA644" s="22">
        <f t="shared" si="492"/>
        <v>24.985810958306047</v>
      </c>
      <c r="AB644" s="103">
        <f t="shared" si="493"/>
        <v>11824.380165289256</v>
      </c>
      <c r="AC644" s="106">
        <f t="shared" si="503"/>
        <v>3.7472392638036811</v>
      </c>
    </row>
    <row r="645" spans="1:29" x14ac:dyDescent="0.25">
      <c r="A645" s="94" t="s">
        <v>52</v>
      </c>
      <c r="B645" s="564"/>
      <c r="C645" s="29">
        <v>16.18</v>
      </c>
      <c r="D645" s="30">
        <v>2234</v>
      </c>
      <c r="E645" s="32">
        <f t="shared" si="483"/>
        <v>138.07169344870209</v>
      </c>
      <c r="F645" s="57">
        <f t="shared" si="499"/>
        <v>0</v>
      </c>
      <c r="G645" s="58"/>
      <c r="H645" s="59"/>
      <c r="I645" s="58"/>
      <c r="J645" s="59"/>
      <c r="K645" s="59"/>
      <c r="L645" s="139"/>
      <c r="M645" s="49" t="s">
        <v>8</v>
      </c>
      <c r="N645" s="37" t="e">
        <f t="shared" si="485"/>
        <v>#DIV/0!</v>
      </c>
      <c r="O645" s="38" t="e">
        <f t="shared" si="486"/>
        <v>#DIV/0!</v>
      </c>
      <c r="P645" s="39">
        <f t="shared" si="487"/>
        <v>0</v>
      </c>
      <c r="Q645" s="100">
        <f t="shared" si="500"/>
        <v>0</v>
      </c>
      <c r="R645" s="57">
        <f t="shared" si="501"/>
        <v>32.095179233621757</v>
      </c>
      <c r="S645" s="47">
        <f t="shared" si="502"/>
        <v>519.29999999999995</v>
      </c>
      <c r="T645" s="48">
        <f t="shared" si="502"/>
        <v>65160</v>
      </c>
      <c r="U645" s="47">
        <f t="shared" si="502"/>
        <v>157</v>
      </c>
      <c r="V645" s="48">
        <f t="shared" si="502"/>
        <v>13155</v>
      </c>
      <c r="W645" s="48">
        <f t="shared" si="502"/>
        <v>330560</v>
      </c>
      <c r="X645" s="145"/>
      <c r="Y645" s="49" t="s">
        <v>8</v>
      </c>
      <c r="Z645" s="21">
        <f t="shared" si="491"/>
        <v>4.9532497149372858</v>
      </c>
      <c r="AA645" s="22">
        <f t="shared" si="492"/>
        <v>25.128088179399469</v>
      </c>
      <c r="AB645" s="103">
        <f t="shared" si="493"/>
        <v>20430.160692212608</v>
      </c>
      <c r="AC645" s="106">
        <f t="shared" si="503"/>
        <v>5.8885407341092213</v>
      </c>
    </row>
    <row r="646" spans="1:29" x14ac:dyDescent="0.25">
      <c r="A646" s="92" t="s">
        <v>24</v>
      </c>
      <c r="B646" s="44"/>
      <c r="C646" s="45">
        <f>SUM(C635:C645)</f>
        <v>164.87</v>
      </c>
      <c r="D646" s="46">
        <f>SUM(D635:D645)</f>
        <v>21166</v>
      </c>
      <c r="E646" s="80">
        <f t="shared" si="483"/>
        <v>128.37993570692061</v>
      </c>
      <c r="F646" s="73"/>
      <c r="G646" s="45">
        <f>SUM(G635:G645)</f>
        <v>390.53999999999996</v>
      </c>
      <c r="H646" s="46">
        <f>SUM(H635:H645)</f>
        <v>50223</v>
      </c>
      <c r="I646" s="45">
        <f>SUM(I635:I645)</f>
        <v>105</v>
      </c>
      <c r="J646" s="46">
        <f>SUM(J635:J645)</f>
        <v>8641</v>
      </c>
      <c r="K646" s="46">
        <f>SUM(K635:K645)</f>
        <v>197550</v>
      </c>
      <c r="L646" s="138"/>
      <c r="M646" s="74" t="s">
        <v>8</v>
      </c>
      <c r="N646" s="75">
        <f t="shared" si="485"/>
        <v>5.8121745168383292</v>
      </c>
      <c r="O646" s="76">
        <f t="shared" si="486"/>
        <v>22.861937275778267</v>
      </c>
      <c r="P646" s="77">
        <f t="shared" si="487"/>
        <v>1198.2167768544914</v>
      </c>
      <c r="Q646" s="101">
        <f>J646/D646</f>
        <v>0.40824907871114052</v>
      </c>
      <c r="R646" s="73"/>
      <c r="S646" s="45">
        <f>SUM(S635:S645)</f>
        <v>18967.350000000006</v>
      </c>
      <c r="T646" s="46">
        <f>SUM(T635:T645)</f>
        <v>2389392</v>
      </c>
      <c r="U646" s="45">
        <f>SUM(U635:U645)</f>
        <v>5860</v>
      </c>
      <c r="V646" s="46">
        <f t="shared" ref="V646:W646" si="504">SUM(V635:V645)</f>
        <v>474326</v>
      </c>
      <c r="W646" s="46">
        <f t="shared" si="504"/>
        <v>11736460</v>
      </c>
      <c r="X646" s="138"/>
      <c r="Y646" s="74" t="s">
        <v>8</v>
      </c>
      <c r="Z646" s="75">
        <f t="shared" si="491"/>
        <v>5.0374468192761936</v>
      </c>
      <c r="AA646" s="76">
        <f t="shared" si="492"/>
        <v>24.743446490388468</v>
      </c>
      <c r="AB646" s="112">
        <f t="shared" si="493"/>
        <v>71186.146661005638</v>
      </c>
      <c r="AC646" s="107">
        <f>V646/D646</f>
        <v>22.409808182934896</v>
      </c>
    </row>
    <row r="647" spans="1:29" x14ac:dyDescent="0.25">
      <c r="A647" s="117" t="s">
        <v>16</v>
      </c>
      <c r="B647" s="565">
        <v>2005</v>
      </c>
      <c r="C647" s="115">
        <v>5.16</v>
      </c>
      <c r="D647" s="116">
        <v>527</v>
      </c>
      <c r="E647" s="63">
        <f>D647/C647</f>
        <v>102.13178294573643</v>
      </c>
      <c r="F647" s="7">
        <f t="shared" ref="F647:F655" si="505">G647/C647</f>
        <v>0</v>
      </c>
      <c r="G647" s="6"/>
      <c r="H647" s="5"/>
      <c r="I647" s="6"/>
      <c r="J647" s="5"/>
      <c r="K647" s="5"/>
      <c r="L647" s="137"/>
      <c r="M647" s="15" t="s">
        <v>8</v>
      </c>
      <c r="N647" s="86" t="e">
        <f t="shared" si="485"/>
        <v>#DIV/0!</v>
      </c>
      <c r="O647" s="87" t="e">
        <f t="shared" si="486"/>
        <v>#DIV/0!</v>
      </c>
      <c r="P647" s="70">
        <f>K647/C647</f>
        <v>0</v>
      </c>
      <c r="Q647" s="100">
        <f t="shared" ref="Q647:Q657" si="506">J647/D647</f>
        <v>0</v>
      </c>
      <c r="R647" s="14">
        <f t="shared" ref="R647:R655" si="507">S647/C647</f>
        <v>137.61627906976744</v>
      </c>
      <c r="S647" s="71">
        <f t="shared" ref="S647:W655" si="508">G647+S596</f>
        <v>710.1</v>
      </c>
      <c r="T647" s="72">
        <f t="shared" si="508"/>
        <v>97786</v>
      </c>
      <c r="U647" s="71">
        <f t="shared" si="508"/>
        <v>217</v>
      </c>
      <c r="V647" s="72">
        <f t="shared" si="508"/>
        <v>17483</v>
      </c>
      <c r="W647" s="72">
        <f t="shared" si="508"/>
        <v>407860</v>
      </c>
      <c r="X647" s="144"/>
      <c r="Y647" s="15" t="s">
        <v>8</v>
      </c>
      <c r="Z647" s="21">
        <f t="shared" si="491"/>
        <v>5.5932048275467601</v>
      </c>
      <c r="AA647" s="22">
        <f t="shared" si="492"/>
        <v>23.328948121031861</v>
      </c>
      <c r="AB647" s="103">
        <f t="shared" si="493"/>
        <v>79042.635658914733</v>
      </c>
      <c r="AC647" s="106">
        <f t="shared" ref="AC647:AC657" si="509">V647/D647</f>
        <v>33.174573055028461</v>
      </c>
    </row>
    <row r="648" spans="1:29" x14ac:dyDescent="0.25">
      <c r="A648" s="90" t="s">
        <v>53</v>
      </c>
      <c r="B648" s="560"/>
      <c r="C648" s="27">
        <v>11.02</v>
      </c>
      <c r="D648" s="28">
        <v>1432</v>
      </c>
      <c r="E648" s="16">
        <f t="shared" ref="E648:E657" si="510">D648/C648</f>
        <v>129.94555353901998</v>
      </c>
      <c r="F648" s="17">
        <f t="shared" si="505"/>
        <v>0</v>
      </c>
      <c r="G648" s="18"/>
      <c r="H648" s="19"/>
      <c r="I648" s="18"/>
      <c r="J648" s="19"/>
      <c r="K648" s="19"/>
      <c r="L648" s="136"/>
      <c r="M648" s="20" t="s">
        <v>8</v>
      </c>
      <c r="N648" s="21" t="e">
        <f t="shared" si="485"/>
        <v>#DIV/0!</v>
      </c>
      <c r="O648" s="22" t="e">
        <f t="shared" si="486"/>
        <v>#DIV/0!</v>
      </c>
      <c r="P648" s="23">
        <f t="shared" ref="P648:P657" si="511">K648/C648</f>
        <v>0</v>
      </c>
      <c r="Q648" s="100">
        <f t="shared" si="506"/>
        <v>0</v>
      </c>
      <c r="R648" s="17">
        <f t="shared" si="507"/>
        <v>662.91470054446472</v>
      </c>
      <c r="S648" s="24">
        <f t="shared" si="508"/>
        <v>7305.3200000000015</v>
      </c>
      <c r="T648" s="25">
        <f t="shared" si="508"/>
        <v>933679</v>
      </c>
      <c r="U648" s="24">
        <f t="shared" si="508"/>
        <v>2264</v>
      </c>
      <c r="V648" s="25">
        <f t="shared" si="508"/>
        <v>181692</v>
      </c>
      <c r="W648" s="25">
        <f t="shared" si="508"/>
        <v>4464570</v>
      </c>
      <c r="X648" s="143"/>
      <c r="Y648" s="20" t="s">
        <v>8</v>
      </c>
      <c r="Z648" s="21">
        <f t="shared" si="491"/>
        <v>5.1388008277744754</v>
      </c>
      <c r="AA648" s="22">
        <f t="shared" si="492"/>
        <v>24.572188098540387</v>
      </c>
      <c r="AB648" s="103">
        <f t="shared" si="493"/>
        <v>405133.39382940112</v>
      </c>
      <c r="AC648" s="106">
        <f t="shared" si="509"/>
        <v>126.87988826815642</v>
      </c>
    </row>
    <row r="649" spans="1:29" x14ac:dyDescent="0.25">
      <c r="A649" s="90" t="s">
        <v>54</v>
      </c>
      <c r="B649" s="560"/>
      <c r="C649" s="27">
        <v>4.38</v>
      </c>
      <c r="D649" s="28">
        <v>466</v>
      </c>
      <c r="E649" s="16">
        <f t="shared" si="510"/>
        <v>106.39269406392694</v>
      </c>
      <c r="F649" s="17">
        <f t="shared" si="505"/>
        <v>1.7716894977168949</v>
      </c>
      <c r="G649" s="18">
        <v>7.76</v>
      </c>
      <c r="H649" s="19">
        <v>826</v>
      </c>
      <c r="I649" s="18">
        <v>4</v>
      </c>
      <c r="J649" s="19">
        <v>294</v>
      </c>
      <c r="K649" s="19">
        <v>5880</v>
      </c>
      <c r="L649" s="136"/>
      <c r="M649" s="20" t="s">
        <v>8</v>
      </c>
      <c r="N649" s="21">
        <f t="shared" si="485"/>
        <v>2.8095238095238093</v>
      </c>
      <c r="O649" s="22">
        <f t="shared" si="486"/>
        <v>20</v>
      </c>
      <c r="P649" s="23">
        <f t="shared" si="511"/>
        <v>1342.4657534246576</v>
      </c>
      <c r="Q649" s="100">
        <f t="shared" si="506"/>
        <v>0.63090128755364805</v>
      </c>
      <c r="R649" s="17">
        <f t="shared" si="507"/>
        <v>52.429223744292237</v>
      </c>
      <c r="S649" s="24">
        <f t="shared" si="508"/>
        <v>229.64</v>
      </c>
      <c r="T649" s="25">
        <f t="shared" si="508"/>
        <v>23401</v>
      </c>
      <c r="U649" s="24">
        <f t="shared" si="508"/>
        <v>47</v>
      </c>
      <c r="V649" s="25">
        <f t="shared" si="508"/>
        <v>5500</v>
      </c>
      <c r="W649" s="25">
        <f t="shared" si="508"/>
        <v>114710</v>
      </c>
      <c r="X649" s="143"/>
      <c r="Y649" s="20" t="s">
        <v>8</v>
      </c>
      <c r="Z649" s="21">
        <f t="shared" si="491"/>
        <v>4.2547272727272727</v>
      </c>
      <c r="AA649" s="22">
        <f t="shared" si="492"/>
        <v>20.856363636363636</v>
      </c>
      <c r="AB649" s="103">
        <f t="shared" si="493"/>
        <v>26189.497716894977</v>
      </c>
      <c r="AC649" s="106">
        <f t="shared" si="509"/>
        <v>11.802575107296137</v>
      </c>
    </row>
    <row r="650" spans="1:29" x14ac:dyDescent="0.25">
      <c r="A650" s="90" t="s">
        <v>17</v>
      </c>
      <c r="B650" s="560"/>
      <c r="C650" s="27">
        <v>9.39</v>
      </c>
      <c r="D650" s="28">
        <v>921</v>
      </c>
      <c r="E650" s="16">
        <f t="shared" si="510"/>
        <v>98.083067092651746</v>
      </c>
      <c r="F650" s="17">
        <f t="shared" si="505"/>
        <v>0</v>
      </c>
      <c r="G650" s="18"/>
      <c r="H650" s="19"/>
      <c r="I650" s="18"/>
      <c r="J650" s="19"/>
      <c r="K650" s="19"/>
      <c r="L650" s="136"/>
      <c r="M650" s="20" t="s">
        <v>8</v>
      </c>
      <c r="N650" s="21" t="e">
        <f t="shared" si="485"/>
        <v>#DIV/0!</v>
      </c>
      <c r="O650" s="22" t="e">
        <f t="shared" si="486"/>
        <v>#DIV/0!</v>
      </c>
      <c r="P650" s="23">
        <f t="shared" si="511"/>
        <v>0</v>
      </c>
      <c r="Q650" s="100">
        <f t="shared" si="506"/>
        <v>0</v>
      </c>
      <c r="R650" s="17">
        <f t="shared" si="507"/>
        <v>50.464323748668789</v>
      </c>
      <c r="S650" s="24">
        <f t="shared" si="508"/>
        <v>473.85999999999996</v>
      </c>
      <c r="T650" s="25">
        <f t="shared" si="508"/>
        <v>61447</v>
      </c>
      <c r="U650" s="24">
        <f t="shared" si="508"/>
        <v>145</v>
      </c>
      <c r="V650" s="25">
        <f t="shared" si="508"/>
        <v>12918</v>
      </c>
      <c r="W650" s="25">
        <f t="shared" si="508"/>
        <v>281750</v>
      </c>
      <c r="X650" s="143"/>
      <c r="Y650" s="20" t="s">
        <v>8</v>
      </c>
      <c r="Z650" s="21">
        <f t="shared" si="491"/>
        <v>4.7566960829849823</v>
      </c>
      <c r="AA650" s="22">
        <f t="shared" si="492"/>
        <v>21.810651803684781</v>
      </c>
      <c r="AB650" s="103">
        <f t="shared" si="493"/>
        <v>30005.32481363152</v>
      </c>
      <c r="AC650" s="106">
        <f t="shared" si="509"/>
        <v>14.026058631921824</v>
      </c>
    </row>
    <row r="651" spans="1:29" x14ac:dyDescent="0.25">
      <c r="A651" s="90" t="s">
        <v>55</v>
      </c>
      <c r="B651" s="560"/>
      <c r="C651" s="27">
        <v>4.76</v>
      </c>
      <c r="D651" s="28">
        <v>513</v>
      </c>
      <c r="E651" s="16">
        <f t="shared" si="510"/>
        <v>107.77310924369749</v>
      </c>
      <c r="F651" s="17">
        <f t="shared" si="505"/>
        <v>3</v>
      </c>
      <c r="G651" s="18">
        <v>14.28</v>
      </c>
      <c r="H651" s="19">
        <v>1539</v>
      </c>
      <c r="I651" s="18">
        <v>6</v>
      </c>
      <c r="J651" s="19">
        <v>443</v>
      </c>
      <c r="K651" s="19">
        <v>8840</v>
      </c>
      <c r="L651" s="136"/>
      <c r="M651" s="20" t="s">
        <v>8</v>
      </c>
      <c r="N651" s="21">
        <f t="shared" si="485"/>
        <v>3.4740406320541761</v>
      </c>
      <c r="O651" s="22">
        <f t="shared" si="486"/>
        <v>19.954853273137697</v>
      </c>
      <c r="P651" s="23">
        <f t="shared" si="511"/>
        <v>1857.1428571428573</v>
      </c>
      <c r="Q651" s="100">
        <f t="shared" si="506"/>
        <v>0.8635477582846004</v>
      </c>
      <c r="R651" s="17">
        <f t="shared" si="507"/>
        <v>39.806722689075627</v>
      </c>
      <c r="S651" s="24">
        <f t="shared" si="508"/>
        <v>189.48</v>
      </c>
      <c r="T651" s="25">
        <f t="shared" si="508"/>
        <v>20139</v>
      </c>
      <c r="U651" s="24">
        <f t="shared" si="508"/>
        <v>50</v>
      </c>
      <c r="V651" s="25">
        <f t="shared" si="508"/>
        <v>5104</v>
      </c>
      <c r="W651" s="25">
        <f t="shared" si="508"/>
        <v>101080</v>
      </c>
      <c r="X651" s="143"/>
      <c r="Y651" s="20" t="s">
        <v>8</v>
      </c>
      <c r="Z651" s="21">
        <f t="shared" si="491"/>
        <v>3.9457288401253918</v>
      </c>
      <c r="AA651" s="22">
        <f t="shared" si="492"/>
        <v>19.804075235109718</v>
      </c>
      <c r="AB651" s="103">
        <f t="shared" si="493"/>
        <v>21235.294117647059</v>
      </c>
      <c r="AC651" s="106">
        <f t="shared" si="509"/>
        <v>9.9493177387914233</v>
      </c>
    </row>
    <row r="652" spans="1:29" x14ac:dyDescent="0.25">
      <c r="A652" s="90" t="s">
        <v>56</v>
      </c>
      <c r="B652" s="560"/>
      <c r="C652" s="27">
        <v>0.86</v>
      </c>
      <c r="D652" s="28">
        <v>113</v>
      </c>
      <c r="E652" s="16">
        <f t="shared" si="510"/>
        <v>131.3953488372093</v>
      </c>
      <c r="F652" s="17">
        <f t="shared" si="505"/>
        <v>0</v>
      </c>
      <c r="G652" s="18"/>
      <c r="H652" s="19"/>
      <c r="I652" s="18"/>
      <c r="J652" s="19"/>
      <c r="K652" s="19"/>
      <c r="L652" s="136"/>
      <c r="M652" s="20" t="s">
        <v>8</v>
      </c>
      <c r="N652" s="21" t="e">
        <f t="shared" si="485"/>
        <v>#DIV/0!</v>
      </c>
      <c r="O652" s="22" t="e">
        <f t="shared" si="486"/>
        <v>#DIV/0!</v>
      </c>
      <c r="P652" s="23">
        <f t="shared" si="511"/>
        <v>0</v>
      </c>
      <c r="Q652" s="100">
        <f t="shared" si="506"/>
        <v>0</v>
      </c>
      <c r="R652" s="17">
        <f t="shared" si="507"/>
        <v>469.50000000000006</v>
      </c>
      <c r="S652" s="24">
        <f t="shared" si="508"/>
        <v>403.77000000000004</v>
      </c>
      <c r="T652" s="25">
        <f t="shared" si="508"/>
        <v>39216</v>
      </c>
      <c r="U652" s="24">
        <f t="shared" si="508"/>
        <v>113</v>
      </c>
      <c r="V652" s="25">
        <f t="shared" si="508"/>
        <v>8563</v>
      </c>
      <c r="W652" s="25">
        <f t="shared" si="508"/>
        <v>187220</v>
      </c>
      <c r="X652" s="143"/>
      <c r="Y652" s="20" t="s">
        <v>8</v>
      </c>
      <c r="Z652" s="21">
        <f t="shared" si="491"/>
        <v>4.5797033749854021</v>
      </c>
      <c r="AA652" s="22">
        <f t="shared" si="492"/>
        <v>21.863832768889409</v>
      </c>
      <c r="AB652" s="103">
        <f t="shared" si="493"/>
        <v>217697.67441860464</v>
      </c>
      <c r="AC652" s="106">
        <f t="shared" si="509"/>
        <v>75.778761061946909</v>
      </c>
    </row>
    <row r="653" spans="1:29" x14ac:dyDescent="0.25">
      <c r="A653" s="90" t="s">
        <v>20</v>
      </c>
      <c r="B653" s="560"/>
      <c r="C653" s="27">
        <v>10.08</v>
      </c>
      <c r="D653" s="28">
        <v>1166</v>
      </c>
      <c r="E653" s="16">
        <f t="shared" si="510"/>
        <v>115.67460317460318</v>
      </c>
      <c r="F653" s="17">
        <f t="shared" si="505"/>
        <v>0</v>
      </c>
      <c r="G653" s="18"/>
      <c r="H653" s="19"/>
      <c r="I653" s="18"/>
      <c r="J653" s="19"/>
      <c r="K653" s="19"/>
      <c r="L653" s="136"/>
      <c r="M653" s="20" t="s">
        <v>8</v>
      </c>
      <c r="N653" s="21" t="e">
        <f t="shared" si="485"/>
        <v>#DIV/0!</v>
      </c>
      <c r="O653" s="22" t="e">
        <f t="shared" si="486"/>
        <v>#DIV/0!</v>
      </c>
      <c r="P653" s="23">
        <f t="shared" si="511"/>
        <v>0</v>
      </c>
      <c r="Q653" s="100">
        <f t="shared" si="506"/>
        <v>0</v>
      </c>
      <c r="R653" s="17">
        <f t="shared" si="507"/>
        <v>18.888888888888889</v>
      </c>
      <c r="S653" s="24">
        <f t="shared" si="508"/>
        <v>190.4</v>
      </c>
      <c r="T653" s="25">
        <f t="shared" si="508"/>
        <v>20520</v>
      </c>
      <c r="U653" s="24">
        <f t="shared" si="508"/>
        <v>47</v>
      </c>
      <c r="V653" s="25">
        <f t="shared" si="508"/>
        <v>4848</v>
      </c>
      <c r="W653" s="25">
        <f t="shared" si="508"/>
        <v>97010</v>
      </c>
      <c r="X653" s="143"/>
      <c r="Y653" s="20" t="s">
        <v>8</v>
      </c>
      <c r="Z653" s="21">
        <f t="shared" si="491"/>
        <v>4.2326732673267324</v>
      </c>
      <c r="AA653" s="22">
        <f t="shared" si="492"/>
        <v>20.010313531353134</v>
      </c>
      <c r="AB653" s="103">
        <f t="shared" si="493"/>
        <v>9624.0079365079364</v>
      </c>
      <c r="AC653" s="106">
        <f t="shared" si="509"/>
        <v>4.1578044596912518</v>
      </c>
    </row>
    <row r="654" spans="1:29" x14ac:dyDescent="0.25">
      <c r="A654" s="90" t="s">
        <v>19</v>
      </c>
      <c r="B654" s="560"/>
      <c r="C654" s="27">
        <v>10.83</v>
      </c>
      <c r="D654" s="28">
        <v>1293</v>
      </c>
      <c r="E654" s="16">
        <f t="shared" si="510"/>
        <v>119.39058171745152</v>
      </c>
      <c r="F654" s="17">
        <f t="shared" si="505"/>
        <v>0</v>
      </c>
      <c r="G654" s="18"/>
      <c r="H654" s="19"/>
      <c r="I654" s="18"/>
      <c r="J654" s="19"/>
      <c r="K654" s="19"/>
      <c r="L654" s="136"/>
      <c r="M654" s="20" t="s">
        <v>8</v>
      </c>
      <c r="N654" s="21" t="e">
        <f t="shared" si="485"/>
        <v>#DIV/0!</v>
      </c>
      <c r="O654" s="22" t="e">
        <f t="shared" si="486"/>
        <v>#DIV/0!</v>
      </c>
      <c r="P654" s="23">
        <f t="shared" si="511"/>
        <v>0</v>
      </c>
      <c r="Q654" s="100">
        <f t="shared" si="506"/>
        <v>0</v>
      </c>
      <c r="R654" s="17">
        <f t="shared" si="507"/>
        <v>3.5734072022160666</v>
      </c>
      <c r="S654" s="24">
        <f t="shared" si="508"/>
        <v>38.700000000000003</v>
      </c>
      <c r="T654" s="25">
        <f t="shared" si="508"/>
        <v>4950</v>
      </c>
      <c r="U654" s="24">
        <f t="shared" si="508"/>
        <v>45</v>
      </c>
      <c r="V654" s="25">
        <f t="shared" si="508"/>
        <v>974</v>
      </c>
      <c r="W654" s="25">
        <f t="shared" si="508"/>
        <v>22120</v>
      </c>
      <c r="X654" s="143"/>
      <c r="Y654" s="20" t="s">
        <v>8</v>
      </c>
      <c r="Z654" s="21">
        <f t="shared" si="491"/>
        <v>5.0821355236139629</v>
      </c>
      <c r="AA654" s="22">
        <f t="shared" si="492"/>
        <v>22.710472279260781</v>
      </c>
      <c r="AB654" s="103">
        <f t="shared" si="493"/>
        <v>2042.4746075715605</v>
      </c>
      <c r="AC654" s="106">
        <f t="shared" si="509"/>
        <v>0.75328692962103638</v>
      </c>
    </row>
    <row r="655" spans="1:29" x14ac:dyDescent="0.25">
      <c r="A655" s="94" t="s">
        <v>21</v>
      </c>
      <c r="B655" s="566"/>
      <c r="C655" s="29">
        <v>0.83</v>
      </c>
      <c r="D655" s="30">
        <v>98</v>
      </c>
      <c r="E655" s="32">
        <f t="shared" si="510"/>
        <v>118.07228915662651</v>
      </c>
      <c r="F655" s="7">
        <f t="shared" si="505"/>
        <v>0</v>
      </c>
      <c r="G655" s="6"/>
      <c r="H655" s="5"/>
      <c r="I655" s="6"/>
      <c r="J655" s="5"/>
      <c r="K655" s="5"/>
      <c r="L655" s="137"/>
      <c r="M655" s="43" t="s">
        <v>8</v>
      </c>
      <c r="N655" s="37" t="e">
        <f t="shared" si="485"/>
        <v>#DIV/0!</v>
      </c>
      <c r="O655" s="38" t="e">
        <f t="shared" si="486"/>
        <v>#DIV/0!</v>
      </c>
      <c r="P655" s="39">
        <f t="shared" si="511"/>
        <v>0</v>
      </c>
      <c r="Q655" s="100">
        <f t="shared" si="506"/>
        <v>0</v>
      </c>
      <c r="R655" s="7">
        <f t="shared" si="507"/>
        <v>534.36144578313258</v>
      </c>
      <c r="S655" s="47">
        <f t="shared" si="508"/>
        <v>443.52</v>
      </c>
      <c r="T655" s="48">
        <f t="shared" si="508"/>
        <v>51040</v>
      </c>
      <c r="U655" s="47">
        <f t="shared" si="508"/>
        <v>108</v>
      </c>
      <c r="V655" s="48">
        <f t="shared" si="508"/>
        <v>12369</v>
      </c>
      <c r="W655" s="48">
        <f t="shared" si="508"/>
        <v>253770</v>
      </c>
      <c r="X655" s="145"/>
      <c r="Y655" s="49" t="s">
        <v>8</v>
      </c>
      <c r="Z655" s="21">
        <f t="shared" si="491"/>
        <v>4.1264451451208668</v>
      </c>
      <c r="AA655" s="22">
        <f t="shared" si="492"/>
        <v>20.516614115934999</v>
      </c>
      <c r="AB655" s="103">
        <f t="shared" si="493"/>
        <v>305746.98795180727</v>
      </c>
      <c r="AC655" s="106">
        <f t="shared" si="509"/>
        <v>126.21428571428571</v>
      </c>
    </row>
    <row r="656" spans="1:29" ht="15.75" thickBot="1" x14ac:dyDescent="0.3">
      <c r="A656" s="122" t="s">
        <v>24</v>
      </c>
      <c r="B656" s="123"/>
      <c r="C656" s="98">
        <f t="shared" ref="C656:D656" si="512">SUM(C647:C655)</f>
        <v>57.309999999999995</v>
      </c>
      <c r="D656" s="99">
        <f t="shared" si="512"/>
        <v>6529</v>
      </c>
      <c r="E656" s="50">
        <f t="shared" si="510"/>
        <v>113.92427150584541</v>
      </c>
      <c r="F656" s="51"/>
      <c r="G656" s="98">
        <f t="shared" ref="G656:K656" si="513">SUM(G647:G655)</f>
        <v>22.04</v>
      </c>
      <c r="H656" s="99">
        <f t="shared" si="513"/>
        <v>2365</v>
      </c>
      <c r="I656" s="98">
        <f t="shared" si="513"/>
        <v>10</v>
      </c>
      <c r="J656" s="99">
        <f t="shared" si="513"/>
        <v>737</v>
      </c>
      <c r="K656" s="99">
        <f t="shared" si="513"/>
        <v>14720</v>
      </c>
      <c r="L656" s="140"/>
      <c r="M656" s="42" t="s">
        <v>8</v>
      </c>
      <c r="N656" s="126">
        <f t="shared" si="485"/>
        <v>3.2089552238805972</v>
      </c>
      <c r="O656" s="127">
        <f t="shared" si="486"/>
        <v>19.972862957937586</v>
      </c>
      <c r="P656" s="110">
        <f t="shared" si="511"/>
        <v>256.84871750130867</v>
      </c>
      <c r="Q656" s="113">
        <f t="shared" si="506"/>
        <v>0.1128809924950222</v>
      </c>
      <c r="R656" s="51"/>
      <c r="S656" s="98">
        <f t="shared" ref="S656:W656" si="514">SUM(S647:S655)</f>
        <v>9984.7900000000027</v>
      </c>
      <c r="T656" s="99">
        <f t="shared" si="514"/>
        <v>1252178</v>
      </c>
      <c r="U656" s="98">
        <f t="shared" si="514"/>
        <v>3036</v>
      </c>
      <c r="V656" s="99">
        <f t="shared" si="514"/>
        <v>249451</v>
      </c>
      <c r="W656" s="99">
        <f t="shared" si="514"/>
        <v>5930090</v>
      </c>
      <c r="X656" s="140"/>
      <c r="Y656" s="42" t="s">
        <v>8</v>
      </c>
      <c r="Z656" s="126">
        <f t="shared" si="491"/>
        <v>5.019735338804014</v>
      </c>
      <c r="AA656" s="127">
        <f t="shared" si="492"/>
        <v>23.772564551755657</v>
      </c>
      <c r="AB656" s="128">
        <f t="shared" si="493"/>
        <v>103473.91380212878</v>
      </c>
      <c r="AC656" s="108">
        <f t="shared" si="509"/>
        <v>38.206616633481389</v>
      </c>
    </row>
    <row r="657" spans="1:29" ht="15.75" thickBot="1" x14ac:dyDescent="0.3">
      <c r="A657" s="93" t="s">
        <v>25</v>
      </c>
      <c r="B657" s="52"/>
      <c r="C657" s="40">
        <f t="shared" ref="C657:D657" si="515">C634+C646+C656</f>
        <v>507.90000000000003</v>
      </c>
      <c r="D657" s="41">
        <f t="shared" si="515"/>
        <v>63726</v>
      </c>
      <c r="E657" s="10">
        <f t="shared" si="510"/>
        <v>125.46958062610749</v>
      </c>
      <c r="F657" s="4"/>
      <c r="G657" s="40">
        <f t="shared" ref="G657:K657" si="516">G634+G646+G656</f>
        <v>1281.17</v>
      </c>
      <c r="H657" s="41">
        <f t="shared" si="516"/>
        <v>162624</v>
      </c>
      <c r="I657" s="40">
        <f t="shared" si="516"/>
        <v>367</v>
      </c>
      <c r="J657" s="41">
        <f t="shared" si="516"/>
        <v>26444</v>
      </c>
      <c r="K657" s="41">
        <f t="shared" si="516"/>
        <v>608490</v>
      </c>
      <c r="L657" s="141"/>
      <c r="M657" s="83" t="s">
        <v>8</v>
      </c>
      <c r="N657" s="12">
        <f t="shared" si="485"/>
        <v>6.1497504159733776</v>
      </c>
      <c r="O657" s="13">
        <f t="shared" si="486"/>
        <v>23.010512781727424</v>
      </c>
      <c r="P657" s="26">
        <f t="shared" si="511"/>
        <v>1198.0507974010632</v>
      </c>
      <c r="Q657" s="114">
        <f t="shared" si="506"/>
        <v>0.41496406490286541</v>
      </c>
      <c r="R657" s="4"/>
      <c r="S657" s="40" t="e">
        <f t="shared" ref="S657:W657" si="517">S634+S646+S656</f>
        <v>#VALUE!</v>
      </c>
      <c r="T657" s="41" t="e">
        <f t="shared" si="517"/>
        <v>#VALUE!</v>
      </c>
      <c r="U657" s="40" t="e">
        <f t="shared" si="517"/>
        <v>#VALUE!</v>
      </c>
      <c r="V657" s="41" t="e">
        <f t="shared" si="517"/>
        <v>#VALUE!</v>
      </c>
      <c r="W657" s="41" t="e">
        <f t="shared" si="517"/>
        <v>#VALUE!</v>
      </c>
      <c r="X657" s="141"/>
      <c r="Y657" s="83" t="s">
        <v>8</v>
      </c>
      <c r="Z657" s="12" t="e">
        <f t="shared" si="491"/>
        <v>#VALUE!</v>
      </c>
      <c r="AA657" s="13" t="e">
        <f t="shared" si="492"/>
        <v>#VALUE!</v>
      </c>
      <c r="AB657" s="104" t="e">
        <f t="shared" si="493"/>
        <v>#VALUE!</v>
      </c>
      <c r="AC657" s="109" t="e">
        <f t="shared" si="509"/>
        <v>#VALUE!</v>
      </c>
    </row>
  </sheetData>
  <mergeCells count="195">
    <mergeCell ref="M6:N6"/>
    <mergeCell ref="Y6:Z6"/>
    <mergeCell ref="B7:B23"/>
    <mergeCell ref="B25:B35"/>
    <mergeCell ref="B37:B45"/>
    <mergeCell ref="A52:AC52"/>
    <mergeCell ref="A1:AC1"/>
    <mergeCell ref="A2:AC2"/>
    <mergeCell ref="A3:AC3"/>
    <mergeCell ref="A5:A6"/>
    <mergeCell ref="B5:B6"/>
    <mergeCell ref="C5:C6"/>
    <mergeCell ref="D5:D6"/>
    <mergeCell ref="E5:E6"/>
    <mergeCell ref="F5:Q5"/>
    <mergeCell ref="R5:AC5"/>
    <mergeCell ref="Y57:Z57"/>
    <mergeCell ref="B58:B74"/>
    <mergeCell ref="B76:B86"/>
    <mergeCell ref="B88:B96"/>
    <mergeCell ref="A103:AC103"/>
    <mergeCell ref="A104:AC104"/>
    <mergeCell ref="A53:AC53"/>
    <mergeCell ref="A54:AC54"/>
    <mergeCell ref="A56:A57"/>
    <mergeCell ref="B56:B57"/>
    <mergeCell ref="C56:C57"/>
    <mergeCell ref="D56:D57"/>
    <mergeCell ref="E56:E57"/>
    <mergeCell ref="F56:Q56"/>
    <mergeCell ref="R56:AC56"/>
    <mergeCell ref="M57:N57"/>
    <mergeCell ref="B109:B125"/>
    <mergeCell ref="B127:B137"/>
    <mergeCell ref="B139:B147"/>
    <mergeCell ref="A154:AC154"/>
    <mergeCell ref="A155:AC155"/>
    <mergeCell ref="A156:AC156"/>
    <mergeCell ref="A105:AC105"/>
    <mergeCell ref="A107:A108"/>
    <mergeCell ref="B107:B108"/>
    <mergeCell ref="C107:C108"/>
    <mergeCell ref="D107:D108"/>
    <mergeCell ref="E107:E108"/>
    <mergeCell ref="F107:Q107"/>
    <mergeCell ref="R107:AC107"/>
    <mergeCell ref="M108:N108"/>
    <mergeCell ref="Y108:Z108"/>
    <mergeCell ref="R158:AC158"/>
    <mergeCell ref="M159:N159"/>
    <mergeCell ref="Y159:Z159"/>
    <mergeCell ref="B160:B176"/>
    <mergeCell ref="B178:B188"/>
    <mergeCell ref="B190:B198"/>
    <mergeCell ref="A158:A159"/>
    <mergeCell ref="B158:B159"/>
    <mergeCell ref="C158:C159"/>
    <mergeCell ref="D158:D159"/>
    <mergeCell ref="E158:E159"/>
    <mergeCell ref="F158:Q158"/>
    <mergeCell ref="M210:N210"/>
    <mergeCell ref="Y210:Z210"/>
    <mergeCell ref="B211:B227"/>
    <mergeCell ref="B229:B239"/>
    <mergeCell ref="B241:B249"/>
    <mergeCell ref="A256:AC256"/>
    <mergeCell ref="A205:AC205"/>
    <mergeCell ref="A206:AC206"/>
    <mergeCell ref="A207:AC207"/>
    <mergeCell ref="A209:A210"/>
    <mergeCell ref="B209:B210"/>
    <mergeCell ref="C209:C210"/>
    <mergeCell ref="D209:D210"/>
    <mergeCell ref="E209:E210"/>
    <mergeCell ref="F209:Q209"/>
    <mergeCell ref="R209:AC209"/>
    <mergeCell ref="Y261:Z261"/>
    <mergeCell ref="B262:B278"/>
    <mergeCell ref="B280:B290"/>
    <mergeCell ref="B292:B300"/>
    <mergeCell ref="A307:AC307"/>
    <mergeCell ref="A308:AC308"/>
    <mergeCell ref="A257:AC257"/>
    <mergeCell ref="A258:AC258"/>
    <mergeCell ref="A260:A261"/>
    <mergeCell ref="B260:B261"/>
    <mergeCell ref="C260:C261"/>
    <mergeCell ref="D260:D261"/>
    <mergeCell ref="E260:E261"/>
    <mergeCell ref="F260:Q260"/>
    <mergeCell ref="R260:AC260"/>
    <mergeCell ref="M261:N261"/>
    <mergeCell ref="B313:B329"/>
    <mergeCell ref="B331:B341"/>
    <mergeCell ref="B343:B351"/>
    <mergeCell ref="A358:AC358"/>
    <mergeCell ref="A359:AC359"/>
    <mergeCell ref="A360:AC360"/>
    <mergeCell ref="A309:AC309"/>
    <mergeCell ref="A311:A312"/>
    <mergeCell ref="B311:B312"/>
    <mergeCell ref="C311:C312"/>
    <mergeCell ref="D311:D312"/>
    <mergeCell ref="E311:E312"/>
    <mergeCell ref="F311:Q311"/>
    <mergeCell ref="R311:AC311"/>
    <mergeCell ref="M312:N312"/>
    <mergeCell ref="Y312:Z312"/>
    <mergeCell ref="R362:AC362"/>
    <mergeCell ref="M363:N363"/>
    <mergeCell ref="Y363:Z363"/>
    <mergeCell ref="B364:B380"/>
    <mergeCell ref="B382:B392"/>
    <mergeCell ref="B394:B402"/>
    <mergeCell ref="A362:A363"/>
    <mergeCell ref="B362:B363"/>
    <mergeCell ref="C362:C363"/>
    <mergeCell ref="D362:D363"/>
    <mergeCell ref="E362:E363"/>
    <mergeCell ref="F362:Q362"/>
    <mergeCell ref="M414:N414"/>
    <mergeCell ref="Y414:Z414"/>
    <mergeCell ref="B415:B431"/>
    <mergeCell ref="B433:B443"/>
    <mergeCell ref="B445:B453"/>
    <mergeCell ref="A460:AC460"/>
    <mergeCell ref="A409:AC409"/>
    <mergeCell ref="A410:AC410"/>
    <mergeCell ref="A411:AC411"/>
    <mergeCell ref="A413:A414"/>
    <mergeCell ref="B413:B414"/>
    <mergeCell ref="C413:C414"/>
    <mergeCell ref="D413:D414"/>
    <mergeCell ref="E413:E414"/>
    <mergeCell ref="F413:Q413"/>
    <mergeCell ref="R413:AC413"/>
    <mergeCell ref="Y465:Z465"/>
    <mergeCell ref="B466:B482"/>
    <mergeCell ref="B484:B494"/>
    <mergeCell ref="B496:B504"/>
    <mergeCell ref="A511:AC511"/>
    <mergeCell ref="A512:AC512"/>
    <mergeCell ref="A461:AC461"/>
    <mergeCell ref="A462:AC462"/>
    <mergeCell ref="A464:A465"/>
    <mergeCell ref="B464:B465"/>
    <mergeCell ref="C464:C465"/>
    <mergeCell ref="D464:D465"/>
    <mergeCell ref="E464:E465"/>
    <mergeCell ref="F464:Q464"/>
    <mergeCell ref="R464:AC464"/>
    <mergeCell ref="M465:N465"/>
    <mergeCell ref="B517:B533"/>
    <mergeCell ref="B535:B545"/>
    <mergeCell ref="B547:B555"/>
    <mergeCell ref="A562:AC562"/>
    <mergeCell ref="A563:AC563"/>
    <mergeCell ref="A564:AC564"/>
    <mergeCell ref="A513:AC513"/>
    <mergeCell ref="A515:A516"/>
    <mergeCell ref="B515:B516"/>
    <mergeCell ref="C515:C516"/>
    <mergeCell ref="D515:D516"/>
    <mergeCell ref="E515:E516"/>
    <mergeCell ref="F515:Q515"/>
    <mergeCell ref="R515:AC515"/>
    <mergeCell ref="M516:N516"/>
    <mergeCell ref="Y516:Z516"/>
    <mergeCell ref="R566:AC566"/>
    <mergeCell ref="M567:N567"/>
    <mergeCell ref="Y567:Z567"/>
    <mergeCell ref="B568:B584"/>
    <mergeCell ref="B586:B596"/>
    <mergeCell ref="B598:B606"/>
    <mergeCell ref="A566:A567"/>
    <mergeCell ref="B566:B567"/>
    <mergeCell ref="C566:C567"/>
    <mergeCell ref="D566:D567"/>
    <mergeCell ref="E566:E567"/>
    <mergeCell ref="F566:Q566"/>
    <mergeCell ref="M616:N616"/>
    <mergeCell ref="Y616:Z616"/>
    <mergeCell ref="B617:B633"/>
    <mergeCell ref="B635:B645"/>
    <mergeCell ref="B647:B655"/>
    <mergeCell ref="A611:AC611"/>
    <mergeCell ref="A612:AC612"/>
    <mergeCell ref="A613:AC613"/>
    <mergeCell ref="A615:A616"/>
    <mergeCell ref="B615:B616"/>
    <mergeCell ref="C615:C616"/>
    <mergeCell ref="D615:D616"/>
    <mergeCell ref="E615:E616"/>
    <mergeCell ref="F615:Q615"/>
    <mergeCell ref="R615:AC615"/>
  </mergeCells>
  <printOptions horizontalCentered="1"/>
  <pageMargins left="0.23622047244094499" right="0" top="0.511811023622047" bottom="0" header="0.31496062992126" footer="0.31496062992126"/>
  <pageSetup paperSize="256" scale="48" orientation="landscape" horizontalDpi="4294967293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57"/>
  <sheetViews>
    <sheetView topLeftCell="A49" zoomScale="60" zoomScaleNormal="60" zoomScaleSheetLayoutView="90" workbookViewId="0">
      <selection sqref="A1:AC47"/>
    </sheetView>
  </sheetViews>
  <sheetFormatPr defaultColWidth="9.140625" defaultRowHeight="15" x14ac:dyDescent="0.25"/>
  <cols>
    <col min="3" max="3" width="8.140625" customWidth="1"/>
    <col min="4" max="4" width="9.140625" customWidth="1"/>
    <col min="5" max="5" width="6.7109375" customWidth="1"/>
    <col min="6" max="6" width="5.140625" customWidth="1"/>
    <col min="7" max="9" width="10" customWidth="1"/>
    <col min="10" max="10" width="9.140625" customWidth="1"/>
    <col min="11" max="12" width="11.5703125" customWidth="1"/>
    <col min="13" max="13" width="4" customWidth="1"/>
    <col min="14" max="14" width="5.140625" customWidth="1"/>
    <col min="15" max="15" width="6.7109375" customWidth="1"/>
    <col min="16" max="16" width="8.140625" customWidth="1"/>
    <col min="17" max="18" width="6.7109375" customWidth="1"/>
    <col min="19" max="20" width="11" customWidth="1"/>
    <col min="21" max="22" width="10" customWidth="1"/>
    <col min="23" max="24" width="12.5703125" customWidth="1"/>
    <col min="25" max="25" width="4" customWidth="1"/>
    <col min="26" max="26" width="5.140625" customWidth="1"/>
    <col min="27" max="27" width="6.7109375" customWidth="1"/>
    <col min="28" max="28" width="9.140625" customWidth="1"/>
    <col min="29" max="29" width="6.7109375" customWidth="1"/>
    <col min="30" max="30" width="11" bestFit="1" customWidth="1"/>
    <col min="31" max="31" width="11.85546875" customWidth="1"/>
    <col min="32" max="32" width="10.5703125" bestFit="1" customWidth="1"/>
    <col min="34" max="34" width="14.7109375" bestFit="1" customWidth="1"/>
    <col min="35" max="35" width="16.140625" bestFit="1" customWidth="1"/>
  </cols>
  <sheetData>
    <row r="1" spans="1:32" ht="18.75" x14ac:dyDescent="0.3">
      <c r="A1" s="567" t="s">
        <v>58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</row>
    <row r="2" spans="1:32" ht="15.75" x14ac:dyDescent="0.25">
      <c r="A2" s="568" t="s">
        <v>62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</row>
    <row r="3" spans="1:32" ht="15.75" x14ac:dyDescent="0.25">
      <c r="A3" s="568" t="s">
        <v>96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</row>
    <row r="4" spans="1:32" ht="19.5" thickBot="1" x14ac:dyDescent="0.35">
      <c r="C4" s="2"/>
      <c r="D4" s="2"/>
      <c r="E4" s="2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11">
        <v>4</v>
      </c>
      <c r="AC4" s="4"/>
    </row>
    <row r="5" spans="1:32" ht="15" customHeight="1" x14ac:dyDescent="0.25">
      <c r="A5" s="569" t="s">
        <v>3</v>
      </c>
      <c r="B5" s="571" t="s">
        <v>2</v>
      </c>
      <c r="C5" s="573" t="s">
        <v>59</v>
      </c>
      <c r="D5" s="573" t="s">
        <v>60</v>
      </c>
      <c r="E5" s="573" t="s">
        <v>23</v>
      </c>
      <c r="F5" s="576" t="s">
        <v>9</v>
      </c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8"/>
      <c r="R5" s="576" t="s">
        <v>10</v>
      </c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9"/>
    </row>
    <row r="6" spans="1:32" ht="45.75" customHeight="1" thickBot="1" x14ac:dyDescent="0.3">
      <c r="A6" s="570"/>
      <c r="B6" s="572"/>
      <c r="C6" s="574"/>
      <c r="D6" s="575"/>
      <c r="E6" s="575"/>
      <c r="F6" s="8" t="s">
        <v>14</v>
      </c>
      <c r="G6" s="95" t="s">
        <v>13</v>
      </c>
      <c r="H6" s="95" t="s">
        <v>57</v>
      </c>
      <c r="I6" s="1" t="s">
        <v>4</v>
      </c>
      <c r="J6" s="1" t="s">
        <v>5</v>
      </c>
      <c r="K6" s="1" t="s">
        <v>6</v>
      </c>
      <c r="L6" s="95" t="s">
        <v>64</v>
      </c>
      <c r="M6" s="557" t="s">
        <v>7</v>
      </c>
      <c r="N6" s="558"/>
      <c r="O6" s="1" t="s">
        <v>0</v>
      </c>
      <c r="P6" s="1" t="s">
        <v>1</v>
      </c>
      <c r="Q6" s="95" t="s">
        <v>61</v>
      </c>
      <c r="R6" s="8" t="s">
        <v>14</v>
      </c>
      <c r="S6" s="95" t="s">
        <v>12</v>
      </c>
      <c r="T6" s="95" t="s">
        <v>11</v>
      </c>
      <c r="U6" s="1" t="s">
        <v>4</v>
      </c>
      <c r="V6" s="1" t="s">
        <v>5</v>
      </c>
      <c r="W6" s="1" t="s">
        <v>6</v>
      </c>
      <c r="X6" s="95" t="s">
        <v>65</v>
      </c>
      <c r="Y6" s="557" t="s">
        <v>7</v>
      </c>
      <c r="Z6" s="558"/>
      <c r="AA6" s="1" t="s">
        <v>0</v>
      </c>
      <c r="AB6" s="102" t="s">
        <v>1</v>
      </c>
      <c r="AC6" s="105" t="s">
        <v>15</v>
      </c>
    </row>
    <row r="7" spans="1:32" x14ac:dyDescent="0.25">
      <c r="A7" s="89" t="s">
        <v>26</v>
      </c>
      <c r="B7" s="559">
        <v>1997</v>
      </c>
      <c r="C7" s="78">
        <v>18.91</v>
      </c>
      <c r="D7" s="79">
        <v>2445</v>
      </c>
      <c r="E7" s="63">
        <f t="shared" ref="E7:E36" si="0">D7/C7</f>
        <v>129.29666842940244</v>
      </c>
      <c r="F7" s="64">
        <f t="shared" ref="F7:F45" si="1">G7/C7</f>
        <v>2</v>
      </c>
      <c r="G7" s="65">
        <v>37.82</v>
      </c>
      <c r="H7" s="66">
        <v>4892</v>
      </c>
      <c r="I7" s="65">
        <v>9</v>
      </c>
      <c r="J7" s="66">
        <v>1209</v>
      </c>
      <c r="K7" s="66">
        <v>27630</v>
      </c>
      <c r="L7" s="135">
        <v>26170</v>
      </c>
      <c r="M7" s="67" t="s">
        <v>8</v>
      </c>
      <c r="N7" s="68">
        <f t="shared" ref="N7:N47" si="2">H7/J7</f>
        <v>4.0463192721257242</v>
      </c>
      <c r="O7" s="69">
        <f t="shared" ref="O7:O47" si="3">K7/J7</f>
        <v>22.853598014888338</v>
      </c>
      <c r="P7" s="70">
        <f t="shared" ref="P7:P36" si="4">K7/C7</f>
        <v>1461.1316763617133</v>
      </c>
      <c r="Q7" s="100">
        <f t="shared" ref="Q7:Q23" si="5">J7/D7</f>
        <v>0.49447852760736194</v>
      </c>
      <c r="R7" s="64">
        <f t="shared" ref="R7:R23" si="6">S7/C7</f>
        <v>2</v>
      </c>
      <c r="S7" s="65">
        <f t="shared" ref="S7:X22" si="7">G7</f>
        <v>37.82</v>
      </c>
      <c r="T7" s="66">
        <f t="shared" si="7"/>
        <v>4892</v>
      </c>
      <c r="U7" s="65">
        <f t="shared" si="7"/>
        <v>9</v>
      </c>
      <c r="V7" s="66">
        <f t="shared" si="7"/>
        <v>1209</v>
      </c>
      <c r="W7" s="66">
        <f t="shared" si="7"/>
        <v>27630</v>
      </c>
      <c r="X7" s="66">
        <f t="shared" si="7"/>
        <v>26170</v>
      </c>
      <c r="Y7" s="67" t="s">
        <v>8</v>
      </c>
      <c r="Z7" s="21">
        <f t="shared" ref="Z7:Z47" si="8">T7/V7</f>
        <v>4.0463192721257242</v>
      </c>
      <c r="AA7" s="22">
        <f t="shared" ref="AA7:AA47" si="9">W7/V7</f>
        <v>22.853598014888338</v>
      </c>
      <c r="AB7" s="103">
        <f t="shared" ref="AB7:AB47" si="10">W7/C7</f>
        <v>1461.1316763617133</v>
      </c>
      <c r="AC7" s="106">
        <f t="shared" ref="AC7:AC23" si="11">V7/D7</f>
        <v>0.49447852760736194</v>
      </c>
      <c r="AD7" s="205">
        <v>1445.2670544685352</v>
      </c>
      <c r="AE7" s="132">
        <f>AD7-AB7</f>
        <v>-15.864621893178082</v>
      </c>
      <c r="AF7" s="378"/>
    </row>
    <row r="8" spans="1:32" x14ac:dyDescent="0.25">
      <c r="A8" s="90" t="s">
        <v>27</v>
      </c>
      <c r="B8" s="560"/>
      <c r="C8" s="27">
        <v>16.41</v>
      </c>
      <c r="D8" s="28">
        <v>2026</v>
      </c>
      <c r="E8" s="16">
        <f t="shared" si="0"/>
        <v>123.4613040828763</v>
      </c>
      <c r="F8" s="17">
        <f t="shared" si="1"/>
        <v>2</v>
      </c>
      <c r="G8" s="18">
        <v>32.82</v>
      </c>
      <c r="H8" s="19">
        <v>4056</v>
      </c>
      <c r="I8" s="18">
        <v>10</v>
      </c>
      <c r="J8" s="19">
        <v>860</v>
      </c>
      <c r="K8" s="19">
        <v>20600</v>
      </c>
      <c r="L8" s="136">
        <v>19510</v>
      </c>
      <c r="M8" s="20" t="s">
        <v>8</v>
      </c>
      <c r="N8" s="21">
        <f t="shared" si="2"/>
        <v>4.7162790697674417</v>
      </c>
      <c r="O8" s="22">
        <f t="shared" si="3"/>
        <v>23.953488372093023</v>
      </c>
      <c r="P8" s="23">
        <f t="shared" si="4"/>
        <v>1255.3321145642901</v>
      </c>
      <c r="Q8" s="100">
        <f t="shared" si="5"/>
        <v>0.42448173741362288</v>
      </c>
      <c r="R8" s="17">
        <f t="shared" si="6"/>
        <v>2</v>
      </c>
      <c r="S8" s="18">
        <f t="shared" si="7"/>
        <v>32.82</v>
      </c>
      <c r="T8" s="19">
        <f t="shared" si="7"/>
        <v>4056</v>
      </c>
      <c r="U8" s="18">
        <f t="shared" si="7"/>
        <v>10</v>
      </c>
      <c r="V8" s="19">
        <f t="shared" si="7"/>
        <v>860</v>
      </c>
      <c r="W8" s="19">
        <f t="shared" si="7"/>
        <v>20600</v>
      </c>
      <c r="X8" s="66">
        <f t="shared" si="7"/>
        <v>19510</v>
      </c>
      <c r="Y8" s="20" t="s">
        <v>8</v>
      </c>
      <c r="Z8" s="21">
        <f t="shared" si="8"/>
        <v>4.7162790697674417</v>
      </c>
      <c r="AA8" s="22">
        <f t="shared" si="9"/>
        <v>23.953488372093023</v>
      </c>
      <c r="AB8" s="103">
        <f t="shared" si="10"/>
        <v>1255.3321145642901</v>
      </c>
      <c r="AC8" s="106">
        <f t="shared" si="11"/>
        <v>0.42448173741362288</v>
      </c>
      <c r="AD8" s="205">
        <v>1461.3040828762948</v>
      </c>
      <c r="AE8" s="132">
        <f t="shared" ref="AE8:AE45" si="12">AD8-AB8</f>
        <v>205.97196831200472</v>
      </c>
      <c r="AF8" s="378"/>
    </row>
    <row r="9" spans="1:32" x14ac:dyDescent="0.25">
      <c r="A9" s="90" t="s">
        <v>28</v>
      </c>
      <c r="B9" s="560"/>
      <c r="C9" s="27">
        <v>18.7</v>
      </c>
      <c r="D9" s="28">
        <v>2284</v>
      </c>
      <c r="E9" s="16">
        <f t="shared" si="0"/>
        <v>122.13903743315508</v>
      </c>
      <c r="F9" s="17">
        <f t="shared" si="1"/>
        <v>2</v>
      </c>
      <c r="G9" s="18">
        <v>37.4</v>
      </c>
      <c r="H9" s="19">
        <v>4572</v>
      </c>
      <c r="I9" s="18">
        <v>11</v>
      </c>
      <c r="J9" s="19">
        <v>984</v>
      </c>
      <c r="K9" s="19">
        <v>24870</v>
      </c>
      <c r="L9" s="136">
        <v>23560</v>
      </c>
      <c r="M9" s="20" t="s">
        <v>8</v>
      </c>
      <c r="N9" s="21">
        <f t="shared" si="2"/>
        <v>4.6463414634146343</v>
      </c>
      <c r="O9" s="22">
        <f t="shared" si="3"/>
        <v>25.274390243902438</v>
      </c>
      <c r="P9" s="23">
        <f t="shared" si="4"/>
        <v>1329.9465240641712</v>
      </c>
      <c r="Q9" s="100">
        <f t="shared" si="5"/>
        <v>0.43082311733800349</v>
      </c>
      <c r="R9" s="17">
        <f t="shared" si="6"/>
        <v>2</v>
      </c>
      <c r="S9" s="18">
        <f t="shared" si="7"/>
        <v>37.4</v>
      </c>
      <c r="T9" s="19">
        <f t="shared" si="7"/>
        <v>4572</v>
      </c>
      <c r="U9" s="18">
        <f t="shared" si="7"/>
        <v>11</v>
      </c>
      <c r="V9" s="19">
        <f t="shared" si="7"/>
        <v>984</v>
      </c>
      <c r="W9" s="19">
        <f t="shared" si="7"/>
        <v>24870</v>
      </c>
      <c r="X9" s="66">
        <f t="shared" si="7"/>
        <v>23560</v>
      </c>
      <c r="Y9" s="20" t="s">
        <v>8</v>
      </c>
      <c r="Z9" s="21">
        <f t="shared" si="8"/>
        <v>4.6463414634146343</v>
      </c>
      <c r="AA9" s="22">
        <f t="shared" si="9"/>
        <v>25.274390243902438</v>
      </c>
      <c r="AB9" s="103">
        <f t="shared" si="10"/>
        <v>1329.9465240641712</v>
      </c>
      <c r="AC9" s="106">
        <f t="shared" si="11"/>
        <v>0.43082311733800349</v>
      </c>
      <c r="AD9" s="205">
        <v>1514.4385026737968</v>
      </c>
      <c r="AE9" s="132">
        <f t="shared" si="12"/>
        <v>184.49197860962568</v>
      </c>
      <c r="AF9" s="378"/>
    </row>
    <row r="10" spans="1:32" x14ac:dyDescent="0.25">
      <c r="A10" s="90" t="s">
        <v>29</v>
      </c>
      <c r="B10" s="560"/>
      <c r="C10" s="27">
        <v>17.149999999999999</v>
      </c>
      <c r="D10" s="28">
        <v>2151</v>
      </c>
      <c r="E10" s="16">
        <f t="shared" si="0"/>
        <v>125.42274052478135</v>
      </c>
      <c r="F10" s="17">
        <f t="shared" si="1"/>
        <v>2.3586005830903796</v>
      </c>
      <c r="G10" s="18">
        <v>40.450000000000003</v>
      </c>
      <c r="H10" s="19">
        <v>5074</v>
      </c>
      <c r="I10" s="18">
        <v>11</v>
      </c>
      <c r="J10" s="19">
        <v>1083</v>
      </c>
      <c r="K10" s="19">
        <v>26960</v>
      </c>
      <c r="L10" s="136">
        <v>25530</v>
      </c>
      <c r="M10" s="20" t="s">
        <v>8</v>
      </c>
      <c r="N10" s="21">
        <f t="shared" si="2"/>
        <v>4.685133887349954</v>
      </c>
      <c r="O10" s="22">
        <f t="shared" si="3"/>
        <v>24.893813481071099</v>
      </c>
      <c r="P10" s="23">
        <f t="shared" si="4"/>
        <v>1572.0116618075804</v>
      </c>
      <c r="Q10" s="100">
        <f t="shared" si="5"/>
        <v>0.50348675034867507</v>
      </c>
      <c r="R10" s="17">
        <f t="shared" si="6"/>
        <v>2.3586005830903796</v>
      </c>
      <c r="S10" s="18">
        <f t="shared" si="7"/>
        <v>40.450000000000003</v>
      </c>
      <c r="T10" s="19">
        <f t="shared" si="7"/>
        <v>5074</v>
      </c>
      <c r="U10" s="18">
        <f t="shared" si="7"/>
        <v>11</v>
      </c>
      <c r="V10" s="19">
        <f t="shared" si="7"/>
        <v>1083</v>
      </c>
      <c r="W10" s="19">
        <f t="shared" si="7"/>
        <v>26960</v>
      </c>
      <c r="X10" s="66">
        <f t="shared" si="7"/>
        <v>25530</v>
      </c>
      <c r="Y10" s="20" t="s">
        <v>8</v>
      </c>
      <c r="Z10" s="21">
        <f t="shared" si="8"/>
        <v>4.685133887349954</v>
      </c>
      <c r="AA10" s="22">
        <f t="shared" si="9"/>
        <v>24.893813481071099</v>
      </c>
      <c r="AB10" s="103">
        <f t="shared" si="10"/>
        <v>1572.0116618075804</v>
      </c>
      <c r="AC10" s="106">
        <f t="shared" si="11"/>
        <v>0.50348675034867507</v>
      </c>
      <c r="AD10" s="205">
        <v>1385.4227405247814</v>
      </c>
      <c r="AE10" s="132">
        <f t="shared" si="12"/>
        <v>-186.58892128279899</v>
      </c>
      <c r="AF10" s="378"/>
    </row>
    <row r="11" spans="1:32" x14ac:dyDescent="0.25">
      <c r="A11" s="90" t="s">
        <v>30</v>
      </c>
      <c r="B11" s="560"/>
      <c r="C11" s="27">
        <v>16.600000000000001</v>
      </c>
      <c r="D11" s="28">
        <v>2133</v>
      </c>
      <c r="E11" s="16">
        <f t="shared" si="0"/>
        <v>128.49397590361446</v>
      </c>
      <c r="F11" s="17">
        <f t="shared" si="1"/>
        <v>2.9999999999999996</v>
      </c>
      <c r="G11" s="18">
        <v>49.8</v>
      </c>
      <c r="H11" s="19">
        <v>6399</v>
      </c>
      <c r="I11" s="18">
        <v>14</v>
      </c>
      <c r="J11" s="19">
        <v>1336</v>
      </c>
      <c r="K11" s="19">
        <v>33940</v>
      </c>
      <c r="L11" s="136">
        <v>32150</v>
      </c>
      <c r="M11" s="20" t="s">
        <v>8</v>
      </c>
      <c r="N11" s="21">
        <f t="shared" si="2"/>
        <v>4.7896706586826348</v>
      </c>
      <c r="O11" s="22">
        <f t="shared" si="3"/>
        <v>25.404191616766468</v>
      </c>
      <c r="P11" s="23">
        <f t="shared" si="4"/>
        <v>2044.5783132530119</v>
      </c>
      <c r="Q11" s="100">
        <f t="shared" si="5"/>
        <v>0.62634786685419597</v>
      </c>
      <c r="R11" s="17">
        <f t="shared" si="6"/>
        <v>2.9999999999999996</v>
      </c>
      <c r="S11" s="18">
        <f t="shared" si="7"/>
        <v>49.8</v>
      </c>
      <c r="T11" s="19">
        <f t="shared" si="7"/>
        <v>6399</v>
      </c>
      <c r="U11" s="18">
        <f t="shared" si="7"/>
        <v>14</v>
      </c>
      <c r="V11" s="19">
        <f t="shared" si="7"/>
        <v>1336</v>
      </c>
      <c r="W11" s="19">
        <f t="shared" si="7"/>
        <v>33940</v>
      </c>
      <c r="X11" s="66">
        <f t="shared" si="7"/>
        <v>32150</v>
      </c>
      <c r="Y11" s="20" t="s">
        <v>8</v>
      </c>
      <c r="Z11" s="21">
        <f t="shared" si="8"/>
        <v>4.7896706586826348</v>
      </c>
      <c r="AA11" s="22">
        <f t="shared" si="9"/>
        <v>25.404191616766468</v>
      </c>
      <c r="AB11" s="103">
        <f t="shared" si="10"/>
        <v>2044.5783132530119</v>
      </c>
      <c r="AC11" s="106">
        <f t="shared" si="11"/>
        <v>0.62634786685419597</v>
      </c>
      <c r="AD11" s="205">
        <v>1298.1927710843372</v>
      </c>
      <c r="AE11" s="132">
        <f t="shared" si="12"/>
        <v>-746.38554216867465</v>
      </c>
      <c r="AF11" s="378"/>
    </row>
    <row r="12" spans="1:32" x14ac:dyDescent="0.25">
      <c r="A12" s="90" t="s">
        <v>31</v>
      </c>
      <c r="B12" s="560"/>
      <c r="C12" s="27">
        <v>14.28</v>
      </c>
      <c r="D12" s="28">
        <v>1762</v>
      </c>
      <c r="E12" s="16">
        <f t="shared" si="0"/>
        <v>123.38935574229693</v>
      </c>
      <c r="F12" s="17">
        <f t="shared" si="1"/>
        <v>2</v>
      </c>
      <c r="G12" s="18">
        <v>28.56</v>
      </c>
      <c r="H12" s="19">
        <v>3524</v>
      </c>
      <c r="I12" s="18">
        <v>10</v>
      </c>
      <c r="J12" s="19">
        <v>731</v>
      </c>
      <c r="K12" s="19">
        <v>16640</v>
      </c>
      <c r="L12" s="136">
        <v>15760</v>
      </c>
      <c r="M12" s="20" t="s">
        <v>8</v>
      </c>
      <c r="N12" s="21">
        <f t="shared" si="2"/>
        <v>4.8207934336525309</v>
      </c>
      <c r="O12" s="22">
        <f t="shared" si="3"/>
        <v>22.763337893296853</v>
      </c>
      <c r="P12" s="23">
        <f t="shared" si="4"/>
        <v>1165.266106442577</v>
      </c>
      <c r="Q12" s="100">
        <f t="shared" si="5"/>
        <v>0.41486946651532347</v>
      </c>
      <c r="R12" s="17">
        <f t="shared" si="6"/>
        <v>2</v>
      </c>
      <c r="S12" s="18">
        <f t="shared" si="7"/>
        <v>28.56</v>
      </c>
      <c r="T12" s="19">
        <f t="shared" si="7"/>
        <v>3524</v>
      </c>
      <c r="U12" s="18">
        <f t="shared" si="7"/>
        <v>10</v>
      </c>
      <c r="V12" s="19">
        <f t="shared" si="7"/>
        <v>731</v>
      </c>
      <c r="W12" s="19">
        <f t="shared" si="7"/>
        <v>16640</v>
      </c>
      <c r="X12" s="66">
        <f t="shared" si="7"/>
        <v>15760</v>
      </c>
      <c r="Y12" s="20" t="s">
        <v>8</v>
      </c>
      <c r="Z12" s="21">
        <f t="shared" si="8"/>
        <v>4.8207934336525309</v>
      </c>
      <c r="AA12" s="22">
        <f t="shared" si="9"/>
        <v>22.763337893296853</v>
      </c>
      <c r="AB12" s="103">
        <f t="shared" si="10"/>
        <v>1165.266106442577</v>
      </c>
      <c r="AC12" s="106">
        <f t="shared" si="11"/>
        <v>0.41486946651532347</v>
      </c>
      <c r="AD12" s="205">
        <v>1167.3669467787115</v>
      </c>
      <c r="AE12" s="132">
        <f t="shared" si="12"/>
        <v>2.1008403361345245</v>
      </c>
      <c r="AF12" s="378"/>
    </row>
    <row r="13" spans="1:32" x14ac:dyDescent="0.25">
      <c r="A13" s="90" t="s">
        <v>32</v>
      </c>
      <c r="B13" s="560"/>
      <c r="C13" s="27">
        <v>19.53</v>
      </c>
      <c r="D13" s="28">
        <v>2423</v>
      </c>
      <c r="E13" s="16">
        <f t="shared" si="0"/>
        <v>124.06554019457245</v>
      </c>
      <c r="F13" s="17">
        <f t="shared" si="1"/>
        <v>2</v>
      </c>
      <c r="G13" s="18">
        <v>39.06</v>
      </c>
      <c r="H13" s="19">
        <v>4846</v>
      </c>
      <c r="I13" s="18">
        <v>11</v>
      </c>
      <c r="J13" s="19">
        <v>912</v>
      </c>
      <c r="K13" s="19">
        <v>22510</v>
      </c>
      <c r="L13" s="136">
        <v>21320</v>
      </c>
      <c r="M13" s="20" t="s">
        <v>8</v>
      </c>
      <c r="N13" s="21">
        <f t="shared" si="2"/>
        <v>5.3135964912280702</v>
      </c>
      <c r="O13" s="22">
        <f t="shared" si="3"/>
        <v>24.682017543859651</v>
      </c>
      <c r="P13" s="23">
        <f t="shared" si="4"/>
        <v>1152.5857654889912</v>
      </c>
      <c r="Q13" s="100">
        <f t="shared" si="5"/>
        <v>0.37639290136194797</v>
      </c>
      <c r="R13" s="17">
        <f t="shared" si="6"/>
        <v>2</v>
      </c>
      <c r="S13" s="18">
        <f t="shared" si="7"/>
        <v>39.06</v>
      </c>
      <c r="T13" s="19">
        <f t="shared" si="7"/>
        <v>4846</v>
      </c>
      <c r="U13" s="18">
        <f t="shared" si="7"/>
        <v>11</v>
      </c>
      <c r="V13" s="19">
        <f t="shared" si="7"/>
        <v>912</v>
      </c>
      <c r="W13" s="19">
        <f t="shared" si="7"/>
        <v>22510</v>
      </c>
      <c r="X13" s="66">
        <f t="shared" si="7"/>
        <v>21320</v>
      </c>
      <c r="Y13" s="20" t="s">
        <v>8</v>
      </c>
      <c r="Z13" s="21">
        <f t="shared" si="8"/>
        <v>5.3135964912280702</v>
      </c>
      <c r="AA13" s="22">
        <f t="shared" si="9"/>
        <v>24.682017543859651</v>
      </c>
      <c r="AB13" s="103">
        <f t="shared" si="10"/>
        <v>1152.5857654889912</v>
      </c>
      <c r="AC13" s="106">
        <f t="shared" si="11"/>
        <v>0.37639290136194797</v>
      </c>
      <c r="AD13" s="205">
        <v>1462.8776241679466</v>
      </c>
      <c r="AE13" s="132">
        <f t="shared" si="12"/>
        <v>310.29185867895535</v>
      </c>
      <c r="AF13" s="378"/>
    </row>
    <row r="14" spans="1:32" x14ac:dyDescent="0.25">
      <c r="A14" s="90" t="s">
        <v>33</v>
      </c>
      <c r="B14" s="560"/>
      <c r="C14" s="27">
        <v>19.88</v>
      </c>
      <c r="D14" s="28">
        <v>2472</v>
      </c>
      <c r="E14" s="16">
        <f t="shared" si="0"/>
        <v>124.34607645875252</v>
      </c>
      <c r="F14" s="17">
        <f t="shared" si="1"/>
        <v>2.1509054325955734</v>
      </c>
      <c r="G14" s="18">
        <v>42.76</v>
      </c>
      <c r="H14" s="19">
        <v>5319</v>
      </c>
      <c r="I14" s="18">
        <v>12</v>
      </c>
      <c r="J14" s="19">
        <v>1120</v>
      </c>
      <c r="K14" s="19">
        <v>27780</v>
      </c>
      <c r="L14" s="136">
        <v>26310</v>
      </c>
      <c r="M14" s="20" t="s">
        <v>8</v>
      </c>
      <c r="N14" s="21">
        <f t="shared" si="2"/>
        <v>4.7491071428571425</v>
      </c>
      <c r="O14" s="22">
        <f t="shared" si="3"/>
        <v>24.803571428571427</v>
      </c>
      <c r="P14" s="23">
        <f t="shared" si="4"/>
        <v>1397.3843058350101</v>
      </c>
      <c r="Q14" s="100">
        <f t="shared" si="5"/>
        <v>0.45307443365695793</v>
      </c>
      <c r="R14" s="17">
        <f t="shared" si="6"/>
        <v>2.1509054325955734</v>
      </c>
      <c r="S14" s="18">
        <f t="shared" si="7"/>
        <v>42.76</v>
      </c>
      <c r="T14" s="19">
        <f t="shared" si="7"/>
        <v>5319</v>
      </c>
      <c r="U14" s="18">
        <f t="shared" si="7"/>
        <v>12</v>
      </c>
      <c r="V14" s="19">
        <f t="shared" si="7"/>
        <v>1120</v>
      </c>
      <c r="W14" s="19">
        <f t="shared" si="7"/>
        <v>27780</v>
      </c>
      <c r="X14" s="66">
        <f t="shared" si="7"/>
        <v>26310</v>
      </c>
      <c r="Y14" s="20" t="s">
        <v>8</v>
      </c>
      <c r="Z14" s="21">
        <f t="shared" si="8"/>
        <v>4.7491071428571425</v>
      </c>
      <c r="AA14" s="22">
        <f t="shared" si="9"/>
        <v>24.803571428571427</v>
      </c>
      <c r="AB14" s="103">
        <f t="shared" si="10"/>
        <v>1397.3843058350101</v>
      </c>
      <c r="AC14" s="106">
        <f t="shared" si="11"/>
        <v>0.45307443365695793</v>
      </c>
      <c r="AD14" s="205">
        <v>1549.7987927565393</v>
      </c>
      <c r="AE14" s="132">
        <f t="shared" si="12"/>
        <v>152.41448692152926</v>
      </c>
      <c r="AF14" s="378"/>
    </row>
    <row r="15" spans="1:32" x14ac:dyDescent="0.25">
      <c r="A15" s="90" t="s">
        <v>34</v>
      </c>
      <c r="B15" s="560"/>
      <c r="C15" s="27">
        <v>19.899999999999999</v>
      </c>
      <c r="D15" s="28">
        <v>2484</v>
      </c>
      <c r="E15" s="16">
        <f t="shared" si="0"/>
        <v>124.82412060301509</v>
      </c>
      <c r="F15" s="17">
        <f t="shared" si="1"/>
        <v>2.2010050251256281</v>
      </c>
      <c r="G15" s="18">
        <v>43.8</v>
      </c>
      <c r="H15" s="19">
        <v>5469</v>
      </c>
      <c r="I15" s="18">
        <v>13</v>
      </c>
      <c r="J15" s="19">
        <v>1300</v>
      </c>
      <c r="K15" s="19">
        <v>32600</v>
      </c>
      <c r="L15" s="136">
        <v>30880</v>
      </c>
      <c r="M15" s="20" t="s">
        <v>8</v>
      </c>
      <c r="N15" s="21">
        <f t="shared" si="2"/>
        <v>4.2069230769230765</v>
      </c>
      <c r="O15" s="22">
        <f t="shared" si="3"/>
        <v>25.076923076923077</v>
      </c>
      <c r="P15" s="23">
        <f t="shared" si="4"/>
        <v>1638.1909547738694</v>
      </c>
      <c r="Q15" s="100">
        <f t="shared" si="5"/>
        <v>0.52334943639291465</v>
      </c>
      <c r="R15" s="17">
        <f t="shared" si="6"/>
        <v>2.2010050251256281</v>
      </c>
      <c r="S15" s="18">
        <f t="shared" si="7"/>
        <v>43.8</v>
      </c>
      <c r="T15" s="19">
        <f t="shared" si="7"/>
        <v>5469</v>
      </c>
      <c r="U15" s="18">
        <f t="shared" si="7"/>
        <v>13</v>
      </c>
      <c r="V15" s="19">
        <f t="shared" si="7"/>
        <v>1300</v>
      </c>
      <c r="W15" s="19">
        <f t="shared" si="7"/>
        <v>32600</v>
      </c>
      <c r="X15" s="66">
        <f t="shared" si="7"/>
        <v>30880</v>
      </c>
      <c r="Y15" s="20" t="s">
        <v>8</v>
      </c>
      <c r="Z15" s="21">
        <f t="shared" si="8"/>
        <v>4.2069230769230765</v>
      </c>
      <c r="AA15" s="22">
        <f t="shared" si="9"/>
        <v>25.076923076923077</v>
      </c>
      <c r="AB15" s="103">
        <f t="shared" si="10"/>
        <v>1638.1909547738694</v>
      </c>
      <c r="AC15" s="106">
        <f t="shared" si="11"/>
        <v>0.52334943639291465</v>
      </c>
      <c r="AD15" s="205">
        <v>1803.5175879396986</v>
      </c>
      <c r="AE15" s="132">
        <f t="shared" si="12"/>
        <v>165.32663316582921</v>
      </c>
      <c r="AF15" s="378"/>
    </row>
    <row r="16" spans="1:32" x14ac:dyDescent="0.25">
      <c r="A16" s="90" t="s">
        <v>35</v>
      </c>
      <c r="B16" s="560"/>
      <c r="C16" s="27">
        <v>16.489999999999998</v>
      </c>
      <c r="D16" s="28">
        <v>2171</v>
      </c>
      <c r="E16" s="16">
        <f t="shared" si="0"/>
        <v>131.65554881746513</v>
      </c>
      <c r="F16" s="17">
        <f t="shared" si="1"/>
        <v>2.6064281382656156</v>
      </c>
      <c r="G16" s="18">
        <v>42.98</v>
      </c>
      <c r="H16" s="19">
        <v>5659</v>
      </c>
      <c r="I16" s="18">
        <v>17</v>
      </c>
      <c r="J16" s="19">
        <v>1201</v>
      </c>
      <c r="K16" s="19">
        <v>31520</v>
      </c>
      <c r="L16" s="136">
        <v>29850</v>
      </c>
      <c r="M16" s="20" t="s">
        <v>8</v>
      </c>
      <c r="N16" s="21">
        <f t="shared" si="2"/>
        <v>4.7119067443796832</v>
      </c>
      <c r="O16" s="22">
        <f t="shared" si="3"/>
        <v>26.244796003330556</v>
      </c>
      <c r="P16" s="23">
        <f t="shared" si="4"/>
        <v>1911.4614918132204</v>
      </c>
      <c r="Q16" s="100">
        <f t="shared" si="5"/>
        <v>0.55320128972823579</v>
      </c>
      <c r="R16" s="17">
        <f t="shared" si="6"/>
        <v>2.6064281382656156</v>
      </c>
      <c r="S16" s="18">
        <f t="shared" si="7"/>
        <v>42.98</v>
      </c>
      <c r="T16" s="19">
        <f t="shared" si="7"/>
        <v>5659</v>
      </c>
      <c r="U16" s="18">
        <f t="shared" si="7"/>
        <v>17</v>
      </c>
      <c r="V16" s="19">
        <f t="shared" si="7"/>
        <v>1201</v>
      </c>
      <c r="W16" s="19">
        <f t="shared" si="7"/>
        <v>31520</v>
      </c>
      <c r="X16" s="66">
        <f t="shared" si="7"/>
        <v>29850</v>
      </c>
      <c r="Y16" s="20" t="s">
        <v>8</v>
      </c>
      <c r="Z16" s="21">
        <f t="shared" si="8"/>
        <v>4.7119067443796832</v>
      </c>
      <c r="AA16" s="22">
        <f t="shared" si="9"/>
        <v>26.244796003330556</v>
      </c>
      <c r="AB16" s="103">
        <f t="shared" si="10"/>
        <v>1911.4614918132204</v>
      </c>
      <c r="AC16" s="106">
        <f t="shared" si="11"/>
        <v>0.55320128972823579</v>
      </c>
      <c r="AD16" s="205">
        <v>1607.0345664038814</v>
      </c>
      <c r="AE16" s="132">
        <f t="shared" si="12"/>
        <v>-304.42692540933899</v>
      </c>
      <c r="AF16" s="378"/>
    </row>
    <row r="17" spans="1:32" x14ac:dyDescent="0.25">
      <c r="A17" s="90" t="s">
        <v>36</v>
      </c>
      <c r="B17" s="560"/>
      <c r="C17" s="27">
        <v>19.05</v>
      </c>
      <c r="D17" s="28">
        <v>2489</v>
      </c>
      <c r="E17" s="16">
        <f t="shared" si="0"/>
        <v>130.65616797900262</v>
      </c>
      <c r="F17" s="17">
        <f t="shared" si="1"/>
        <v>2</v>
      </c>
      <c r="G17" s="18">
        <v>38.1</v>
      </c>
      <c r="H17" s="19">
        <v>4980</v>
      </c>
      <c r="I17" s="18">
        <v>10</v>
      </c>
      <c r="J17" s="19">
        <v>841</v>
      </c>
      <c r="K17" s="19">
        <v>21880</v>
      </c>
      <c r="L17" s="136">
        <v>20720</v>
      </c>
      <c r="M17" s="20" t="s">
        <v>8</v>
      </c>
      <c r="N17" s="21">
        <f t="shared" si="2"/>
        <v>5.9215219976218787</v>
      </c>
      <c r="O17" s="22">
        <f t="shared" si="3"/>
        <v>26.0166468489893</v>
      </c>
      <c r="P17" s="23">
        <f t="shared" si="4"/>
        <v>1148.5564304461941</v>
      </c>
      <c r="Q17" s="100">
        <f t="shared" si="5"/>
        <v>0.33788670148654076</v>
      </c>
      <c r="R17" s="17">
        <f t="shared" si="6"/>
        <v>2</v>
      </c>
      <c r="S17" s="18">
        <f t="shared" si="7"/>
        <v>38.1</v>
      </c>
      <c r="T17" s="19">
        <f t="shared" si="7"/>
        <v>4980</v>
      </c>
      <c r="U17" s="18">
        <f t="shared" si="7"/>
        <v>10</v>
      </c>
      <c r="V17" s="19">
        <f t="shared" si="7"/>
        <v>841</v>
      </c>
      <c r="W17" s="19">
        <f t="shared" si="7"/>
        <v>21880</v>
      </c>
      <c r="X17" s="66">
        <f t="shared" si="7"/>
        <v>20720</v>
      </c>
      <c r="Y17" s="20" t="s">
        <v>8</v>
      </c>
      <c r="Z17" s="21">
        <f t="shared" si="8"/>
        <v>5.9215219976218787</v>
      </c>
      <c r="AA17" s="22">
        <f t="shared" si="9"/>
        <v>26.0166468489893</v>
      </c>
      <c r="AB17" s="103">
        <f t="shared" si="10"/>
        <v>1148.5564304461941</v>
      </c>
      <c r="AC17" s="106">
        <f t="shared" si="11"/>
        <v>0.33788670148654076</v>
      </c>
      <c r="AD17" s="205">
        <v>1573.7532808398948</v>
      </c>
      <c r="AE17" s="132">
        <f t="shared" si="12"/>
        <v>425.19685039370074</v>
      </c>
      <c r="AF17" s="378"/>
    </row>
    <row r="18" spans="1:32" x14ac:dyDescent="0.25">
      <c r="A18" s="90" t="s">
        <v>37</v>
      </c>
      <c r="B18" s="560"/>
      <c r="C18" s="27">
        <v>20.239999999999998</v>
      </c>
      <c r="D18" s="28">
        <v>2519</v>
      </c>
      <c r="E18" s="16">
        <f t="shared" si="0"/>
        <v>124.45652173913045</v>
      </c>
      <c r="F18" s="17">
        <f t="shared" si="1"/>
        <v>2</v>
      </c>
      <c r="G18" s="18">
        <v>40.479999999999997</v>
      </c>
      <c r="H18" s="19">
        <v>5038</v>
      </c>
      <c r="I18" s="18">
        <v>10</v>
      </c>
      <c r="J18" s="19">
        <v>737</v>
      </c>
      <c r="K18" s="19">
        <v>18910</v>
      </c>
      <c r="L18" s="136">
        <v>17910</v>
      </c>
      <c r="M18" s="20" t="s">
        <v>8</v>
      </c>
      <c r="N18" s="21">
        <f t="shared" si="2"/>
        <v>6.8358208955223878</v>
      </c>
      <c r="O18" s="22">
        <f t="shared" si="3"/>
        <v>25.658073270013567</v>
      </c>
      <c r="P18" s="23">
        <f t="shared" si="4"/>
        <v>934.28853754940724</v>
      </c>
      <c r="Q18" s="100">
        <f t="shared" si="5"/>
        <v>0.29257641921397382</v>
      </c>
      <c r="R18" s="17">
        <f t="shared" si="6"/>
        <v>2</v>
      </c>
      <c r="S18" s="18">
        <f t="shared" si="7"/>
        <v>40.479999999999997</v>
      </c>
      <c r="T18" s="19">
        <f t="shared" si="7"/>
        <v>5038</v>
      </c>
      <c r="U18" s="18">
        <f t="shared" si="7"/>
        <v>10</v>
      </c>
      <c r="V18" s="19">
        <f t="shared" si="7"/>
        <v>737</v>
      </c>
      <c r="W18" s="19">
        <f t="shared" si="7"/>
        <v>18910</v>
      </c>
      <c r="X18" s="66">
        <f t="shared" si="7"/>
        <v>17910</v>
      </c>
      <c r="Y18" s="20" t="s">
        <v>8</v>
      </c>
      <c r="Z18" s="21">
        <f t="shared" si="8"/>
        <v>6.8358208955223878</v>
      </c>
      <c r="AA18" s="22">
        <f t="shared" si="9"/>
        <v>25.658073270013567</v>
      </c>
      <c r="AB18" s="103">
        <f t="shared" si="10"/>
        <v>934.28853754940724</v>
      </c>
      <c r="AC18" s="106">
        <f t="shared" si="11"/>
        <v>0.29257641921397382</v>
      </c>
      <c r="AD18" s="205">
        <v>1450.5928853754942</v>
      </c>
      <c r="AE18" s="132">
        <f t="shared" si="12"/>
        <v>516.304347826087</v>
      </c>
      <c r="AF18" s="378"/>
    </row>
    <row r="19" spans="1:32" x14ac:dyDescent="0.25">
      <c r="A19" s="90" t="s">
        <v>18</v>
      </c>
      <c r="B19" s="560"/>
      <c r="C19" s="27">
        <v>15.47</v>
      </c>
      <c r="D19" s="28">
        <v>1640</v>
      </c>
      <c r="E19" s="16">
        <f t="shared" si="0"/>
        <v>106.01163542340012</v>
      </c>
      <c r="F19" s="17">
        <f t="shared" si="1"/>
        <v>2</v>
      </c>
      <c r="G19" s="18">
        <v>30.94</v>
      </c>
      <c r="H19" s="19">
        <v>3280</v>
      </c>
      <c r="I19" s="18">
        <v>8</v>
      </c>
      <c r="J19" s="19">
        <v>833</v>
      </c>
      <c r="K19" s="19">
        <v>20170</v>
      </c>
      <c r="L19" s="136">
        <v>19100</v>
      </c>
      <c r="M19" s="20" t="s">
        <v>8</v>
      </c>
      <c r="N19" s="21">
        <f t="shared" si="2"/>
        <v>3.9375750300120047</v>
      </c>
      <c r="O19" s="22">
        <f t="shared" si="3"/>
        <v>24.213685474189674</v>
      </c>
      <c r="P19" s="23">
        <f t="shared" si="4"/>
        <v>1303.8138332255978</v>
      </c>
      <c r="Q19" s="100">
        <f t="shared" si="5"/>
        <v>0.50792682926829269</v>
      </c>
      <c r="R19" s="17">
        <f t="shared" si="6"/>
        <v>2</v>
      </c>
      <c r="S19" s="18">
        <f t="shared" si="7"/>
        <v>30.94</v>
      </c>
      <c r="T19" s="19">
        <f t="shared" si="7"/>
        <v>3280</v>
      </c>
      <c r="U19" s="18">
        <f t="shared" si="7"/>
        <v>8</v>
      </c>
      <c r="V19" s="19">
        <f t="shared" si="7"/>
        <v>833</v>
      </c>
      <c r="W19" s="19">
        <f t="shared" si="7"/>
        <v>20170</v>
      </c>
      <c r="X19" s="66">
        <f t="shared" si="7"/>
        <v>19100</v>
      </c>
      <c r="Y19" s="20" t="s">
        <v>8</v>
      </c>
      <c r="Z19" s="21">
        <f t="shared" si="8"/>
        <v>3.9375750300120047</v>
      </c>
      <c r="AA19" s="22">
        <f t="shared" si="9"/>
        <v>24.213685474189674</v>
      </c>
      <c r="AB19" s="103">
        <f t="shared" si="10"/>
        <v>1303.8138332255978</v>
      </c>
      <c r="AC19" s="106">
        <f t="shared" si="11"/>
        <v>0.50792682926829269</v>
      </c>
      <c r="AD19" s="205">
        <v>1088.5585003232061</v>
      </c>
      <c r="AE19" s="132">
        <f t="shared" si="12"/>
        <v>-215.25533290239173</v>
      </c>
      <c r="AF19" s="378"/>
    </row>
    <row r="20" spans="1:32" x14ac:dyDescent="0.25">
      <c r="A20" s="90" t="s">
        <v>38</v>
      </c>
      <c r="B20" s="560"/>
      <c r="C20" s="27">
        <v>20.6</v>
      </c>
      <c r="D20" s="28">
        <v>2626</v>
      </c>
      <c r="E20" s="16">
        <f t="shared" si="0"/>
        <v>127.47572815533979</v>
      </c>
      <c r="F20" s="17">
        <f t="shared" si="1"/>
        <v>2</v>
      </c>
      <c r="G20" s="18">
        <v>41.2</v>
      </c>
      <c r="H20" s="19">
        <v>5256</v>
      </c>
      <c r="I20" s="18">
        <v>13</v>
      </c>
      <c r="J20" s="19">
        <v>1178</v>
      </c>
      <c r="K20" s="19">
        <v>30260</v>
      </c>
      <c r="L20" s="136">
        <v>28660</v>
      </c>
      <c r="M20" s="20" t="s">
        <v>8</v>
      </c>
      <c r="N20" s="21">
        <f t="shared" si="2"/>
        <v>4.4617996604414261</v>
      </c>
      <c r="O20" s="22">
        <f t="shared" si="3"/>
        <v>25.687606112054329</v>
      </c>
      <c r="P20" s="23">
        <f t="shared" si="4"/>
        <v>1468.9320388349513</v>
      </c>
      <c r="Q20" s="100">
        <f t="shared" si="5"/>
        <v>0.44859101294744858</v>
      </c>
      <c r="R20" s="17">
        <f t="shared" si="6"/>
        <v>2</v>
      </c>
      <c r="S20" s="18">
        <f t="shared" si="7"/>
        <v>41.2</v>
      </c>
      <c r="T20" s="19">
        <f t="shared" si="7"/>
        <v>5256</v>
      </c>
      <c r="U20" s="18">
        <f t="shared" si="7"/>
        <v>13</v>
      </c>
      <c r="V20" s="19">
        <f t="shared" si="7"/>
        <v>1178</v>
      </c>
      <c r="W20" s="19">
        <f t="shared" si="7"/>
        <v>30260</v>
      </c>
      <c r="X20" s="66">
        <f t="shared" si="7"/>
        <v>28660</v>
      </c>
      <c r="Y20" s="20" t="s">
        <v>8</v>
      </c>
      <c r="Z20" s="21">
        <f t="shared" si="8"/>
        <v>4.4617996604414261</v>
      </c>
      <c r="AA20" s="22">
        <f t="shared" si="9"/>
        <v>25.687606112054329</v>
      </c>
      <c r="AB20" s="103">
        <f t="shared" si="10"/>
        <v>1468.9320388349513</v>
      </c>
      <c r="AC20" s="106">
        <f t="shared" si="11"/>
        <v>0.44859101294744858</v>
      </c>
      <c r="AD20" s="205">
        <v>1705.8252427184466</v>
      </c>
      <c r="AE20" s="132">
        <f t="shared" si="12"/>
        <v>236.89320388349529</v>
      </c>
      <c r="AF20" s="378"/>
    </row>
    <row r="21" spans="1:32" x14ac:dyDescent="0.25">
      <c r="A21" s="90" t="s">
        <v>39</v>
      </c>
      <c r="B21" s="560"/>
      <c r="C21" s="27">
        <v>17.48</v>
      </c>
      <c r="D21" s="28">
        <v>2303</v>
      </c>
      <c r="E21" s="16">
        <f t="shared" si="0"/>
        <v>131.75057208237985</v>
      </c>
      <c r="F21" s="17">
        <f t="shared" si="1"/>
        <v>2</v>
      </c>
      <c r="G21" s="18">
        <v>34.96</v>
      </c>
      <c r="H21" s="19">
        <v>4606</v>
      </c>
      <c r="I21" s="18">
        <v>11</v>
      </c>
      <c r="J21" s="19">
        <v>946</v>
      </c>
      <c r="K21" s="19">
        <v>24390</v>
      </c>
      <c r="L21" s="136">
        <v>23100</v>
      </c>
      <c r="M21" s="20" t="s">
        <v>8</v>
      </c>
      <c r="N21" s="21">
        <f t="shared" si="2"/>
        <v>4.8689217758985199</v>
      </c>
      <c r="O21" s="22">
        <f t="shared" si="3"/>
        <v>25.782241014799155</v>
      </c>
      <c r="P21" s="23">
        <f t="shared" si="4"/>
        <v>1395.3089244851258</v>
      </c>
      <c r="Q21" s="100">
        <f t="shared" si="5"/>
        <v>0.41076856274424661</v>
      </c>
      <c r="R21" s="17">
        <f t="shared" si="6"/>
        <v>2</v>
      </c>
      <c r="S21" s="18">
        <f t="shared" si="7"/>
        <v>34.96</v>
      </c>
      <c r="T21" s="19">
        <f t="shared" si="7"/>
        <v>4606</v>
      </c>
      <c r="U21" s="18">
        <f t="shared" si="7"/>
        <v>11</v>
      </c>
      <c r="V21" s="19">
        <f t="shared" si="7"/>
        <v>946</v>
      </c>
      <c r="W21" s="19">
        <f t="shared" si="7"/>
        <v>24390</v>
      </c>
      <c r="X21" s="66">
        <f t="shared" si="7"/>
        <v>23100</v>
      </c>
      <c r="Y21" s="20" t="s">
        <v>8</v>
      </c>
      <c r="Z21" s="21">
        <f t="shared" si="8"/>
        <v>4.8689217758985199</v>
      </c>
      <c r="AA21" s="22">
        <f t="shared" si="9"/>
        <v>25.782241014799155</v>
      </c>
      <c r="AB21" s="103">
        <f t="shared" si="10"/>
        <v>1395.3089244851258</v>
      </c>
      <c r="AC21" s="106">
        <f t="shared" si="11"/>
        <v>0.41076856274424661</v>
      </c>
      <c r="AD21" s="205">
        <v>1592.6773455377574</v>
      </c>
      <c r="AE21" s="132">
        <f t="shared" si="12"/>
        <v>197.36842105263167</v>
      </c>
      <c r="AF21" s="378"/>
    </row>
    <row r="22" spans="1:32" x14ac:dyDescent="0.25">
      <c r="A22" s="90" t="s">
        <v>40</v>
      </c>
      <c r="B22" s="560"/>
      <c r="C22" s="27">
        <v>12.81</v>
      </c>
      <c r="D22" s="28">
        <v>1641</v>
      </c>
      <c r="E22" s="16">
        <f t="shared" si="0"/>
        <v>128.10304449648712</v>
      </c>
      <c r="F22" s="17">
        <f t="shared" si="1"/>
        <v>2</v>
      </c>
      <c r="G22" s="18">
        <v>25.62</v>
      </c>
      <c r="H22" s="19">
        <v>3282</v>
      </c>
      <c r="I22" s="18">
        <v>8</v>
      </c>
      <c r="J22" s="19">
        <v>640</v>
      </c>
      <c r="K22" s="19">
        <v>14510</v>
      </c>
      <c r="L22" s="136">
        <v>13740</v>
      </c>
      <c r="M22" s="20" t="s">
        <v>8</v>
      </c>
      <c r="N22" s="21">
        <f t="shared" si="2"/>
        <v>5.1281249999999998</v>
      </c>
      <c r="O22" s="22">
        <f t="shared" si="3"/>
        <v>22.671875</v>
      </c>
      <c r="P22" s="23">
        <f t="shared" si="4"/>
        <v>1132.7088212334113</v>
      </c>
      <c r="Q22" s="100">
        <f t="shared" si="5"/>
        <v>0.39000609384521634</v>
      </c>
      <c r="R22" s="17">
        <f t="shared" si="6"/>
        <v>2</v>
      </c>
      <c r="S22" s="18">
        <f t="shared" si="7"/>
        <v>25.62</v>
      </c>
      <c r="T22" s="19">
        <f t="shared" si="7"/>
        <v>3282</v>
      </c>
      <c r="U22" s="18">
        <f t="shared" si="7"/>
        <v>8</v>
      </c>
      <c r="V22" s="19">
        <f t="shared" si="7"/>
        <v>640</v>
      </c>
      <c r="W22" s="19">
        <f t="shared" si="7"/>
        <v>14510</v>
      </c>
      <c r="X22" s="66">
        <f t="shared" si="7"/>
        <v>13740</v>
      </c>
      <c r="Y22" s="20" t="s">
        <v>8</v>
      </c>
      <c r="Z22" s="21">
        <f t="shared" si="8"/>
        <v>5.1281249999999998</v>
      </c>
      <c r="AA22" s="22">
        <f t="shared" si="9"/>
        <v>22.671875</v>
      </c>
      <c r="AB22" s="103">
        <f t="shared" si="10"/>
        <v>1132.7088212334113</v>
      </c>
      <c r="AC22" s="106">
        <f t="shared" si="11"/>
        <v>0.39000609384521634</v>
      </c>
      <c r="AD22" s="205">
        <v>1290.3981264637002</v>
      </c>
      <c r="AE22" s="132">
        <f t="shared" si="12"/>
        <v>157.68930523028894</v>
      </c>
      <c r="AF22" s="378"/>
    </row>
    <row r="23" spans="1:32" x14ac:dyDescent="0.25">
      <c r="A23" s="91" t="s">
        <v>41</v>
      </c>
      <c r="B23" s="561"/>
      <c r="C23" s="54">
        <v>2.2200000000000002</v>
      </c>
      <c r="D23" s="55">
        <v>277</v>
      </c>
      <c r="E23" s="56">
        <f t="shared" si="0"/>
        <v>124.77477477477477</v>
      </c>
      <c r="F23" s="57">
        <f t="shared" si="1"/>
        <v>2</v>
      </c>
      <c r="G23" s="6">
        <v>4.4400000000000004</v>
      </c>
      <c r="H23" s="5">
        <v>556</v>
      </c>
      <c r="I23" s="6">
        <v>2</v>
      </c>
      <c r="J23" s="5">
        <v>132</v>
      </c>
      <c r="K23" s="5">
        <v>3290</v>
      </c>
      <c r="L23" s="137">
        <v>3120</v>
      </c>
      <c r="M23" s="49" t="s">
        <v>8</v>
      </c>
      <c r="N23" s="60">
        <f t="shared" si="2"/>
        <v>4.2121212121212119</v>
      </c>
      <c r="O23" s="61">
        <f t="shared" si="3"/>
        <v>24.924242424242426</v>
      </c>
      <c r="P23" s="62">
        <f t="shared" si="4"/>
        <v>1481.9819819819818</v>
      </c>
      <c r="Q23" s="120">
        <f t="shared" si="5"/>
        <v>0.47653429602888087</v>
      </c>
      <c r="R23" s="57">
        <f t="shared" si="6"/>
        <v>2</v>
      </c>
      <c r="S23" s="118">
        <f t="shared" ref="S23:X45" si="13">G23</f>
        <v>4.4400000000000004</v>
      </c>
      <c r="T23" s="119">
        <f t="shared" si="13"/>
        <v>556</v>
      </c>
      <c r="U23" s="118">
        <f t="shared" si="13"/>
        <v>2</v>
      </c>
      <c r="V23" s="119">
        <f t="shared" si="13"/>
        <v>132</v>
      </c>
      <c r="W23" s="119">
        <f t="shared" si="13"/>
        <v>3290</v>
      </c>
      <c r="X23" s="66">
        <f t="shared" si="13"/>
        <v>3120</v>
      </c>
      <c r="Y23" s="121" t="s">
        <v>8</v>
      </c>
      <c r="Z23" s="21">
        <f t="shared" si="8"/>
        <v>4.2121212121212119</v>
      </c>
      <c r="AA23" s="22">
        <f t="shared" si="9"/>
        <v>24.924242424242426</v>
      </c>
      <c r="AB23" s="103">
        <f t="shared" si="10"/>
        <v>1481.9819819819818</v>
      </c>
      <c r="AC23" s="106">
        <f t="shared" si="11"/>
        <v>0.47653429602888087</v>
      </c>
      <c r="AD23" s="205">
        <v>1855.8558558558557</v>
      </c>
      <c r="AE23" s="132">
        <f t="shared" si="12"/>
        <v>373.87387387387389</v>
      </c>
      <c r="AF23" s="378"/>
    </row>
    <row r="24" spans="1:32" x14ac:dyDescent="0.25">
      <c r="A24" s="92" t="s">
        <v>24</v>
      </c>
      <c r="B24" s="44"/>
      <c r="C24" s="45">
        <f t="shared" ref="C24:D24" si="14">SUM(C7:C23)</f>
        <v>285.72000000000003</v>
      </c>
      <c r="D24" s="46">
        <f t="shared" si="14"/>
        <v>35846</v>
      </c>
      <c r="E24" s="80">
        <f t="shared" si="0"/>
        <v>125.45849083018338</v>
      </c>
      <c r="F24" s="73"/>
      <c r="G24" s="45">
        <f t="shared" ref="G24:L24" si="15">SUM(G7:G23)</f>
        <v>611.19000000000017</v>
      </c>
      <c r="H24" s="46">
        <f t="shared" si="15"/>
        <v>76808</v>
      </c>
      <c r="I24" s="45">
        <f t="shared" si="15"/>
        <v>180</v>
      </c>
      <c r="J24" s="46">
        <f t="shared" si="15"/>
        <v>16043</v>
      </c>
      <c r="K24" s="46">
        <f t="shared" si="15"/>
        <v>398460</v>
      </c>
      <c r="L24" s="46">
        <f t="shared" si="15"/>
        <v>377390</v>
      </c>
      <c r="M24" s="74" t="s">
        <v>8</v>
      </c>
      <c r="N24" s="75">
        <f t="shared" si="2"/>
        <v>4.7876332356791123</v>
      </c>
      <c r="O24" s="76">
        <f t="shared" si="3"/>
        <v>24.837000560992333</v>
      </c>
      <c r="P24" s="77">
        <f t="shared" si="4"/>
        <v>1394.5821083578328</v>
      </c>
      <c r="Q24" s="101">
        <f>J24/D24</f>
        <v>0.44755342297606426</v>
      </c>
      <c r="R24" s="73"/>
      <c r="S24" s="45">
        <f t="shared" ref="S24:X24" si="16">SUM(S7:S23)</f>
        <v>611.19000000000017</v>
      </c>
      <c r="T24" s="46">
        <f t="shared" si="16"/>
        <v>76808</v>
      </c>
      <c r="U24" s="45">
        <f t="shared" si="16"/>
        <v>180</v>
      </c>
      <c r="V24" s="46">
        <f t="shared" si="16"/>
        <v>16043</v>
      </c>
      <c r="W24" s="46">
        <f t="shared" si="16"/>
        <v>398460</v>
      </c>
      <c r="X24" s="46">
        <f t="shared" si="16"/>
        <v>377390</v>
      </c>
      <c r="Y24" s="74" t="s">
        <v>8</v>
      </c>
      <c r="Z24" s="75">
        <f t="shared" si="8"/>
        <v>4.7876332356791123</v>
      </c>
      <c r="AA24" s="76">
        <f t="shared" si="9"/>
        <v>24.837000560992333</v>
      </c>
      <c r="AB24" s="112">
        <f t="shared" si="10"/>
        <v>1394.5821083578328</v>
      </c>
      <c r="AC24" s="107">
        <f>V24/D24</f>
        <v>0.44755342297606426</v>
      </c>
      <c r="AD24" s="205">
        <v>1481.135377292454</v>
      </c>
      <c r="AE24" s="132">
        <f t="shared" si="12"/>
        <v>86.553268934621201</v>
      </c>
      <c r="AF24" s="378"/>
    </row>
    <row r="25" spans="1:32" x14ac:dyDescent="0.25">
      <c r="A25" s="133" t="s">
        <v>42</v>
      </c>
      <c r="B25" s="562">
        <v>1998</v>
      </c>
      <c r="C25" s="27">
        <v>19.739999999999998</v>
      </c>
      <c r="D25" s="28">
        <v>2490</v>
      </c>
      <c r="E25" s="16">
        <f t="shared" si="0"/>
        <v>126.13981762917935</v>
      </c>
      <c r="F25" s="17">
        <f t="shared" ref="F25" si="17">G25/C25</f>
        <v>3</v>
      </c>
      <c r="G25" s="18">
        <v>59.22</v>
      </c>
      <c r="H25" s="19">
        <v>7470</v>
      </c>
      <c r="I25" s="18">
        <v>16</v>
      </c>
      <c r="J25" s="19">
        <v>1617</v>
      </c>
      <c r="K25" s="19">
        <v>41020</v>
      </c>
      <c r="L25" s="136">
        <v>38850</v>
      </c>
      <c r="M25" s="20" t="s">
        <v>8</v>
      </c>
      <c r="N25" s="21">
        <f t="shared" si="2"/>
        <v>4.6196660482374767</v>
      </c>
      <c r="O25" s="22">
        <f t="shared" si="3"/>
        <v>25.367965367965368</v>
      </c>
      <c r="P25" s="23">
        <f t="shared" si="4"/>
        <v>2078.0141843971633</v>
      </c>
      <c r="Q25" s="100">
        <f t="shared" ref="Q25:Q35" si="18">J25/D25</f>
        <v>0.64939759036144573</v>
      </c>
      <c r="R25" s="17">
        <f t="shared" ref="R25:R35" si="19">S25/C25</f>
        <v>3</v>
      </c>
      <c r="S25" s="18">
        <f t="shared" ref="S25:X35" si="20">G25</f>
        <v>59.22</v>
      </c>
      <c r="T25" s="19">
        <f t="shared" si="20"/>
        <v>7470</v>
      </c>
      <c r="U25" s="18">
        <f t="shared" si="20"/>
        <v>16</v>
      </c>
      <c r="V25" s="19">
        <f t="shared" si="20"/>
        <v>1617</v>
      </c>
      <c r="W25" s="19">
        <f t="shared" si="20"/>
        <v>41020</v>
      </c>
      <c r="X25" s="19">
        <f t="shared" si="20"/>
        <v>38850</v>
      </c>
      <c r="Y25" s="20" t="s">
        <v>8</v>
      </c>
      <c r="Z25" s="21">
        <f t="shared" si="8"/>
        <v>4.6196660482374767</v>
      </c>
      <c r="AA25" s="22">
        <f t="shared" si="9"/>
        <v>25.367965367965368</v>
      </c>
      <c r="AB25" s="103">
        <f t="shared" si="10"/>
        <v>2078.0141843971633</v>
      </c>
      <c r="AC25" s="106">
        <f t="shared" ref="AC25:AC35" si="21">V25/D25</f>
        <v>0.64939759036144573</v>
      </c>
      <c r="AD25" s="205">
        <v>1532.9280648429585</v>
      </c>
      <c r="AE25" s="132">
        <f t="shared" si="12"/>
        <v>-545.08611955420474</v>
      </c>
      <c r="AF25" s="378"/>
    </row>
    <row r="26" spans="1:32" x14ac:dyDescent="0.25">
      <c r="A26" s="89" t="s">
        <v>43</v>
      </c>
      <c r="B26" s="563"/>
      <c r="C26" s="78">
        <v>22.16</v>
      </c>
      <c r="D26" s="79">
        <v>2704</v>
      </c>
      <c r="E26" s="63">
        <f t="shared" si="0"/>
        <v>122.02166064981949</v>
      </c>
      <c r="F26" s="64">
        <f t="shared" si="1"/>
        <v>2.63898916967509</v>
      </c>
      <c r="G26" s="65">
        <v>58.48</v>
      </c>
      <c r="H26" s="66">
        <v>7100</v>
      </c>
      <c r="I26" s="65">
        <v>20</v>
      </c>
      <c r="J26" s="66">
        <v>2027</v>
      </c>
      <c r="K26" s="66">
        <v>47090</v>
      </c>
      <c r="L26" s="135">
        <v>44600</v>
      </c>
      <c r="M26" s="67" t="s">
        <v>8</v>
      </c>
      <c r="N26" s="68">
        <f t="shared" si="2"/>
        <v>3.5027133695115933</v>
      </c>
      <c r="O26" s="69">
        <f t="shared" si="3"/>
        <v>23.231376418352244</v>
      </c>
      <c r="P26" s="70">
        <f t="shared" si="4"/>
        <v>2125</v>
      </c>
      <c r="Q26" s="100">
        <f t="shared" si="18"/>
        <v>0.74963017751479288</v>
      </c>
      <c r="R26" s="64">
        <f t="shared" si="19"/>
        <v>2.63898916967509</v>
      </c>
      <c r="S26" s="65">
        <f t="shared" si="13"/>
        <v>58.48</v>
      </c>
      <c r="T26" s="66">
        <f t="shared" si="13"/>
        <v>7100</v>
      </c>
      <c r="U26" s="65">
        <f t="shared" si="13"/>
        <v>20</v>
      </c>
      <c r="V26" s="66">
        <f t="shared" si="13"/>
        <v>2027</v>
      </c>
      <c r="W26" s="66">
        <f t="shared" si="13"/>
        <v>47090</v>
      </c>
      <c r="X26" s="19">
        <f t="shared" si="20"/>
        <v>44600</v>
      </c>
      <c r="Y26" s="67" t="s">
        <v>8</v>
      </c>
      <c r="Z26" s="21">
        <f t="shared" si="8"/>
        <v>3.5027133695115933</v>
      </c>
      <c r="AA26" s="22">
        <f t="shared" si="9"/>
        <v>23.231376418352244</v>
      </c>
      <c r="AB26" s="103">
        <f t="shared" si="10"/>
        <v>2125</v>
      </c>
      <c r="AC26" s="106">
        <f t="shared" si="21"/>
        <v>0.74963017751479288</v>
      </c>
      <c r="AD26" s="205">
        <v>1029.783393501805</v>
      </c>
      <c r="AE26" s="257">
        <f t="shared" si="12"/>
        <v>-1095.216606498195</v>
      </c>
      <c r="AF26" s="378"/>
    </row>
    <row r="27" spans="1:32" x14ac:dyDescent="0.25">
      <c r="A27" s="90" t="s">
        <v>44</v>
      </c>
      <c r="B27" s="563"/>
      <c r="C27" s="27">
        <v>13.09</v>
      </c>
      <c r="D27" s="28">
        <v>1517</v>
      </c>
      <c r="E27" s="16">
        <f t="shared" si="0"/>
        <v>115.88999236058059</v>
      </c>
      <c r="F27" s="17">
        <f t="shared" si="1"/>
        <v>2.2360580595874713</v>
      </c>
      <c r="G27" s="18">
        <v>29.27</v>
      </c>
      <c r="H27" s="19">
        <v>3386</v>
      </c>
      <c r="I27" s="18">
        <v>13</v>
      </c>
      <c r="J27" s="19">
        <v>1219</v>
      </c>
      <c r="K27" s="19">
        <v>27720</v>
      </c>
      <c r="L27" s="136">
        <v>26250</v>
      </c>
      <c r="M27" s="20" t="s">
        <v>8</v>
      </c>
      <c r="N27" s="21">
        <f t="shared" si="2"/>
        <v>2.7776866283839214</v>
      </c>
      <c r="O27" s="22">
        <f t="shared" si="3"/>
        <v>22.739950779327316</v>
      </c>
      <c r="P27" s="23">
        <f t="shared" si="4"/>
        <v>2117.6470588235293</v>
      </c>
      <c r="Q27" s="100">
        <f t="shared" si="18"/>
        <v>0.80355965721819378</v>
      </c>
      <c r="R27" s="17">
        <f t="shared" si="19"/>
        <v>2.2360580595874713</v>
      </c>
      <c r="S27" s="18">
        <f t="shared" si="13"/>
        <v>29.27</v>
      </c>
      <c r="T27" s="19">
        <f t="shared" si="13"/>
        <v>3386</v>
      </c>
      <c r="U27" s="18">
        <f t="shared" si="13"/>
        <v>13</v>
      </c>
      <c r="V27" s="19">
        <f t="shared" si="13"/>
        <v>1219</v>
      </c>
      <c r="W27" s="19">
        <f t="shared" si="13"/>
        <v>27720</v>
      </c>
      <c r="X27" s="19">
        <f t="shared" si="20"/>
        <v>26250</v>
      </c>
      <c r="Y27" s="20" t="s">
        <v>8</v>
      </c>
      <c r="Z27" s="21">
        <f t="shared" si="8"/>
        <v>2.7776866283839214</v>
      </c>
      <c r="AA27" s="22">
        <f t="shared" si="9"/>
        <v>22.739950779327316</v>
      </c>
      <c r="AB27" s="103">
        <f t="shared" si="10"/>
        <v>2117.6470588235293</v>
      </c>
      <c r="AC27" s="106">
        <f t="shared" si="21"/>
        <v>0.80355965721819378</v>
      </c>
      <c r="AD27" s="205">
        <v>1197.0970206264324</v>
      </c>
      <c r="AE27" s="132">
        <f t="shared" si="12"/>
        <v>-920.55003819709691</v>
      </c>
      <c r="AF27" s="378"/>
    </row>
    <row r="28" spans="1:32" x14ac:dyDescent="0.25">
      <c r="A28" s="90" t="s">
        <v>45</v>
      </c>
      <c r="B28" s="563"/>
      <c r="C28" s="27">
        <v>16.28</v>
      </c>
      <c r="D28" s="28">
        <v>1976</v>
      </c>
      <c r="E28" s="16">
        <f t="shared" si="0"/>
        <v>121.37592137592137</v>
      </c>
      <c r="F28" s="17">
        <f t="shared" si="1"/>
        <v>2</v>
      </c>
      <c r="G28" s="18">
        <v>32.56</v>
      </c>
      <c r="H28" s="19">
        <v>3952</v>
      </c>
      <c r="I28" s="18">
        <v>9</v>
      </c>
      <c r="J28" s="19">
        <v>747</v>
      </c>
      <c r="K28" s="19">
        <v>18820</v>
      </c>
      <c r="L28" s="136">
        <v>17830</v>
      </c>
      <c r="M28" s="20" t="s">
        <v>8</v>
      </c>
      <c r="N28" s="21">
        <f t="shared" si="2"/>
        <v>5.2904953145917002</v>
      </c>
      <c r="O28" s="22">
        <f t="shared" si="3"/>
        <v>25.194109772423026</v>
      </c>
      <c r="P28" s="23">
        <f t="shared" si="4"/>
        <v>1156.0196560196559</v>
      </c>
      <c r="Q28" s="100">
        <f t="shared" si="18"/>
        <v>0.37803643724696356</v>
      </c>
      <c r="R28" s="17">
        <f t="shared" si="19"/>
        <v>2</v>
      </c>
      <c r="S28" s="18">
        <f t="shared" si="13"/>
        <v>32.56</v>
      </c>
      <c r="T28" s="19">
        <f t="shared" si="13"/>
        <v>3952</v>
      </c>
      <c r="U28" s="18">
        <f t="shared" si="13"/>
        <v>9</v>
      </c>
      <c r="V28" s="19">
        <f t="shared" si="13"/>
        <v>747</v>
      </c>
      <c r="W28" s="19">
        <f t="shared" si="13"/>
        <v>18820</v>
      </c>
      <c r="X28" s="19">
        <f t="shared" si="20"/>
        <v>17830</v>
      </c>
      <c r="Y28" s="20" t="s">
        <v>8</v>
      </c>
      <c r="Z28" s="21">
        <f t="shared" si="8"/>
        <v>5.2904953145917002</v>
      </c>
      <c r="AA28" s="22">
        <f t="shared" si="9"/>
        <v>25.194109772423026</v>
      </c>
      <c r="AB28" s="103">
        <f t="shared" si="10"/>
        <v>1156.0196560196559</v>
      </c>
      <c r="AC28" s="106">
        <f t="shared" si="21"/>
        <v>0.37803643724696356</v>
      </c>
      <c r="AD28" s="205">
        <v>1283.7837837837837</v>
      </c>
      <c r="AE28" s="132">
        <f t="shared" si="12"/>
        <v>127.76412776412781</v>
      </c>
      <c r="AF28" s="378"/>
    </row>
    <row r="29" spans="1:32" x14ac:dyDescent="0.25">
      <c r="A29" s="90" t="s">
        <v>46</v>
      </c>
      <c r="B29" s="563"/>
      <c r="C29" s="27">
        <v>18.239999999999998</v>
      </c>
      <c r="D29" s="28">
        <v>2461</v>
      </c>
      <c r="E29" s="16">
        <f t="shared" si="0"/>
        <v>134.9232456140351</v>
      </c>
      <c r="F29" s="17">
        <f t="shared" si="1"/>
        <v>2.8355263157894739</v>
      </c>
      <c r="G29" s="18">
        <v>51.72</v>
      </c>
      <c r="H29" s="19">
        <v>6981</v>
      </c>
      <c r="I29" s="18">
        <v>15</v>
      </c>
      <c r="J29" s="19">
        <v>1348</v>
      </c>
      <c r="K29" s="19">
        <v>35530</v>
      </c>
      <c r="L29" s="136">
        <v>33650</v>
      </c>
      <c r="M29" s="20" t="s">
        <v>8</v>
      </c>
      <c r="N29" s="21">
        <f t="shared" si="2"/>
        <v>5.1787833827893177</v>
      </c>
      <c r="O29" s="22">
        <f t="shared" si="3"/>
        <v>26.357566765578635</v>
      </c>
      <c r="P29" s="23">
        <f t="shared" si="4"/>
        <v>1947.9166666666667</v>
      </c>
      <c r="Q29" s="100">
        <f t="shared" si="18"/>
        <v>0.54774481917919549</v>
      </c>
      <c r="R29" s="17">
        <f t="shared" si="19"/>
        <v>2.8355263157894739</v>
      </c>
      <c r="S29" s="18">
        <f t="shared" si="13"/>
        <v>51.72</v>
      </c>
      <c r="T29" s="19">
        <f t="shared" si="13"/>
        <v>6981</v>
      </c>
      <c r="U29" s="18">
        <f t="shared" si="13"/>
        <v>15</v>
      </c>
      <c r="V29" s="19">
        <f t="shared" si="13"/>
        <v>1348</v>
      </c>
      <c r="W29" s="19">
        <f t="shared" si="13"/>
        <v>35530</v>
      </c>
      <c r="X29" s="19">
        <f t="shared" si="20"/>
        <v>33650</v>
      </c>
      <c r="Y29" s="20" t="s">
        <v>8</v>
      </c>
      <c r="Z29" s="21">
        <f t="shared" si="8"/>
        <v>5.1787833827893177</v>
      </c>
      <c r="AA29" s="22">
        <f t="shared" si="9"/>
        <v>26.357566765578635</v>
      </c>
      <c r="AB29" s="103">
        <f t="shared" si="10"/>
        <v>1947.9166666666667</v>
      </c>
      <c r="AC29" s="106">
        <f t="shared" si="21"/>
        <v>0.54774481917919549</v>
      </c>
      <c r="AD29" s="205">
        <v>1070.7236842105265</v>
      </c>
      <c r="AE29" s="132">
        <f t="shared" si="12"/>
        <v>-877.19298245614027</v>
      </c>
      <c r="AF29" s="378"/>
    </row>
    <row r="30" spans="1:32" x14ac:dyDescent="0.25">
      <c r="A30" s="90" t="s">
        <v>47</v>
      </c>
      <c r="B30" s="563"/>
      <c r="C30" s="27">
        <v>16.23</v>
      </c>
      <c r="D30" s="28">
        <v>2246</v>
      </c>
      <c r="E30" s="16">
        <f t="shared" si="0"/>
        <v>138.38570548367221</v>
      </c>
      <c r="F30" s="17">
        <f t="shared" si="1"/>
        <v>2.630314232902033</v>
      </c>
      <c r="G30" s="18">
        <v>42.69</v>
      </c>
      <c r="H30" s="19">
        <v>5891</v>
      </c>
      <c r="I30" s="18">
        <v>15</v>
      </c>
      <c r="J30" s="19">
        <v>1549</v>
      </c>
      <c r="K30" s="19">
        <v>37510</v>
      </c>
      <c r="L30" s="136">
        <v>35530</v>
      </c>
      <c r="M30" s="20" t="s">
        <v>8</v>
      </c>
      <c r="N30" s="21">
        <f t="shared" si="2"/>
        <v>3.803098773402195</v>
      </c>
      <c r="O30" s="22">
        <f t="shared" si="3"/>
        <v>24.2156229825694</v>
      </c>
      <c r="P30" s="23">
        <f t="shared" si="4"/>
        <v>2311.1521873074553</v>
      </c>
      <c r="Q30" s="100">
        <f t="shared" si="18"/>
        <v>0.68967052537845053</v>
      </c>
      <c r="R30" s="17">
        <f t="shared" si="19"/>
        <v>2.630314232902033</v>
      </c>
      <c r="S30" s="18">
        <f t="shared" si="13"/>
        <v>42.69</v>
      </c>
      <c r="T30" s="19">
        <f t="shared" si="13"/>
        <v>5891</v>
      </c>
      <c r="U30" s="18">
        <f t="shared" si="13"/>
        <v>15</v>
      </c>
      <c r="V30" s="19">
        <f t="shared" si="13"/>
        <v>1549</v>
      </c>
      <c r="W30" s="19">
        <f t="shared" si="13"/>
        <v>37510</v>
      </c>
      <c r="X30" s="19">
        <f t="shared" si="20"/>
        <v>35530</v>
      </c>
      <c r="Y30" s="20" t="s">
        <v>8</v>
      </c>
      <c r="Z30" s="21">
        <f t="shared" si="8"/>
        <v>3.803098773402195</v>
      </c>
      <c r="AA30" s="22">
        <f t="shared" si="9"/>
        <v>24.2156229825694</v>
      </c>
      <c r="AB30" s="103">
        <f t="shared" si="10"/>
        <v>2311.1521873074553</v>
      </c>
      <c r="AC30" s="106">
        <f t="shared" si="21"/>
        <v>0.68967052537845053</v>
      </c>
      <c r="AD30" s="205">
        <v>1024.6457178065311</v>
      </c>
      <c r="AE30" s="257">
        <f t="shared" si="12"/>
        <v>-1286.5064695009241</v>
      </c>
      <c r="AF30" s="378"/>
    </row>
    <row r="31" spans="1:32" x14ac:dyDescent="0.25">
      <c r="A31" s="90" t="s">
        <v>48</v>
      </c>
      <c r="B31" s="563"/>
      <c r="C31" s="27">
        <v>3.23</v>
      </c>
      <c r="D31" s="28">
        <v>402</v>
      </c>
      <c r="E31" s="16">
        <f t="shared" si="0"/>
        <v>124.45820433436532</v>
      </c>
      <c r="F31" s="17">
        <f t="shared" si="1"/>
        <v>3</v>
      </c>
      <c r="G31" s="18">
        <v>9.69</v>
      </c>
      <c r="H31" s="19">
        <v>1206</v>
      </c>
      <c r="I31" s="18">
        <v>3</v>
      </c>
      <c r="J31" s="19">
        <v>273</v>
      </c>
      <c r="K31" s="19">
        <v>6910</v>
      </c>
      <c r="L31" s="136">
        <v>6540</v>
      </c>
      <c r="M31" s="20" t="s">
        <v>8</v>
      </c>
      <c r="N31" s="21">
        <f t="shared" si="2"/>
        <v>4.4175824175824179</v>
      </c>
      <c r="O31" s="22">
        <f t="shared" si="3"/>
        <v>25.31135531135531</v>
      </c>
      <c r="P31" s="23">
        <f t="shared" si="4"/>
        <v>2139.3188854489163</v>
      </c>
      <c r="Q31" s="100">
        <f t="shared" si="18"/>
        <v>0.67910447761194026</v>
      </c>
      <c r="R31" s="17">
        <f t="shared" si="19"/>
        <v>3</v>
      </c>
      <c r="S31" s="18">
        <f t="shared" si="13"/>
        <v>9.69</v>
      </c>
      <c r="T31" s="19">
        <f t="shared" si="13"/>
        <v>1206</v>
      </c>
      <c r="U31" s="18">
        <f t="shared" si="13"/>
        <v>3</v>
      </c>
      <c r="V31" s="19">
        <f t="shared" si="13"/>
        <v>273</v>
      </c>
      <c r="W31" s="19">
        <f t="shared" si="13"/>
        <v>6910</v>
      </c>
      <c r="X31" s="19">
        <f t="shared" si="20"/>
        <v>6540</v>
      </c>
      <c r="Y31" s="20" t="s">
        <v>8</v>
      </c>
      <c r="Z31" s="21">
        <f t="shared" si="8"/>
        <v>4.4175824175824179</v>
      </c>
      <c r="AA31" s="22">
        <f t="shared" si="9"/>
        <v>25.31135531135531</v>
      </c>
      <c r="AB31" s="103">
        <f t="shared" si="10"/>
        <v>2139.3188854489163</v>
      </c>
      <c r="AC31" s="106">
        <f t="shared" si="21"/>
        <v>0.67910447761194026</v>
      </c>
      <c r="AD31" s="205">
        <v>1263.1578947368421</v>
      </c>
      <c r="AE31" s="132">
        <f t="shared" si="12"/>
        <v>-876.16099071207418</v>
      </c>
      <c r="AF31" s="378"/>
    </row>
    <row r="32" spans="1:32" x14ac:dyDescent="0.25">
      <c r="A32" s="90" t="s">
        <v>49</v>
      </c>
      <c r="B32" s="563"/>
      <c r="C32" s="27">
        <v>8.82</v>
      </c>
      <c r="D32" s="28">
        <v>1152</v>
      </c>
      <c r="E32" s="16">
        <f t="shared" si="0"/>
        <v>130.61224489795919</v>
      </c>
      <c r="F32" s="17">
        <f t="shared" si="1"/>
        <v>3</v>
      </c>
      <c r="G32" s="18">
        <v>26.46</v>
      </c>
      <c r="H32" s="19">
        <v>3456</v>
      </c>
      <c r="I32" s="18">
        <v>7</v>
      </c>
      <c r="J32" s="19">
        <v>558</v>
      </c>
      <c r="K32" s="19">
        <v>14100</v>
      </c>
      <c r="L32" s="136">
        <v>13350</v>
      </c>
      <c r="M32" s="20" t="s">
        <v>8</v>
      </c>
      <c r="N32" s="21">
        <f t="shared" si="2"/>
        <v>6.193548387096774</v>
      </c>
      <c r="O32" s="22">
        <f t="shared" si="3"/>
        <v>25.268817204301076</v>
      </c>
      <c r="P32" s="23">
        <f t="shared" si="4"/>
        <v>1598.6394557823128</v>
      </c>
      <c r="Q32" s="100">
        <f t="shared" si="18"/>
        <v>0.484375</v>
      </c>
      <c r="R32" s="17">
        <f t="shared" si="19"/>
        <v>3</v>
      </c>
      <c r="S32" s="18">
        <f t="shared" si="13"/>
        <v>26.46</v>
      </c>
      <c r="T32" s="19">
        <f t="shared" si="13"/>
        <v>3456</v>
      </c>
      <c r="U32" s="18">
        <f t="shared" si="13"/>
        <v>7</v>
      </c>
      <c r="V32" s="19">
        <f t="shared" si="13"/>
        <v>558</v>
      </c>
      <c r="W32" s="19">
        <f t="shared" si="13"/>
        <v>14100</v>
      </c>
      <c r="X32" s="19">
        <f t="shared" si="20"/>
        <v>13350</v>
      </c>
      <c r="Y32" s="20" t="s">
        <v>8</v>
      </c>
      <c r="Z32" s="21">
        <f t="shared" si="8"/>
        <v>6.193548387096774</v>
      </c>
      <c r="AA32" s="22">
        <f t="shared" si="9"/>
        <v>25.268817204301076</v>
      </c>
      <c r="AB32" s="103">
        <f t="shared" si="10"/>
        <v>1598.6394557823128</v>
      </c>
      <c r="AC32" s="106">
        <f t="shared" si="21"/>
        <v>0.484375</v>
      </c>
      <c r="AD32" s="205">
        <v>746.03174603174602</v>
      </c>
      <c r="AE32" s="132">
        <f t="shared" si="12"/>
        <v>-852.60770975056676</v>
      </c>
      <c r="AF32" s="378"/>
    </row>
    <row r="33" spans="1:32" x14ac:dyDescent="0.25">
      <c r="A33" s="90" t="s">
        <v>50</v>
      </c>
      <c r="B33" s="563"/>
      <c r="C33" s="27">
        <v>11.54</v>
      </c>
      <c r="D33" s="28">
        <v>1448</v>
      </c>
      <c r="E33" s="16">
        <f t="shared" si="0"/>
        <v>125.47660311958407</v>
      </c>
      <c r="F33" s="17">
        <f t="shared" si="1"/>
        <v>2</v>
      </c>
      <c r="G33" s="18">
        <v>23.08</v>
      </c>
      <c r="H33" s="19">
        <v>2896</v>
      </c>
      <c r="I33" s="18">
        <v>6</v>
      </c>
      <c r="J33" s="19">
        <v>506</v>
      </c>
      <c r="K33" s="19">
        <v>13150</v>
      </c>
      <c r="L33" s="136">
        <v>12450</v>
      </c>
      <c r="M33" s="20" t="s">
        <v>8</v>
      </c>
      <c r="N33" s="21">
        <f t="shared" si="2"/>
        <v>5.7233201581027666</v>
      </c>
      <c r="O33" s="22">
        <f t="shared" si="3"/>
        <v>25.988142292490117</v>
      </c>
      <c r="P33" s="23">
        <f t="shared" si="4"/>
        <v>1139.5147313691509</v>
      </c>
      <c r="Q33" s="100">
        <f t="shared" si="18"/>
        <v>0.34944751381215472</v>
      </c>
      <c r="R33" s="17">
        <f t="shared" si="19"/>
        <v>2</v>
      </c>
      <c r="S33" s="18">
        <f t="shared" si="13"/>
        <v>23.08</v>
      </c>
      <c r="T33" s="19">
        <f t="shared" si="13"/>
        <v>2896</v>
      </c>
      <c r="U33" s="18">
        <f t="shared" si="13"/>
        <v>6</v>
      </c>
      <c r="V33" s="19">
        <f t="shared" si="13"/>
        <v>506</v>
      </c>
      <c r="W33" s="19">
        <f t="shared" si="13"/>
        <v>13150</v>
      </c>
      <c r="X33" s="19">
        <f t="shared" si="20"/>
        <v>12450</v>
      </c>
      <c r="Y33" s="20" t="s">
        <v>8</v>
      </c>
      <c r="Z33" s="21">
        <f t="shared" si="8"/>
        <v>5.7233201581027666</v>
      </c>
      <c r="AA33" s="22">
        <f t="shared" si="9"/>
        <v>25.988142292490117</v>
      </c>
      <c r="AB33" s="103">
        <f t="shared" si="10"/>
        <v>1139.5147313691509</v>
      </c>
      <c r="AC33" s="106">
        <f t="shared" si="21"/>
        <v>0.34944751381215472</v>
      </c>
      <c r="AD33" s="205">
        <v>1482.6689774696708</v>
      </c>
      <c r="AE33" s="132">
        <f t="shared" si="12"/>
        <v>343.15424610051991</v>
      </c>
      <c r="AF33" s="378"/>
    </row>
    <row r="34" spans="1:32" x14ac:dyDescent="0.25">
      <c r="A34" s="90" t="s">
        <v>51</v>
      </c>
      <c r="B34" s="563"/>
      <c r="C34" s="27">
        <v>19.36</v>
      </c>
      <c r="D34" s="28">
        <v>2441</v>
      </c>
      <c r="E34" s="16">
        <f t="shared" si="0"/>
        <v>126.08471074380165</v>
      </c>
      <c r="F34" s="17">
        <f t="shared" si="1"/>
        <v>2</v>
      </c>
      <c r="G34" s="18">
        <v>38.72</v>
      </c>
      <c r="H34" s="19">
        <v>4884</v>
      </c>
      <c r="I34" s="18">
        <v>12</v>
      </c>
      <c r="J34" s="19">
        <v>821</v>
      </c>
      <c r="K34" s="19">
        <v>20700</v>
      </c>
      <c r="L34" s="136">
        <v>19610</v>
      </c>
      <c r="M34" s="20" t="s">
        <v>8</v>
      </c>
      <c r="N34" s="21">
        <f t="shared" si="2"/>
        <v>5.9488428745432396</v>
      </c>
      <c r="O34" s="22">
        <f t="shared" si="3"/>
        <v>25.213154689403169</v>
      </c>
      <c r="P34" s="23">
        <f t="shared" si="4"/>
        <v>1069.2148760330579</v>
      </c>
      <c r="Q34" s="100">
        <f t="shared" si="18"/>
        <v>0.33633756657107744</v>
      </c>
      <c r="R34" s="17">
        <f t="shared" si="19"/>
        <v>2</v>
      </c>
      <c r="S34" s="18">
        <f t="shared" si="13"/>
        <v>38.72</v>
      </c>
      <c r="T34" s="19">
        <f t="shared" si="13"/>
        <v>4884</v>
      </c>
      <c r="U34" s="18">
        <f t="shared" si="13"/>
        <v>12</v>
      </c>
      <c r="V34" s="19">
        <f t="shared" si="13"/>
        <v>821</v>
      </c>
      <c r="W34" s="19">
        <f t="shared" si="13"/>
        <v>20700</v>
      </c>
      <c r="X34" s="19">
        <f t="shared" si="20"/>
        <v>19610</v>
      </c>
      <c r="Y34" s="20" t="s">
        <v>8</v>
      </c>
      <c r="Z34" s="21">
        <f t="shared" si="8"/>
        <v>5.9488428745432396</v>
      </c>
      <c r="AA34" s="22">
        <f t="shared" si="9"/>
        <v>25.213154689403169</v>
      </c>
      <c r="AB34" s="103">
        <f t="shared" si="10"/>
        <v>1069.2148760330579</v>
      </c>
      <c r="AC34" s="106">
        <f t="shared" si="21"/>
        <v>0.33633756657107744</v>
      </c>
      <c r="AD34" s="205">
        <v>1334.1942148760331</v>
      </c>
      <c r="AE34" s="132">
        <f t="shared" si="12"/>
        <v>264.97933884297527</v>
      </c>
      <c r="AF34" s="378"/>
    </row>
    <row r="35" spans="1:32" x14ac:dyDescent="0.25">
      <c r="A35" s="94" t="s">
        <v>52</v>
      </c>
      <c r="B35" s="564"/>
      <c r="C35" s="29">
        <v>16.18</v>
      </c>
      <c r="D35" s="30">
        <v>2228</v>
      </c>
      <c r="E35" s="32">
        <f t="shared" si="0"/>
        <v>137.7008652657602</v>
      </c>
      <c r="F35" s="33">
        <f t="shared" si="1"/>
        <v>2</v>
      </c>
      <c r="G35" s="58">
        <v>32.36</v>
      </c>
      <c r="H35" s="59">
        <v>4456</v>
      </c>
      <c r="I35" s="58">
        <v>10</v>
      </c>
      <c r="J35" s="59">
        <v>795</v>
      </c>
      <c r="K35" s="59">
        <v>18170</v>
      </c>
      <c r="L35" s="139">
        <v>17210</v>
      </c>
      <c r="M35" s="36" t="s">
        <v>8</v>
      </c>
      <c r="N35" s="37">
        <f t="shared" si="2"/>
        <v>5.6050314465408801</v>
      </c>
      <c r="O35" s="38">
        <f t="shared" si="3"/>
        <v>22.855345911949687</v>
      </c>
      <c r="P35" s="39">
        <f t="shared" si="4"/>
        <v>1122.9913473423981</v>
      </c>
      <c r="Q35" s="100">
        <f t="shared" si="18"/>
        <v>0.35682226211849194</v>
      </c>
      <c r="R35" s="33">
        <f t="shared" si="19"/>
        <v>2</v>
      </c>
      <c r="S35" s="34">
        <f t="shared" si="13"/>
        <v>32.36</v>
      </c>
      <c r="T35" s="35">
        <f t="shared" si="13"/>
        <v>4456</v>
      </c>
      <c r="U35" s="34">
        <f t="shared" si="13"/>
        <v>10</v>
      </c>
      <c r="V35" s="35">
        <f t="shared" si="13"/>
        <v>795</v>
      </c>
      <c r="W35" s="35">
        <f t="shared" si="13"/>
        <v>18170</v>
      </c>
      <c r="X35" s="19">
        <f t="shared" si="20"/>
        <v>17210</v>
      </c>
      <c r="Y35" s="36" t="s">
        <v>8</v>
      </c>
      <c r="Z35" s="21">
        <f t="shared" si="8"/>
        <v>5.6050314465408801</v>
      </c>
      <c r="AA35" s="22">
        <f t="shared" si="9"/>
        <v>22.855345911949687</v>
      </c>
      <c r="AB35" s="103">
        <f t="shared" si="10"/>
        <v>1122.9913473423981</v>
      </c>
      <c r="AC35" s="106">
        <f t="shared" si="21"/>
        <v>0.35682226211849194</v>
      </c>
      <c r="AD35" s="205">
        <v>1246.6007416563659</v>
      </c>
      <c r="AE35" s="132">
        <f t="shared" si="12"/>
        <v>123.60939431396787</v>
      </c>
      <c r="AF35" s="378"/>
    </row>
    <row r="36" spans="1:32" x14ac:dyDescent="0.25">
      <c r="A36" s="92" t="s">
        <v>24</v>
      </c>
      <c r="B36" s="44"/>
      <c r="C36" s="45">
        <f>SUM(C25:C35)</f>
        <v>164.87</v>
      </c>
      <c r="D36" s="46">
        <f>SUM(D25:D35)</f>
        <v>21065</v>
      </c>
      <c r="E36" s="80">
        <f t="shared" si="0"/>
        <v>127.76733183720506</v>
      </c>
      <c r="F36" s="81"/>
      <c r="G36" s="45">
        <f t="shared" ref="G36:L36" si="22">SUM(G25:G35)</f>
        <v>404.25</v>
      </c>
      <c r="H36" s="46">
        <f t="shared" si="22"/>
        <v>51678</v>
      </c>
      <c r="I36" s="45">
        <f t="shared" si="22"/>
        <v>126</v>
      </c>
      <c r="J36" s="46">
        <f t="shared" si="22"/>
        <v>11460</v>
      </c>
      <c r="K36" s="46">
        <f t="shared" si="22"/>
        <v>280720</v>
      </c>
      <c r="L36" s="46">
        <f t="shared" si="22"/>
        <v>265870</v>
      </c>
      <c r="M36" s="74" t="s">
        <v>8</v>
      </c>
      <c r="N36" s="75">
        <f t="shared" si="2"/>
        <v>4.5094240837696331</v>
      </c>
      <c r="O36" s="76">
        <f t="shared" si="3"/>
        <v>24.495636998254799</v>
      </c>
      <c r="P36" s="77">
        <f t="shared" si="4"/>
        <v>1702.6748347182629</v>
      </c>
      <c r="Q36" s="101">
        <f>J36/D36</f>
        <v>0.5440303821504866</v>
      </c>
      <c r="R36" s="81"/>
      <c r="S36" s="45">
        <f t="shared" ref="S36:X36" si="23">SUM(S25:S35)</f>
        <v>404.25</v>
      </c>
      <c r="T36" s="46">
        <f t="shared" si="23"/>
        <v>51678</v>
      </c>
      <c r="U36" s="45">
        <f t="shared" si="23"/>
        <v>126</v>
      </c>
      <c r="V36" s="46">
        <f t="shared" si="23"/>
        <v>11460</v>
      </c>
      <c r="W36" s="46">
        <f t="shared" si="23"/>
        <v>280720</v>
      </c>
      <c r="X36" s="46">
        <f t="shared" si="23"/>
        <v>265870</v>
      </c>
      <c r="Y36" s="74" t="s">
        <v>8</v>
      </c>
      <c r="Z36" s="75">
        <f t="shared" si="8"/>
        <v>4.5094240837696331</v>
      </c>
      <c r="AA36" s="76">
        <f t="shared" si="9"/>
        <v>24.495636998254799</v>
      </c>
      <c r="AB36" s="112">
        <f t="shared" si="10"/>
        <v>1702.6748347182629</v>
      </c>
      <c r="AC36" s="107">
        <f>V36/D36</f>
        <v>0.5440303821504866</v>
      </c>
      <c r="AD36" s="205">
        <v>1210.5295080972887</v>
      </c>
      <c r="AE36" s="132">
        <f t="shared" si="12"/>
        <v>-492.14532662097417</v>
      </c>
      <c r="AF36" s="378"/>
    </row>
    <row r="37" spans="1:32" x14ac:dyDescent="0.25">
      <c r="A37" s="117" t="s">
        <v>16</v>
      </c>
      <c r="B37" s="565">
        <v>2005</v>
      </c>
      <c r="C37" s="115">
        <v>5.16</v>
      </c>
      <c r="D37" s="116">
        <v>525</v>
      </c>
      <c r="E37" s="63">
        <f>D37/C37</f>
        <v>101.74418604651163</v>
      </c>
      <c r="F37" s="64">
        <f t="shared" si="1"/>
        <v>2</v>
      </c>
      <c r="G37" s="6">
        <v>10.32</v>
      </c>
      <c r="H37" s="5">
        <v>1050</v>
      </c>
      <c r="I37" s="6">
        <v>2</v>
      </c>
      <c r="J37" s="5">
        <v>239</v>
      </c>
      <c r="K37" s="5">
        <v>4700</v>
      </c>
      <c r="L37" s="137">
        <v>4450</v>
      </c>
      <c r="M37" s="85" t="s">
        <v>8</v>
      </c>
      <c r="N37" s="86">
        <f t="shared" si="2"/>
        <v>4.3933054393305442</v>
      </c>
      <c r="O37" s="87">
        <f t="shared" si="3"/>
        <v>19.665271966527197</v>
      </c>
      <c r="P37" s="70">
        <f>K37/C37</f>
        <v>910.85271317829449</v>
      </c>
      <c r="Q37" s="100">
        <f t="shared" ref="Q37:Q47" si="24">J37/D37</f>
        <v>0.45523809523809522</v>
      </c>
      <c r="R37" s="88">
        <f t="shared" ref="R37:R45" si="25">S37/C37</f>
        <v>2</v>
      </c>
      <c r="S37" s="65">
        <f t="shared" si="13"/>
        <v>10.32</v>
      </c>
      <c r="T37" s="66">
        <f t="shared" si="13"/>
        <v>1050</v>
      </c>
      <c r="U37" s="65">
        <f t="shared" si="13"/>
        <v>2</v>
      </c>
      <c r="V37" s="66">
        <f t="shared" si="13"/>
        <v>239</v>
      </c>
      <c r="W37" s="66">
        <f t="shared" si="13"/>
        <v>4700</v>
      </c>
      <c r="X37" s="66">
        <f t="shared" si="13"/>
        <v>4450</v>
      </c>
      <c r="Y37" s="85" t="s">
        <v>8</v>
      </c>
      <c r="Z37" s="21">
        <f t="shared" si="8"/>
        <v>4.3933054393305442</v>
      </c>
      <c r="AA37" s="22">
        <f t="shared" si="9"/>
        <v>19.665271966527197</v>
      </c>
      <c r="AB37" s="103">
        <f t="shared" si="10"/>
        <v>910.85271317829449</v>
      </c>
      <c r="AC37" s="106">
        <f t="shared" ref="AC37:AC47" si="26">V37/D37</f>
        <v>0.45523809523809522</v>
      </c>
      <c r="AD37" s="205">
        <v>1124.031007751938</v>
      </c>
      <c r="AE37" s="132">
        <f t="shared" si="12"/>
        <v>213.17829457364348</v>
      </c>
      <c r="AF37" s="378"/>
    </row>
    <row r="38" spans="1:32" x14ac:dyDescent="0.25">
      <c r="A38" s="90" t="s">
        <v>53</v>
      </c>
      <c r="B38" s="560"/>
      <c r="C38" s="27">
        <v>11.02</v>
      </c>
      <c r="D38" s="28">
        <v>1426</v>
      </c>
      <c r="E38" s="16">
        <f t="shared" ref="E38:E47" si="27">D38/C38</f>
        <v>129.40108892921961</v>
      </c>
      <c r="F38" s="17">
        <f t="shared" si="1"/>
        <v>2</v>
      </c>
      <c r="G38" s="18">
        <v>22.04</v>
      </c>
      <c r="H38" s="19">
        <v>2858</v>
      </c>
      <c r="I38" s="18">
        <v>7</v>
      </c>
      <c r="J38" s="19">
        <v>760</v>
      </c>
      <c r="K38" s="19">
        <v>15720</v>
      </c>
      <c r="L38" s="136">
        <v>14890</v>
      </c>
      <c r="M38" s="20" t="s">
        <v>8</v>
      </c>
      <c r="N38" s="21">
        <f t="shared" si="2"/>
        <v>3.7605263157894737</v>
      </c>
      <c r="O38" s="22">
        <f t="shared" si="3"/>
        <v>20.684210526315791</v>
      </c>
      <c r="P38" s="23">
        <f t="shared" ref="P38:P47" si="28">K38/C38</f>
        <v>1426.4972776769509</v>
      </c>
      <c r="Q38" s="100">
        <f t="shared" si="24"/>
        <v>0.53295932678821878</v>
      </c>
      <c r="R38" s="17">
        <f t="shared" si="25"/>
        <v>2</v>
      </c>
      <c r="S38" s="18">
        <f t="shared" si="13"/>
        <v>22.04</v>
      </c>
      <c r="T38" s="19">
        <f t="shared" si="13"/>
        <v>2858</v>
      </c>
      <c r="U38" s="18">
        <f t="shared" si="13"/>
        <v>7</v>
      </c>
      <c r="V38" s="19">
        <f t="shared" si="13"/>
        <v>760</v>
      </c>
      <c r="W38" s="19">
        <f t="shared" si="13"/>
        <v>15720</v>
      </c>
      <c r="X38" s="66">
        <f t="shared" si="13"/>
        <v>14890</v>
      </c>
      <c r="Y38" s="20" t="s">
        <v>8</v>
      </c>
      <c r="Z38" s="21">
        <f t="shared" si="8"/>
        <v>3.7605263157894737</v>
      </c>
      <c r="AA38" s="22">
        <f t="shared" si="9"/>
        <v>20.684210526315791</v>
      </c>
      <c r="AB38" s="103">
        <f t="shared" si="10"/>
        <v>1426.4972776769509</v>
      </c>
      <c r="AC38" s="106">
        <f t="shared" si="26"/>
        <v>0.53295932678821878</v>
      </c>
      <c r="AD38" s="205">
        <v>1539.0199637023595</v>
      </c>
      <c r="AE38" s="132">
        <f t="shared" si="12"/>
        <v>112.52268602540858</v>
      </c>
      <c r="AF38" s="378"/>
    </row>
    <row r="39" spans="1:32" x14ac:dyDescent="0.25">
      <c r="A39" s="90" t="s">
        <v>54</v>
      </c>
      <c r="B39" s="560"/>
      <c r="C39" s="27">
        <v>4.38</v>
      </c>
      <c r="D39" s="28">
        <v>465</v>
      </c>
      <c r="E39" s="16">
        <f t="shared" si="27"/>
        <v>106.16438356164385</v>
      </c>
      <c r="F39" s="17">
        <f t="shared" si="1"/>
        <v>1</v>
      </c>
      <c r="G39" s="18">
        <v>4.38</v>
      </c>
      <c r="H39" s="19">
        <v>465</v>
      </c>
      <c r="I39" s="18">
        <v>3</v>
      </c>
      <c r="J39" s="19">
        <v>399</v>
      </c>
      <c r="K39" s="19">
        <v>7060</v>
      </c>
      <c r="L39" s="136">
        <v>6690</v>
      </c>
      <c r="M39" s="20" t="s">
        <v>8</v>
      </c>
      <c r="N39" s="21">
        <f t="shared" si="2"/>
        <v>1.1654135338345866</v>
      </c>
      <c r="O39" s="22">
        <f t="shared" si="3"/>
        <v>17.694235588972433</v>
      </c>
      <c r="P39" s="23">
        <f t="shared" si="28"/>
        <v>1611.8721461187215</v>
      </c>
      <c r="Q39" s="100">
        <f t="shared" si="24"/>
        <v>0.85806451612903223</v>
      </c>
      <c r="R39" s="17">
        <f t="shared" si="25"/>
        <v>1</v>
      </c>
      <c r="S39" s="18">
        <f t="shared" si="13"/>
        <v>4.38</v>
      </c>
      <c r="T39" s="19">
        <f t="shared" si="13"/>
        <v>465</v>
      </c>
      <c r="U39" s="18">
        <f t="shared" si="13"/>
        <v>3</v>
      </c>
      <c r="V39" s="19">
        <f t="shared" si="13"/>
        <v>399</v>
      </c>
      <c r="W39" s="19">
        <f t="shared" si="13"/>
        <v>7060</v>
      </c>
      <c r="X39" s="66">
        <f t="shared" si="13"/>
        <v>6690</v>
      </c>
      <c r="Y39" s="20" t="s">
        <v>8</v>
      </c>
      <c r="Z39" s="21">
        <f t="shared" si="8"/>
        <v>1.1654135338345866</v>
      </c>
      <c r="AA39" s="22">
        <f t="shared" si="9"/>
        <v>17.694235588972433</v>
      </c>
      <c r="AB39" s="103">
        <f t="shared" si="10"/>
        <v>1611.8721461187215</v>
      </c>
      <c r="AC39" s="106">
        <f t="shared" si="26"/>
        <v>0.85806451612903223</v>
      </c>
      <c r="AD39" s="205">
        <v>1173.5159817351598</v>
      </c>
      <c r="AE39" s="132">
        <f t="shared" si="12"/>
        <v>-438.35616438356169</v>
      </c>
      <c r="AF39" s="378"/>
    </row>
    <row r="40" spans="1:32" x14ac:dyDescent="0.25">
      <c r="A40" s="90" t="s">
        <v>17</v>
      </c>
      <c r="B40" s="560"/>
      <c r="C40" s="27">
        <v>9.39</v>
      </c>
      <c r="D40" s="28">
        <v>912</v>
      </c>
      <c r="E40" s="16">
        <f t="shared" si="27"/>
        <v>97.124600638977626</v>
      </c>
      <c r="F40" s="17">
        <f t="shared" si="1"/>
        <v>2</v>
      </c>
      <c r="G40" s="18">
        <v>18.78</v>
      </c>
      <c r="H40" s="19">
        <v>1824</v>
      </c>
      <c r="I40" s="18">
        <v>7</v>
      </c>
      <c r="J40" s="19">
        <v>492</v>
      </c>
      <c r="K40" s="19">
        <v>10260</v>
      </c>
      <c r="L40" s="136">
        <v>9720</v>
      </c>
      <c r="M40" s="20" t="s">
        <v>8</v>
      </c>
      <c r="N40" s="21">
        <f t="shared" si="2"/>
        <v>3.7073170731707319</v>
      </c>
      <c r="O40" s="22">
        <f t="shared" si="3"/>
        <v>20.853658536585368</v>
      </c>
      <c r="P40" s="23">
        <f t="shared" si="28"/>
        <v>1092.6517571884983</v>
      </c>
      <c r="Q40" s="100">
        <f t="shared" si="24"/>
        <v>0.53947368421052633</v>
      </c>
      <c r="R40" s="17">
        <f t="shared" si="25"/>
        <v>2</v>
      </c>
      <c r="S40" s="18">
        <f t="shared" si="13"/>
        <v>18.78</v>
      </c>
      <c r="T40" s="19">
        <f t="shared" si="13"/>
        <v>1824</v>
      </c>
      <c r="U40" s="18">
        <f t="shared" si="13"/>
        <v>7</v>
      </c>
      <c r="V40" s="19">
        <f t="shared" si="13"/>
        <v>492</v>
      </c>
      <c r="W40" s="19">
        <f t="shared" si="13"/>
        <v>10260</v>
      </c>
      <c r="X40" s="66">
        <f t="shared" si="13"/>
        <v>9720</v>
      </c>
      <c r="Y40" s="20" t="s">
        <v>8</v>
      </c>
      <c r="Z40" s="21">
        <f t="shared" si="8"/>
        <v>3.7073170731707319</v>
      </c>
      <c r="AA40" s="22">
        <f t="shared" si="9"/>
        <v>20.853658536585368</v>
      </c>
      <c r="AB40" s="103">
        <f t="shared" si="10"/>
        <v>1092.6517571884983</v>
      </c>
      <c r="AC40" s="106">
        <f t="shared" si="26"/>
        <v>0.53947368421052633</v>
      </c>
      <c r="AD40" s="205">
        <v>965.92119275825337</v>
      </c>
      <c r="AE40" s="132">
        <f t="shared" si="12"/>
        <v>-126.73056443024495</v>
      </c>
      <c r="AF40" s="378"/>
    </row>
    <row r="41" spans="1:32" x14ac:dyDescent="0.25">
      <c r="A41" s="90" t="s">
        <v>55</v>
      </c>
      <c r="B41" s="560"/>
      <c r="C41" s="27">
        <v>4.76</v>
      </c>
      <c r="D41" s="28">
        <v>513</v>
      </c>
      <c r="E41" s="16">
        <f t="shared" si="27"/>
        <v>107.77310924369749</v>
      </c>
      <c r="F41" s="17">
        <f t="shared" si="1"/>
        <v>1</v>
      </c>
      <c r="G41" s="18">
        <v>4.76</v>
      </c>
      <c r="H41" s="19">
        <v>513</v>
      </c>
      <c r="I41" s="18">
        <v>4</v>
      </c>
      <c r="J41" s="19">
        <v>444</v>
      </c>
      <c r="K41" s="19">
        <v>7850</v>
      </c>
      <c r="L41" s="136">
        <v>7440</v>
      </c>
      <c r="M41" s="20" t="s">
        <v>8</v>
      </c>
      <c r="N41" s="21">
        <f t="shared" si="2"/>
        <v>1.1554054054054055</v>
      </c>
      <c r="O41" s="22">
        <f t="shared" si="3"/>
        <v>17.68018018018018</v>
      </c>
      <c r="P41" s="23">
        <f t="shared" si="28"/>
        <v>1649.1596638655462</v>
      </c>
      <c r="Q41" s="100">
        <f t="shared" si="24"/>
        <v>0.86549707602339176</v>
      </c>
      <c r="R41" s="17">
        <f t="shared" si="25"/>
        <v>1</v>
      </c>
      <c r="S41" s="18">
        <f t="shared" si="13"/>
        <v>4.76</v>
      </c>
      <c r="T41" s="19">
        <f t="shared" si="13"/>
        <v>513</v>
      </c>
      <c r="U41" s="18">
        <f t="shared" si="13"/>
        <v>4</v>
      </c>
      <c r="V41" s="19">
        <f t="shared" si="13"/>
        <v>444</v>
      </c>
      <c r="W41" s="19">
        <f t="shared" si="13"/>
        <v>7850</v>
      </c>
      <c r="X41" s="66">
        <f t="shared" si="13"/>
        <v>7440</v>
      </c>
      <c r="Y41" s="20" t="s">
        <v>8</v>
      </c>
      <c r="Z41" s="21">
        <f t="shared" si="8"/>
        <v>1.1554054054054055</v>
      </c>
      <c r="AA41" s="22">
        <f t="shared" si="9"/>
        <v>17.68018018018018</v>
      </c>
      <c r="AB41" s="103">
        <f t="shared" si="10"/>
        <v>1649.1596638655462</v>
      </c>
      <c r="AC41" s="106">
        <f t="shared" si="26"/>
        <v>0.86549707602339176</v>
      </c>
      <c r="AD41" s="205">
        <v>1445.3781512605042</v>
      </c>
      <c r="AE41" s="132">
        <f t="shared" si="12"/>
        <v>-203.78151260504205</v>
      </c>
      <c r="AF41" s="378"/>
    </row>
    <row r="42" spans="1:32" x14ac:dyDescent="0.25">
      <c r="A42" s="90" t="s">
        <v>56</v>
      </c>
      <c r="B42" s="560"/>
      <c r="C42" s="27">
        <v>0.86</v>
      </c>
      <c r="D42" s="28">
        <v>110</v>
      </c>
      <c r="E42" s="16">
        <f t="shared" si="27"/>
        <v>127.90697674418605</v>
      </c>
      <c r="F42" s="17">
        <f t="shared" si="1"/>
        <v>2</v>
      </c>
      <c r="G42" s="6">
        <v>1.72</v>
      </c>
      <c r="H42" s="5">
        <v>220</v>
      </c>
      <c r="I42" s="6">
        <v>2</v>
      </c>
      <c r="J42" s="5">
        <v>42</v>
      </c>
      <c r="K42" s="5">
        <v>970</v>
      </c>
      <c r="L42" s="136">
        <v>920</v>
      </c>
      <c r="M42" s="20" t="s">
        <v>8</v>
      </c>
      <c r="N42" s="21">
        <f t="shared" si="2"/>
        <v>5.2380952380952381</v>
      </c>
      <c r="O42" s="22">
        <f t="shared" si="3"/>
        <v>23.095238095238095</v>
      </c>
      <c r="P42" s="23">
        <f t="shared" si="28"/>
        <v>1127.9069767441861</v>
      </c>
      <c r="Q42" s="100">
        <f t="shared" si="24"/>
        <v>0.38181818181818183</v>
      </c>
      <c r="R42" s="17">
        <f t="shared" si="25"/>
        <v>2</v>
      </c>
      <c r="S42" s="18">
        <f t="shared" si="13"/>
        <v>1.72</v>
      </c>
      <c r="T42" s="19">
        <f t="shared" si="13"/>
        <v>220</v>
      </c>
      <c r="U42" s="18">
        <f t="shared" si="13"/>
        <v>2</v>
      </c>
      <c r="V42" s="19">
        <f t="shared" si="13"/>
        <v>42</v>
      </c>
      <c r="W42" s="19">
        <f t="shared" si="13"/>
        <v>970</v>
      </c>
      <c r="X42" s="66">
        <f t="shared" si="13"/>
        <v>920</v>
      </c>
      <c r="Y42" s="20" t="s">
        <v>8</v>
      </c>
      <c r="Z42" s="21">
        <f t="shared" si="8"/>
        <v>5.2380952380952381</v>
      </c>
      <c r="AA42" s="22">
        <f t="shared" si="9"/>
        <v>23.095238095238095</v>
      </c>
      <c r="AB42" s="103">
        <f t="shared" si="10"/>
        <v>1127.9069767441861</v>
      </c>
      <c r="AC42" s="106">
        <f t="shared" si="26"/>
        <v>0.38181818181818183</v>
      </c>
      <c r="AD42" s="205">
        <v>1302.3255813953488</v>
      </c>
      <c r="AE42" s="132">
        <f t="shared" si="12"/>
        <v>174.4186046511627</v>
      </c>
      <c r="AF42" s="378"/>
    </row>
    <row r="43" spans="1:32" x14ac:dyDescent="0.25">
      <c r="A43" s="90" t="s">
        <v>20</v>
      </c>
      <c r="B43" s="560"/>
      <c r="C43" s="27">
        <v>10.08</v>
      </c>
      <c r="D43" s="28">
        <v>1159</v>
      </c>
      <c r="E43" s="16">
        <f t="shared" si="27"/>
        <v>114.98015873015873</v>
      </c>
      <c r="F43" s="17">
        <f t="shared" si="1"/>
        <v>2</v>
      </c>
      <c r="G43" s="18">
        <v>20.16</v>
      </c>
      <c r="H43" s="19">
        <v>2320</v>
      </c>
      <c r="I43" s="18">
        <v>4</v>
      </c>
      <c r="J43" s="19">
        <v>687</v>
      </c>
      <c r="K43" s="19">
        <v>14080</v>
      </c>
      <c r="L43" s="136">
        <v>13340</v>
      </c>
      <c r="M43" s="20" t="s">
        <v>8</v>
      </c>
      <c r="N43" s="21">
        <f t="shared" si="2"/>
        <v>3.3770014556040757</v>
      </c>
      <c r="O43" s="22">
        <f t="shared" si="3"/>
        <v>20.49490538573508</v>
      </c>
      <c r="P43" s="23">
        <f t="shared" si="28"/>
        <v>1396.8253968253969</v>
      </c>
      <c r="Q43" s="100">
        <f t="shared" si="24"/>
        <v>0.5927523727351165</v>
      </c>
      <c r="R43" s="17">
        <f t="shared" si="25"/>
        <v>2</v>
      </c>
      <c r="S43" s="18">
        <f t="shared" si="13"/>
        <v>20.16</v>
      </c>
      <c r="T43" s="19">
        <f t="shared" si="13"/>
        <v>2320</v>
      </c>
      <c r="U43" s="18">
        <f t="shared" si="13"/>
        <v>4</v>
      </c>
      <c r="V43" s="19">
        <f t="shared" si="13"/>
        <v>687</v>
      </c>
      <c r="W43" s="19">
        <f t="shared" si="13"/>
        <v>14080</v>
      </c>
      <c r="X43" s="66">
        <f t="shared" si="13"/>
        <v>13340</v>
      </c>
      <c r="Y43" s="20" t="s">
        <v>8</v>
      </c>
      <c r="Z43" s="21">
        <f t="shared" si="8"/>
        <v>3.3770014556040757</v>
      </c>
      <c r="AA43" s="22">
        <f t="shared" si="9"/>
        <v>20.49490538573508</v>
      </c>
      <c r="AB43" s="103">
        <f t="shared" si="10"/>
        <v>1396.8253968253969</v>
      </c>
      <c r="AC43" s="106">
        <f t="shared" si="26"/>
        <v>0.5927523727351165</v>
      </c>
      <c r="AD43" s="205">
        <v>1420.6349206349207</v>
      </c>
      <c r="AE43" s="132">
        <f t="shared" si="12"/>
        <v>23.809523809523853</v>
      </c>
      <c r="AF43" s="378"/>
    </row>
    <row r="44" spans="1:32" x14ac:dyDescent="0.25">
      <c r="A44" s="90" t="s">
        <v>19</v>
      </c>
      <c r="B44" s="560"/>
      <c r="C44" s="27">
        <v>10.83</v>
      </c>
      <c r="D44" s="28">
        <v>1290</v>
      </c>
      <c r="E44" s="16">
        <f t="shared" si="27"/>
        <v>119.11357340720221</v>
      </c>
      <c r="F44" s="17">
        <f t="shared" si="1"/>
        <v>2</v>
      </c>
      <c r="G44" s="18">
        <v>21.66</v>
      </c>
      <c r="H44" s="19">
        <v>2580</v>
      </c>
      <c r="I44" s="18">
        <v>5</v>
      </c>
      <c r="J44" s="19">
        <v>519</v>
      </c>
      <c r="K44" s="19">
        <v>10030</v>
      </c>
      <c r="L44" s="136">
        <v>9500</v>
      </c>
      <c r="M44" s="20" t="s">
        <v>8</v>
      </c>
      <c r="N44" s="21">
        <f t="shared" si="2"/>
        <v>4.9710982658959537</v>
      </c>
      <c r="O44" s="22">
        <f t="shared" si="3"/>
        <v>19.325626204238922</v>
      </c>
      <c r="P44" s="23">
        <f t="shared" si="28"/>
        <v>926.13111726685133</v>
      </c>
      <c r="Q44" s="100">
        <f t="shared" si="24"/>
        <v>0.40232558139534885</v>
      </c>
      <c r="R44" s="17">
        <f t="shared" si="25"/>
        <v>2</v>
      </c>
      <c r="S44" s="18">
        <f t="shared" si="13"/>
        <v>21.66</v>
      </c>
      <c r="T44" s="19">
        <f t="shared" si="13"/>
        <v>2580</v>
      </c>
      <c r="U44" s="18">
        <f t="shared" si="13"/>
        <v>5</v>
      </c>
      <c r="V44" s="19">
        <f t="shared" si="13"/>
        <v>519</v>
      </c>
      <c r="W44" s="19">
        <f t="shared" si="13"/>
        <v>10030</v>
      </c>
      <c r="X44" s="66">
        <f t="shared" si="13"/>
        <v>9500</v>
      </c>
      <c r="Y44" s="20" t="s">
        <v>8</v>
      </c>
      <c r="Z44" s="21">
        <f t="shared" si="8"/>
        <v>4.9710982658959537</v>
      </c>
      <c r="AA44" s="22">
        <f t="shared" si="9"/>
        <v>19.325626204238922</v>
      </c>
      <c r="AB44" s="103">
        <f t="shared" si="10"/>
        <v>926.13111726685133</v>
      </c>
      <c r="AC44" s="106">
        <f t="shared" si="26"/>
        <v>0.40232558139534885</v>
      </c>
      <c r="AD44" s="205">
        <v>1108.03324099723</v>
      </c>
      <c r="AE44" s="132">
        <f t="shared" si="12"/>
        <v>181.90212373037866</v>
      </c>
      <c r="AF44" s="378"/>
    </row>
    <row r="45" spans="1:32" x14ac:dyDescent="0.25">
      <c r="A45" s="94" t="s">
        <v>21</v>
      </c>
      <c r="B45" s="566"/>
      <c r="C45" s="29">
        <v>0.83</v>
      </c>
      <c r="D45" s="30">
        <v>98</v>
      </c>
      <c r="E45" s="32">
        <f t="shared" si="27"/>
        <v>118.07228915662651</v>
      </c>
      <c r="F45" s="33">
        <f t="shared" si="1"/>
        <v>2</v>
      </c>
      <c r="G45" s="18">
        <v>1.66</v>
      </c>
      <c r="H45" s="19">
        <v>196</v>
      </c>
      <c r="I45" s="18">
        <v>2</v>
      </c>
      <c r="J45" s="19">
        <v>48</v>
      </c>
      <c r="K45" s="19">
        <v>1030</v>
      </c>
      <c r="L45" s="137">
        <v>980</v>
      </c>
      <c r="M45" s="36" t="s">
        <v>8</v>
      </c>
      <c r="N45" s="37">
        <f t="shared" si="2"/>
        <v>4.083333333333333</v>
      </c>
      <c r="O45" s="38">
        <f t="shared" si="3"/>
        <v>21.458333333333332</v>
      </c>
      <c r="P45" s="39">
        <f t="shared" si="28"/>
        <v>1240.9638554216867</v>
      </c>
      <c r="Q45" s="100">
        <f t="shared" si="24"/>
        <v>0.48979591836734693</v>
      </c>
      <c r="R45" s="33">
        <f t="shared" si="25"/>
        <v>2</v>
      </c>
      <c r="S45" s="34">
        <f t="shared" si="13"/>
        <v>1.66</v>
      </c>
      <c r="T45" s="35">
        <f t="shared" si="13"/>
        <v>196</v>
      </c>
      <c r="U45" s="34">
        <f t="shared" si="13"/>
        <v>2</v>
      </c>
      <c r="V45" s="35">
        <f t="shared" si="13"/>
        <v>48</v>
      </c>
      <c r="W45" s="35">
        <f t="shared" si="13"/>
        <v>1030</v>
      </c>
      <c r="X45" s="66">
        <f t="shared" si="13"/>
        <v>980</v>
      </c>
      <c r="Y45" s="36" t="s">
        <v>8</v>
      </c>
      <c r="Z45" s="21">
        <f t="shared" si="8"/>
        <v>4.083333333333333</v>
      </c>
      <c r="AA45" s="22">
        <f t="shared" si="9"/>
        <v>21.458333333333332</v>
      </c>
      <c r="AB45" s="103">
        <f t="shared" si="10"/>
        <v>1240.9638554216867</v>
      </c>
      <c r="AC45" s="106">
        <f t="shared" si="26"/>
        <v>0.48979591836734693</v>
      </c>
      <c r="AD45" s="205">
        <v>891.56626506024099</v>
      </c>
      <c r="AE45" s="132">
        <f t="shared" si="12"/>
        <v>-349.39759036144574</v>
      </c>
      <c r="AF45" s="378"/>
    </row>
    <row r="46" spans="1:32" ht="15.75" thickBot="1" x14ac:dyDescent="0.3">
      <c r="A46" s="122" t="s">
        <v>24</v>
      </c>
      <c r="B46" s="123"/>
      <c r="C46" s="98">
        <f t="shared" ref="C46:D46" si="29">SUM(C37:C45)</f>
        <v>57.309999999999995</v>
      </c>
      <c r="D46" s="99">
        <f t="shared" si="29"/>
        <v>6498</v>
      </c>
      <c r="E46" s="124">
        <f t="shared" si="27"/>
        <v>113.38335369045542</v>
      </c>
      <c r="F46" s="97"/>
      <c r="G46" s="98">
        <f t="shared" ref="G46:L46" si="30">SUM(G37:G45)</f>
        <v>105.47999999999999</v>
      </c>
      <c r="H46" s="99">
        <f t="shared" si="30"/>
        <v>12026</v>
      </c>
      <c r="I46" s="98">
        <f t="shared" si="30"/>
        <v>36</v>
      </c>
      <c r="J46" s="99">
        <f t="shared" si="30"/>
        <v>3630</v>
      </c>
      <c r="K46" s="99">
        <f t="shared" si="30"/>
        <v>71700</v>
      </c>
      <c r="L46" s="99">
        <f t="shared" si="30"/>
        <v>67930</v>
      </c>
      <c r="M46" s="125" t="s">
        <v>8</v>
      </c>
      <c r="N46" s="126">
        <f t="shared" si="2"/>
        <v>3.3129476584022037</v>
      </c>
      <c r="O46" s="127">
        <f t="shared" si="3"/>
        <v>19.75206611570248</v>
      </c>
      <c r="P46" s="110">
        <f t="shared" si="28"/>
        <v>1251.0905601116735</v>
      </c>
      <c r="Q46" s="113">
        <f t="shared" si="24"/>
        <v>0.55863342566943675</v>
      </c>
      <c r="R46" s="97"/>
      <c r="S46" s="98">
        <f t="shared" ref="S46:X46" si="31">SUM(S37:S45)</f>
        <v>105.47999999999999</v>
      </c>
      <c r="T46" s="99">
        <f t="shared" si="31"/>
        <v>12026</v>
      </c>
      <c r="U46" s="98">
        <f t="shared" si="31"/>
        <v>36</v>
      </c>
      <c r="V46" s="99">
        <f t="shared" si="31"/>
        <v>3630</v>
      </c>
      <c r="W46" s="99">
        <f t="shared" si="31"/>
        <v>71700</v>
      </c>
      <c r="X46" s="99">
        <f t="shared" si="31"/>
        <v>67930</v>
      </c>
      <c r="Y46" s="125" t="s">
        <v>8</v>
      </c>
      <c r="Z46" s="126">
        <f t="shared" si="8"/>
        <v>3.3129476584022037</v>
      </c>
      <c r="AA46" s="127">
        <f t="shared" si="9"/>
        <v>19.75206611570248</v>
      </c>
      <c r="AB46" s="128">
        <f t="shared" si="10"/>
        <v>1251.0905601116735</v>
      </c>
      <c r="AC46" s="108">
        <f t="shared" si="26"/>
        <v>0.55863342566943675</v>
      </c>
    </row>
    <row r="47" spans="1:32" ht="15.75" thickBot="1" x14ac:dyDescent="0.3">
      <c r="A47" s="93" t="s">
        <v>25</v>
      </c>
      <c r="B47" s="52"/>
      <c r="C47" s="40">
        <f t="shared" ref="C47:D47" si="32">C24+C36+C46</f>
        <v>507.90000000000003</v>
      </c>
      <c r="D47" s="41">
        <f t="shared" si="32"/>
        <v>63409</v>
      </c>
      <c r="E47" s="10">
        <f t="shared" si="27"/>
        <v>124.8454420161449</v>
      </c>
      <c r="F47" s="53"/>
      <c r="G47" s="40">
        <f t="shared" ref="G47:L47" si="33">G24+G36+G46</f>
        <v>1120.92</v>
      </c>
      <c r="H47" s="41">
        <f t="shared" si="33"/>
        <v>140512</v>
      </c>
      <c r="I47" s="40">
        <f t="shared" si="33"/>
        <v>342</v>
      </c>
      <c r="J47" s="41">
        <f t="shared" si="33"/>
        <v>31133</v>
      </c>
      <c r="K47" s="41">
        <f t="shared" si="33"/>
        <v>750880</v>
      </c>
      <c r="L47" s="41">
        <f t="shared" si="33"/>
        <v>711190</v>
      </c>
      <c r="M47" s="9" t="s">
        <v>8</v>
      </c>
      <c r="N47" s="12">
        <f t="shared" si="2"/>
        <v>4.5132817267850838</v>
      </c>
      <c r="O47" s="13">
        <f t="shared" si="3"/>
        <v>24.118459512414478</v>
      </c>
      <c r="P47" s="26">
        <f t="shared" si="28"/>
        <v>1478.4012600905689</v>
      </c>
      <c r="Q47" s="114">
        <f t="shared" si="24"/>
        <v>0.49098708385244999</v>
      </c>
      <c r="R47" s="53"/>
      <c r="S47" s="40">
        <f t="shared" ref="S47:X47" si="34">S24+S36+S46</f>
        <v>1120.92</v>
      </c>
      <c r="T47" s="41">
        <f t="shared" si="34"/>
        <v>140512</v>
      </c>
      <c r="U47" s="40">
        <f t="shared" si="34"/>
        <v>342</v>
      </c>
      <c r="V47" s="41">
        <f t="shared" si="34"/>
        <v>31133</v>
      </c>
      <c r="W47" s="41">
        <f t="shared" si="34"/>
        <v>750880</v>
      </c>
      <c r="X47" s="41">
        <f t="shared" si="34"/>
        <v>711190</v>
      </c>
      <c r="Y47" s="9" t="s">
        <v>8</v>
      </c>
      <c r="Z47" s="12">
        <f t="shared" si="8"/>
        <v>4.5132817267850838</v>
      </c>
      <c r="AA47" s="13">
        <f t="shared" si="9"/>
        <v>24.118459512414478</v>
      </c>
      <c r="AB47" s="104">
        <f t="shared" si="10"/>
        <v>1478.4012600905689</v>
      </c>
      <c r="AC47" s="109">
        <f t="shared" si="26"/>
        <v>0.49098708385244999</v>
      </c>
    </row>
    <row r="52" spans="1:38" ht="18.75" x14ac:dyDescent="0.3">
      <c r="A52" s="567" t="s">
        <v>22</v>
      </c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</row>
    <row r="53" spans="1:38" ht="15.75" x14ac:dyDescent="0.25">
      <c r="A53" s="568" t="s">
        <v>62</v>
      </c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</row>
    <row r="54" spans="1:38" ht="15.75" x14ac:dyDescent="0.25">
      <c r="A54" s="568" t="s">
        <v>97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U54" s="568"/>
      <c r="V54" s="568"/>
      <c r="W54" s="568"/>
      <c r="X54" s="568"/>
      <c r="Y54" s="568"/>
      <c r="Z54" s="568"/>
      <c r="AA54" s="568"/>
      <c r="AB54" s="568"/>
      <c r="AC54" s="568"/>
    </row>
    <row r="55" spans="1:38" ht="19.5" thickBot="1" x14ac:dyDescent="0.35">
      <c r="C55" s="2"/>
      <c r="D55" s="2"/>
      <c r="E55" s="2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11">
        <v>4</v>
      </c>
      <c r="AC55" s="4"/>
    </row>
    <row r="56" spans="1:38" ht="15" customHeight="1" x14ac:dyDescent="0.25">
      <c r="A56" s="569" t="s">
        <v>3</v>
      </c>
      <c r="B56" s="571" t="s">
        <v>2</v>
      </c>
      <c r="C56" s="573" t="s">
        <v>59</v>
      </c>
      <c r="D56" s="573" t="s">
        <v>60</v>
      </c>
      <c r="E56" s="573" t="s">
        <v>23</v>
      </c>
      <c r="F56" s="576" t="s">
        <v>9</v>
      </c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8"/>
      <c r="R56" s="576" t="s">
        <v>10</v>
      </c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9"/>
    </row>
    <row r="57" spans="1:38" ht="51.75" thickBot="1" x14ac:dyDescent="0.3">
      <c r="A57" s="570"/>
      <c r="B57" s="572"/>
      <c r="C57" s="574"/>
      <c r="D57" s="575"/>
      <c r="E57" s="575"/>
      <c r="F57" s="8" t="s">
        <v>14</v>
      </c>
      <c r="G57" s="95" t="s">
        <v>13</v>
      </c>
      <c r="H57" s="95" t="s">
        <v>57</v>
      </c>
      <c r="I57" s="1" t="s">
        <v>4</v>
      </c>
      <c r="J57" s="1" t="s">
        <v>5</v>
      </c>
      <c r="K57" s="1" t="s">
        <v>6</v>
      </c>
      <c r="L57" s="95" t="s">
        <v>64</v>
      </c>
      <c r="M57" s="557" t="s">
        <v>7</v>
      </c>
      <c r="N57" s="558"/>
      <c r="O57" s="1" t="s">
        <v>0</v>
      </c>
      <c r="P57" s="1" t="s">
        <v>1</v>
      </c>
      <c r="Q57" s="95" t="s">
        <v>61</v>
      </c>
      <c r="R57" s="8" t="s">
        <v>14</v>
      </c>
      <c r="S57" s="95" t="s">
        <v>12</v>
      </c>
      <c r="T57" s="95" t="s">
        <v>11</v>
      </c>
      <c r="U57" s="1" t="s">
        <v>4</v>
      </c>
      <c r="V57" s="1" t="s">
        <v>5</v>
      </c>
      <c r="W57" s="1" t="s">
        <v>6</v>
      </c>
      <c r="X57" s="95" t="s">
        <v>65</v>
      </c>
      <c r="Y57" s="557" t="s">
        <v>7</v>
      </c>
      <c r="Z57" s="558"/>
      <c r="AA57" s="1" t="s">
        <v>0</v>
      </c>
      <c r="AB57" s="102" t="s">
        <v>1</v>
      </c>
      <c r="AC57" s="105" t="s">
        <v>15</v>
      </c>
    </row>
    <row r="58" spans="1:38" x14ac:dyDescent="0.25">
      <c r="A58" s="89" t="s">
        <v>26</v>
      </c>
      <c r="B58" s="559">
        <v>1997</v>
      </c>
      <c r="C58" s="78">
        <v>18.91</v>
      </c>
      <c r="D58" s="79">
        <v>2446</v>
      </c>
      <c r="E58" s="31">
        <f t="shared" ref="E58:E87" si="35">D58/C58</f>
        <v>129.34955050237969</v>
      </c>
      <c r="F58" s="64">
        <f t="shared" ref="F58:F96" si="36">G58/C58</f>
        <v>4</v>
      </c>
      <c r="G58" s="65">
        <v>75.64</v>
      </c>
      <c r="H58" s="66">
        <v>9784</v>
      </c>
      <c r="I58" s="65">
        <v>17</v>
      </c>
      <c r="J58" s="66">
        <v>1562</v>
      </c>
      <c r="K58" s="66">
        <v>35860</v>
      </c>
      <c r="L58" s="135">
        <v>33620</v>
      </c>
      <c r="M58" s="67" t="s">
        <v>8</v>
      </c>
      <c r="N58" s="68">
        <f t="shared" ref="N58:N98" si="37">H58/J58</f>
        <v>6.2637644046094749</v>
      </c>
      <c r="O58" s="69">
        <f t="shared" ref="O58:O98" si="38">K58/J58</f>
        <v>22.95774647887324</v>
      </c>
      <c r="P58" s="70">
        <f t="shared" ref="P58:P87" si="39">K58/C58</f>
        <v>1896.3511369645689</v>
      </c>
      <c r="Q58" s="100">
        <f t="shared" ref="Q58:Q74" si="40">J58/D58</f>
        <v>0.63859362224039251</v>
      </c>
      <c r="R58" s="64">
        <f t="shared" ref="R58:R74" si="41">S58/C58</f>
        <v>6</v>
      </c>
      <c r="S58" s="71">
        <f t="shared" ref="S58:X73" si="42">G58+S7</f>
        <v>113.46000000000001</v>
      </c>
      <c r="T58" s="72">
        <f t="shared" si="42"/>
        <v>14676</v>
      </c>
      <c r="U58" s="71">
        <f t="shared" si="42"/>
        <v>26</v>
      </c>
      <c r="V58" s="72">
        <f t="shared" si="42"/>
        <v>2771</v>
      </c>
      <c r="W58" s="72">
        <f t="shared" si="42"/>
        <v>63490</v>
      </c>
      <c r="X58" s="72">
        <f t="shared" si="42"/>
        <v>59790</v>
      </c>
      <c r="Y58" s="67" t="s">
        <v>8</v>
      </c>
      <c r="Z58" s="21">
        <f t="shared" ref="Z58:Z98" si="43">T58/V58</f>
        <v>5.2962829303500545</v>
      </c>
      <c r="AA58" s="22">
        <f t="shared" ref="AA58:AA98" si="44">W58/V58</f>
        <v>22.91230602670516</v>
      </c>
      <c r="AB58" s="103">
        <f t="shared" ref="AB58:AB98" si="45">W58/C58</f>
        <v>3357.4828133262822</v>
      </c>
      <c r="AC58" s="106">
        <f t="shared" ref="AC58:AC74" si="46">V58/D58</f>
        <v>1.1328699918233851</v>
      </c>
      <c r="AE58" s="70">
        <v>1896.3511369645689</v>
      </c>
      <c r="AF58" s="205">
        <v>3357.4828133262822</v>
      </c>
      <c r="AH58" s="205">
        <v>1546.2718138551031</v>
      </c>
      <c r="AI58" s="132">
        <f>AH58-P58</f>
        <v>-350.0793231094658</v>
      </c>
      <c r="AK58" s="205">
        <v>2991.5388683236383</v>
      </c>
      <c r="AL58" s="204">
        <f>AK58-AB58</f>
        <v>-365.94394500264389</v>
      </c>
    </row>
    <row r="59" spans="1:38" x14ac:dyDescent="0.25">
      <c r="A59" s="90" t="s">
        <v>27</v>
      </c>
      <c r="B59" s="560"/>
      <c r="C59" s="27">
        <v>16.41</v>
      </c>
      <c r="D59" s="28">
        <v>2028</v>
      </c>
      <c r="E59" s="16">
        <f t="shared" si="35"/>
        <v>123.58318098720292</v>
      </c>
      <c r="F59" s="17">
        <f t="shared" si="36"/>
        <v>4</v>
      </c>
      <c r="G59" s="18">
        <v>65.64</v>
      </c>
      <c r="H59" s="19">
        <v>8112</v>
      </c>
      <c r="I59" s="18">
        <v>20</v>
      </c>
      <c r="J59" s="19">
        <v>1391</v>
      </c>
      <c r="K59" s="19">
        <v>34350</v>
      </c>
      <c r="L59" s="136">
        <v>32210</v>
      </c>
      <c r="M59" s="20" t="s">
        <v>8</v>
      </c>
      <c r="N59" s="21">
        <f t="shared" si="37"/>
        <v>5.8317757009345792</v>
      </c>
      <c r="O59" s="22">
        <f t="shared" si="38"/>
        <v>24.694464414090582</v>
      </c>
      <c r="P59" s="23">
        <f t="shared" si="39"/>
        <v>2093.2358318098718</v>
      </c>
      <c r="Q59" s="100">
        <f t="shared" si="40"/>
        <v>0.6858974358974359</v>
      </c>
      <c r="R59" s="17">
        <f t="shared" si="41"/>
        <v>6</v>
      </c>
      <c r="S59" s="24">
        <f t="shared" si="42"/>
        <v>98.460000000000008</v>
      </c>
      <c r="T59" s="25">
        <f t="shared" si="42"/>
        <v>12168</v>
      </c>
      <c r="U59" s="24">
        <f t="shared" si="42"/>
        <v>30</v>
      </c>
      <c r="V59" s="25">
        <f t="shared" si="42"/>
        <v>2251</v>
      </c>
      <c r="W59" s="25">
        <f t="shared" si="42"/>
        <v>54950</v>
      </c>
      <c r="X59" s="72">
        <f t="shared" si="42"/>
        <v>51720</v>
      </c>
      <c r="Y59" s="20" t="s">
        <v>8</v>
      </c>
      <c r="Z59" s="21">
        <f t="shared" si="43"/>
        <v>5.4055975122167927</v>
      </c>
      <c r="AA59" s="22">
        <f t="shared" si="44"/>
        <v>24.41137272323412</v>
      </c>
      <c r="AB59" s="103">
        <f t="shared" si="45"/>
        <v>3348.5679463741621</v>
      </c>
      <c r="AC59" s="106">
        <f t="shared" si="46"/>
        <v>1.1099605522682445</v>
      </c>
      <c r="AE59" s="23">
        <v>2093.2358318098718</v>
      </c>
      <c r="AF59" s="205">
        <v>3348.5679463741621</v>
      </c>
      <c r="AH59" s="205">
        <v>1641.0725167580742</v>
      </c>
      <c r="AI59" s="132">
        <f t="shared" ref="AI59:AI96" si="47">AH59-P59</f>
        <v>-452.16331505179755</v>
      </c>
      <c r="AK59" s="205">
        <v>3102.3765996343691</v>
      </c>
      <c r="AL59" s="204">
        <f t="shared" ref="AL59:AL96" si="48">AK59-AB59</f>
        <v>-246.19134673979306</v>
      </c>
    </row>
    <row r="60" spans="1:38" x14ac:dyDescent="0.25">
      <c r="A60" s="90" t="s">
        <v>28</v>
      </c>
      <c r="B60" s="560"/>
      <c r="C60" s="27">
        <v>18.7</v>
      </c>
      <c r="D60" s="28">
        <v>2286</v>
      </c>
      <c r="E60" s="16">
        <f t="shared" si="35"/>
        <v>122.24598930481284</v>
      </c>
      <c r="F60" s="17">
        <f t="shared" si="36"/>
        <v>4</v>
      </c>
      <c r="G60" s="65">
        <v>74.8</v>
      </c>
      <c r="H60" s="19">
        <v>9144</v>
      </c>
      <c r="I60" s="18">
        <v>19</v>
      </c>
      <c r="J60" s="19">
        <v>1320</v>
      </c>
      <c r="K60" s="19">
        <v>33210</v>
      </c>
      <c r="L60" s="136">
        <v>31130</v>
      </c>
      <c r="M60" s="20" t="s">
        <v>8</v>
      </c>
      <c r="N60" s="21">
        <f t="shared" si="37"/>
        <v>6.9272727272727277</v>
      </c>
      <c r="O60" s="22">
        <f t="shared" si="38"/>
        <v>25.15909090909091</v>
      </c>
      <c r="P60" s="23">
        <f t="shared" si="39"/>
        <v>1775.9358288770054</v>
      </c>
      <c r="Q60" s="100">
        <f t="shared" si="40"/>
        <v>0.57742782152230976</v>
      </c>
      <c r="R60" s="17">
        <f t="shared" si="41"/>
        <v>6</v>
      </c>
      <c r="S60" s="24">
        <f t="shared" si="42"/>
        <v>112.19999999999999</v>
      </c>
      <c r="T60" s="25">
        <f t="shared" si="42"/>
        <v>13716</v>
      </c>
      <c r="U60" s="24">
        <f t="shared" si="42"/>
        <v>30</v>
      </c>
      <c r="V60" s="25">
        <f t="shared" si="42"/>
        <v>2304</v>
      </c>
      <c r="W60" s="25">
        <f t="shared" si="42"/>
        <v>58080</v>
      </c>
      <c r="X60" s="72">
        <f t="shared" si="42"/>
        <v>54690</v>
      </c>
      <c r="Y60" s="20" t="s">
        <v>8</v>
      </c>
      <c r="Z60" s="21">
        <f t="shared" si="43"/>
        <v>5.953125</v>
      </c>
      <c r="AA60" s="22">
        <f t="shared" si="44"/>
        <v>25.208333333333332</v>
      </c>
      <c r="AB60" s="103">
        <f t="shared" si="45"/>
        <v>3105.8823529411766</v>
      </c>
      <c r="AC60" s="106">
        <f t="shared" si="46"/>
        <v>1.0078740157480315</v>
      </c>
      <c r="AE60" s="23">
        <v>1775.9358288770054</v>
      </c>
      <c r="AF60" s="259">
        <v>3105.8823529411766</v>
      </c>
      <c r="AH60" s="205">
        <v>1690.3743315508023</v>
      </c>
      <c r="AI60" s="132">
        <f t="shared" si="47"/>
        <v>-85.561497326203153</v>
      </c>
      <c r="AK60" s="205">
        <v>3204.8128342245991</v>
      </c>
      <c r="AL60" s="204">
        <f t="shared" si="48"/>
        <v>98.930481283422523</v>
      </c>
    </row>
    <row r="61" spans="1:38" x14ac:dyDescent="0.25">
      <c r="A61" s="90" t="s">
        <v>29</v>
      </c>
      <c r="B61" s="560"/>
      <c r="C61" s="27">
        <v>17.149999999999999</v>
      </c>
      <c r="D61" s="28">
        <v>2151</v>
      </c>
      <c r="E61" s="16">
        <f t="shared" si="35"/>
        <v>125.42274052478135</v>
      </c>
      <c r="F61" s="17">
        <f t="shared" si="36"/>
        <v>4</v>
      </c>
      <c r="G61" s="18">
        <v>68.599999999999994</v>
      </c>
      <c r="H61" s="19">
        <v>8604</v>
      </c>
      <c r="I61" s="18">
        <v>17</v>
      </c>
      <c r="J61" s="19">
        <v>1531</v>
      </c>
      <c r="K61" s="19">
        <v>39310</v>
      </c>
      <c r="L61" s="136">
        <v>36850</v>
      </c>
      <c r="M61" s="20" t="s">
        <v>8</v>
      </c>
      <c r="N61" s="21">
        <f t="shared" si="37"/>
        <v>5.6198563030698887</v>
      </c>
      <c r="O61" s="22">
        <f t="shared" si="38"/>
        <v>25.676028739386023</v>
      </c>
      <c r="P61" s="23">
        <f t="shared" si="39"/>
        <v>2292.1282798833822</v>
      </c>
      <c r="Q61" s="100">
        <f t="shared" si="40"/>
        <v>0.71176197117619711</v>
      </c>
      <c r="R61" s="17">
        <f t="shared" si="41"/>
        <v>6.3586005830903796</v>
      </c>
      <c r="S61" s="24">
        <f t="shared" si="42"/>
        <v>109.05</v>
      </c>
      <c r="T61" s="25">
        <f t="shared" si="42"/>
        <v>13678</v>
      </c>
      <c r="U61" s="24">
        <f t="shared" si="42"/>
        <v>28</v>
      </c>
      <c r="V61" s="25">
        <f t="shared" si="42"/>
        <v>2614</v>
      </c>
      <c r="W61" s="25">
        <f t="shared" si="42"/>
        <v>66270</v>
      </c>
      <c r="X61" s="72">
        <f t="shared" si="42"/>
        <v>62380</v>
      </c>
      <c r="Y61" s="20" t="s">
        <v>8</v>
      </c>
      <c r="Z61" s="21">
        <f t="shared" si="43"/>
        <v>5.2325937260902835</v>
      </c>
      <c r="AA61" s="22">
        <f t="shared" si="44"/>
        <v>25.35195103289977</v>
      </c>
      <c r="AB61" s="103">
        <f t="shared" si="45"/>
        <v>3864.1399416909626</v>
      </c>
      <c r="AC61" s="106">
        <f t="shared" si="46"/>
        <v>1.2152487215248722</v>
      </c>
      <c r="AE61" s="23">
        <v>2292.1282798833822</v>
      </c>
      <c r="AF61" s="205">
        <v>3864.1399416909626</v>
      </c>
      <c r="AH61" s="205">
        <v>1781.924198250729</v>
      </c>
      <c r="AI61" s="132">
        <f t="shared" si="47"/>
        <v>-510.20408163265324</v>
      </c>
      <c r="AK61" s="205">
        <v>3167.3469387755104</v>
      </c>
      <c r="AL61" s="204">
        <f t="shared" si="48"/>
        <v>-696.79300291545223</v>
      </c>
    </row>
    <row r="62" spans="1:38" x14ac:dyDescent="0.25">
      <c r="A62" s="90" t="s">
        <v>30</v>
      </c>
      <c r="B62" s="560"/>
      <c r="C62" s="27">
        <v>16.600000000000001</v>
      </c>
      <c r="D62" s="28">
        <v>2133</v>
      </c>
      <c r="E62" s="16">
        <f t="shared" si="35"/>
        <v>128.49397590361446</v>
      </c>
      <c r="F62" s="17">
        <f t="shared" si="36"/>
        <v>4</v>
      </c>
      <c r="G62" s="18">
        <v>66.400000000000006</v>
      </c>
      <c r="H62" s="19">
        <v>8532</v>
      </c>
      <c r="I62" s="18">
        <v>14</v>
      </c>
      <c r="J62" s="19">
        <v>1394</v>
      </c>
      <c r="K62" s="19">
        <v>34670</v>
      </c>
      <c r="L62" s="136">
        <v>32500</v>
      </c>
      <c r="M62" s="20" t="s">
        <v>8</v>
      </c>
      <c r="N62" s="21">
        <f t="shared" si="37"/>
        <v>6.1205164992826395</v>
      </c>
      <c r="O62" s="22">
        <f t="shared" si="38"/>
        <v>24.870875179340029</v>
      </c>
      <c r="P62" s="23">
        <f t="shared" si="39"/>
        <v>2088.5542168674697</v>
      </c>
      <c r="Q62" s="100">
        <f t="shared" si="40"/>
        <v>0.65353961556493201</v>
      </c>
      <c r="R62" s="17">
        <f t="shared" si="41"/>
        <v>7</v>
      </c>
      <c r="S62" s="24">
        <f t="shared" si="42"/>
        <v>116.2</v>
      </c>
      <c r="T62" s="25">
        <f t="shared" si="42"/>
        <v>14931</v>
      </c>
      <c r="U62" s="24">
        <f t="shared" si="42"/>
        <v>28</v>
      </c>
      <c r="V62" s="25">
        <f t="shared" si="42"/>
        <v>2730</v>
      </c>
      <c r="W62" s="25">
        <f t="shared" si="42"/>
        <v>68610</v>
      </c>
      <c r="X62" s="72">
        <f t="shared" si="42"/>
        <v>64650</v>
      </c>
      <c r="Y62" s="20" t="s">
        <v>8</v>
      </c>
      <c r="Z62" s="21">
        <f t="shared" si="43"/>
        <v>5.4692307692307693</v>
      </c>
      <c r="AA62" s="22">
        <f t="shared" si="44"/>
        <v>25.131868131868131</v>
      </c>
      <c r="AB62" s="103">
        <f t="shared" si="45"/>
        <v>4133.1325301204815</v>
      </c>
      <c r="AC62" s="106">
        <f t="shared" si="46"/>
        <v>1.279887482419128</v>
      </c>
      <c r="AE62" s="23">
        <v>2088.5542168674697</v>
      </c>
      <c r="AF62" s="205">
        <v>4133.1325301204815</v>
      </c>
      <c r="AH62" s="205">
        <v>1749.3975903614457</v>
      </c>
      <c r="AI62" s="132">
        <f t="shared" si="47"/>
        <v>-339.15662650602394</v>
      </c>
      <c r="AK62" s="205">
        <v>3047.5903614457829</v>
      </c>
      <c r="AL62" s="206">
        <f t="shared" si="48"/>
        <v>-1085.5421686746986</v>
      </c>
    </row>
    <row r="63" spans="1:38" x14ac:dyDescent="0.25">
      <c r="A63" s="90" t="s">
        <v>31</v>
      </c>
      <c r="B63" s="560"/>
      <c r="C63" s="27">
        <v>14.28</v>
      </c>
      <c r="D63" s="28">
        <v>1762</v>
      </c>
      <c r="E63" s="16">
        <f t="shared" si="35"/>
        <v>123.38935574229693</v>
      </c>
      <c r="F63" s="17">
        <f t="shared" si="36"/>
        <v>4</v>
      </c>
      <c r="G63" s="18">
        <v>57.12</v>
      </c>
      <c r="H63" s="19">
        <v>7048</v>
      </c>
      <c r="I63" s="18">
        <v>18</v>
      </c>
      <c r="J63" s="19">
        <v>1303</v>
      </c>
      <c r="K63" s="19">
        <v>29790</v>
      </c>
      <c r="L63" s="136">
        <v>27930</v>
      </c>
      <c r="M63" s="20" t="s">
        <v>8</v>
      </c>
      <c r="N63" s="21">
        <f t="shared" si="37"/>
        <v>5.4090560245587103</v>
      </c>
      <c r="O63" s="22">
        <f t="shared" si="38"/>
        <v>22.86262471220261</v>
      </c>
      <c r="P63" s="23">
        <f t="shared" si="39"/>
        <v>2086.1344537815125</v>
      </c>
      <c r="Q63" s="100">
        <f t="shared" si="40"/>
        <v>0.73950056753688986</v>
      </c>
      <c r="R63" s="17">
        <f t="shared" si="41"/>
        <v>6</v>
      </c>
      <c r="S63" s="24">
        <f t="shared" si="42"/>
        <v>85.679999999999993</v>
      </c>
      <c r="T63" s="25">
        <f t="shared" si="42"/>
        <v>10572</v>
      </c>
      <c r="U63" s="24">
        <f t="shared" si="42"/>
        <v>28</v>
      </c>
      <c r="V63" s="25">
        <f t="shared" si="42"/>
        <v>2034</v>
      </c>
      <c r="W63" s="25">
        <f t="shared" si="42"/>
        <v>46430</v>
      </c>
      <c r="X63" s="72">
        <f t="shared" si="42"/>
        <v>43690</v>
      </c>
      <c r="Y63" s="20" t="s">
        <v>8</v>
      </c>
      <c r="Z63" s="21">
        <f t="shared" si="43"/>
        <v>5.1976401179941005</v>
      </c>
      <c r="AA63" s="22">
        <f t="shared" si="44"/>
        <v>22.826941986234022</v>
      </c>
      <c r="AB63" s="103">
        <f t="shared" si="45"/>
        <v>3251.40056022409</v>
      </c>
      <c r="AC63" s="106">
        <f t="shared" si="46"/>
        <v>1.1543700340522134</v>
      </c>
      <c r="AE63" s="23">
        <v>2086.1344537815125</v>
      </c>
      <c r="AF63" s="205">
        <v>3251.40056022409</v>
      </c>
      <c r="AH63" s="205">
        <v>1444.6778711484594</v>
      </c>
      <c r="AI63" s="257">
        <f t="shared" si="47"/>
        <v>-641.45658263305313</v>
      </c>
      <c r="AK63" s="205">
        <v>2612.0448179271712</v>
      </c>
      <c r="AL63" s="204">
        <f t="shared" si="48"/>
        <v>-639.35574229691883</v>
      </c>
    </row>
    <row r="64" spans="1:38" x14ac:dyDescent="0.25">
      <c r="A64" s="90" t="s">
        <v>32</v>
      </c>
      <c r="B64" s="560"/>
      <c r="C64" s="27">
        <v>19.53</v>
      </c>
      <c r="D64" s="28">
        <v>2423</v>
      </c>
      <c r="E64" s="16">
        <f t="shared" si="35"/>
        <v>124.06554019457245</v>
      </c>
      <c r="F64" s="17">
        <f t="shared" si="36"/>
        <v>4</v>
      </c>
      <c r="G64" s="18">
        <v>78.12</v>
      </c>
      <c r="H64" s="19">
        <v>9692</v>
      </c>
      <c r="I64" s="18">
        <v>20</v>
      </c>
      <c r="J64" s="19">
        <v>1704</v>
      </c>
      <c r="K64" s="19">
        <v>42330</v>
      </c>
      <c r="L64" s="136">
        <v>39680</v>
      </c>
      <c r="M64" s="20" t="s">
        <v>8</v>
      </c>
      <c r="N64" s="21">
        <f t="shared" si="37"/>
        <v>5.687793427230047</v>
      </c>
      <c r="O64" s="22">
        <f t="shared" si="38"/>
        <v>24.841549295774648</v>
      </c>
      <c r="P64" s="23">
        <f t="shared" si="39"/>
        <v>2167.4347158218125</v>
      </c>
      <c r="Q64" s="100">
        <f t="shared" si="40"/>
        <v>0.70326042096574493</v>
      </c>
      <c r="R64" s="17">
        <f t="shared" si="41"/>
        <v>6</v>
      </c>
      <c r="S64" s="24">
        <f t="shared" si="42"/>
        <v>117.18</v>
      </c>
      <c r="T64" s="25">
        <f t="shared" si="42"/>
        <v>14538</v>
      </c>
      <c r="U64" s="24">
        <f t="shared" si="42"/>
        <v>31</v>
      </c>
      <c r="V64" s="25">
        <f t="shared" si="42"/>
        <v>2616</v>
      </c>
      <c r="W64" s="25">
        <f t="shared" si="42"/>
        <v>64840</v>
      </c>
      <c r="X64" s="72">
        <f t="shared" si="42"/>
        <v>61000</v>
      </c>
      <c r="Y64" s="20" t="s">
        <v>8</v>
      </c>
      <c r="Z64" s="21">
        <f t="shared" si="43"/>
        <v>5.557339449541284</v>
      </c>
      <c r="AA64" s="22">
        <f t="shared" si="44"/>
        <v>24.785932721712538</v>
      </c>
      <c r="AB64" s="103">
        <f t="shared" si="45"/>
        <v>3320.0204813108039</v>
      </c>
      <c r="AC64" s="106">
        <f t="shared" si="46"/>
        <v>1.079653322327693</v>
      </c>
      <c r="AE64" s="23">
        <v>2167.4347158218125</v>
      </c>
      <c r="AF64" s="205">
        <v>3320.0204813108039</v>
      </c>
      <c r="AH64" s="205">
        <v>1810.5478750640041</v>
      </c>
      <c r="AI64" s="132">
        <f t="shared" si="47"/>
        <v>-356.88684075780839</v>
      </c>
      <c r="AK64" s="205">
        <v>3273.4254992319507</v>
      </c>
      <c r="AL64" s="204">
        <f t="shared" si="48"/>
        <v>-46.594982078853263</v>
      </c>
    </row>
    <row r="65" spans="1:38" x14ac:dyDescent="0.25">
      <c r="A65" s="90" t="s">
        <v>33</v>
      </c>
      <c r="B65" s="560"/>
      <c r="C65" s="27">
        <v>19.88</v>
      </c>
      <c r="D65" s="28">
        <v>2473</v>
      </c>
      <c r="E65" s="16">
        <f t="shared" si="35"/>
        <v>124.39637826961771</v>
      </c>
      <c r="F65" s="17">
        <f t="shared" si="36"/>
        <v>4</v>
      </c>
      <c r="G65" s="18">
        <v>79.52</v>
      </c>
      <c r="H65" s="19">
        <v>9892</v>
      </c>
      <c r="I65" s="18">
        <v>20</v>
      </c>
      <c r="J65" s="19">
        <v>1680</v>
      </c>
      <c r="K65" s="19">
        <v>41870</v>
      </c>
      <c r="L65" s="136">
        <v>39250</v>
      </c>
      <c r="M65" s="20" t="s">
        <v>8</v>
      </c>
      <c r="N65" s="21">
        <f t="shared" si="37"/>
        <v>5.8880952380952385</v>
      </c>
      <c r="O65" s="22">
        <f t="shared" si="38"/>
        <v>24.922619047619047</v>
      </c>
      <c r="P65" s="23">
        <f t="shared" si="39"/>
        <v>2106.1368209255534</v>
      </c>
      <c r="Q65" s="100">
        <f t="shared" si="40"/>
        <v>0.67933683784876664</v>
      </c>
      <c r="R65" s="17">
        <f t="shared" si="41"/>
        <v>6.1509054325955734</v>
      </c>
      <c r="S65" s="24">
        <f t="shared" si="42"/>
        <v>122.28</v>
      </c>
      <c r="T65" s="25">
        <f t="shared" si="42"/>
        <v>15211</v>
      </c>
      <c r="U65" s="24">
        <f t="shared" si="42"/>
        <v>32</v>
      </c>
      <c r="V65" s="25">
        <f t="shared" si="42"/>
        <v>2800</v>
      </c>
      <c r="W65" s="25">
        <f t="shared" si="42"/>
        <v>69650</v>
      </c>
      <c r="X65" s="72">
        <f t="shared" si="42"/>
        <v>65560</v>
      </c>
      <c r="Y65" s="20" t="s">
        <v>8</v>
      </c>
      <c r="Z65" s="21">
        <f t="shared" si="43"/>
        <v>5.4325000000000001</v>
      </c>
      <c r="AA65" s="22">
        <f t="shared" si="44"/>
        <v>24.875</v>
      </c>
      <c r="AB65" s="103">
        <f t="shared" si="45"/>
        <v>3503.5211267605637</v>
      </c>
      <c r="AC65" s="106">
        <f t="shared" si="46"/>
        <v>1.1322280630812778</v>
      </c>
      <c r="AE65" s="23">
        <v>2106.1368209255534</v>
      </c>
      <c r="AF65" s="205">
        <v>3503.5211267605637</v>
      </c>
      <c r="AH65" s="205">
        <v>1761.0663983903421</v>
      </c>
      <c r="AI65" s="132">
        <f t="shared" si="47"/>
        <v>-345.07042253521126</v>
      </c>
      <c r="AK65" s="205">
        <v>3310.8651911468814</v>
      </c>
      <c r="AL65" s="204">
        <f t="shared" si="48"/>
        <v>-192.65593561368223</v>
      </c>
    </row>
    <row r="66" spans="1:38" x14ac:dyDescent="0.25">
      <c r="A66" s="90" t="s">
        <v>34</v>
      </c>
      <c r="B66" s="560"/>
      <c r="C66" s="27">
        <v>19.899999999999999</v>
      </c>
      <c r="D66" s="28">
        <v>2485</v>
      </c>
      <c r="E66" s="16">
        <f t="shared" si="35"/>
        <v>124.87437185929649</v>
      </c>
      <c r="F66" s="17">
        <f t="shared" si="36"/>
        <v>4</v>
      </c>
      <c r="G66" s="18">
        <v>79.599999999999994</v>
      </c>
      <c r="H66" s="19">
        <v>9940</v>
      </c>
      <c r="I66" s="18">
        <v>18</v>
      </c>
      <c r="J66" s="19">
        <v>1666</v>
      </c>
      <c r="K66" s="19">
        <v>42580</v>
      </c>
      <c r="L66" s="136">
        <v>39910</v>
      </c>
      <c r="M66" s="20" t="s">
        <v>8</v>
      </c>
      <c r="N66" s="21">
        <f t="shared" si="37"/>
        <v>5.9663865546218489</v>
      </c>
      <c r="O66" s="22">
        <f t="shared" si="38"/>
        <v>25.558223289315727</v>
      </c>
      <c r="P66" s="23">
        <f t="shared" si="39"/>
        <v>2139.6984924623116</v>
      </c>
      <c r="Q66" s="100">
        <f t="shared" si="40"/>
        <v>0.6704225352112676</v>
      </c>
      <c r="R66" s="17">
        <f t="shared" si="41"/>
        <v>6.2010050251256281</v>
      </c>
      <c r="S66" s="24">
        <f t="shared" si="42"/>
        <v>123.39999999999999</v>
      </c>
      <c r="T66" s="25">
        <f t="shared" si="42"/>
        <v>15409</v>
      </c>
      <c r="U66" s="24">
        <f t="shared" si="42"/>
        <v>31</v>
      </c>
      <c r="V66" s="25">
        <f t="shared" si="42"/>
        <v>2966</v>
      </c>
      <c r="W66" s="25">
        <f t="shared" si="42"/>
        <v>75180</v>
      </c>
      <c r="X66" s="72">
        <f t="shared" si="42"/>
        <v>70790</v>
      </c>
      <c r="Y66" s="20" t="s">
        <v>8</v>
      </c>
      <c r="Z66" s="21">
        <f t="shared" si="43"/>
        <v>5.1952124072825354</v>
      </c>
      <c r="AA66" s="22">
        <f t="shared" si="44"/>
        <v>25.347269049224543</v>
      </c>
      <c r="AB66" s="103">
        <f t="shared" si="45"/>
        <v>3777.8894472361812</v>
      </c>
      <c r="AC66" s="106">
        <f t="shared" si="46"/>
        <v>1.1935613682092556</v>
      </c>
      <c r="AE66" s="23">
        <v>2139.6984924623116</v>
      </c>
      <c r="AF66" s="205">
        <v>3777.8894472361812</v>
      </c>
      <c r="AH66" s="205">
        <v>1685.9296482412062</v>
      </c>
      <c r="AI66" s="132">
        <f t="shared" si="47"/>
        <v>-453.76884422110538</v>
      </c>
      <c r="AK66" s="205">
        <v>3489.4472361809048</v>
      </c>
      <c r="AL66" s="204">
        <f t="shared" si="48"/>
        <v>-288.4422110552764</v>
      </c>
    </row>
    <row r="67" spans="1:38" x14ac:dyDescent="0.25">
      <c r="A67" s="90" t="s">
        <v>35</v>
      </c>
      <c r="B67" s="560"/>
      <c r="C67" s="27">
        <v>16.489999999999998</v>
      </c>
      <c r="D67" s="28">
        <v>2171</v>
      </c>
      <c r="E67" s="16">
        <f t="shared" si="35"/>
        <v>131.65554881746513</v>
      </c>
      <c r="F67" s="17">
        <f t="shared" si="36"/>
        <v>3.3935718617343849</v>
      </c>
      <c r="G67" s="18">
        <v>55.96</v>
      </c>
      <c r="H67" s="19">
        <v>7367</v>
      </c>
      <c r="I67" s="18">
        <v>17</v>
      </c>
      <c r="J67" s="19">
        <v>1128</v>
      </c>
      <c r="K67" s="19">
        <v>28110</v>
      </c>
      <c r="L67" s="136">
        <v>26350</v>
      </c>
      <c r="M67" s="20" t="s">
        <v>8</v>
      </c>
      <c r="N67" s="21">
        <f t="shared" si="37"/>
        <v>6.5310283687943258</v>
      </c>
      <c r="O67" s="22">
        <f t="shared" si="38"/>
        <v>24.920212765957448</v>
      </c>
      <c r="P67" s="23">
        <f t="shared" si="39"/>
        <v>1704.6694966646453</v>
      </c>
      <c r="Q67" s="100">
        <f t="shared" si="40"/>
        <v>0.5195762321510824</v>
      </c>
      <c r="R67" s="17">
        <f t="shared" si="41"/>
        <v>6</v>
      </c>
      <c r="S67" s="24">
        <f t="shared" si="42"/>
        <v>98.94</v>
      </c>
      <c r="T67" s="25">
        <f t="shared" si="42"/>
        <v>13026</v>
      </c>
      <c r="U67" s="24">
        <f t="shared" si="42"/>
        <v>34</v>
      </c>
      <c r="V67" s="25">
        <f t="shared" si="42"/>
        <v>2329</v>
      </c>
      <c r="W67" s="25">
        <f t="shared" si="42"/>
        <v>59630</v>
      </c>
      <c r="X67" s="72">
        <f t="shared" si="42"/>
        <v>56200</v>
      </c>
      <c r="Y67" s="20" t="s">
        <v>8</v>
      </c>
      <c r="Z67" s="21">
        <f t="shared" si="43"/>
        <v>5.5929583512237011</v>
      </c>
      <c r="AA67" s="22">
        <f t="shared" si="44"/>
        <v>25.603263203091455</v>
      </c>
      <c r="AB67" s="103">
        <f t="shared" si="45"/>
        <v>3616.1309884778657</v>
      </c>
      <c r="AC67" s="106">
        <f t="shared" si="46"/>
        <v>1.0727775218793183</v>
      </c>
      <c r="AE67" s="218">
        <v>1704.6694966646453</v>
      </c>
      <c r="AF67" s="205">
        <v>3616.1309884778657</v>
      </c>
      <c r="AH67" s="205">
        <v>2419.0418435415404</v>
      </c>
      <c r="AI67" s="132">
        <f t="shared" si="47"/>
        <v>714.37234687689511</v>
      </c>
      <c r="AK67" s="205">
        <v>4026.0764099454218</v>
      </c>
      <c r="AL67" s="204">
        <f t="shared" si="48"/>
        <v>409.94542146755612</v>
      </c>
    </row>
    <row r="68" spans="1:38" x14ac:dyDescent="0.25">
      <c r="A68" s="90" t="s">
        <v>36</v>
      </c>
      <c r="B68" s="560"/>
      <c r="C68" s="27">
        <v>19.05</v>
      </c>
      <c r="D68" s="28">
        <v>2490</v>
      </c>
      <c r="E68" s="16">
        <f t="shared" si="35"/>
        <v>130.70866141732282</v>
      </c>
      <c r="F68" s="17">
        <f t="shared" si="36"/>
        <v>4</v>
      </c>
      <c r="G68" s="18">
        <v>76.2</v>
      </c>
      <c r="H68" s="19">
        <v>9960</v>
      </c>
      <c r="I68" s="18">
        <v>21</v>
      </c>
      <c r="J68" s="19">
        <v>1565</v>
      </c>
      <c r="K68" s="19">
        <v>39180</v>
      </c>
      <c r="L68" s="136">
        <v>36730</v>
      </c>
      <c r="M68" s="20" t="s">
        <v>8</v>
      </c>
      <c r="N68" s="21">
        <f t="shared" si="37"/>
        <v>6.3642172523961662</v>
      </c>
      <c r="O68" s="22">
        <f t="shared" si="38"/>
        <v>25.035143769968052</v>
      </c>
      <c r="P68" s="23">
        <f t="shared" si="39"/>
        <v>2056.6929133858266</v>
      </c>
      <c r="Q68" s="100">
        <f t="shared" si="40"/>
        <v>0.62851405622489964</v>
      </c>
      <c r="R68" s="17">
        <f t="shared" si="41"/>
        <v>6</v>
      </c>
      <c r="S68" s="24">
        <f t="shared" si="42"/>
        <v>114.30000000000001</v>
      </c>
      <c r="T68" s="25">
        <f t="shared" si="42"/>
        <v>14940</v>
      </c>
      <c r="U68" s="24">
        <f t="shared" si="42"/>
        <v>31</v>
      </c>
      <c r="V68" s="25">
        <f t="shared" si="42"/>
        <v>2406</v>
      </c>
      <c r="W68" s="25">
        <f t="shared" si="42"/>
        <v>61060</v>
      </c>
      <c r="X68" s="72">
        <f t="shared" si="42"/>
        <v>57450</v>
      </c>
      <c r="Y68" s="20" t="s">
        <v>8</v>
      </c>
      <c r="Z68" s="21">
        <f t="shared" si="43"/>
        <v>6.2094763092269325</v>
      </c>
      <c r="AA68" s="22">
        <f t="shared" si="44"/>
        <v>25.378221113881963</v>
      </c>
      <c r="AB68" s="103">
        <f t="shared" si="45"/>
        <v>3205.2493438320207</v>
      </c>
      <c r="AC68" s="106">
        <f t="shared" si="46"/>
        <v>0.96626506024096381</v>
      </c>
      <c r="AE68" s="23">
        <v>2056.6929133858266</v>
      </c>
      <c r="AF68" s="205">
        <v>3205.2493438320207</v>
      </c>
      <c r="AH68" s="205">
        <v>2282.4146981627296</v>
      </c>
      <c r="AI68" s="132">
        <f t="shared" si="47"/>
        <v>225.72178477690295</v>
      </c>
      <c r="AK68" s="205">
        <v>3856.1679790026246</v>
      </c>
      <c r="AL68" s="204">
        <f t="shared" si="48"/>
        <v>650.91863517060392</v>
      </c>
    </row>
    <row r="69" spans="1:38" x14ac:dyDescent="0.25">
      <c r="A69" s="90" t="s">
        <v>37</v>
      </c>
      <c r="B69" s="560"/>
      <c r="C69" s="27">
        <v>20.239999999999998</v>
      </c>
      <c r="D69" s="28">
        <v>2519</v>
      </c>
      <c r="E69" s="16">
        <f t="shared" si="35"/>
        <v>124.45652173913045</v>
      </c>
      <c r="F69" s="17">
        <f t="shared" si="36"/>
        <v>4</v>
      </c>
      <c r="G69" s="18">
        <v>80.959999999999994</v>
      </c>
      <c r="H69" s="19">
        <v>10076</v>
      </c>
      <c r="I69" s="18">
        <v>21</v>
      </c>
      <c r="J69" s="19">
        <v>1714</v>
      </c>
      <c r="K69" s="19">
        <v>43230</v>
      </c>
      <c r="L69" s="136">
        <v>40530</v>
      </c>
      <c r="M69" s="20" t="s">
        <v>8</v>
      </c>
      <c r="N69" s="21">
        <f t="shared" si="37"/>
        <v>5.8786464410735126</v>
      </c>
      <c r="O69" s="22">
        <f t="shared" si="38"/>
        <v>25.221703617269544</v>
      </c>
      <c r="P69" s="23">
        <f t="shared" si="39"/>
        <v>2135.8695652173915</v>
      </c>
      <c r="Q69" s="100">
        <f t="shared" si="40"/>
        <v>0.6804287415641127</v>
      </c>
      <c r="R69" s="17">
        <f t="shared" si="41"/>
        <v>6</v>
      </c>
      <c r="S69" s="24">
        <f t="shared" si="42"/>
        <v>121.44</v>
      </c>
      <c r="T69" s="25">
        <f t="shared" si="42"/>
        <v>15114</v>
      </c>
      <c r="U69" s="24">
        <f t="shared" si="42"/>
        <v>31</v>
      </c>
      <c r="V69" s="25">
        <f t="shared" si="42"/>
        <v>2451</v>
      </c>
      <c r="W69" s="25">
        <f t="shared" si="42"/>
        <v>62140</v>
      </c>
      <c r="X69" s="72">
        <f t="shared" si="42"/>
        <v>58440</v>
      </c>
      <c r="Y69" s="20" t="s">
        <v>8</v>
      </c>
      <c r="Z69" s="21">
        <f t="shared" si="43"/>
        <v>6.1664626682986539</v>
      </c>
      <c r="AA69" s="22">
        <f t="shared" si="44"/>
        <v>25.352917176662586</v>
      </c>
      <c r="AB69" s="103">
        <f t="shared" si="45"/>
        <v>3070.1581027667985</v>
      </c>
      <c r="AC69" s="106">
        <f t="shared" si="46"/>
        <v>0.97300516077808652</v>
      </c>
      <c r="AE69" s="23">
        <v>2135.8695652173915</v>
      </c>
      <c r="AF69" s="205">
        <v>3070.1581027667985</v>
      </c>
      <c r="AH69" s="205">
        <v>2001.4822134387352</v>
      </c>
      <c r="AI69" s="132">
        <f t="shared" si="47"/>
        <v>-134.38735177865624</v>
      </c>
      <c r="AK69" s="205">
        <v>3452.0750988142295</v>
      </c>
      <c r="AL69" s="204">
        <f t="shared" si="48"/>
        <v>381.91699604743098</v>
      </c>
    </row>
    <row r="70" spans="1:38" x14ac:dyDescent="0.25">
      <c r="A70" s="90" t="s">
        <v>18</v>
      </c>
      <c r="B70" s="560"/>
      <c r="C70" s="27">
        <v>15.47</v>
      </c>
      <c r="D70" s="28">
        <v>1640</v>
      </c>
      <c r="E70" s="16">
        <f t="shared" si="35"/>
        <v>106.01163542340012</v>
      </c>
      <c r="F70" s="17">
        <f t="shared" si="36"/>
        <v>4</v>
      </c>
      <c r="G70" s="18">
        <v>61.88</v>
      </c>
      <c r="H70" s="19">
        <v>6560</v>
      </c>
      <c r="I70" s="18">
        <v>15</v>
      </c>
      <c r="J70" s="19">
        <v>1161</v>
      </c>
      <c r="K70" s="19">
        <v>27990</v>
      </c>
      <c r="L70" s="136">
        <v>26240</v>
      </c>
      <c r="M70" s="20" t="s">
        <v>8</v>
      </c>
      <c r="N70" s="21">
        <f t="shared" si="37"/>
        <v>5.6503014642549525</v>
      </c>
      <c r="O70" s="22">
        <f t="shared" si="38"/>
        <v>24.108527131782946</v>
      </c>
      <c r="P70" s="23">
        <f t="shared" si="39"/>
        <v>1809.3083387201034</v>
      </c>
      <c r="Q70" s="100">
        <f t="shared" si="40"/>
        <v>0.70792682926829265</v>
      </c>
      <c r="R70" s="17">
        <f t="shared" si="41"/>
        <v>6</v>
      </c>
      <c r="S70" s="24">
        <f t="shared" si="42"/>
        <v>92.820000000000007</v>
      </c>
      <c r="T70" s="25">
        <f t="shared" si="42"/>
        <v>9840</v>
      </c>
      <c r="U70" s="24">
        <f t="shared" si="42"/>
        <v>23</v>
      </c>
      <c r="V70" s="25">
        <f t="shared" si="42"/>
        <v>1994</v>
      </c>
      <c r="W70" s="25">
        <f t="shared" si="42"/>
        <v>48160</v>
      </c>
      <c r="X70" s="72">
        <f t="shared" si="42"/>
        <v>45340</v>
      </c>
      <c r="Y70" s="20" t="s">
        <v>8</v>
      </c>
      <c r="Z70" s="21">
        <f t="shared" si="43"/>
        <v>4.9348044132397195</v>
      </c>
      <c r="AA70" s="22">
        <f t="shared" si="44"/>
        <v>24.152457372116348</v>
      </c>
      <c r="AB70" s="103">
        <f t="shared" si="45"/>
        <v>3113.1221719457012</v>
      </c>
      <c r="AC70" s="106">
        <f t="shared" si="46"/>
        <v>1.2158536585365853</v>
      </c>
      <c r="AE70" s="23">
        <v>1809.3083387201034</v>
      </c>
      <c r="AF70" s="205">
        <v>3113.1221719457012</v>
      </c>
      <c r="AH70" s="205">
        <v>1939.2372333548803</v>
      </c>
      <c r="AI70" s="132">
        <f t="shared" si="47"/>
        <v>129.92889463477695</v>
      </c>
      <c r="AK70" s="205">
        <v>3027.7957336780864</v>
      </c>
      <c r="AL70" s="204">
        <f t="shared" si="48"/>
        <v>-85.326438267614776</v>
      </c>
    </row>
    <row r="71" spans="1:38" x14ac:dyDescent="0.25">
      <c r="A71" s="90" t="s">
        <v>38</v>
      </c>
      <c r="B71" s="560"/>
      <c r="C71" s="27">
        <v>20.6</v>
      </c>
      <c r="D71" s="28">
        <v>2628</v>
      </c>
      <c r="E71" s="16">
        <f t="shared" si="35"/>
        <v>127.57281553398057</v>
      </c>
      <c r="F71" s="17">
        <f t="shared" si="36"/>
        <v>4</v>
      </c>
      <c r="G71" s="18">
        <v>82.4</v>
      </c>
      <c r="H71" s="19">
        <v>10512</v>
      </c>
      <c r="I71" s="18">
        <v>20</v>
      </c>
      <c r="J71" s="19">
        <v>2036</v>
      </c>
      <c r="K71" s="19">
        <v>50910</v>
      </c>
      <c r="L71" s="136">
        <v>47720</v>
      </c>
      <c r="M71" s="20" t="s">
        <v>8</v>
      </c>
      <c r="N71" s="21">
        <f t="shared" si="37"/>
        <v>5.1630648330058939</v>
      </c>
      <c r="O71" s="22">
        <f t="shared" si="38"/>
        <v>25.004911591355601</v>
      </c>
      <c r="P71" s="23">
        <f t="shared" si="39"/>
        <v>2471.3592233009708</v>
      </c>
      <c r="Q71" s="100">
        <f t="shared" si="40"/>
        <v>0.77473363774733639</v>
      </c>
      <c r="R71" s="17">
        <f t="shared" si="41"/>
        <v>6</v>
      </c>
      <c r="S71" s="24">
        <f t="shared" si="42"/>
        <v>123.60000000000001</v>
      </c>
      <c r="T71" s="25">
        <f t="shared" si="42"/>
        <v>15768</v>
      </c>
      <c r="U71" s="24">
        <f t="shared" si="42"/>
        <v>33</v>
      </c>
      <c r="V71" s="25">
        <f t="shared" si="42"/>
        <v>3214</v>
      </c>
      <c r="W71" s="25">
        <f t="shared" si="42"/>
        <v>81170</v>
      </c>
      <c r="X71" s="72">
        <f t="shared" si="42"/>
        <v>76380</v>
      </c>
      <c r="Y71" s="20" t="s">
        <v>8</v>
      </c>
      <c r="Z71" s="21">
        <f t="shared" si="43"/>
        <v>4.9060360920970751</v>
      </c>
      <c r="AA71" s="22">
        <f t="shared" si="44"/>
        <v>25.255133789670193</v>
      </c>
      <c r="AB71" s="103">
        <f t="shared" si="45"/>
        <v>3940.2912621359219</v>
      </c>
      <c r="AC71" s="106">
        <f t="shared" si="46"/>
        <v>1.2229832572298325</v>
      </c>
      <c r="AE71" s="23">
        <v>2471.3592233009708</v>
      </c>
      <c r="AF71" s="205">
        <v>3940.2912621359219</v>
      </c>
      <c r="AH71" s="205">
        <v>2294.6601941747572</v>
      </c>
      <c r="AI71" s="132">
        <f t="shared" si="47"/>
        <v>-176.69902912621365</v>
      </c>
      <c r="AK71" s="205">
        <v>4000.4854368932038</v>
      </c>
      <c r="AL71" s="204">
        <f t="shared" si="48"/>
        <v>60.194174757281871</v>
      </c>
    </row>
    <row r="72" spans="1:38" x14ac:dyDescent="0.25">
      <c r="A72" s="90" t="s">
        <v>39</v>
      </c>
      <c r="B72" s="560"/>
      <c r="C72" s="27">
        <v>17.48</v>
      </c>
      <c r="D72" s="28">
        <v>2303</v>
      </c>
      <c r="E72" s="16">
        <f t="shared" si="35"/>
        <v>131.75057208237985</v>
      </c>
      <c r="F72" s="17">
        <f t="shared" si="36"/>
        <v>4</v>
      </c>
      <c r="G72" s="18">
        <v>69.92</v>
      </c>
      <c r="H72" s="19">
        <v>9212</v>
      </c>
      <c r="I72" s="18">
        <v>17</v>
      </c>
      <c r="J72" s="19">
        <v>1503</v>
      </c>
      <c r="K72" s="19">
        <v>38040</v>
      </c>
      <c r="L72" s="136">
        <v>35650</v>
      </c>
      <c r="M72" s="20" t="s">
        <v>8</v>
      </c>
      <c r="N72" s="21">
        <f t="shared" si="37"/>
        <v>6.1290751829673988</v>
      </c>
      <c r="O72" s="22">
        <f t="shared" si="38"/>
        <v>25.309381237524949</v>
      </c>
      <c r="P72" s="23">
        <f t="shared" si="39"/>
        <v>2176.2013729977116</v>
      </c>
      <c r="Q72" s="100">
        <f t="shared" si="40"/>
        <v>0.65262700825010855</v>
      </c>
      <c r="R72" s="17">
        <f t="shared" si="41"/>
        <v>6</v>
      </c>
      <c r="S72" s="24">
        <f t="shared" si="42"/>
        <v>104.88</v>
      </c>
      <c r="T72" s="25">
        <f t="shared" si="42"/>
        <v>13818</v>
      </c>
      <c r="U72" s="24">
        <f t="shared" si="42"/>
        <v>28</v>
      </c>
      <c r="V72" s="25">
        <f t="shared" si="42"/>
        <v>2449</v>
      </c>
      <c r="W72" s="25">
        <f t="shared" si="42"/>
        <v>62430</v>
      </c>
      <c r="X72" s="72">
        <f t="shared" si="42"/>
        <v>58750</v>
      </c>
      <c r="Y72" s="20" t="s">
        <v>8</v>
      </c>
      <c r="Z72" s="21">
        <f t="shared" si="43"/>
        <v>5.642302980808493</v>
      </c>
      <c r="AA72" s="22">
        <f t="shared" si="44"/>
        <v>25.492037566353613</v>
      </c>
      <c r="AB72" s="103">
        <f t="shared" si="45"/>
        <v>3571.5102974828374</v>
      </c>
      <c r="AC72" s="106">
        <f t="shared" si="46"/>
        <v>1.0633955709943552</v>
      </c>
      <c r="AE72" s="23">
        <v>2176.2013729977116</v>
      </c>
      <c r="AF72" s="205">
        <v>3571.5102974828374</v>
      </c>
      <c r="AH72" s="205">
        <v>2462.8146453089244</v>
      </c>
      <c r="AI72" s="132">
        <f t="shared" si="47"/>
        <v>286.61327231121277</v>
      </c>
      <c r="AK72" s="205">
        <v>4055.4919908466818</v>
      </c>
      <c r="AL72" s="204">
        <f t="shared" si="48"/>
        <v>483.98169336384444</v>
      </c>
    </row>
    <row r="73" spans="1:38" x14ac:dyDescent="0.25">
      <c r="A73" s="90" t="s">
        <v>40</v>
      </c>
      <c r="B73" s="560"/>
      <c r="C73" s="27">
        <v>12.81</v>
      </c>
      <c r="D73" s="28">
        <v>1641</v>
      </c>
      <c r="E73" s="16">
        <f t="shared" si="35"/>
        <v>128.10304449648712</v>
      </c>
      <c r="F73" s="17">
        <f t="shared" si="36"/>
        <v>4</v>
      </c>
      <c r="G73" s="18">
        <v>51.24</v>
      </c>
      <c r="H73" s="19">
        <v>6564</v>
      </c>
      <c r="I73" s="18">
        <v>12</v>
      </c>
      <c r="J73" s="19">
        <v>996</v>
      </c>
      <c r="K73" s="19">
        <v>22650</v>
      </c>
      <c r="L73" s="136">
        <v>21220</v>
      </c>
      <c r="M73" s="20" t="s">
        <v>8</v>
      </c>
      <c r="N73" s="21">
        <f t="shared" si="37"/>
        <v>6.5903614457831328</v>
      </c>
      <c r="O73" s="22">
        <f t="shared" si="38"/>
        <v>22.740963855421686</v>
      </c>
      <c r="P73" s="23">
        <f t="shared" si="39"/>
        <v>1768.1498829039813</v>
      </c>
      <c r="Q73" s="100">
        <f t="shared" si="40"/>
        <v>0.60694698354661791</v>
      </c>
      <c r="R73" s="17">
        <f t="shared" si="41"/>
        <v>6</v>
      </c>
      <c r="S73" s="24">
        <f t="shared" si="42"/>
        <v>76.86</v>
      </c>
      <c r="T73" s="25">
        <f t="shared" si="42"/>
        <v>9846</v>
      </c>
      <c r="U73" s="24">
        <f t="shared" si="42"/>
        <v>20</v>
      </c>
      <c r="V73" s="25">
        <f t="shared" si="42"/>
        <v>1636</v>
      </c>
      <c r="W73" s="25">
        <f t="shared" si="42"/>
        <v>37160</v>
      </c>
      <c r="X73" s="72">
        <f t="shared" si="42"/>
        <v>34960</v>
      </c>
      <c r="Y73" s="20" t="s">
        <v>8</v>
      </c>
      <c r="Z73" s="21">
        <f t="shared" si="43"/>
        <v>6.0183374083129584</v>
      </c>
      <c r="AA73" s="22">
        <f t="shared" si="44"/>
        <v>22.713936430317847</v>
      </c>
      <c r="AB73" s="103">
        <f t="shared" si="45"/>
        <v>2900.8587041373926</v>
      </c>
      <c r="AC73" s="106">
        <f t="shared" si="46"/>
        <v>0.99695307739183425</v>
      </c>
      <c r="AE73" s="23">
        <v>1768.1498829039813</v>
      </c>
      <c r="AF73" s="258">
        <v>2900.8587041373926</v>
      </c>
      <c r="AH73" s="205">
        <v>1820.4527712724434</v>
      </c>
      <c r="AI73" s="132">
        <f t="shared" si="47"/>
        <v>52.302888368462163</v>
      </c>
      <c r="AK73" s="205">
        <v>3110.8508977361435</v>
      </c>
      <c r="AL73" s="204">
        <f t="shared" si="48"/>
        <v>209.99219359875087</v>
      </c>
    </row>
    <row r="74" spans="1:38" x14ac:dyDescent="0.25">
      <c r="A74" s="91" t="s">
        <v>41</v>
      </c>
      <c r="B74" s="561"/>
      <c r="C74" s="54">
        <v>2.2200000000000002</v>
      </c>
      <c r="D74" s="55">
        <v>278</v>
      </c>
      <c r="E74" s="11">
        <f t="shared" si="35"/>
        <v>125.22522522522522</v>
      </c>
      <c r="F74" s="7">
        <f t="shared" si="36"/>
        <v>4</v>
      </c>
      <c r="G74" s="6">
        <v>8.8800000000000008</v>
      </c>
      <c r="H74" s="5">
        <v>1112</v>
      </c>
      <c r="I74" s="6">
        <v>4</v>
      </c>
      <c r="J74" s="5">
        <v>223</v>
      </c>
      <c r="K74" s="5">
        <v>5570</v>
      </c>
      <c r="L74" s="137">
        <v>5520</v>
      </c>
      <c r="M74" s="131" t="s">
        <v>8</v>
      </c>
      <c r="N74" s="60">
        <f t="shared" si="37"/>
        <v>4.9865470852017939</v>
      </c>
      <c r="O74" s="61">
        <f t="shared" si="38"/>
        <v>24.977578475336323</v>
      </c>
      <c r="P74" s="62">
        <f t="shared" si="39"/>
        <v>2509.0090090090089</v>
      </c>
      <c r="Q74" s="120">
        <f t="shared" si="40"/>
        <v>0.80215827338129497</v>
      </c>
      <c r="R74" s="17">
        <f t="shared" si="41"/>
        <v>6</v>
      </c>
      <c r="S74" s="24">
        <f t="shared" ref="S74:X89" si="49">G74+S23</f>
        <v>13.32</v>
      </c>
      <c r="T74" s="25">
        <f t="shared" si="49"/>
        <v>1668</v>
      </c>
      <c r="U74" s="24">
        <f t="shared" si="49"/>
        <v>6</v>
      </c>
      <c r="V74" s="25">
        <f t="shared" si="49"/>
        <v>355</v>
      </c>
      <c r="W74" s="25">
        <f t="shared" si="49"/>
        <v>8860</v>
      </c>
      <c r="X74" s="72">
        <f t="shared" si="49"/>
        <v>8640</v>
      </c>
      <c r="Y74" s="131" t="s">
        <v>8</v>
      </c>
      <c r="Z74" s="21">
        <f t="shared" si="43"/>
        <v>4.6985915492957746</v>
      </c>
      <c r="AA74" s="22">
        <f t="shared" si="44"/>
        <v>24.95774647887324</v>
      </c>
      <c r="AB74" s="103">
        <f t="shared" si="45"/>
        <v>3990.9909909909907</v>
      </c>
      <c r="AC74" s="106">
        <f t="shared" si="46"/>
        <v>1.2769784172661871</v>
      </c>
      <c r="AE74" s="62">
        <v>2509.0090090090089</v>
      </c>
      <c r="AF74" s="205">
        <v>3990.9909909909907</v>
      </c>
      <c r="AH74" s="205">
        <v>2702.7027027027025</v>
      </c>
      <c r="AI74" s="132">
        <f t="shared" si="47"/>
        <v>193.6936936936936</v>
      </c>
      <c r="AK74" s="205">
        <v>4558.5585585585577</v>
      </c>
      <c r="AL74" s="204">
        <f t="shared" si="48"/>
        <v>567.56756756756704</v>
      </c>
    </row>
    <row r="75" spans="1:38" x14ac:dyDescent="0.25">
      <c r="A75" s="92" t="s">
        <v>24</v>
      </c>
      <c r="B75" s="44"/>
      <c r="C75" s="45">
        <f t="shared" ref="C75:D75" si="50">SUM(C58:C74)</f>
        <v>285.72000000000003</v>
      </c>
      <c r="D75" s="46">
        <f t="shared" si="50"/>
        <v>35857</v>
      </c>
      <c r="E75" s="130">
        <f t="shared" si="35"/>
        <v>125.49699006019878</v>
      </c>
      <c r="F75" s="73"/>
      <c r="G75" s="45">
        <f t="shared" ref="G75:L75" si="51">SUM(G58:G74)</f>
        <v>1132.8800000000001</v>
      </c>
      <c r="H75" s="46">
        <f t="shared" si="51"/>
        <v>142111</v>
      </c>
      <c r="I75" s="45">
        <f t="shared" si="51"/>
        <v>290</v>
      </c>
      <c r="J75" s="46">
        <f t="shared" si="51"/>
        <v>23877</v>
      </c>
      <c r="K75" s="46">
        <f t="shared" si="51"/>
        <v>589650</v>
      </c>
      <c r="L75" s="46">
        <f t="shared" si="51"/>
        <v>553040</v>
      </c>
      <c r="M75" s="74" t="s">
        <v>8</v>
      </c>
      <c r="N75" s="75">
        <f t="shared" si="37"/>
        <v>5.9517946140637434</v>
      </c>
      <c r="O75" s="76">
        <f t="shared" si="38"/>
        <v>24.695313481593164</v>
      </c>
      <c r="P75" s="77">
        <f t="shared" si="39"/>
        <v>2063.7337253254932</v>
      </c>
      <c r="Q75" s="101">
        <f>J75/D75</f>
        <v>0.66589508324734359</v>
      </c>
      <c r="R75" s="73"/>
      <c r="S75" s="45">
        <f t="shared" ref="S75:W75" si="52">SUM(S58:S74)</f>
        <v>1744.0699999999997</v>
      </c>
      <c r="T75" s="46">
        <f t="shared" si="52"/>
        <v>218919</v>
      </c>
      <c r="U75" s="45">
        <f t="shared" si="52"/>
        <v>470</v>
      </c>
      <c r="V75" s="46">
        <f t="shared" si="52"/>
        <v>39920</v>
      </c>
      <c r="W75" s="46">
        <f t="shared" si="52"/>
        <v>988110</v>
      </c>
      <c r="X75" s="72">
        <f t="shared" si="49"/>
        <v>930430</v>
      </c>
      <c r="Y75" s="129" t="s">
        <v>8</v>
      </c>
      <c r="Z75" s="75">
        <f t="shared" si="43"/>
        <v>5.4839428857715431</v>
      </c>
      <c r="AA75" s="76">
        <f t="shared" si="44"/>
        <v>24.752254509018037</v>
      </c>
      <c r="AB75" s="112">
        <f t="shared" si="45"/>
        <v>3458.3158336833262</v>
      </c>
      <c r="AC75" s="107">
        <f>V75/D75</f>
        <v>1.1133112084111889</v>
      </c>
      <c r="AE75" s="77">
        <v>2063.7337253254932</v>
      </c>
      <c r="AF75" s="205">
        <v>3458.3158336833262</v>
      </c>
      <c r="AH75" s="205">
        <v>1909.0368192636145</v>
      </c>
      <c r="AI75" s="132">
        <f t="shared" si="47"/>
        <v>-154.69690606187874</v>
      </c>
      <c r="AK75" s="205">
        <v>3390.1721965560687</v>
      </c>
      <c r="AL75" s="204">
        <f t="shared" si="48"/>
        <v>-68.143637127257534</v>
      </c>
    </row>
    <row r="76" spans="1:38" x14ac:dyDescent="0.25">
      <c r="A76" s="90" t="s">
        <v>42</v>
      </c>
      <c r="B76" s="562">
        <v>1998</v>
      </c>
      <c r="C76" s="27">
        <v>19.739999999999998</v>
      </c>
      <c r="D76" s="28">
        <v>2490</v>
      </c>
      <c r="E76" s="16">
        <f t="shared" si="35"/>
        <v>126.13981762917935</v>
      </c>
      <c r="F76" s="17">
        <f t="shared" ref="F76" si="53">G76/C76</f>
        <v>4</v>
      </c>
      <c r="G76" s="18">
        <v>78.959999999999994</v>
      </c>
      <c r="H76" s="19">
        <v>9960</v>
      </c>
      <c r="I76" s="18">
        <v>20</v>
      </c>
      <c r="J76" s="19">
        <v>1597</v>
      </c>
      <c r="K76" s="19">
        <v>40130</v>
      </c>
      <c r="L76" s="136">
        <v>37620</v>
      </c>
      <c r="M76" s="20" t="s">
        <v>8</v>
      </c>
      <c r="N76" s="21">
        <f t="shared" si="37"/>
        <v>6.2366938008766439</v>
      </c>
      <c r="O76" s="22">
        <f t="shared" si="38"/>
        <v>25.128365685660615</v>
      </c>
      <c r="P76" s="23">
        <f t="shared" si="39"/>
        <v>2032.9280648429585</v>
      </c>
      <c r="Q76" s="100">
        <f t="shared" ref="Q76:Q86" si="54">J76/D76</f>
        <v>0.64136546184738952</v>
      </c>
      <c r="R76" s="17">
        <f t="shared" ref="R76:R86" si="55">S76/C76</f>
        <v>7.0000000000000009</v>
      </c>
      <c r="S76" s="24">
        <f t="shared" ref="S76:W86" si="56">G76+S25</f>
        <v>138.18</v>
      </c>
      <c r="T76" s="25">
        <f t="shared" si="56"/>
        <v>17430</v>
      </c>
      <c r="U76" s="24">
        <f t="shared" si="56"/>
        <v>36</v>
      </c>
      <c r="V76" s="25">
        <f t="shared" si="56"/>
        <v>3214</v>
      </c>
      <c r="W76" s="25">
        <f t="shared" si="56"/>
        <v>81150</v>
      </c>
      <c r="X76" s="72">
        <f t="shared" si="49"/>
        <v>76470</v>
      </c>
      <c r="Y76" s="20" t="s">
        <v>8</v>
      </c>
      <c r="Z76" s="21">
        <f t="shared" si="43"/>
        <v>5.4231487243310514</v>
      </c>
      <c r="AA76" s="22">
        <f t="shared" si="44"/>
        <v>25.248911014312384</v>
      </c>
      <c r="AB76" s="103">
        <f t="shared" si="45"/>
        <v>4110.9422492401218</v>
      </c>
      <c r="AC76" s="106">
        <f t="shared" ref="AC76:AC86" si="57">V76/D76</f>
        <v>1.2907630522088354</v>
      </c>
      <c r="AE76" s="23">
        <v>2032.9280648429585</v>
      </c>
      <c r="AF76" s="205">
        <v>4110.9422492401218</v>
      </c>
      <c r="AH76" s="205">
        <v>1720.3647416413376</v>
      </c>
      <c r="AI76" s="132">
        <f t="shared" si="47"/>
        <v>-312.56332320162096</v>
      </c>
      <c r="AK76" s="205">
        <v>3253.2928064842963</v>
      </c>
      <c r="AL76" s="204">
        <f t="shared" si="48"/>
        <v>-857.64944275582548</v>
      </c>
    </row>
    <row r="77" spans="1:38" x14ac:dyDescent="0.25">
      <c r="A77" s="89" t="s">
        <v>43</v>
      </c>
      <c r="B77" s="563"/>
      <c r="C77" s="78">
        <v>22.16</v>
      </c>
      <c r="D77" s="79">
        <v>2704</v>
      </c>
      <c r="E77" s="63">
        <f t="shared" si="35"/>
        <v>122.02166064981949</v>
      </c>
      <c r="F77" s="64">
        <f t="shared" si="36"/>
        <v>4</v>
      </c>
      <c r="G77" s="65">
        <v>88.64</v>
      </c>
      <c r="H77" s="66">
        <v>10816</v>
      </c>
      <c r="I77" s="65">
        <v>25</v>
      </c>
      <c r="J77" s="66">
        <v>2023</v>
      </c>
      <c r="K77" s="66">
        <v>47260</v>
      </c>
      <c r="L77" s="135">
        <v>44290</v>
      </c>
      <c r="M77" s="67" t="s">
        <v>8</v>
      </c>
      <c r="N77" s="68">
        <f t="shared" si="37"/>
        <v>5.3465150766188829</v>
      </c>
      <c r="O77" s="69">
        <f t="shared" si="38"/>
        <v>23.361344537815125</v>
      </c>
      <c r="P77" s="70">
        <f t="shared" si="39"/>
        <v>2132.6714801444045</v>
      </c>
      <c r="Q77" s="100">
        <f t="shared" si="54"/>
        <v>0.74815088757396453</v>
      </c>
      <c r="R77" s="64">
        <f t="shared" si="55"/>
        <v>6.6389891696750905</v>
      </c>
      <c r="S77" s="71">
        <f t="shared" si="56"/>
        <v>147.12</v>
      </c>
      <c r="T77" s="72">
        <f t="shared" si="56"/>
        <v>17916</v>
      </c>
      <c r="U77" s="71">
        <f t="shared" si="56"/>
        <v>45</v>
      </c>
      <c r="V77" s="72">
        <f t="shared" si="56"/>
        <v>4050</v>
      </c>
      <c r="W77" s="72">
        <f t="shared" si="56"/>
        <v>94350</v>
      </c>
      <c r="X77" s="72">
        <f t="shared" si="49"/>
        <v>88890</v>
      </c>
      <c r="Y77" s="67" t="s">
        <v>8</v>
      </c>
      <c r="Z77" s="21">
        <f t="shared" si="43"/>
        <v>4.4237037037037039</v>
      </c>
      <c r="AA77" s="22">
        <f t="shared" si="44"/>
        <v>23.296296296296298</v>
      </c>
      <c r="AB77" s="103">
        <f t="shared" si="45"/>
        <v>4257.6714801444041</v>
      </c>
      <c r="AC77" s="106">
        <f t="shared" si="57"/>
        <v>1.4977810650887573</v>
      </c>
      <c r="AE77" s="70">
        <v>2132.6714801444045</v>
      </c>
      <c r="AF77" s="205">
        <v>4257.6714801444041</v>
      </c>
      <c r="AH77" s="205">
        <v>2254.9638989169675</v>
      </c>
      <c r="AI77" s="132">
        <f t="shared" si="47"/>
        <v>122.292418772563</v>
      </c>
      <c r="AK77" s="205">
        <v>3284.7472924187728</v>
      </c>
      <c r="AL77" s="204">
        <f t="shared" si="48"/>
        <v>-972.92418772563133</v>
      </c>
    </row>
    <row r="78" spans="1:38" x14ac:dyDescent="0.25">
      <c r="A78" s="90" t="s">
        <v>44</v>
      </c>
      <c r="B78" s="563"/>
      <c r="C78" s="27">
        <v>13.09</v>
      </c>
      <c r="D78" s="28">
        <v>1518</v>
      </c>
      <c r="E78" s="16">
        <f t="shared" si="35"/>
        <v>115.96638655462185</v>
      </c>
      <c r="F78" s="17">
        <f t="shared" si="36"/>
        <v>3.6944232238349883</v>
      </c>
      <c r="G78" s="18">
        <v>48.36</v>
      </c>
      <c r="H78" s="19">
        <v>5608</v>
      </c>
      <c r="I78" s="18">
        <v>14</v>
      </c>
      <c r="J78" s="19">
        <v>1136</v>
      </c>
      <c r="K78" s="19">
        <v>26170</v>
      </c>
      <c r="L78" s="136">
        <v>24530</v>
      </c>
      <c r="M78" s="20" t="s">
        <v>8</v>
      </c>
      <c r="N78" s="21">
        <f t="shared" si="37"/>
        <v>4.936619718309859</v>
      </c>
      <c r="O78" s="22">
        <f t="shared" si="38"/>
        <v>23.036971830985916</v>
      </c>
      <c r="P78" s="23">
        <f t="shared" si="39"/>
        <v>1999.2360580595875</v>
      </c>
      <c r="Q78" s="100">
        <f t="shared" si="54"/>
        <v>0.74835309617918311</v>
      </c>
      <c r="R78" s="17">
        <f t="shared" si="55"/>
        <v>5.9304812834224592</v>
      </c>
      <c r="S78" s="24">
        <f t="shared" si="56"/>
        <v>77.63</v>
      </c>
      <c r="T78" s="25">
        <f t="shared" si="56"/>
        <v>8994</v>
      </c>
      <c r="U78" s="24">
        <f t="shared" si="56"/>
        <v>27</v>
      </c>
      <c r="V78" s="25">
        <f t="shared" si="56"/>
        <v>2355</v>
      </c>
      <c r="W78" s="25">
        <f t="shared" si="56"/>
        <v>53890</v>
      </c>
      <c r="X78" s="72">
        <f t="shared" si="49"/>
        <v>50780</v>
      </c>
      <c r="Y78" s="20" t="s">
        <v>8</v>
      </c>
      <c r="Z78" s="21">
        <f t="shared" si="43"/>
        <v>3.8191082802547771</v>
      </c>
      <c r="AA78" s="22">
        <f t="shared" si="44"/>
        <v>22.883227176220807</v>
      </c>
      <c r="AB78" s="103">
        <f t="shared" si="45"/>
        <v>4116.8831168831166</v>
      </c>
      <c r="AC78" s="106">
        <f t="shared" si="57"/>
        <v>1.5513833992094861</v>
      </c>
      <c r="AE78" s="23">
        <v>1999.2360580595875</v>
      </c>
      <c r="AF78" s="205">
        <v>4116.8831168831166</v>
      </c>
      <c r="AH78" s="205">
        <v>2121.4667685255922</v>
      </c>
      <c r="AI78" s="132">
        <f t="shared" si="47"/>
        <v>122.23071046600467</v>
      </c>
      <c r="AK78" s="205">
        <v>3318.5637891520246</v>
      </c>
      <c r="AL78" s="204">
        <f t="shared" si="48"/>
        <v>-798.31932773109202</v>
      </c>
    </row>
    <row r="79" spans="1:38" x14ac:dyDescent="0.25">
      <c r="A79" s="90" t="s">
        <v>45</v>
      </c>
      <c r="B79" s="563"/>
      <c r="C79" s="27">
        <v>16.28</v>
      </c>
      <c r="D79" s="28">
        <v>1976</v>
      </c>
      <c r="E79" s="16">
        <f t="shared" si="35"/>
        <v>121.37592137592137</v>
      </c>
      <c r="F79" s="17">
        <f t="shared" si="36"/>
        <v>4</v>
      </c>
      <c r="G79" s="18">
        <v>65.12</v>
      </c>
      <c r="H79" s="19">
        <v>7904</v>
      </c>
      <c r="I79" s="18">
        <v>20</v>
      </c>
      <c r="J79" s="19">
        <v>1355</v>
      </c>
      <c r="K79" s="19">
        <v>34330</v>
      </c>
      <c r="L79" s="136">
        <v>32180</v>
      </c>
      <c r="M79" s="20" t="s">
        <v>8</v>
      </c>
      <c r="N79" s="21">
        <f t="shared" si="37"/>
        <v>5.8332103321033211</v>
      </c>
      <c r="O79" s="22">
        <f t="shared" si="38"/>
        <v>25.335793357933579</v>
      </c>
      <c r="P79" s="23">
        <f t="shared" si="39"/>
        <v>2108.7223587223584</v>
      </c>
      <c r="Q79" s="100">
        <f t="shared" si="54"/>
        <v>0.68572874493927127</v>
      </c>
      <c r="R79" s="17">
        <f t="shared" si="55"/>
        <v>6</v>
      </c>
      <c r="S79" s="24">
        <f t="shared" si="56"/>
        <v>97.68</v>
      </c>
      <c r="T79" s="25">
        <f t="shared" si="56"/>
        <v>11856</v>
      </c>
      <c r="U79" s="24">
        <f t="shared" si="56"/>
        <v>29</v>
      </c>
      <c r="V79" s="25">
        <f t="shared" si="56"/>
        <v>2102</v>
      </c>
      <c r="W79" s="25">
        <f t="shared" si="56"/>
        <v>53150</v>
      </c>
      <c r="X79" s="72">
        <f t="shared" si="49"/>
        <v>50010</v>
      </c>
      <c r="Y79" s="20" t="s">
        <v>8</v>
      </c>
      <c r="Z79" s="21">
        <f t="shared" si="43"/>
        <v>5.6403425309229309</v>
      </c>
      <c r="AA79" s="22">
        <f t="shared" si="44"/>
        <v>25.285442435775451</v>
      </c>
      <c r="AB79" s="103">
        <f t="shared" si="45"/>
        <v>3264.7420147420144</v>
      </c>
      <c r="AC79" s="106">
        <f t="shared" si="57"/>
        <v>1.0637651821862348</v>
      </c>
      <c r="AE79" s="23">
        <v>2108.7223587223584</v>
      </c>
      <c r="AF79" s="205">
        <v>3264.7420147420144</v>
      </c>
      <c r="AH79" s="205">
        <v>2048.5257985257986</v>
      </c>
      <c r="AI79" s="132">
        <f t="shared" si="47"/>
        <v>-60.196560196559858</v>
      </c>
      <c r="AK79" s="205">
        <v>3332.3095823095819</v>
      </c>
      <c r="AL79" s="204">
        <f t="shared" si="48"/>
        <v>67.567567567567494</v>
      </c>
    </row>
    <row r="80" spans="1:38" x14ac:dyDescent="0.25">
      <c r="A80" s="90" t="s">
        <v>46</v>
      </c>
      <c r="B80" s="563"/>
      <c r="C80" s="27">
        <v>18.239999999999998</v>
      </c>
      <c r="D80" s="28">
        <v>2462</v>
      </c>
      <c r="E80" s="16">
        <f t="shared" si="35"/>
        <v>134.9780701754386</v>
      </c>
      <c r="F80" s="17">
        <f t="shared" si="36"/>
        <v>3.1644736842105265</v>
      </c>
      <c r="G80" s="18">
        <v>57.72</v>
      </c>
      <c r="H80" s="19">
        <v>7791</v>
      </c>
      <c r="I80" s="18">
        <v>16</v>
      </c>
      <c r="J80" s="19">
        <v>1247</v>
      </c>
      <c r="K80" s="19">
        <v>30960</v>
      </c>
      <c r="L80" s="136">
        <v>29020</v>
      </c>
      <c r="M80" s="20" t="s">
        <v>8</v>
      </c>
      <c r="N80" s="21">
        <f t="shared" si="37"/>
        <v>6.2477947072975137</v>
      </c>
      <c r="O80" s="22">
        <f t="shared" si="38"/>
        <v>24.827586206896552</v>
      </c>
      <c r="P80" s="23">
        <f t="shared" si="39"/>
        <v>1697.3684210526317</v>
      </c>
      <c r="Q80" s="100">
        <f t="shared" si="54"/>
        <v>0.50649878147847283</v>
      </c>
      <c r="R80" s="17">
        <f t="shared" si="55"/>
        <v>6</v>
      </c>
      <c r="S80" s="24">
        <f t="shared" si="56"/>
        <v>109.44</v>
      </c>
      <c r="T80" s="25">
        <f t="shared" si="56"/>
        <v>14772</v>
      </c>
      <c r="U80" s="24">
        <f t="shared" si="56"/>
        <v>31</v>
      </c>
      <c r="V80" s="25">
        <f t="shared" si="56"/>
        <v>2595</v>
      </c>
      <c r="W80" s="25">
        <f t="shared" si="56"/>
        <v>66490</v>
      </c>
      <c r="X80" s="72">
        <f t="shared" si="49"/>
        <v>62670</v>
      </c>
      <c r="Y80" s="20" t="s">
        <v>8</v>
      </c>
      <c r="Z80" s="21">
        <f t="shared" si="43"/>
        <v>5.6924855491329476</v>
      </c>
      <c r="AA80" s="22">
        <f t="shared" si="44"/>
        <v>25.622350674373795</v>
      </c>
      <c r="AB80" s="103">
        <f t="shared" si="45"/>
        <v>3645.2850877192986</v>
      </c>
      <c r="AC80" s="106">
        <f t="shared" si="57"/>
        <v>1.0540211210398049</v>
      </c>
      <c r="AE80" s="23">
        <v>1697.3684210526317</v>
      </c>
      <c r="AF80" s="205">
        <v>3645.2850877192986</v>
      </c>
      <c r="AH80" s="205">
        <v>2430.9210526315792</v>
      </c>
      <c r="AI80" s="132">
        <f t="shared" si="47"/>
        <v>733.55263157894751</v>
      </c>
      <c r="AK80" s="205">
        <v>3501.6447368421054</v>
      </c>
      <c r="AL80" s="204">
        <f t="shared" si="48"/>
        <v>-143.64035087719321</v>
      </c>
    </row>
    <row r="81" spans="1:38" x14ac:dyDescent="0.25">
      <c r="A81" s="90" t="s">
        <v>47</v>
      </c>
      <c r="B81" s="563"/>
      <c r="C81" s="27">
        <v>16.23</v>
      </c>
      <c r="D81" s="28">
        <v>2247</v>
      </c>
      <c r="E81" s="16">
        <f t="shared" si="35"/>
        <v>138.44731977818853</v>
      </c>
      <c r="F81" s="17">
        <f t="shared" si="36"/>
        <v>3.4313000616142943</v>
      </c>
      <c r="G81" s="18">
        <v>55.69</v>
      </c>
      <c r="H81" s="19">
        <v>7709</v>
      </c>
      <c r="I81" s="18">
        <v>15</v>
      </c>
      <c r="J81" s="19">
        <v>1360</v>
      </c>
      <c r="K81" s="19">
        <v>32330</v>
      </c>
      <c r="L81" s="136">
        <v>30310</v>
      </c>
      <c r="M81" s="20" t="s">
        <v>8</v>
      </c>
      <c r="N81" s="21">
        <f t="shared" si="37"/>
        <v>5.6683823529411761</v>
      </c>
      <c r="O81" s="22">
        <f t="shared" si="38"/>
        <v>23.772058823529413</v>
      </c>
      <c r="P81" s="23">
        <f t="shared" si="39"/>
        <v>1991.9901417128774</v>
      </c>
      <c r="Q81" s="100">
        <f t="shared" si="54"/>
        <v>0.6052514463729417</v>
      </c>
      <c r="R81" s="17">
        <f t="shared" si="55"/>
        <v>6.0616142945163274</v>
      </c>
      <c r="S81" s="24">
        <f t="shared" si="56"/>
        <v>98.38</v>
      </c>
      <c r="T81" s="25">
        <f t="shared" si="56"/>
        <v>13600</v>
      </c>
      <c r="U81" s="24">
        <f t="shared" si="56"/>
        <v>30</v>
      </c>
      <c r="V81" s="25">
        <f t="shared" si="56"/>
        <v>2909</v>
      </c>
      <c r="W81" s="25">
        <f t="shared" si="56"/>
        <v>69840</v>
      </c>
      <c r="X81" s="72">
        <f t="shared" si="49"/>
        <v>65840</v>
      </c>
      <c r="Y81" s="20" t="s">
        <v>8</v>
      </c>
      <c r="Z81" s="21">
        <f t="shared" si="43"/>
        <v>4.6751460983155724</v>
      </c>
      <c r="AA81" s="22">
        <f t="shared" si="44"/>
        <v>24.008250257820556</v>
      </c>
      <c r="AB81" s="103">
        <f t="shared" si="45"/>
        <v>4303.1423290203329</v>
      </c>
      <c r="AC81" s="106">
        <f t="shared" si="57"/>
        <v>1.2946150422785936</v>
      </c>
      <c r="AE81" s="23">
        <v>1991.9901417128774</v>
      </c>
      <c r="AF81" s="205">
        <v>4303.1423290203329</v>
      </c>
      <c r="AH81" s="205">
        <v>2173.7523105360442</v>
      </c>
      <c r="AI81" s="132">
        <f t="shared" si="47"/>
        <v>181.7621688231668</v>
      </c>
      <c r="AK81" s="205">
        <v>3198.3980283425753</v>
      </c>
      <c r="AL81" s="206">
        <f t="shared" si="48"/>
        <v>-1104.7443006777576</v>
      </c>
    </row>
    <row r="82" spans="1:38" x14ac:dyDescent="0.25">
      <c r="A82" s="90" t="s">
        <v>48</v>
      </c>
      <c r="B82" s="563"/>
      <c r="C82" s="27">
        <v>3.23</v>
      </c>
      <c r="D82" s="28">
        <v>402</v>
      </c>
      <c r="E82" s="16">
        <f t="shared" si="35"/>
        <v>124.45820433436532</v>
      </c>
      <c r="F82" s="17">
        <f t="shared" si="36"/>
        <v>3</v>
      </c>
      <c r="G82" s="18">
        <v>9.69</v>
      </c>
      <c r="H82" s="19">
        <v>1206</v>
      </c>
      <c r="I82" s="18">
        <v>3</v>
      </c>
      <c r="J82" s="19">
        <v>219</v>
      </c>
      <c r="K82" s="19">
        <v>5310</v>
      </c>
      <c r="L82" s="136">
        <v>4980</v>
      </c>
      <c r="M82" s="20" t="s">
        <v>8</v>
      </c>
      <c r="N82" s="21">
        <f t="shared" si="37"/>
        <v>5.506849315068493</v>
      </c>
      <c r="O82" s="22">
        <f t="shared" si="38"/>
        <v>24.246575342465754</v>
      </c>
      <c r="P82" s="23">
        <f t="shared" si="39"/>
        <v>1643.9628482972137</v>
      </c>
      <c r="Q82" s="100">
        <f t="shared" si="54"/>
        <v>0.54477611940298509</v>
      </c>
      <c r="R82" s="17">
        <f t="shared" si="55"/>
        <v>6</v>
      </c>
      <c r="S82" s="24">
        <f t="shared" si="56"/>
        <v>19.38</v>
      </c>
      <c r="T82" s="25">
        <f t="shared" si="56"/>
        <v>2412</v>
      </c>
      <c r="U82" s="24">
        <f t="shared" si="56"/>
        <v>6</v>
      </c>
      <c r="V82" s="25">
        <f t="shared" si="56"/>
        <v>492</v>
      </c>
      <c r="W82" s="25">
        <f t="shared" si="56"/>
        <v>12220</v>
      </c>
      <c r="X82" s="72">
        <f t="shared" si="49"/>
        <v>11520</v>
      </c>
      <c r="Y82" s="20" t="s">
        <v>8</v>
      </c>
      <c r="Z82" s="21">
        <f t="shared" si="43"/>
        <v>4.9024390243902438</v>
      </c>
      <c r="AA82" s="22">
        <f t="shared" si="44"/>
        <v>24.837398373983739</v>
      </c>
      <c r="AB82" s="103">
        <f t="shared" si="45"/>
        <v>3783.2817337461302</v>
      </c>
      <c r="AC82" s="106">
        <f t="shared" si="57"/>
        <v>1.2238805970149254</v>
      </c>
      <c r="AE82" s="23">
        <v>1643.9628482972137</v>
      </c>
      <c r="AF82" s="205">
        <v>3783.2817337461302</v>
      </c>
      <c r="AH82" s="205">
        <v>2362.2291021671826</v>
      </c>
      <c r="AI82" s="132">
        <f t="shared" si="47"/>
        <v>718.26625386996898</v>
      </c>
      <c r="AK82" s="205">
        <v>3625.3869969040247</v>
      </c>
      <c r="AL82" s="204">
        <f t="shared" si="48"/>
        <v>-157.89473684210543</v>
      </c>
    </row>
    <row r="83" spans="1:38" x14ac:dyDescent="0.25">
      <c r="A83" s="90" t="s">
        <v>49</v>
      </c>
      <c r="B83" s="563"/>
      <c r="C83" s="27">
        <v>8.82</v>
      </c>
      <c r="D83" s="28">
        <v>1152</v>
      </c>
      <c r="E83" s="16">
        <f t="shared" si="35"/>
        <v>130.61224489795919</v>
      </c>
      <c r="F83" s="17">
        <f t="shared" si="36"/>
        <v>3</v>
      </c>
      <c r="G83" s="18">
        <v>26.46</v>
      </c>
      <c r="H83" s="19">
        <v>3456</v>
      </c>
      <c r="I83" s="18">
        <v>6</v>
      </c>
      <c r="J83" s="19">
        <v>557</v>
      </c>
      <c r="K83" s="19">
        <v>13660</v>
      </c>
      <c r="L83" s="136">
        <v>12800</v>
      </c>
      <c r="M83" s="20" t="s">
        <v>8</v>
      </c>
      <c r="N83" s="21">
        <f t="shared" si="37"/>
        <v>6.2046678635547572</v>
      </c>
      <c r="O83" s="22">
        <f t="shared" si="38"/>
        <v>24.524236983842012</v>
      </c>
      <c r="P83" s="23">
        <f t="shared" si="39"/>
        <v>1548.7528344671202</v>
      </c>
      <c r="Q83" s="100">
        <f t="shared" si="54"/>
        <v>0.48350694444444442</v>
      </c>
      <c r="R83" s="17">
        <f t="shared" si="55"/>
        <v>6</v>
      </c>
      <c r="S83" s="24">
        <f t="shared" si="56"/>
        <v>52.92</v>
      </c>
      <c r="T83" s="25">
        <f t="shared" si="56"/>
        <v>6912</v>
      </c>
      <c r="U83" s="24">
        <f t="shared" si="56"/>
        <v>13</v>
      </c>
      <c r="V83" s="25">
        <f t="shared" si="56"/>
        <v>1115</v>
      </c>
      <c r="W83" s="25">
        <f t="shared" si="56"/>
        <v>27760</v>
      </c>
      <c r="X83" s="72">
        <f t="shared" si="49"/>
        <v>26150</v>
      </c>
      <c r="Y83" s="20" t="s">
        <v>8</v>
      </c>
      <c r="Z83" s="21">
        <f t="shared" si="43"/>
        <v>6.1991031390134532</v>
      </c>
      <c r="AA83" s="22">
        <f t="shared" si="44"/>
        <v>24.896860986547086</v>
      </c>
      <c r="AB83" s="103">
        <f t="shared" si="45"/>
        <v>3147.3922902494328</v>
      </c>
      <c r="AC83" s="106">
        <f t="shared" si="57"/>
        <v>0.96788194444444442</v>
      </c>
      <c r="AE83" s="218">
        <v>1548.7528344671202</v>
      </c>
      <c r="AF83" s="205">
        <v>3147.3922902494328</v>
      </c>
      <c r="AH83" s="205">
        <v>2091.8367346938776</v>
      </c>
      <c r="AI83" s="132">
        <f t="shared" si="47"/>
        <v>543.08390022675735</v>
      </c>
      <c r="AK83" s="205">
        <v>2837.8684807256236</v>
      </c>
      <c r="AL83" s="204">
        <f t="shared" si="48"/>
        <v>-309.52380952380918</v>
      </c>
    </row>
    <row r="84" spans="1:38" x14ac:dyDescent="0.25">
      <c r="A84" s="90" t="s">
        <v>50</v>
      </c>
      <c r="B84" s="563"/>
      <c r="C84" s="27">
        <v>11.54</v>
      </c>
      <c r="D84" s="28">
        <v>1448</v>
      </c>
      <c r="E84" s="16">
        <f t="shared" si="35"/>
        <v>125.47660311958407</v>
      </c>
      <c r="F84" s="17">
        <f t="shared" si="36"/>
        <v>4</v>
      </c>
      <c r="G84" s="18">
        <v>46.16</v>
      </c>
      <c r="H84" s="19">
        <v>5792</v>
      </c>
      <c r="I84" s="18">
        <v>12</v>
      </c>
      <c r="J84" s="19">
        <v>1062</v>
      </c>
      <c r="K84" s="19">
        <v>26530</v>
      </c>
      <c r="L84" s="136">
        <v>24860</v>
      </c>
      <c r="M84" s="20" t="s">
        <v>8</v>
      </c>
      <c r="N84" s="21">
        <f t="shared" si="37"/>
        <v>5.4538606403013183</v>
      </c>
      <c r="O84" s="22">
        <f t="shared" si="38"/>
        <v>24.981167608286253</v>
      </c>
      <c r="P84" s="23">
        <f t="shared" si="39"/>
        <v>2298.9601386481804</v>
      </c>
      <c r="Q84" s="100">
        <f t="shared" si="54"/>
        <v>0.73342541436464093</v>
      </c>
      <c r="R84" s="17">
        <f t="shared" si="55"/>
        <v>6</v>
      </c>
      <c r="S84" s="24">
        <f t="shared" si="56"/>
        <v>69.239999999999995</v>
      </c>
      <c r="T84" s="25">
        <f t="shared" si="56"/>
        <v>8688</v>
      </c>
      <c r="U84" s="24">
        <f t="shared" si="56"/>
        <v>18</v>
      </c>
      <c r="V84" s="25">
        <f t="shared" si="56"/>
        <v>1568</v>
      </c>
      <c r="W84" s="25">
        <f t="shared" si="56"/>
        <v>39680</v>
      </c>
      <c r="X84" s="72">
        <f t="shared" si="49"/>
        <v>37310</v>
      </c>
      <c r="Y84" s="20" t="s">
        <v>8</v>
      </c>
      <c r="Z84" s="21">
        <f t="shared" si="43"/>
        <v>5.5408163265306118</v>
      </c>
      <c r="AA84" s="22">
        <f t="shared" si="44"/>
        <v>25.306122448979593</v>
      </c>
      <c r="AB84" s="103">
        <f t="shared" si="45"/>
        <v>3438.4748700173313</v>
      </c>
      <c r="AC84" s="106">
        <f t="shared" si="57"/>
        <v>1.0828729281767955</v>
      </c>
      <c r="AE84" s="23">
        <v>2298.9601386481804</v>
      </c>
      <c r="AF84" s="205">
        <v>3438.4748700173313</v>
      </c>
      <c r="AH84" s="205">
        <v>2511.2651646447143</v>
      </c>
      <c r="AI84" s="132">
        <f t="shared" si="47"/>
        <v>212.30502599653391</v>
      </c>
      <c r="AK84" s="205">
        <v>3993.9341421143849</v>
      </c>
      <c r="AL84" s="204">
        <f t="shared" si="48"/>
        <v>555.4592720970536</v>
      </c>
    </row>
    <row r="85" spans="1:38" x14ac:dyDescent="0.25">
      <c r="A85" s="90" t="s">
        <v>51</v>
      </c>
      <c r="B85" s="563"/>
      <c r="C85" s="27">
        <v>19.36</v>
      </c>
      <c r="D85" s="28">
        <v>2442</v>
      </c>
      <c r="E85" s="16">
        <f t="shared" si="35"/>
        <v>126.13636363636364</v>
      </c>
      <c r="F85" s="17">
        <f t="shared" si="36"/>
        <v>4</v>
      </c>
      <c r="G85" s="18">
        <v>77.44</v>
      </c>
      <c r="H85" s="19">
        <v>9768</v>
      </c>
      <c r="I85" s="18">
        <v>21</v>
      </c>
      <c r="J85" s="19">
        <v>1619</v>
      </c>
      <c r="K85" s="19">
        <v>40810</v>
      </c>
      <c r="L85" s="136">
        <v>40320</v>
      </c>
      <c r="M85" s="20" t="s">
        <v>8</v>
      </c>
      <c r="N85" s="21">
        <f t="shared" si="37"/>
        <v>6.0333539221741814</v>
      </c>
      <c r="O85" s="22">
        <f t="shared" si="38"/>
        <v>25.206917850525016</v>
      </c>
      <c r="P85" s="23">
        <f t="shared" si="39"/>
        <v>2107.9545454545455</v>
      </c>
      <c r="Q85" s="100">
        <f t="shared" si="54"/>
        <v>0.66298116298116294</v>
      </c>
      <c r="R85" s="17">
        <f t="shared" si="55"/>
        <v>6</v>
      </c>
      <c r="S85" s="24">
        <f t="shared" si="56"/>
        <v>116.16</v>
      </c>
      <c r="T85" s="25">
        <f t="shared" si="56"/>
        <v>14652</v>
      </c>
      <c r="U85" s="24">
        <f t="shared" si="56"/>
        <v>33</v>
      </c>
      <c r="V85" s="25">
        <f t="shared" si="56"/>
        <v>2440</v>
      </c>
      <c r="W85" s="25">
        <f t="shared" si="56"/>
        <v>61510</v>
      </c>
      <c r="X85" s="72">
        <f t="shared" si="49"/>
        <v>59930</v>
      </c>
      <c r="Y85" s="20" t="s">
        <v>8</v>
      </c>
      <c r="Z85" s="21">
        <f t="shared" si="43"/>
        <v>6.0049180327868852</v>
      </c>
      <c r="AA85" s="22">
        <f t="shared" si="44"/>
        <v>25.209016393442624</v>
      </c>
      <c r="AB85" s="103">
        <f t="shared" si="45"/>
        <v>3177.1694214876034</v>
      </c>
      <c r="AC85" s="106">
        <f t="shared" si="57"/>
        <v>0.99918099918099923</v>
      </c>
      <c r="AE85" s="23">
        <v>2107.9545454545455</v>
      </c>
      <c r="AF85" s="205">
        <v>3177.1694214876034</v>
      </c>
      <c r="AH85" s="205">
        <v>2257.7479338842977</v>
      </c>
      <c r="AI85" s="132">
        <f t="shared" si="47"/>
        <v>149.79338842975221</v>
      </c>
      <c r="AK85" s="205">
        <v>3591.9421487603308</v>
      </c>
      <c r="AL85" s="204">
        <f t="shared" si="48"/>
        <v>414.77272727272748</v>
      </c>
    </row>
    <row r="86" spans="1:38" x14ac:dyDescent="0.25">
      <c r="A86" s="94" t="s">
        <v>52</v>
      </c>
      <c r="B86" s="564"/>
      <c r="C86" s="29">
        <v>16.18</v>
      </c>
      <c r="D86" s="30">
        <v>2228</v>
      </c>
      <c r="E86" s="32">
        <f t="shared" si="35"/>
        <v>137.7008652657602</v>
      </c>
      <c r="F86" s="57">
        <f t="shared" si="36"/>
        <v>4</v>
      </c>
      <c r="G86" s="58">
        <v>64.72</v>
      </c>
      <c r="H86" s="59">
        <v>8912</v>
      </c>
      <c r="I86" s="58">
        <v>16</v>
      </c>
      <c r="J86" s="59">
        <v>1121</v>
      </c>
      <c r="K86" s="59">
        <v>26580</v>
      </c>
      <c r="L86" s="139">
        <v>26240</v>
      </c>
      <c r="M86" s="49" t="s">
        <v>8</v>
      </c>
      <c r="N86" s="37">
        <f t="shared" si="37"/>
        <v>7.9500446030330059</v>
      </c>
      <c r="O86" s="38">
        <f t="shared" si="38"/>
        <v>23.710972346119537</v>
      </c>
      <c r="P86" s="39">
        <f t="shared" si="39"/>
        <v>1642.7688504326329</v>
      </c>
      <c r="Q86" s="100">
        <f t="shared" si="54"/>
        <v>0.5031418312387792</v>
      </c>
      <c r="R86" s="57">
        <f t="shared" si="55"/>
        <v>6</v>
      </c>
      <c r="S86" s="47">
        <f t="shared" si="56"/>
        <v>97.08</v>
      </c>
      <c r="T86" s="48">
        <f t="shared" si="56"/>
        <v>13368</v>
      </c>
      <c r="U86" s="47">
        <f t="shared" si="56"/>
        <v>26</v>
      </c>
      <c r="V86" s="48">
        <f t="shared" si="56"/>
        <v>1916</v>
      </c>
      <c r="W86" s="48">
        <f t="shared" si="56"/>
        <v>44750</v>
      </c>
      <c r="X86" s="72">
        <f t="shared" si="49"/>
        <v>43450</v>
      </c>
      <c r="Y86" s="49" t="s">
        <v>8</v>
      </c>
      <c r="Z86" s="21">
        <f t="shared" si="43"/>
        <v>6.9770354906054282</v>
      </c>
      <c r="AA86" s="22">
        <f t="shared" si="44"/>
        <v>23.355949895615865</v>
      </c>
      <c r="AB86" s="103">
        <f t="shared" si="45"/>
        <v>2765.760197775031</v>
      </c>
      <c r="AC86" s="106">
        <f t="shared" si="57"/>
        <v>0.85996409335727109</v>
      </c>
      <c r="AE86" s="39">
        <v>1642.7688504326329</v>
      </c>
      <c r="AF86" s="258">
        <v>2765.760197775031</v>
      </c>
      <c r="AH86" s="205">
        <v>1644.0049443757725</v>
      </c>
      <c r="AI86" s="132">
        <f t="shared" si="47"/>
        <v>1.2360939431396218</v>
      </c>
      <c r="AK86" s="205">
        <v>2890.6056860321387</v>
      </c>
      <c r="AL86" s="204">
        <f t="shared" si="48"/>
        <v>124.84548825710772</v>
      </c>
    </row>
    <row r="87" spans="1:38" x14ac:dyDescent="0.25">
      <c r="A87" s="92" t="s">
        <v>24</v>
      </c>
      <c r="B87" s="44"/>
      <c r="C87" s="45">
        <f>SUM(C76:C86)</f>
        <v>164.87</v>
      </c>
      <c r="D87" s="46">
        <f>SUM(D76:D86)</f>
        <v>21069</v>
      </c>
      <c r="E87" s="80">
        <f t="shared" si="35"/>
        <v>127.79159337659974</v>
      </c>
      <c r="F87" s="73"/>
      <c r="G87" s="45">
        <f t="shared" ref="G87:L87" si="58">SUM(G76:G86)</f>
        <v>618.96</v>
      </c>
      <c r="H87" s="46">
        <f t="shared" si="58"/>
        <v>78922</v>
      </c>
      <c r="I87" s="45">
        <f t="shared" si="58"/>
        <v>168</v>
      </c>
      <c r="J87" s="46">
        <f t="shared" si="58"/>
        <v>13296</v>
      </c>
      <c r="K87" s="46">
        <f t="shared" si="58"/>
        <v>324070</v>
      </c>
      <c r="L87" s="46">
        <f t="shared" si="58"/>
        <v>307150</v>
      </c>
      <c r="M87" s="74" t="s">
        <v>8</v>
      </c>
      <c r="N87" s="75">
        <f t="shared" si="37"/>
        <v>5.9357701564380267</v>
      </c>
      <c r="O87" s="76">
        <f t="shared" si="38"/>
        <v>24.373495788206981</v>
      </c>
      <c r="P87" s="77">
        <f t="shared" si="39"/>
        <v>1965.6092679080487</v>
      </c>
      <c r="Q87" s="101">
        <f>J87/D87</f>
        <v>0.63106934358536237</v>
      </c>
      <c r="R87" s="73"/>
      <c r="S87" s="45">
        <f>SUM(S76:S86)</f>
        <v>1023.2099999999999</v>
      </c>
      <c r="T87" s="46">
        <f>SUM(T76:T86)</f>
        <v>130600</v>
      </c>
      <c r="U87" s="45">
        <f>SUM(U76:U86)</f>
        <v>294</v>
      </c>
      <c r="V87" s="46">
        <f>SUM(V76:V86)</f>
        <v>24756</v>
      </c>
      <c r="W87" s="46">
        <f>SUM(W76:W86)</f>
        <v>604790</v>
      </c>
      <c r="X87" s="72">
        <f t="shared" si="49"/>
        <v>573020</v>
      </c>
      <c r="Y87" s="74" t="s">
        <v>8</v>
      </c>
      <c r="Z87" s="75">
        <f t="shared" si="43"/>
        <v>5.2754887703990949</v>
      </c>
      <c r="AA87" s="76">
        <f t="shared" si="44"/>
        <v>24.430037162708029</v>
      </c>
      <c r="AB87" s="112">
        <f t="shared" si="45"/>
        <v>3668.2841026263113</v>
      </c>
      <c r="AC87" s="107">
        <f>V87/D87</f>
        <v>1.1749964402676918</v>
      </c>
      <c r="AE87" s="77">
        <v>1965.6092679080487</v>
      </c>
      <c r="AF87" s="205">
        <v>3668.2841026263113</v>
      </c>
      <c r="AH87" s="205">
        <v>2123.1273124279737</v>
      </c>
      <c r="AI87" s="132">
        <f t="shared" si="47"/>
        <v>157.51804451992507</v>
      </c>
      <c r="AK87" s="205">
        <v>3333.6568205252624</v>
      </c>
      <c r="AL87" s="204">
        <f t="shared" si="48"/>
        <v>-334.62728210104888</v>
      </c>
    </row>
    <row r="88" spans="1:38" x14ac:dyDescent="0.25">
      <c r="A88" s="117" t="s">
        <v>16</v>
      </c>
      <c r="B88" s="565">
        <v>2005</v>
      </c>
      <c r="C88" s="115">
        <v>5.16</v>
      </c>
      <c r="D88" s="116">
        <v>525</v>
      </c>
      <c r="E88" s="63">
        <f>D88/C88</f>
        <v>101.74418604651163</v>
      </c>
      <c r="F88" s="7">
        <f t="shared" si="36"/>
        <v>4</v>
      </c>
      <c r="G88" s="6">
        <v>20.64</v>
      </c>
      <c r="H88" s="5">
        <v>2100</v>
      </c>
      <c r="I88" s="6">
        <v>4</v>
      </c>
      <c r="J88" s="5">
        <v>392</v>
      </c>
      <c r="K88" s="5">
        <v>8060</v>
      </c>
      <c r="L88" s="137">
        <v>7550</v>
      </c>
      <c r="M88" s="15" t="s">
        <v>8</v>
      </c>
      <c r="N88" s="86">
        <f t="shared" si="37"/>
        <v>5.3571428571428568</v>
      </c>
      <c r="O88" s="87">
        <f t="shared" si="38"/>
        <v>20.561224489795919</v>
      </c>
      <c r="P88" s="70">
        <f>K88/C88</f>
        <v>1562.015503875969</v>
      </c>
      <c r="Q88" s="100">
        <f t="shared" ref="Q88:Q98" si="59">J88/D88</f>
        <v>0.7466666666666667</v>
      </c>
      <c r="R88" s="14">
        <f t="shared" ref="R88:R96" si="60">S88/C88</f>
        <v>6</v>
      </c>
      <c r="S88" s="71">
        <f t="shared" ref="S88:X98" si="61">G88+S37</f>
        <v>30.96</v>
      </c>
      <c r="T88" s="72">
        <f t="shared" si="61"/>
        <v>3150</v>
      </c>
      <c r="U88" s="71">
        <f t="shared" si="61"/>
        <v>6</v>
      </c>
      <c r="V88" s="72">
        <f t="shared" si="61"/>
        <v>631</v>
      </c>
      <c r="W88" s="72">
        <f t="shared" si="61"/>
        <v>12760</v>
      </c>
      <c r="X88" s="72">
        <f t="shared" si="49"/>
        <v>12000</v>
      </c>
      <c r="Y88" s="15" t="s">
        <v>8</v>
      </c>
      <c r="Z88" s="21">
        <f t="shared" si="43"/>
        <v>4.9920760697305866</v>
      </c>
      <c r="AA88" s="22">
        <f t="shared" si="44"/>
        <v>20.221870047543582</v>
      </c>
      <c r="AB88" s="103">
        <f t="shared" si="45"/>
        <v>2472.8682170542634</v>
      </c>
      <c r="AC88" s="106">
        <f t="shared" ref="AC88:AC98" si="62">V88/D88</f>
        <v>1.2019047619047618</v>
      </c>
      <c r="AE88" s="70">
        <v>1562.015503875969</v>
      </c>
      <c r="AF88" s="205">
        <v>2472.8682170542634</v>
      </c>
      <c r="AH88" s="205">
        <v>1577.5193798449611</v>
      </c>
      <c r="AI88" s="132">
        <f t="shared" si="47"/>
        <v>15.503875968992133</v>
      </c>
      <c r="AK88" s="205">
        <v>2701.5503875968993</v>
      </c>
      <c r="AL88" s="204">
        <f t="shared" si="48"/>
        <v>228.68217054263596</v>
      </c>
    </row>
    <row r="89" spans="1:38" x14ac:dyDescent="0.25">
      <c r="A89" s="90" t="s">
        <v>53</v>
      </c>
      <c r="B89" s="560"/>
      <c r="C89" s="27">
        <v>11.02</v>
      </c>
      <c r="D89" s="28">
        <v>1429</v>
      </c>
      <c r="E89" s="16">
        <f t="shared" ref="E89:E98" si="63">D89/C89</f>
        <v>129.67332123411978</v>
      </c>
      <c r="F89" s="17">
        <f t="shared" si="36"/>
        <v>4</v>
      </c>
      <c r="G89" s="18">
        <v>44.08</v>
      </c>
      <c r="H89" s="19">
        <v>5716</v>
      </c>
      <c r="I89" s="18">
        <v>12</v>
      </c>
      <c r="J89" s="19">
        <v>1107</v>
      </c>
      <c r="K89" s="19">
        <v>23930</v>
      </c>
      <c r="L89" s="136">
        <v>22440</v>
      </c>
      <c r="M89" s="20" t="s">
        <v>8</v>
      </c>
      <c r="N89" s="21">
        <f t="shared" si="37"/>
        <v>5.163504968383017</v>
      </c>
      <c r="O89" s="22">
        <f t="shared" si="38"/>
        <v>21.616982836495033</v>
      </c>
      <c r="P89" s="23">
        <f t="shared" ref="P89:P98" si="64">K89/C89</f>
        <v>2171.5063520871145</v>
      </c>
      <c r="Q89" s="100">
        <f t="shared" si="59"/>
        <v>0.77466759972008392</v>
      </c>
      <c r="R89" s="17">
        <f t="shared" si="60"/>
        <v>6.0000000000000009</v>
      </c>
      <c r="S89" s="24">
        <f t="shared" si="61"/>
        <v>66.12</v>
      </c>
      <c r="T89" s="25">
        <f t="shared" si="61"/>
        <v>8574</v>
      </c>
      <c r="U89" s="24">
        <f t="shared" si="61"/>
        <v>19</v>
      </c>
      <c r="V89" s="25">
        <f t="shared" si="61"/>
        <v>1867</v>
      </c>
      <c r="W89" s="25">
        <f t="shared" si="61"/>
        <v>39650</v>
      </c>
      <c r="X89" s="72">
        <f t="shared" si="49"/>
        <v>37330</v>
      </c>
      <c r="Y89" s="20" t="s">
        <v>8</v>
      </c>
      <c r="Z89" s="21">
        <f t="shared" si="43"/>
        <v>4.5923942153186932</v>
      </c>
      <c r="AA89" s="22">
        <f t="shared" si="44"/>
        <v>21.237279057311195</v>
      </c>
      <c r="AB89" s="103">
        <f t="shared" si="45"/>
        <v>3598.0036297640654</v>
      </c>
      <c r="AC89" s="106">
        <f t="shared" si="62"/>
        <v>1.3065080475857243</v>
      </c>
      <c r="AE89" s="23">
        <v>2171.5063520871145</v>
      </c>
      <c r="AF89" s="205">
        <v>3598.0036297640654</v>
      </c>
      <c r="AH89" s="205">
        <v>1595.2813067150637</v>
      </c>
      <c r="AI89" s="257">
        <f t="shared" si="47"/>
        <v>-576.22504537205077</v>
      </c>
      <c r="AK89" s="205">
        <v>3134.301270417423</v>
      </c>
      <c r="AL89" s="204">
        <f t="shared" si="48"/>
        <v>-463.70235934664242</v>
      </c>
    </row>
    <row r="90" spans="1:38" x14ac:dyDescent="0.25">
      <c r="A90" s="90" t="s">
        <v>54</v>
      </c>
      <c r="B90" s="560"/>
      <c r="C90" s="27">
        <v>4.38</v>
      </c>
      <c r="D90" s="28">
        <v>465</v>
      </c>
      <c r="E90" s="16">
        <f t="shared" si="63"/>
        <v>106.16438356164385</v>
      </c>
      <c r="F90" s="17">
        <f t="shared" si="36"/>
        <v>4</v>
      </c>
      <c r="G90" s="18">
        <v>17.52</v>
      </c>
      <c r="H90" s="19">
        <v>1860</v>
      </c>
      <c r="I90" s="18">
        <v>4</v>
      </c>
      <c r="J90" s="19">
        <v>503</v>
      </c>
      <c r="K90" s="19">
        <v>9620</v>
      </c>
      <c r="L90" s="136">
        <v>9020</v>
      </c>
      <c r="M90" s="20" t="s">
        <v>8</v>
      </c>
      <c r="N90" s="21">
        <f t="shared" si="37"/>
        <v>3.6978131212723659</v>
      </c>
      <c r="O90" s="22">
        <f t="shared" si="38"/>
        <v>19.125248508946321</v>
      </c>
      <c r="P90" s="23">
        <f t="shared" si="64"/>
        <v>2196.3470319634703</v>
      </c>
      <c r="Q90" s="100">
        <f t="shared" si="59"/>
        <v>1.0817204301075269</v>
      </c>
      <c r="R90" s="17">
        <f t="shared" si="60"/>
        <v>5</v>
      </c>
      <c r="S90" s="24">
        <f t="shared" si="61"/>
        <v>21.9</v>
      </c>
      <c r="T90" s="25">
        <f t="shared" si="61"/>
        <v>2325</v>
      </c>
      <c r="U90" s="24">
        <f t="shared" si="61"/>
        <v>7</v>
      </c>
      <c r="V90" s="25">
        <f t="shared" si="61"/>
        <v>902</v>
      </c>
      <c r="W90" s="25">
        <f t="shared" si="61"/>
        <v>16680</v>
      </c>
      <c r="X90" s="72">
        <f t="shared" si="61"/>
        <v>15710</v>
      </c>
      <c r="Y90" s="20" t="s">
        <v>8</v>
      </c>
      <c r="Z90" s="21">
        <f t="shared" si="43"/>
        <v>2.5776053215077606</v>
      </c>
      <c r="AA90" s="22">
        <f t="shared" si="44"/>
        <v>18.492239467849224</v>
      </c>
      <c r="AB90" s="103">
        <f t="shared" si="45"/>
        <v>3808.2191780821918</v>
      </c>
      <c r="AC90" s="106">
        <f t="shared" si="62"/>
        <v>1.9397849462365591</v>
      </c>
      <c r="AE90" s="23">
        <v>2196.3470319634703</v>
      </c>
      <c r="AF90" s="205">
        <v>3808.2191780821918</v>
      </c>
      <c r="AH90" s="205">
        <v>2723.744292237443</v>
      </c>
      <c r="AI90" s="132">
        <f t="shared" si="47"/>
        <v>527.39726027397273</v>
      </c>
      <c r="AK90" s="205">
        <v>3897.260273972603</v>
      </c>
      <c r="AL90" s="204">
        <f t="shared" si="48"/>
        <v>89.04109589041127</v>
      </c>
    </row>
    <row r="91" spans="1:38" x14ac:dyDescent="0.25">
      <c r="A91" s="90" t="s">
        <v>17</v>
      </c>
      <c r="B91" s="560"/>
      <c r="C91" s="27">
        <v>9.39</v>
      </c>
      <c r="D91" s="28">
        <v>912</v>
      </c>
      <c r="E91" s="16">
        <f t="shared" si="63"/>
        <v>97.124600638977626</v>
      </c>
      <c r="F91" s="17">
        <f t="shared" si="36"/>
        <v>4</v>
      </c>
      <c r="G91" s="18">
        <v>37.56</v>
      </c>
      <c r="H91" s="19">
        <v>3648</v>
      </c>
      <c r="I91" s="18">
        <v>8</v>
      </c>
      <c r="J91" s="19">
        <v>715</v>
      </c>
      <c r="K91" s="19">
        <v>15510</v>
      </c>
      <c r="L91" s="136">
        <v>14540</v>
      </c>
      <c r="M91" s="20" t="s">
        <v>8</v>
      </c>
      <c r="N91" s="21">
        <f t="shared" si="37"/>
        <v>5.1020979020979018</v>
      </c>
      <c r="O91" s="22">
        <f t="shared" si="38"/>
        <v>21.692307692307693</v>
      </c>
      <c r="P91" s="23">
        <f t="shared" si="64"/>
        <v>1651.7571884984025</v>
      </c>
      <c r="Q91" s="100">
        <f t="shared" si="59"/>
        <v>0.78399122807017541</v>
      </c>
      <c r="R91" s="17">
        <f t="shared" si="60"/>
        <v>6</v>
      </c>
      <c r="S91" s="24">
        <f t="shared" si="61"/>
        <v>56.34</v>
      </c>
      <c r="T91" s="25">
        <f t="shared" si="61"/>
        <v>5472</v>
      </c>
      <c r="U91" s="24">
        <f t="shared" si="61"/>
        <v>15</v>
      </c>
      <c r="V91" s="25">
        <f t="shared" si="61"/>
        <v>1207</v>
      </c>
      <c r="W91" s="25">
        <f t="shared" si="61"/>
        <v>25770</v>
      </c>
      <c r="X91" s="72">
        <f t="shared" si="61"/>
        <v>24260</v>
      </c>
      <c r="Y91" s="20" t="s">
        <v>8</v>
      </c>
      <c r="Z91" s="21">
        <f t="shared" si="43"/>
        <v>4.5335542667771334</v>
      </c>
      <c r="AA91" s="22">
        <f t="shared" si="44"/>
        <v>21.350455675227838</v>
      </c>
      <c r="AB91" s="103">
        <f t="shared" si="45"/>
        <v>2744.408945686901</v>
      </c>
      <c r="AC91" s="106">
        <f t="shared" si="62"/>
        <v>1.3234649122807018</v>
      </c>
      <c r="AE91" s="23">
        <v>1651.7571884984025</v>
      </c>
      <c r="AF91" s="205">
        <v>2744.408945686901</v>
      </c>
      <c r="AH91" s="205">
        <v>1492.0127795527155</v>
      </c>
      <c r="AI91" s="132">
        <f t="shared" si="47"/>
        <v>-159.74440894568693</v>
      </c>
      <c r="AK91" s="205">
        <v>2457.9339723109688</v>
      </c>
      <c r="AL91" s="204">
        <f t="shared" si="48"/>
        <v>-286.47497337593222</v>
      </c>
    </row>
    <row r="92" spans="1:38" x14ac:dyDescent="0.25">
      <c r="A92" s="90" t="s">
        <v>55</v>
      </c>
      <c r="B92" s="560"/>
      <c r="C92" s="27">
        <v>4.76</v>
      </c>
      <c r="D92" s="28">
        <v>513</v>
      </c>
      <c r="E92" s="16">
        <f t="shared" si="63"/>
        <v>107.77310924369749</v>
      </c>
      <c r="F92" s="17">
        <f t="shared" si="36"/>
        <v>4</v>
      </c>
      <c r="G92" s="18">
        <v>19.04</v>
      </c>
      <c r="H92" s="19">
        <v>2052</v>
      </c>
      <c r="I92" s="18">
        <v>4</v>
      </c>
      <c r="J92" s="19">
        <v>528</v>
      </c>
      <c r="K92" s="19">
        <v>10100</v>
      </c>
      <c r="L92" s="136">
        <v>9470</v>
      </c>
      <c r="M92" s="20" t="s">
        <v>8</v>
      </c>
      <c r="N92" s="21">
        <f t="shared" si="37"/>
        <v>3.8863636363636362</v>
      </c>
      <c r="O92" s="22">
        <f t="shared" si="38"/>
        <v>19.128787878787879</v>
      </c>
      <c r="P92" s="23">
        <f t="shared" si="64"/>
        <v>2121.8487394957983</v>
      </c>
      <c r="Q92" s="100">
        <f t="shared" si="59"/>
        <v>1.0292397660818713</v>
      </c>
      <c r="R92" s="17">
        <f t="shared" si="60"/>
        <v>5</v>
      </c>
      <c r="S92" s="24">
        <f t="shared" si="61"/>
        <v>23.799999999999997</v>
      </c>
      <c r="T92" s="25">
        <f t="shared" si="61"/>
        <v>2565</v>
      </c>
      <c r="U92" s="24">
        <f t="shared" si="61"/>
        <v>8</v>
      </c>
      <c r="V92" s="25">
        <f t="shared" si="61"/>
        <v>972</v>
      </c>
      <c r="W92" s="25">
        <f t="shared" si="61"/>
        <v>17950</v>
      </c>
      <c r="X92" s="72">
        <f t="shared" si="61"/>
        <v>16910</v>
      </c>
      <c r="Y92" s="20" t="s">
        <v>8</v>
      </c>
      <c r="Z92" s="21">
        <f t="shared" si="43"/>
        <v>2.6388888888888888</v>
      </c>
      <c r="AA92" s="22">
        <f t="shared" si="44"/>
        <v>18.467078189300413</v>
      </c>
      <c r="AB92" s="103">
        <f t="shared" si="45"/>
        <v>3771.0084033613448</v>
      </c>
      <c r="AC92" s="106">
        <f t="shared" si="62"/>
        <v>1.8947368421052631</v>
      </c>
      <c r="AE92" s="23">
        <v>2121.8487394957983</v>
      </c>
      <c r="AF92" s="205">
        <v>3771.0084033613448</v>
      </c>
      <c r="AH92" s="205">
        <v>2609.2436974789916</v>
      </c>
      <c r="AI92" s="132">
        <f t="shared" si="47"/>
        <v>487.39495798319331</v>
      </c>
      <c r="AK92" s="205">
        <v>4054.6218487394958</v>
      </c>
      <c r="AL92" s="204">
        <f t="shared" si="48"/>
        <v>283.61344537815103</v>
      </c>
    </row>
    <row r="93" spans="1:38" x14ac:dyDescent="0.25">
      <c r="A93" s="90" t="s">
        <v>56</v>
      </c>
      <c r="B93" s="560"/>
      <c r="C93" s="27">
        <v>0.86</v>
      </c>
      <c r="D93" s="28">
        <v>110</v>
      </c>
      <c r="E93" s="16">
        <f t="shared" si="63"/>
        <v>127.90697674418605</v>
      </c>
      <c r="F93" s="17">
        <f t="shared" si="36"/>
        <v>4</v>
      </c>
      <c r="G93" s="18">
        <v>3.44</v>
      </c>
      <c r="H93" s="19">
        <v>440</v>
      </c>
      <c r="I93" s="18">
        <v>4</v>
      </c>
      <c r="J93" s="19">
        <v>85</v>
      </c>
      <c r="K93" s="19">
        <v>1930</v>
      </c>
      <c r="L93" s="136">
        <v>1800</v>
      </c>
      <c r="M93" s="20" t="s">
        <v>8</v>
      </c>
      <c r="N93" s="21">
        <f t="shared" si="37"/>
        <v>5.1764705882352944</v>
      </c>
      <c r="O93" s="22">
        <f t="shared" si="38"/>
        <v>22.705882352941178</v>
      </c>
      <c r="P93" s="23">
        <f t="shared" si="64"/>
        <v>2244.1860465116279</v>
      </c>
      <c r="Q93" s="100">
        <f t="shared" si="59"/>
        <v>0.77272727272727271</v>
      </c>
      <c r="R93" s="17">
        <f t="shared" si="60"/>
        <v>6</v>
      </c>
      <c r="S93" s="24">
        <f t="shared" si="61"/>
        <v>5.16</v>
      </c>
      <c r="T93" s="25">
        <f t="shared" si="61"/>
        <v>660</v>
      </c>
      <c r="U93" s="24">
        <f t="shared" si="61"/>
        <v>6</v>
      </c>
      <c r="V93" s="25">
        <f t="shared" si="61"/>
        <v>127</v>
      </c>
      <c r="W93" s="25">
        <f t="shared" si="61"/>
        <v>2900</v>
      </c>
      <c r="X93" s="72">
        <f t="shared" si="61"/>
        <v>2720</v>
      </c>
      <c r="Y93" s="20" t="s">
        <v>8</v>
      </c>
      <c r="Z93" s="21">
        <f t="shared" si="43"/>
        <v>5.1968503937007871</v>
      </c>
      <c r="AA93" s="22">
        <f t="shared" si="44"/>
        <v>22.834645669291337</v>
      </c>
      <c r="AB93" s="103">
        <f t="shared" si="45"/>
        <v>3372.0930232558139</v>
      </c>
      <c r="AC93" s="106">
        <f t="shared" si="62"/>
        <v>1.1545454545454545</v>
      </c>
      <c r="AE93" s="23">
        <v>2244.1860465116279</v>
      </c>
      <c r="AF93" s="205">
        <v>3372.0930232558139</v>
      </c>
      <c r="AH93" s="205">
        <v>1837.2093023255813</v>
      </c>
      <c r="AI93" s="132">
        <f t="shared" si="47"/>
        <v>-406.97674418604652</v>
      </c>
      <c r="AK93" s="205">
        <v>3139.5348837209303</v>
      </c>
      <c r="AL93" s="204">
        <f t="shared" si="48"/>
        <v>-232.55813953488359</v>
      </c>
    </row>
    <row r="94" spans="1:38" x14ac:dyDescent="0.25">
      <c r="A94" s="90" t="s">
        <v>20</v>
      </c>
      <c r="B94" s="560"/>
      <c r="C94" s="27">
        <v>10.08</v>
      </c>
      <c r="D94" s="28">
        <v>1160</v>
      </c>
      <c r="E94" s="16">
        <f t="shared" si="63"/>
        <v>115.07936507936508</v>
      </c>
      <c r="F94" s="17">
        <f t="shared" si="36"/>
        <v>4</v>
      </c>
      <c r="G94" s="18">
        <v>40.32</v>
      </c>
      <c r="H94" s="19">
        <v>4640</v>
      </c>
      <c r="I94" s="18">
        <v>8</v>
      </c>
      <c r="J94" s="19">
        <v>1075</v>
      </c>
      <c r="K94" s="19">
        <v>21140</v>
      </c>
      <c r="L94" s="136">
        <v>19820</v>
      </c>
      <c r="M94" s="20" t="s">
        <v>8</v>
      </c>
      <c r="N94" s="21">
        <f t="shared" si="37"/>
        <v>4.3162790697674422</v>
      </c>
      <c r="O94" s="22">
        <f t="shared" si="38"/>
        <v>19.665116279069768</v>
      </c>
      <c r="P94" s="23">
        <f t="shared" si="64"/>
        <v>2097.2222222222222</v>
      </c>
      <c r="Q94" s="100">
        <f t="shared" si="59"/>
        <v>0.92672413793103448</v>
      </c>
      <c r="R94" s="17">
        <f t="shared" si="60"/>
        <v>6</v>
      </c>
      <c r="S94" s="24">
        <f t="shared" si="61"/>
        <v>60.480000000000004</v>
      </c>
      <c r="T94" s="25">
        <f t="shared" si="61"/>
        <v>6960</v>
      </c>
      <c r="U94" s="24">
        <f t="shared" si="61"/>
        <v>12</v>
      </c>
      <c r="V94" s="25">
        <f t="shared" si="61"/>
        <v>1762</v>
      </c>
      <c r="W94" s="25">
        <f t="shared" si="61"/>
        <v>35220</v>
      </c>
      <c r="X94" s="72">
        <f t="shared" si="61"/>
        <v>33160</v>
      </c>
      <c r="Y94" s="20" t="s">
        <v>8</v>
      </c>
      <c r="Z94" s="21">
        <f t="shared" si="43"/>
        <v>3.9500567536889899</v>
      </c>
      <c r="AA94" s="22">
        <f t="shared" si="44"/>
        <v>19.988649262202042</v>
      </c>
      <c r="AB94" s="103">
        <f t="shared" si="45"/>
        <v>3494.0476190476188</v>
      </c>
      <c r="AC94" s="106">
        <f t="shared" si="62"/>
        <v>1.5189655172413794</v>
      </c>
      <c r="AE94" s="23">
        <v>2097.2222222222222</v>
      </c>
      <c r="AF94" s="205">
        <v>3494.0476190476188</v>
      </c>
      <c r="AH94" s="205">
        <v>2297.6190476190477</v>
      </c>
      <c r="AI94" s="132">
        <f t="shared" si="47"/>
        <v>200.39682539682553</v>
      </c>
      <c r="AK94" s="205">
        <v>3718.2539682539682</v>
      </c>
      <c r="AL94" s="204">
        <f t="shared" si="48"/>
        <v>224.20634920634939</v>
      </c>
    </row>
    <row r="95" spans="1:38" x14ac:dyDescent="0.25">
      <c r="A95" s="90" t="s">
        <v>19</v>
      </c>
      <c r="B95" s="560"/>
      <c r="C95" s="27">
        <v>10.83</v>
      </c>
      <c r="D95" s="28">
        <v>1290</v>
      </c>
      <c r="E95" s="16">
        <f t="shared" si="63"/>
        <v>119.11357340720221</v>
      </c>
      <c r="F95" s="17">
        <f t="shared" si="36"/>
        <v>4</v>
      </c>
      <c r="G95" s="18">
        <v>43.32</v>
      </c>
      <c r="H95" s="19">
        <v>5160</v>
      </c>
      <c r="I95" s="18">
        <v>80</v>
      </c>
      <c r="J95" s="19">
        <v>785</v>
      </c>
      <c r="K95" s="19">
        <v>16020</v>
      </c>
      <c r="L95" s="136">
        <v>15020</v>
      </c>
      <c r="M95" s="20" t="s">
        <v>8</v>
      </c>
      <c r="N95" s="21">
        <f t="shared" si="37"/>
        <v>6.5732484076433124</v>
      </c>
      <c r="O95" s="22">
        <f t="shared" si="38"/>
        <v>20.407643312101911</v>
      </c>
      <c r="P95" s="23">
        <f t="shared" si="64"/>
        <v>1479.2243767313018</v>
      </c>
      <c r="Q95" s="100">
        <f t="shared" si="59"/>
        <v>0.60852713178294571</v>
      </c>
      <c r="R95" s="17">
        <f t="shared" si="60"/>
        <v>6</v>
      </c>
      <c r="S95" s="24">
        <f t="shared" si="61"/>
        <v>64.98</v>
      </c>
      <c r="T95" s="25">
        <f t="shared" si="61"/>
        <v>7740</v>
      </c>
      <c r="U95" s="24">
        <f t="shared" si="61"/>
        <v>85</v>
      </c>
      <c r="V95" s="25">
        <f t="shared" si="61"/>
        <v>1304</v>
      </c>
      <c r="W95" s="25">
        <f t="shared" si="61"/>
        <v>26050</v>
      </c>
      <c r="X95" s="72">
        <f t="shared" si="61"/>
        <v>24520</v>
      </c>
      <c r="Y95" s="20" t="s">
        <v>8</v>
      </c>
      <c r="Z95" s="21">
        <f t="shared" si="43"/>
        <v>5.9355828220858893</v>
      </c>
      <c r="AA95" s="22">
        <f t="shared" si="44"/>
        <v>19.976993865030675</v>
      </c>
      <c r="AB95" s="103">
        <f t="shared" si="45"/>
        <v>2405.3554939981532</v>
      </c>
      <c r="AC95" s="106">
        <f t="shared" si="62"/>
        <v>1.0108527131782945</v>
      </c>
      <c r="AE95" s="218">
        <v>1479.2243767313018</v>
      </c>
      <c r="AF95" s="258">
        <v>2405.3554939981532</v>
      </c>
      <c r="AH95" s="205">
        <v>1590.9510618651893</v>
      </c>
      <c r="AI95" s="132">
        <f t="shared" si="47"/>
        <v>111.72668513388749</v>
      </c>
      <c r="AK95" s="205">
        <v>2698.9843028624191</v>
      </c>
      <c r="AL95" s="204">
        <f t="shared" si="48"/>
        <v>293.62880886426592</v>
      </c>
    </row>
    <row r="96" spans="1:38" x14ac:dyDescent="0.25">
      <c r="A96" s="94" t="s">
        <v>21</v>
      </c>
      <c r="B96" s="566"/>
      <c r="C96" s="29">
        <v>0.83</v>
      </c>
      <c r="D96" s="30">
        <v>98</v>
      </c>
      <c r="E96" s="32">
        <f t="shared" si="63"/>
        <v>118.07228915662651</v>
      </c>
      <c r="F96" s="7">
        <f t="shared" si="36"/>
        <v>4</v>
      </c>
      <c r="G96" s="6">
        <v>3.32</v>
      </c>
      <c r="H96" s="5">
        <v>392</v>
      </c>
      <c r="I96" s="6">
        <v>5</v>
      </c>
      <c r="J96" s="5">
        <v>76</v>
      </c>
      <c r="K96" s="5">
        <v>1510</v>
      </c>
      <c r="L96" s="137">
        <v>1410</v>
      </c>
      <c r="M96" s="43" t="s">
        <v>8</v>
      </c>
      <c r="N96" s="37">
        <f t="shared" si="37"/>
        <v>5.1578947368421053</v>
      </c>
      <c r="O96" s="38">
        <f t="shared" si="38"/>
        <v>19.868421052631579</v>
      </c>
      <c r="P96" s="39">
        <f t="shared" si="64"/>
        <v>1819.2771084337351</v>
      </c>
      <c r="Q96" s="100">
        <f t="shared" si="59"/>
        <v>0.77551020408163263</v>
      </c>
      <c r="R96" s="7">
        <f t="shared" si="60"/>
        <v>6</v>
      </c>
      <c r="S96" s="47">
        <f t="shared" si="61"/>
        <v>4.9799999999999995</v>
      </c>
      <c r="T96" s="48">
        <f t="shared" si="61"/>
        <v>588</v>
      </c>
      <c r="U96" s="47">
        <f t="shared" si="61"/>
        <v>7</v>
      </c>
      <c r="V96" s="48">
        <f t="shared" si="61"/>
        <v>124</v>
      </c>
      <c r="W96" s="48">
        <f t="shared" si="61"/>
        <v>2540</v>
      </c>
      <c r="X96" s="72">
        <f t="shared" si="61"/>
        <v>2390</v>
      </c>
      <c r="Y96" s="49" t="s">
        <v>8</v>
      </c>
      <c r="Z96" s="21">
        <f t="shared" si="43"/>
        <v>4.741935483870968</v>
      </c>
      <c r="AA96" s="22">
        <f t="shared" si="44"/>
        <v>20.483870967741936</v>
      </c>
      <c r="AB96" s="103">
        <f t="shared" si="45"/>
        <v>3060.2409638554218</v>
      </c>
      <c r="AC96" s="106">
        <f t="shared" si="62"/>
        <v>1.2653061224489797</v>
      </c>
      <c r="AE96" s="39">
        <v>1819.2771084337351</v>
      </c>
      <c r="AF96" s="205">
        <v>3060.2409638554218</v>
      </c>
      <c r="AH96" s="205">
        <v>1542.1686746987953</v>
      </c>
      <c r="AI96" s="132">
        <f t="shared" si="47"/>
        <v>-277.10843373493981</v>
      </c>
      <c r="AK96" s="205">
        <v>2433.7349397590365</v>
      </c>
      <c r="AL96" s="204">
        <f t="shared" si="48"/>
        <v>-626.50602409638532</v>
      </c>
    </row>
    <row r="97" spans="1:42" ht="15.75" thickBot="1" x14ac:dyDescent="0.3">
      <c r="A97" s="122" t="s">
        <v>24</v>
      </c>
      <c r="B97" s="123"/>
      <c r="C97" s="98">
        <f t="shared" ref="C97:D97" si="65">SUM(C88:C96)</f>
        <v>57.309999999999995</v>
      </c>
      <c r="D97" s="99">
        <f t="shared" si="65"/>
        <v>6502</v>
      </c>
      <c r="E97" s="50">
        <f t="shared" si="63"/>
        <v>113.45314953760253</v>
      </c>
      <c r="F97" s="51"/>
      <c r="G97" s="99">
        <f t="shared" ref="G97:L97" si="66">SUM(G88:G96)</f>
        <v>229.23999999999998</v>
      </c>
      <c r="H97" s="99">
        <f t="shared" si="66"/>
        <v>26008</v>
      </c>
      <c r="I97" s="98">
        <f t="shared" si="66"/>
        <v>129</v>
      </c>
      <c r="J97" s="99">
        <f t="shared" si="66"/>
        <v>5266</v>
      </c>
      <c r="K97" s="99">
        <f t="shared" si="66"/>
        <v>107820</v>
      </c>
      <c r="L97" s="99">
        <f t="shared" si="66"/>
        <v>101070</v>
      </c>
      <c r="M97" s="42" t="s">
        <v>8</v>
      </c>
      <c r="N97" s="126">
        <f t="shared" si="37"/>
        <v>4.9388530193695406</v>
      </c>
      <c r="O97" s="127">
        <f t="shared" si="38"/>
        <v>20.474743638435246</v>
      </c>
      <c r="P97" s="110">
        <f t="shared" si="64"/>
        <v>1881.3470598499391</v>
      </c>
      <c r="Q97" s="113">
        <f t="shared" si="59"/>
        <v>0.80990464472470014</v>
      </c>
      <c r="R97" s="51"/>
      <c r="S97" s="98">
        <f t="shared" ref="S97:W97" si="67">SUM(S88:S96)</f>
        <v>334.72</v>
      </c>
      <c r="T97" s="99">
        <f t="shared" si="67"/>
        <v>38034</v>
      </c>
      <c r="U97" s="98">
        <f t="shared" si="67"/>
        <v>165</v>
      </c>
      <c r="V97" s="99">
        <f t="shared" si="67"/>
        <v>8896</v>
      </c>
      <c r="W97" s="99">
        <f t="shared" si="67"/>
        <v>179520</v>
      </c>
      <c r="X97" s="72">
        <f t="shared" si="61"/>
        <v>169000</v>
      </c>
      <c r="Y97" s="42" t="s">
        <v>8</v>
      </c>
      <c r="Z97" s="126">
        <f t="shared" si="43"/>
        <v>4.2754046762589928</v>
      </c>
      <c r="AA97" s="127">
        <f t="shared" si="44"/>
        <v>20.179856115107913</v>
      </c>
      <c r="AB97" s="128">
        <f t="shared" si="45"/>
        <v>3132.4376199616127</v>
      </c>
      <c r="AC97" s="108">
        <f t="shared" si="62"/>
        <v>1.3681944017225469</v>
      </c>
      <c r="AE97" s="96">
        <v>18.895306859205775</v>
      </c>
      <c r="AF97" s="205">
        <f t="shared" ref="AF97:AF98" si="68">AE97-O97</f>
        <v>-1.5794367792294715</v>
      </c>
    </row>
    <row r="98" spans="1:42" ht="15.75" thickBot="1" x14ac:dyDescent="0.3">
      <c r="A98" s="93" t="s">
        <v>25</v>
      </c>
      <c r="B98" s="52"/>
      <c r="C98" s="40">
        <f t="shared" ref="C98:D98" si="69">C75+C87+C97</f>
        <v>507.90000000000003</v>
      </c>
      <c r="D98" s="41">
        <f t="shared" si="69"/>
        <v>63428</v>
      </c>
      <c r="E98" s="10">
        <f t="shared" si="63"/>
        <v>124.88285095491237</v>
      </c>
      <c r="F98" s="4"/>
      <c r="G98" s="40">
        <f t="shared" ref="G98:L98" si="70">G75+G87+G97</f>
        <v>1981.0800000000002</v>
      </c>
      <c r="H98" s="41">
        <f t="shared" si="70"/>
        <v>247041</v>
      </c>
      <c r="I98" s="40">
        <f t="shared" si="70"/>
        <v>587</v>
      </c>
      <c r="J98" s="41">
        <f t="shared" si="70"/>
        <v>42439</v>
      </c>
      <c r="K98" s="41">
        <f t="shared" si="70"/>
        <v>1021540</v>
      </c>
      <c r="L98" s="41">
        <f t="shared" si="70"/>
        <v>961260</v>
      </c>
      <c r="M98" s="83" t="s">
        <v>8</v>
      </c>
      <c r="N98" s="12">
        <f t="shared" si="37"/>
        <v>5.8210843799335521</v>
      </c>
      <c r="O98" s="13">
        <f t="shared" si="38"/>
        <v>24.070783948726408</v>
      </c>
      <c r="P98" s="26">
        <f t="shared" si="64"/>
        <v>2011.3014372908051</v>
      </c>
      <c r="Q98" s="114">
        <f t="shared" si="59"/>
        <v>0.66908936116541595</v>
      </c>
      <c r="R98" s="4"/>
      <c r="S98" s="40">
        <f t="shared" ref="S98:W98" si="71">S75+S87+S97</f>
        <v>3102</v>
      </c>
      <c r="T98" s="41">
        <f t="shared" si="71"/>
        <v>387553</v>
      </c>
      <c r="U98" s="40">
        <f t="shared" si="71"/>
        <v>929</v>
      </c>
      <c r="V98" s="41">
        <f t="shared" si="71"/>
        <v>73572</v>
      </c>
      <c r="W98" s="41">
        <f t="shared" si="71"/>
        <v>1772420</v>
      </c>
      <c r="X98" s="72">
        <f t="shared" si="61"/>
        <v>1672450</v>
      </c>
      <c r="Y98" s="83" t="s">
        <v>8</v>
      </c>
      <c r="Z98" s="12">
        <f t="shared" si="43"/>
        <v>5.2676697656717231</v>
      </c>
      <c r="AA98" s="13">
        <f t="shared" si="44"/>
        <v>24.090958516827055</v>
      </c>
      <c r="AB98" s="104">
        <f t="shared" si="45"/>
        <v>3489.702697381374</v>
      </c>
      <c r="AC98" s="109">
        <f t="shared" si="62"/>
        <v>1.1599293687330516</v>
      </c>
      <c r="AE98" s="96">
        <v>20.457441714853964</v>
      </c>
      <c r="AF98" s="205">
        <f t="shared" si="68"/>
        <v>-3.6133422338724444</v>
      </c>
    </row>
    <row r="103" spans="1:42" ht="18.75" x14ac:dyDescent="0.3">
      <c r="A103" s="567" t="s">
        <v>22</v>
      </c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</row>
    <row r="104" spans="1:42" ht="15.75" x14ac:dyDescent="0.25">
      <c r="A104" s="568" t="s">
        <v>62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  <c r="V104" s="568"/>
      <c r="W104" s="568"/>
      <c r="X104" s="568"/>
      <c r="Y104" s="568"/>
      <c r="Z104" s="568"/>
      <c r="AA104" s="568"/>
      <c r="AB104" s="568"/>
      <c r="AC104" s="568"/>
    </row>
    <row r="105" spans="1:42" ht="15.75" x14ac:dyDescent="0.25">
      <c r="A105" s="568" t="s">
        <v>100</v>
      </c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8"/>
      <c r="Q105" s="568"/>
      <c r="R105" s="568"/>
      <c r="S105" s="568"/>
      <c r="T105" s="568"/>
      <c r="U105" s="568"/>
      <c r="V105" s="568"/>
      <c r="W105" s="568"/>
      <c r="X105" s="568"/>
      <c r="Y105" s="568"/>
      <c r="Z105" s="568"/>
      <c r="AA105" s="568"/>
      <c r="AB105" s="568"/>
      <c r="AC105" s="568"/>
    </row>
    <row r="106" spans="1:42" ht="19.5" thickBot="1" x14ac:dyDescent="0.35"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111">
        <v>4</v>
      </c>
      <c r="AC106" s="4"/>
    </row>
    <row r="107" spans="1:42" ht="15" customHeight="1" x14ac:dyDescent="0.25">
      <c r="A107" s="569" t="s">
        <v>3</v>
      </c>
      <c r="B107" s="571" t="s">
        <v>2</v>
      </c>
      <c r="C107" s="573" t="s">
        <v>59</v>
      </c>
      <c r="D107" s="573" t="s">
        <v>60</v>
      </c>
      <c r="E107" s="573" t="s">
        <v>23</v>
      </c>
      <c r="F107" s="576" t="s">
        <v>9</v>
      </c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8"/>
      <c r="R107" s="576" t="s">
        <v>10</v>
      </c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9"/>
    </row>
    <row r="108" spans="1:42" ht="51.75" thickBot="1" x14ac:dyDescent="0.3">
      <c r="A108" s="570"/>
      <c r="B108" s="572"/>
      <c r="C108" s="574"/>
      <c r="D108" s="575"/>
      <c r="E108" s="575"/>
      <c r="F108" s="8" t="s">
        <v>14</v>
      </c>
      <c r="G108" s="95" t="s">
        <v>13</v>
      </c>
      <c r="H108" s="95" t="s">
        <v>57</v>
      </c>
      <c r="I108" s="1" t="s">
        <v>4</v>
      </c>
      <c r="J108" s="1" t="s">
        <v>5</v>
      </c>
      <c r="K108" s="1" t="s">
        <v>6</v>
      </c>
      <c r="L108" s="95" t="s">
        <v>64</v>
      </c>
      <c r="M108" s="557" t="s">
        <v>7</v>
      </c>
      <c r="N108" s="558"/>
      <c r="O108" s="1" t="s">
        <v>0</v>
      </c>
      <c r="P108" s="1" t="s">
        <v>1</v>
      </c>
      <c r="Q108" s="95" t="s">
        <v>61</v>
      </c>
      <c r="R108" s="8" t="s">
        <v>14</v>
      </c>
      <c r="S108" s="95" t="s">
        <v>12</v>
      </c>
      <c r="T108" s="95" t="s">
        <v>11</v>
      </c>
      <c r="U108" s="1" t="s">
        <v>4</v>
      </c>
      <c r="V108" s="1" t="s">
        <v>5</v>
      </c>
      <c r="W108" s="1" t="s">
        <v>6</v>
      </c>
      <c r="X108" s="95" t="s">
        <v>65</v>
      </c>
      <c r="Y108" s="557" t="s">
        <v>7</v>
      </c>
      <c r="Z108" s="558"/>
      <c r="AA108" s="1" t="s">
        <v>0</v>
      </c>
      <c r="AB108" s="102" t="s">
        <v>1</v>
      </c>
      <c r="AC108" s="105" t="s">
        <v>15</v>
      </c>
    </row>
    <row r="109" spans="1:42" x14ac:dyDescent="0.25">
      <c r="A109" s="89" t="s">
        <v>26</v>
      </c>
      <c r="B109" s="559">
        <v>1997</v>
      </c>
      <c r="C109" s="78">
        <v>18.91</v>
      </c>
      <c r="D109" s="79">
        <v>2446</v>
      </c>
      <c r="E109" s="147">
        <f t="shared" ref="E109:E138" si="72">D109/C109</f>
        <v>129.34955050237969</v>
      </c>
      <c r="F109" s="64">
        <f t="shared" ref="F109:F125" si="73">G109/C109</f>
        <v>4</v>
      </c>
      <c r="G109" s="65">
        <v>75.64</v>
      </c>
      <c r="H109" s="66">
        <v>9784</v>
      </c>
      <c r="I109" s="65">
        <v>18</v>
      </c>
      <c r="J109" s="66">
        <v>1653</v>
      </c>
      <c r="K109" s="66">
        <v>38900</v>
      </c>
      <c r="L109" s="135">
        <v>37060</v>
      </c>
      <c r="M109" s="67" t="s">
        <v>8</v>
      </c>
      <c r="N109" s="68">
        <f t="shared" ref="N109:N149" si="74">H109/J109</f>
        <v>5.9189352692075019</v>
      </c>
      <c r="O109" s="69">
        <f t="shared" ref="O109:O149" si="75">K109/J109</f>
        <v>23.5329703569268</v>
      </c>
      <c r="P109" s="70">
        <f t="shared" ref="P109:P138" si="76">K109/C109</f>
        <v>2057.1126388154416</v>
      </c>
      <c r="Q109" s="100">
        <f t="shared" ref="Q109:Q125" si="77">J109/D109</f>
        <v>0.67579721995094033</v>
      </c>
      <c r="R109" s="64">
        <f t="shared" ref="R109:R125" si="78">S109/C109</f>
        <v>10.000000000000002</v>
      </c>
      <c r="S109" s="71">
        <f t="shared" ref="S109:X124" si="79">G109+S58</f>
        <v>189.10000000000002</v>
      </c>
      <c r="T109" s="72">
        <f t="shared" si="79"/>
        <v>24460</v>
      </c>
      <c r="U109" s="71">
        <f t="shared" si="79"/>
        <v>44</v>
      </c>
      <c r="V109" s="72">
        <f t="shared" si="79"/>
        <v>4424</v>
      </c>
      <c r="W109" s="72">
        <f t="shared" si="79"/>
        <v>102390</v>
      </c>
      <c r="X109" s="72">
        <f t="shared" si="79"/>
        <v>96850</v>
      </c>
      <c r="Y109" s="67" t="s">
        <v>8</v>
      </c>
      <c r="Z109" s="21">
        <f t="shared" ref="Z109:Z149" si="80">T109/V109</f>
        <v>5.5289330922242312</v>
      </c>
      <c r="AA109" s="22">
        <f t="shared" ref="AA109:AA149" si="81">W109/V109</f>
        <v>23.144213381555154</v>
      </c>
      <c r="AB109" s="103">
        <f t="shared" ref="AB109:AB149" si="82">W109/C109</f>
        <v>5414.5954521417243</v>
      </c>
      <c r="AC109" s="106">
        <f t="shared" ref="AC109:AC125" si="83">V109/D109</f>
        <v>1.8086672117743254</v>
      </c>
      <c r="AE109" s="205">
        <v>1923.3209941829718</v>
      </c>
      <c r="AF109" s="132">
        <f>AE109-P109</f>
        <v>-133.7916446324698</v>
      </c>
      <c r="AH109" s="205">
        <v>4914.8598625066106</v>
      </c>
      <c r="AI109" s="132">
        <f>AH109-AB109</f>
        <v>-499.73558963511368</v>
      </c>
      <c r="AP109" s="66">
        <v>39330</v>
      </c>
    </row>
    <row r="110" spans="1:42" x14ac:dyDescent="0.25">
      <c r="A110" s="90" t="s">
        <v>27</v>
      </c>
      <c r="B110" s="560"/>
      <c r="C110" s="27">
        <v>16.41</v>
      </c>
      <c r="D110" s="28">
        <v>2028</v>
      </c>
      <c r="E110" s="148">
        <f t="shared" si="72"/>
        <v>123.58318098720292</v>
      </c>
      <c r="F110" s="17">
        <f t="shared" si="73"/>
        <v>4</v>
      </c>
      <c r="G110" s="18">
        <v>65.64</v>
      </c>
      <c r="H110" s="19">
        <v>8112</v>
      </c>
      <c r="I110" s="18">
        <v>17</v>
      </c>
      <c r="J110" s="19">
        <v>1179</v>
      </c>
      <c r="K110" s="19">
        <v>30940</v>
      </c>
      <c r="L110" s="136">
        <v>29120</v>
      </c>
      <c r="M110" s="20" t="s">
        <v>8</v>
      </c>
      <c r="N110" s="21">
        <f t="shared" si="74"/>
        <v>6.8804071246819341</v>
      </c>
      <c r="O110" s="22">
        <f t="shared" si="75"/>
        <v>26.242578456318913</v>
      </c>
      <c r="P110" s="23">
        <f t="shared" si="76"/>
        <v>1885.4357099329677</v>
      </c>
      <c r="Q110" s="100">
        <f t="shared" si="77"/>
        <v>0.58136094674556216</v>
      </c>
      <c r="R110" s="17">
        <f t="shared" si="78"/>
        <v>10.000000000000002</v>
      </c>
      <c r="S110" s="24">
        <f t="shared" si="79"/>
        <v>164.10000000000002</v>
      </c>
      <c r="T110" s="25">
        <f t="shared" si="79"/>
        <v>20280</v>
      </c>
      <c r="U110" s="24">
        <f t="shared" si="79"/>
        <v>47</v>
      </c>
      <c r="V110" s="25">
        <f t="shared" si="79"/>
        <v>3430</v>
      </c>
      <c r="W110" s="25">
        <f t="shared" si="79"/>
        <v>85890</v>
      </c>
      <c r="X110" s="72">
        <f t="shared" si="79"/>
        <v>80840</v>
      </c>
      <c r="Y110" s="20" t="s">
        <v>8</v>
      </c>
      <c r="Z110" s="21">
        <f t="shared" si="80"/>
        <v>5.9125364431486878</v>
      </c>
      <c r="AA110" s="22">
        <f t="shared" si="81"/>
        <v>25.040816326530614</v>
      </c>
      <c r="AB110" s="103">
        <f t="shared" si="82"/>
        <v>5234.0036563071299</v>
      </c>
      <c r="AC110" s="106">
        <f t="shared" si="83"/>
        <v>1.6913214990138068</v>
      </c>
      <c r="AE110" s="205">
        <v>1636.1974405850092</v>
      </c>
      <c r="AF110" s="132">
        <f t="shared" ref="AF110:AF147" si="84">AE110-P110</f>
        <v>-249.23826934795852</v>
      </c>
      <c r="AH110" s="205">
        <v>4738.5740402193787</v>
      </c>
      <c r="AI110" s="132">
        <f t="shared" ref="AI110:AI147" si="85">AH110-AB110</f>
        <v>-495.42961608775113</v>
      </c>
      <c r="AP110" s="19">
        <v>31000</v>
      </c>
    </row>
    <row r="111" spans="1:42" x14ac:dyDescent="0.25">
      <c r="A111" s="90" t="s">
        <v>28</v>
      </c>
      <c r="B111" s="560"/>
      <c r="C111" s="27">
        <v>18.7</v>
      </c>
      <c r="D111" s="28">
        <v>2286</v>
      </c>
      <c r="E111" s="148">
        <f t="shared" si="72"/>
        <v>122.24598930481284</v>
      </c>
      <c r="F111" s="17">
        <f t="shared" si="73"/>
        <v>4</v>
      </c>
      <c r="G111" s="18">
        <v>74.8</v>
      </c>
      <c r="H111" s="19">
        <v>9144</v>
      </c>
      <c r="I111" s="18">
        <v>19</v>
      </c>
      <c r="J111" s="19">
        <v>1635</v>
      </c>
      <c r="K111" s="19">
        <v>42490</v>
      </c>
      <c r="L111" s="136">
        <v>40480</v>
      </c>
      <c r="M111" s="20" t="s">
        <v>8</v>
      </c>
      <c r="N111" s="21">
        <f t="shared" si="74"/>
        <v>5.5926605504587155</v>
      </c>
      <c r="O111" s="22">
        <f t="shared" si="75"/>
        <v>25.98776758409786</v>
      </c>
      <c r="P111" s="23">
        <f t="shared" si="76"/>
        <v>2272.1925133689842</v>
      </c>
      <c r="Q111" s="100">
        <f t="shared" si="77"/>
        <v>0.71522309711286092</v>
      </c>
      <c r="R111" s="17">
        <f t="shared" si="78"/>
        <v>10</v>
      </c>
      <c r="S111" s="24">
        <f t="shared" si="79"/>
        <v>187</v>
      </c>
      <c r="T111" s="25">
        <f t="shared" si="79"/>
        <v>22860</v>
      </c>
      <c r="U111" s="24">
        <f t="shared" si="79"/>
        <v>49</v>
      </c>
      <c r="V111" s="25">
        <f t="shared" si="79"/>
        <v>3939</v>
      </c>
      <c r="W111" s="25">
        <f t="shared" si="79"/>
        <v>100570</v>
      </c>
      <c r="X111" s="72">
        <f t="shared" si="79"/>
        <v>95170</v>
      </c>
      <c r="Y111" s="20" t="s">
        <v>8</v>
      </c>
      <c r="Z111" s="21">
        <f t="shared" si="80"/>
        <v>5.8035034272658033</v>
      </c>
      <c r="AA111" s="22">
        <f t="shared" si="81"/>
        <v>25.531860878395531</v>
      </c>
      <c r="AB111" s="103">
        <f t="shared" si="82"/>
        <v>5378.0748663101604</v>
      </c>
      <c r="AC111" s="106">
        <f t="shared" si="83"/>
        <v>1.7230971128608923</v>
      </c>
      <c r="AE111" s="205">
        <v>1769.5187165775401</v>
      </c>
      <c r="AF111" s="132">
        <f t="shared" si="84"/>
        <v>-502.67379679144415</v>
      </c>
      <c r="AH111" s="205">
        <v>4974.3315508021396</v>
      </c>
      <c r="AI111" s="132">
        <f t="shared" si="85"/>
        <v>-403.74331550802071</v>
      </c>
      <c r="AP111" s="19">
        <v>42920</v>
      </c>
    </row>
    <row r="112" spans="1:42" x14ac:dyDescent="0.25">
      <c r="A112" s="90" t="s">
        <v>29</v>
      </c>
      <c r="B112" s="560"/>
      <c r="C112" s="27">
        <v>17.149999999999999</v>
      </c>
      <c r="D112" s="28">
        <v>2151</v>
      </c>
      <c r="E112" s="148">
        <f t="shared" si="72"/>
        <v>125.42274052478135</v>
      </c>
      <c r="F112" s="17">
        <f t="shared" si="73"/>
        <v>4</v>
      </c>
      <c r="G112" s="18">
        <v>68.599999999999994</v>
      </c>
      <c r="H112" s="19">
        <v>8604</v>
      </c>
      <c r="I112" s="18">
        <v>15</v>
      </c>
      <c r="J112" s="19">
        <v>1341</v>
      </c>
      <c r="K112" s="19">
        <v>34790</v>
      </c>
      <c r="L112" s="136">
        <v>33150</v>
      </c>
      <c r="M112" s="20" t="s">
        <v>8</v>
      </c>
      <c r="N112" s="21">
        <f t="shared" si="74"/>
        <v>6.4161073825503356</v>
      </c>
      <c r="O112" s="22">
        <f t="shared" si="75"/>
        <v>25.943325876211784</v>
      </c>
      <c r="P112" s="23">
        <f t="shared" si="76"/>
        <v>2028.5714285714287</v>
      </c>
      <c r="Q112" s="100">
        <f t="shared" si="77"/>
        <v>0.62343096234309625</v>
      </c>
      <c r="R112" s="17">
        <f t="shared" si="78"/>
        <v>10.358600583090379</v>
      </c>
      <c r="S112" s="24">
        <f t="shared" si="79"/>
        <v>177.64999999999998</v>
      </c>
      <c r="T112" s="25">
        <f t="shared" si="79"/>
        <v>22282</v>
      </c>
      <c r="U112" s="24">
        <f t="shared" si="79"/>
        <v>43</v>
      </c>
      <c r="V112" s="25">
        <f t="shared" si="79"/>
        <v>3955</v>
      </c>
      <c r="W112" s="25">
        <f t="shared" si="79"/>
        <v>101060</v>
      </c>
      <c r="X112" s="72">
        <f t="shared" si="79"/>
        <v>95530</v>
      </c>
      <c r="Y112" s="20" t="s">
        <v>8</v>
      </c>
      <c r="Z112" s="21">
        <f t="shared" si="80"/>
        <v>5.6338811630847028</v>
      </c>
      <c r="AA112" s="22">
        <f t="shared" si="81"/>
        <v>25.552465233881161</v>
      </c>
      <c r="AB112" s="103">
        <f t="shared" si="82"/>
        <v>5892.711370262391</v>
      </c>
      <c r="AC112" s="106">
        <f t="shared" si="83"/>
        <v>1.8386796838679684</v>
      </c>
      <c r="AE112" s="205">
        <v>1897.9591836734696</v>
      </c>
      <c r="AF112" s="132">
        <f t="shared" si="84"/>
        <v>-130.61224489795904</v>
      </c>
      <c r="AH112" s="205">
        <v>5065.3061224489802</v>
      </c>
      <c r="AI112" s="132">
        <f t="shared" si="85"/>
        <v>-827.40524781341082</v>
      </c>
      <c r="AP112" s="19">
        <v>35220</v>
      </c>
    </row>
    <row r="113" spans="1:42" x14ac:dyDescent="0.25">
      <c r="A113" s="90" t="s">
        <v>30</v>
      </c>
      <c r="B113" s="560"/>
      <c r="C113" s="27">
        <v>16.600000000000001</v>
      </c>
      <c r="D113" s="28">
        <v>2133</v>
      </c>
      <c r="E113" s="148">
        <f t="shared" si="72"/>
        <v>128.49397590361446</v>
      </c>
      <c r="F113" s="17">
        <f t="shared" si="73"/>
        <v>4</v>
      </c>
      <c r="G113" s="18">
        <v>66.400000000000006</v>
      </c>
      <c r="H113" s="19">
        <v>8532</v>
      </c>
      <c r="I113" s="18">
        <v>16</v>
      </c>
      <c r="J113" s="19">
        <v>1315</v>
      </c>
      <c r="K113" s="19">
        <v>33710</v>
      </c>
      <c r="L113" s="136">
        <v>32120</v>
      </c>
      <c r="M113" s="20" t="s">
        <v>8</v>
      </c>
      <c r="N113" s="21">
        <f t="shared" si="74"/>
        <v>6.4882129277566536</v>
      </c>
      <c r="O113" s="22">
        <f t="shared" si="75"/>
        <v>25.634980988593156</v>
      </c>
      <c r="P113" s="23">
        <f t="shared" si="76"/>
        <v>2030.7228915662649</v>
      </c>
      <c r="Q113" s="100">
        <f t="shared" si="77"/>
        <v>0.61650257852789503</v>
      </c>
      <c r="R113" s="17">
        <f t="shared" si="78"/>
        <v>11</v>
      </c>
      <c r="S113" s="416">
        <f t="shared" si="79"/>
        <v>182.60000000000002</v>
      </c>
      <c r="T113" s="417">
        <f t="shared" si="79"/>
        <v>23463</v>
      </c>
      <c r="U113" s="416">
        <f t="shared" si="79"/>
        <v>44</v>
      </c>
      <c r="V113" s="417">
        <f t="shared" si="79"/>
        <v>4045</v>
      </c>
      <c r="W113" s="417">
        <f t="shared" si="79"/>
        <v>102320</v>
      </c>
      <c r="X113" s="72">
        <f t="shared" si="79"/>
        <v>96770</v>
      </c>
      <c r="Y113" s="421" t="s">
        <v>8</v>
      </c>
      <c r="Z113" s="422">
        <f t="shared" si="80"/>
        <v>5.8004944375772558</v>
      </c>
      <c r="AA113" s="22">
        <f t="shared" si="81"/>
        <v>25.295426452410382</v>
      </c>
      <c r="AB113" s="103">
        <f t="shared" si="82"/>
        <v>6163.855421686746</v>
      </c>
      <c r="AC113" s="106">
        <f t="shared" si="83"/>
        <v>1.896390060947023</v>
      </c>
      <c r="AE113" s="205">
        <v>1957.2289156626505</v>
      </c>
      <c r="AF113" s="132">
        <f t="shared" si="84"/>
        <v>-73.493975903614455</v>
      </c>
      <c r="AH113" s="205">
        <v>5004.8192771084332</v>
      </c>
      <c r="AI113" s="211">
        <f t="shared" si="85"/>
        <v>-1159.0361445783128</v>
      </c>
      <c r="AP113" s="19">
        <v>34140</v>
      </c>
    </row>
    <row r="114" spans="1:42" x14ac:dyDescent="0.25">
      <c r="A114" s="90" t="s">
        <v>31</v>
      </c>
      <c r="B114" s="560"/>
      <c r="C114" s="27">
        <v>14.28</v>
      </c>
      <c r="D114" s="28">
        <v>1762</v>
      </c>
      <c r="E114" s="148">
        <f t="shared" si="72"/>
        <v>123.38935574229693</v>
      </c>
      <c r="F114" s="17">
        <f t="shared" si="73"/>
        <v>4</v>
      </c>
      <c r="G114" s="18">
        <v>57.12</v>
      </c>
      <c r="H114" s="19">
        <v>7048</v>
      </c>
      <c r="I114" s="18">
        <v>15</v>
      </c>
      <c r="J114" s="19">
        <v>1194</v>
      </c>
      <c r="K114" s="19">
        <v>27790</v>
      </c>
      <c r="L114" s="136">
        <v>26480</v>
      </c>
      <c r="M114" s="20" t="s">
        <v>8</v>
      </c>
      <c r="N114" s="21">
        <f t="shared" si="74"/>
        <v>5.9028475711892794</v>
      </c>
      <c r="O114" s="22">
        <f t="shared" si="75"/>
        <v>23.274706867671693</v>
      </c>
      <c r="P114" s="23">
        <f t="shared" si="76"/>
        <v>1946.0784313725492</v>
      </c>
      <c r="Q114" s="100">
        <f t="shared" si="77"/>
        <v>0.67763904653802498</v>
      </c>
      <c r="R114" s="17">
        <f t="shared" si="78"/>
        <v>10</v>
      </c>
      <c r="S114" s="24">
        <f t="shared" si="79"/>
        <v>142.79999999999998</v>
      </c>
      <c r="T114" s="25">
        <f t="shared" si="79"/>
        <v>17620</v>
      </c>
      <c r="U114" s="24">
        <f t="shared" si="79"/>
        <v>43</v>
      </c>
      <c r="V114" s="25">
        <f t="shared" si="79"/>
        <v>3228</v>
      </c>
      <c r="W114" s="25">
        <f t="shared" si="79"/>
        <v>74220</v>
      </c>
      <c r="X114" s="72">
        <f t="shared" si="79"/>
        <v>70170</v>
      </c>
      <c r="Y114" s="20" t="s">
        <v>8</v>
      </c>
      <c r="Z114" s="21">
        <f t="shared" si="80"/>
        <v>5.4584882280049563</v>
      </c>
      <c r="AA114" s="22">
        <f t="shared" si="81"/>
        <v>22.992565055762082</v>
      </c>
      <c r="AB114" s="103">
        <f t="shared" si="82"/>
        <v>5197.4789915966385</v>
      </c>
      <c r="AC114" s="106">
        <f t="shared" si="83"/>
        <v>1.8320090805902383</v>
      </c>
      <c r="AE114" s="205">
        <v>1649.859943977591</v>
      </c>
      <c r="AF114" s="132">
        <f t="shared" si="84"/>
        <v>-296.21848739495817</v>
      </c>
      <c r="AH114" s="205">
        <v>4261.9047619047624</v>
      </c>
      <c r="AI114" s="132">
        <f t="shared" si="85"/>
        <v>-935.5742296918761</v>
      </c>
      <c r="AP114" s="19">
        <v>28220</v>
      </c>
    </row>
    <row r="115" spans="1:42" x14ac:dyDescent="0.25">
      <c r="A115" s="90" t="s">
        <v>32</v>
      </c>
      <c r="B115" s="560"/>
      <c r="C115" s="27">
        <v>19.53</v>
      </c>
      <c r="D115" s="28">
        <v>2423</v>
      </c>
      <c r="E115" s="148">
        <f t="shared" si="72"/>
        <v>124.06554019457245</v>
      </c>
      <c r="F115" s="17">
        <f t="shared" si="73"/>
        <v>4</v>
      </c>
      <c r="G115" s="18">
        <v>78.12</v>
      </c>
      <c r="H115" s="19">
        <v>9692</v>
      </c>
      <c r="I115" s="18">
        <v>18</v>
      </c>
      <c r="J115" s="19">
        <v>1349</v>
      </c>
      <c r="K115" s="19">
        <v>34440</v>
      </c>
      <c r="L115" s="136">
        <v>32810</v>
      </c>
      <c r="M115" s="20" t="s">
        <v>8</v>
      </c>
      <c r="N115" s="21">
        <f t="shared" si="74"/>
        <v>7.1845811712379541</v>
      </c>
      <c r="O115" s="22">
        <f t="shared" si="75"/>
        <v>25.530022238695331</v>
      </c>
      <c r="P115" s="23">
        <f t="shared" si="76"/>
        <v>1763.4408602150536</v>
      </c>
      <c r="Q115" s="100">
        <f t="shared" si="77"/>
        <v>0.55674783326454813</v>
      </c>
      <c r="R115" s="17">
        <f t="shared" si="78"/>
        <v>10</v>
      </c>
      <c r="S115" s="24">
        <f t="shared" si="79"/>
        <v>195.3</v>
      </c>
      <c r="T115" s="25">
        <f t="shared" si="79"/>
        <v>24230</v>
      </c>
      <c r="U115" s="24">
        <f t="shared" si="79"/>
        <v>49</v>
      </c>
      <c r="V115" s="25">
        <f t="shared" si="79"/>
        <v>3965</v>
      </c>
      <c r="W115" s="25">
        <f t="shared" si="79"/>
        <v>99280</v>
      </c>
      <c r="X115" s="72">
        <f t="shared" si="79"/>
        <v>93810</v>
      </c>
      <c r="Y115" s="20" t="s">
        <v>8</v>
      </c>
      <c r="Z115" s="21">
        <f t="shared" si="80"/>
        <v>6.1109709962168974</v>
      </c>
      <c r="AA115" s="22">
        <f t="shared" si="81"/>
        <v>25.039092055485497</v>
      </c>
      <c r="AB115" s="103">
        <f t="shared" si="82"/>
        <v>5083.4613415258573</v>
      </c>
      <c r="AC115" s="106">
        <f t="shared" si="83"/>
        <v>1.6364011555922411</v>
      </c>
      <c r="AE115" s="205">
        <v>1826.42089093702</v>
      </c>
      <c r="AF115" s="132">
        <f t="shared" si="84"/>
        <v>62.980030721966386</v>
      </c>
      <c r="AH115" s="205">
        <v>5099.8463901689702</v>
      </c>
      <c r="AI115" s="132">
        <f t="shared" si="85"/>
        <v>16.385048643112896</v>
      </c>
      <c r="AP115" s="19">
        <v>34870</v>
      </c>
    </row>
    <row r="116" spans="1:42" x14ac:dyDescent="0.25">
      <c r="A116" s="90" t="s">
        <v>33</v>
      </c>
      <c r="B116" s="560"/>
      <c r="C116" s="27">
        <v>19.88</v>
      </c>
      <c r="D116" s="28">
        <v>2473</v>
      </c>
      <c r="E116" s="148">
        <f t="shared" si="72"/>
        <v>124.39637826961771</v>
      </c>
      <c r="F116" s="17">
        <f t="shared" si="73"/>
        <v>4</v>
      </c>
      <c r="G116" s="18">
        <v>79.52</v>
      </c>
      <c r="H116" s="19">
        <v>9892</v>
      </c>
      <c r="I116" s="18">
        <v>20</v>
      </c>
      <c r="J116" s="19">
        <v>1508</v>
      </c>
      <c r="K116" s="19">
        <v>39220</v>
      </c>
      <c r="L116" s="136">
        <v>37370</v>
      </c>
      <c r="M116" s="20" t="s">
        <v>8</v>
      </c>
      <c r="N116" s="21">
        <f t="shared" si="74"/>
        <v>6.5596816976127323</v>
      </c>
      <c r="O116" s="22">
        <f t="shared" si="75"/>
        <v>26.007957559681696</v>
      </c>
      <c r="P116" s="23">
        <f t="shared" si="76"/>
        <v>1972.8370221327968</v>
      </c>
      <c r="Q116" s="100">
        <f t="shared" si="77"/>
        <v>0.60978568540234535</v>
      </c>
      <c r="R116" s="17">
        <f t="shared" si="78"/>
        <v>10.150905432595575</v>
      </c>
      <c r="S116" s="24">
        <f t="shared" si="79"/>
        <v>201.8</v>
      </c>
      <c r="T116" s="25">
        <f t="shared" si="79"/>
        <v>25103</v>
      </c>
      <c r="U116" s="24">
        <f t="shared" si="79"/>
        <v>52</v>
      </c>
      <c r="V116" s="25">
        <f t="shared" si="79"/>
        <v>4308</v>
      </c>
      <c r="W116" s="25">
        <f t="shared" si="79"/>
        <v>108870</v>
      </c>
      <c r="X116" s="72">
        <f t="shared" si="79"/>
        <v>102930</v>
      </c>
      <c r="Y116" s="20" t="s">
        <v>8</v>
      </c>
      <c r="Z116" s="21">
        <f t="shared" si="80"/>
        <v>5.8270659238625813</v>
      </c>
      <c r="AA116" s="22">
        <f t="shared" si="81"/>
        <v>25.271587743732592</v>
      </c>
      <c r="AB116" s="103">
        <f t="shared" si="82"/>
        <v>5476.3581488933605</v>
      </c>
      <c r="AC116" s="106">
        <f t="shared" si="83"/>
        <v>1.7420137484836231</v>
      </c>
      <c r="AE116" s="205">
        <v>2026.6599597585514</v>
      </c>
      <c r="AF116" s="132">
        <f t="shared" si="84"/>
        <v>53.822937625754548</v>
      </c>
      <c r="AH116" s="205">
        <v>5337.5251509054333</v>
      </c>
      <c r="AI116" s="132">
        <f t="shared" si="85"/>
        <v>-138.83299798792723</v>
      </c>
      <c r="AP116" s="19">
        <v>39650</v>
      </c>
    </row>
    <row r="117" spans="1:42" x14ac:dyDescent="0.25">
      <c r="A117" s="90" t="s">
        <v>34</v>
      </c>
      <c r="B117" s="560"/>
      <c r="C117" s="27">
        <v>19.899999999999999</v>
      </c>
      <c r="D117" s="28">
        <v>2485</v>
      </c>
      <c r="E117" s="148">
        <f t="shared" si="72"/>
        <v>124.87437185929649</v>
      </c>
      <c r="F117" s="17">
        <f t="shared" si="73"/>
        <v>4</v>
      </c>
      <c r="G117" s="18">
        <v>79.599999999999994</v>
      </c>
      <c r="H117" s="19">
        <v>9940</v>
      </c>
      <c r="I117" s="18">
        <v>18</v>
      </c>
      <c r="J117" s="19">
        <v>1731</v>
      </c>
      <c r="K117" s="19">
        <v>45050</v>
      </c>
      <c r="L117" s="136">
        <v>42920</v>
      </c>
      <c r="M117" s="20" t="s">
        <v>8</v>
      </c>
      <c r="N117" s="21">
        <f t="shared" si="74"/>
        <v>5.7423454650491044</v>
      </c>
      <c r="O117" s="22">
        <f t="shared" si="75"/>
        <v>26.025418833044483</v>
      </c>
      <c r="P117" s="23">
        <f t="shared" si="76"/>
        <v>2263.8190954773872</v>
      </c>
      <c r="Q117" s="100">
        <f t="shared" si="77"/>
        <v>0.69657947686116706</v>
      </c>
      <c r="R117" s="17">
        <f t="shared" si="78"/>
        <v>10.201005025125628</v>
      </c>
      <c r="S117" s="24">
        <f t="shared" si="79"/>
        <v>203</v>
      </c>
      <c r="T117" s="25">
        <f t="shared" si="79"/>
        <v>25349</v>
      </c>
      <c r="U117" s="24">
        <f t="shared" si="79"/>
        <v>49</v>
      </c>
      <c r="V117" s="25">
        <f t="shared" si="79"/>
        <v>4697</v>
      </c>
      <c r="W117" s="25">
        <f t="shared" si="79"/>
        <v>120230</v>
      </c>
      <c r="X117" s="72">
        <f t="shared" si="79"/>
        <v>113710</v>
      </c>
      <c r="Y117" s="20" t="s">
        <v>8</v>
      </c>
      <c r="Z117" s="21">
        <f t="shared" si="80"/>
        <v>5.3968490525867576</v>
      </c>
      <c r="AA117" s="22">
        <f t="shared" si="81"/>
        <v>25.597189695550352</v>
      </c>
      <c r="AB117" s="103">
        <f t="shared" si="82"/>
        <v>6041.708542713568</v>
      </c>
      <c r="AC117" s="106">
        <f t="shared" si="83"/>
        <v>1.8901408450704225</v>
      </c>
      <c r="AE117" s="205">
        <v>2117.0854271356784</v>
      </c>
      <c r="AF117" s="132">
        <f t="shared" si="84"/>
        <v>-146.73366834170884</v>
      </c>
      <c r="AH117" s="205">
        <v>5606.5326633165832</v>
      </c>
      <c r="AI117" s="132">
        <f t="shared" si="85"/>
        <v>-435.17587939698478</v>
      </c>
      <c r="AP117" s="19">
        <v>45480</v>
      </c>
    </row>
    <row r="118" spans="1:42" x14ac:dyDescent="0.25">
      <c r="A118" s="90" t="s">
        <v>35</v>
      </c>
      <c r="B118" s="560"/>
      <c r="C118" s="27">
        <v>16.489999999999998</v>
      </c>
      <c r="D118" s="28">
        <v>2171</v>
      </c>
      <c r="E118" s="148">
        <f t="shared" si="72"/>
        <v>131.65554881746513</v>
      </c>
      <c r="F118" s="17">
        <f t="shared" si="73"/>
        <v>5.0000000000000009</v>
      </c>
      <c r="G118" s="18">
        <v>82.45</v>
      </c>
      <c r="H118" s="19">
        <v>10855</v>
      </c>
      <c r="I118" s="18">
        <v>20</v>
      </c>
      <c r="J118" s="19">
        <v>1542</v>
      </c>
      <c r="K118" s="19">
        <v>39800</v>
      </c>
      <c r="L118" s="136">
        <v>37920</v>
      </c>
      <c r="M118" s="20" t="s">
        <v>8</v>
      </c>
      <c r="N118" s="21">
        <f t="shared" si="74"/>
        <v>7.0395590142671853</v>
      </c>
      <c r="O118" s="22">
        <f t="shared" si="75"/>
        <v>25.810635538261998</v>
      </c>
      <c r="P118" s="23">
        <f t="shared" si="76"/>
        <v>2413.5839902971502</v>
      </c>
      <c r="Q118" s="100">
        <f t="shared" si="77"/>
        <v>0.71027176416397975</v>
      </c>
      <c r="R118" s="17">
        <f t="shared" si="78"/>
        <v>11</v>
      </c>
      <c r="S118" s="24">
        <f t="shared" si="79"/>
        <v>181.39</v>
      </c>
      <c r="T118" s="25">
        <f t="shared" si="79"/>
        <v>23881</v>
      </c>
      <c r="U118" s="24">
        <f t="shared" si="79"/>
        <v>54</v>
      </c>
      <c r="V118" s="25">
        <f t="shared" si="79"/>
        <v>3871</v>
      </c>
      <c r="W118" s="25">
        <f t="shared" si="79"/>
        <v>99430</v>
      </c>
      <c r="X118" s="72">
        <f t="shared" si="79"/>
        <v>94120</v>
      </c>
      <c r="Y118" s="20" t="s">
        <v>8</v>
      </c>
      <c r="Z118" s="21">
        <f t="shared" si="80"/>
        <v>6.169206923275639</v>
      </c>
      <c r="AA118" s="22">
        <f t="shared" si="81"/>
        <v>25.68586928442263</v>
      </c>
      <c r="AB118" s="103">
        <f t="shared" si="82"/>
        <v>6029.7149787750159</v>
      </c>
      <c r="AC118" s="106">
        <f t="shared" si="83"/>
        <v>1.783049286043298</v>
      </c>
      <c r="AE118" s="205">
        <v>2048.5142510612495</v>
      </c>
      <c r="AF118" s="132">
        <f t="shared" si="84"/>
        <v>-365.06973923590067</v>
      </c>
      <c r="AH118" s="205">
        <v>6074.5906610066713</v>
      </c>
      <c r="AI118" s="132">
        <f t="shared" si="85"/>
        <v>44.875682231655446</v>
      </c>
      <c r="AP118" s="19">
        <v>40230</v>
      </c>
    </row>
    <row r="119" spans="1:42" x14ac:dyDescent="0.25">
      <c r="A119" s="90" t="s">
        <v>36</v>
      </c>
      <c r="B119" s="560"/>
      <c r="C119" s="27">
        <v>19.05</v>
      </c>
      <c r="D119" s="28">
        <v>2490</v>
      </c>
      <c r="E119" s="148">
        <f t="shared" si="72"/>
        <v>130.70866141732282</v>
      </c>
      <c r="F119" s="17">
        <f t="shared" si="73"/>
        <v>4</v>
      </c>
      <c r="G119" s="18">
        <v>76.2</v>
      </c>
      <c r="H119" s="19">
        <v>9960</v>
      </c>
      <c r="I119" s="18">
        <v>18</v>
      </c>
      <c r="J119" s="19">
        <v>1536</v>
      </c>
      <c r="K119" s="19">
        <v>38950</v>
      </c>
      <c r="L119" s="136">
        <v>37110</v>
      </c>
      <c r="M119" s="20" t="s">
        <v>8</v>
      </c>
      <c r="N119" s="21">
        <f t="shared" si="74"/>
        <v>6.484375</v>
      </c>
      <c r="O119" s="22">
        <f t="shared" si="75"/>
        <v>25.358072916666668</v>
      </c>
      <c r="P119" s="23">
        <f t="shared" si="76"/>
        <v>2044.6194225721783</v>
      </c>
      <c r="Q119" s="100">
        <f t="shared" si="77"/>
        <v>0.61686746987951813</v>
      </c>
      <c r="R119" s="17">
        <f t="shared" si="78"/>
        <v>10</v>
      </c>
      <c r="S119" s="24">
        <f t="shared" si="79"/>
        <v>190.5</v>
      </c>
      <c r="T119" s="25">
        <f t="shared" si="79"/>
        <v>24900</v>
      </c>
      <c r="U119" s="24">
        <f t="shared" si="79"/>
        <v>49</v>
      </c>
      <c r="V119" s="25">
        <f t="shared" si="79"/>
        <v>3942</v>
      </c>
      <c r="W119" s="25">
        <f t="shared" si="79"/>
        <v>100010</v>
      </c>
      <c r="X119" s="72">
        <f t="shared" si="79"/>
        <v>94560</v>
      </c>
      <c r="Y119" s="20" t="s">
        <v>8</v>
      </c>
      <c r="Z119" s="21">
        <f t="shared" si="80"/>
        <v>6.3165905631659056</v>
      </c>
      <c r="AA119" s="22">
        <f t="shared" si="81"/>
        <v>25.37037037037037</v>
      </c>
      <c r="AB119" s="103">
        <f t="shared" si="82"/>
        <v>5249.8687664041991</v>
      </c>
      <c r="AC119" s="106">
        <f t="shared" si="83"/>
        <v>1.5831325301204819</v>
      </c>
      <c r="AE119" s="205">
        <v>1839.8950131233596</v>
      </c>
      <c r="AF119" s="132">
        <f t="shared" si="84"/>
        <v>-204.72440944881873</v>
      </c>
      <c r="AH119" s="205">
        <v>5696.0629921259842</v>
      </c>
      <c r="AI119" s="132">
        <f t="shared" si="85"/>
        <v>446.19422572178519</v>
      </c>
      <c r="AP119" s="19">
        <v>39380</v>
      </c>
    </row>
    <row r="120" spans="1:42" x14ac:dyDescent="0.25">
      <c r="A120" s="90" t="s">
        <v>37</v>
      </c>
      <c r="B120" s="560"/>
      <c r="C120" s="27">
        <v>20.239999999999998</v>
      </c>
      <c r="D120" s="28">
        <v>2519</v>
      </c>
      <c r="E120" s="148">
        <f t="shared" si="72"/>
        <v>124.45652173913045</v>
      </c>
      <c r="F120" s="17">
        <f t="shared" si="73"/>
        <v>4.3952569169960478</v>
      </c>
      <c r="G120" s="18">
        <v>88.96</v>
      </c>
      <c r="H120" s="19">
        <v>11122</v>
      </c>
      <c r="I120" s="18">
        <v>22</v>
      </c>
      <c r="J120" s="19">
        <v>1562</v>
      </c>
      <c r="K120" s="19">
        <v>38730</v>
      </c>
      <c r="L120" s="136">
        <v>36900</v>
      </c>
      <c r="M120" s="20" t="s">
        <v>8</v>
      </c>
      <c r="N120" s="21">
        <f t="shared" si="74"/>
        <v>7.1203585147247122</v>
      </c>
      <c r="O120" s="22">
        <f t="shared" si="75"/>
        <v>24.795134443021766</v>
      </c>
      <c r="P120" s="23">
        <f t="shared" si="76"/>
        <v>1913.5375494071147</v>
      </c>
      <c r="Q120" s="100">
        <f t="shared" si="77"/>
        <v>0.62008733624454149</v>
      </c>
      <c r="R120" s="17">
        <f t="shared" si="78"/>
        <v>10.395256916996047</v>
      </c>
      <c r="S120" s="24">
        <f t="shared" si="79"/>
        <v>210.39999999999998</v>
      </c>
      <c r="T120" s="25">
        <f t="shared" si="79"/>
        <v>26236</v>
      </c>
      <c r="U120" s="24">
        <f t="shared" si="79"/>
        <v>53</v>
      </c>
      <c r="V120" s="25">
        <f t="shared" si="79"/>
        <v>4013</v>
      </c>
      <c r="W120" s="25">
        <f t="shared" si="79"/>
        <v>100870</v>
      </c>
      <c r="X120" s="72">
        <f t="shared" si="79"/>
        <v>95340</v>
      </c>
      <c r="Y120" s="20" t="s">
        <v>8</v>
      </c>
      <c r="Z120" s="21">
        <f t="shared" si="80"/>
        <v>6.5377523050087216</v>
      </c>
      <c r="AA120" s="22">
        <f t="shared" si="81"/>
        <v>25.135808621978569</v>
      </c>
      <c r="AB120" s="103">
        <f t="shared" si="82"/>
        <v>4983.695652173913</v>
      </c>
      <c r="AC120" s="106">
        <f t="shared" si="83"/>
        <v>1.5930924970226281</v>
      </c>
      <c r="AE120" s="205">
        <v>1805.3359683794467</v>
      </c>
      <c r="AF120" s="132">
        <f t="shared" si="84"/>
        <v>-108.201581027668</v>
      </c>
      <c r="AH120" s="205">
        <v>5257.411067193676</v>
      </c>
      <c r="AI120" s="132">
        <f t="shared" si="85"/>
        <v>273.71541501976299</v>
      </c>
      <c r="AP120" s="19">
        <v>39160</v>
      </c>
    </row>
    <row r="121" spans="1:42" x14ac:dyDescent="0.25">
      <c r="A121" s="90" t="s">
        <v>18</v>
      </c>
      <c r="B121" s="560"/>
      <c r="C121" s="27">
        <v>15.47</v>
      </c>
      <c r="D121" s="28">
        <v>1640</v>
      </c>
      <c r="E121" s="148">
        <f t="shared" si="72"/>
        <v>106.01163542340012</v>
      </c>
      <c r="F121" s="17">
        <f t="shared" si="73"/>
        <v>4</v>
      </c>
      <c r="G121" s="18">
        <v>61.88</v>
      </c>
      <c r="H121" s="19">
        <v>6560</v>
      </c>
      <c r="I121" s="18">
        <v>16</v>
      </c>
      <c r="J121" s="19">
        <v>1056</v>
      </c>
      <c r="K121" s="19">
        <v>25390</v>
      </c>
      <c r="L121" s="136">
        <v>24190</v>
      </c>
      <c r="M121" s="20" t="s">
        <v>8</v>
      </c>
      <c r="N121" s="21">
        <f t="shared" si="74"/>
        <v>6.2121212121212119</v>
      </c>
      <c r="O121" s="22">
        <f t="shared" si="75"/>
        <v>24.043560606060606</v>
      </c>
      <c r="P121" s="23">
        <f t="shared" si="76"/>
        <v>1641.2411118293471</v>
      </c>
      <c r="Q121" s="100">
        <f t="shared" si="77"/>
        <v>0.64390243902439026</v>
      </c>
      <c r="R121" s="17">
        <f t="shared" si="78"/>
        <v>10</v>
      </c>
      <c r="S121" s="24">
        <f t="shared" si="79"/>
        <v>154.70000000000002</v>
      </c>
      <c r="T121" s="25">
        <f t="shared" si="79"/>
        <v>16400</v>
      </c>
      <c r="U121" s="24">
        <f t="shared" si="79"/>
        <v>39</v>
      </c>
      <c r="V121" s="25">
        <f t="shared" si="79"/>
        <v>3050</v>
      </c>
      <c r="W121" s="25">
        <f t="shared" si="79"/>
        <v>73550</v>
      </c>
      <c r="X121" s="72">
        <f t="shared" si="79"/>
        <v>69530</v>
      </c>
      <c r="Y121" s="20" t="s">
        <v>8</v>
      </c>
      <c r="Z121" s="21">
        <f t="shared" si="80"/>
        <v>5.3770491803278686</v>
      </c>
      <c r="AA121" s="22">
        <f t="shared" si="81"/>
        <v>24.114754098360656</v>
      </c>
      <c r="AB121" s="103">
        <f t="shared" si="82"/>
        <v>4754.3632837750483</v>
      </c>
      <c r="AC121" s="106">
        <f t="shared" si="83"/>
        <v>1.8597560975609757</v>
      </c>
      <c r="AE121" s="205">
        <v>1598.5778926955397</v>
      </c>
      <c r="AF121" s="132">
        <f t="shared" si="84"/>
        <v>-42.663219133807388</v>
      </c>
      <c r="AH121" s="205">
        <v>4626.3736263736264</v>
      </c>
      <c r="AI121" s="132">
        <f t="shared" si="85"/>
        <v>-127.98965740142194</v>
      </c>
      <c r="AP121" s="19">
        <v>25820</v>
      </c>
    </row>
    <row r="122" spans="1:42" x14ac:dyDescent="0.25">
      <c r="A122" s="90" t="s">
        <v>38</v>
      </c>
      <c r="B122" s="560"/>
      <c r="C122" s="27">
        <v>20.6</v>
      </c>
      <c r="D122" s="28">
        <v>2628</v>
      </c>
      <c r="E122" s="148">
        <f t="shared" si="72"/>
        <v>127.57281553398057</v>
      </c>
      <c r="F122" s="17">
        <f t="shared" si="73"/>
        <v>4</v>
      </c>
      <c r="G122" s="18">
        <v>82.4</v>
      </c>
      <c r="H122" s="19">
        <v>10512</v>
      </c>
      <c r="I122" s="18">
        <v>18</v>
      </c>
      <c r="J122" s="19">
        <v>1875</v>
      </c>
      <c r="K122" s="19">
        <v>46980</v>
      </c>
      <c r="L122" s="136">
        <v>44760</v>
      </c>
      <c r="M122" s="20" t="s">
        <v>8</v>
      </c>
      <c r="N122" s="21">
        <f t="shared" si="74"/>
        <v>5.6063999999999998</v>
      </c>
      <c r="O122" s="22">
        <f t="shared" si="75"/>
        <v>25.056000000000001</v>
      </c>
      <c r="P122" s="23">
        <f t="shared" si="76"/>
        <v>2280.5825242718447</v>
      </c>
      <c r="Q122" s="100">
        <f t="shared" si="77"/>
        <v>0.7134703196347032</v>
      </c>
      <c r="R122" s="17">
        <f t="shared" si="78"/>
        <v>10</v>
      </c>
      <c r="S122" s="24">
        <f t="shared" si="79"/>
        <v>206</v>
      </c>
      <c r="T122" s="25">
        <f t="shared" si="79"/>
        <v>26280</v>
      </c>
      <c r="U122" s="24">
        <f t="shared" si="79"/>
        <v>51</v>
      </c>
      <c r="V122" s="25">
        <f t="shared" si="79"/>
        <v>5089</v>
      </c>
      <c r="W122" s="25">
        <f t="shared" si="79"/>
        <v>128150</v>
      </c>
      <c r="X122" s="72">
        <f t="shared" si="79"/>
        <v>121140</v>
      </c>
      <c r="Y122" s="20" t="s">
        <v>8</v>
      </c>
      <c r="Z122" s="21">
        <f t="shared" si="80"/>
        <v>5.1640793869129498</v>
      </c>
      <c r="AA122" s="22">
        <f t="shared" si="81"/>
        <v>25.18176459029279</v>
      </c>
      <c r="AB122" s="103">
        <f t="shared" si="82"/>
        <v>6220.8737864077666</v>
      </c>
      <c r="AC122" s="106">
        <f t="shared" si="83"/>
        <v>1.9364535768645357</v>
      </c>
      <c r="AE122" s="205">
        <v>2369.4174757281553</v>
      </c>
      <c r="AF122" s="132">
        <f t="shared" si="84"/>
        <v>88.834951456310591</v>
      </c>
      <c r="AH122" s="205">
        <v>6369.9029126213591</v>
      </c>
      <c r="AI122" s="132">
        <f t="shared" si="85"/>
        <v>149.02912621359246</v>
      </c>
      <c r="AP122" s="19">
        <v>47410</v>
      </c>
    </row>
    <row r="123" spans="1:42" x14ac:dyDescent="0.25">
      <c r="A123" s="90" t="s">
        <v>39</v>
      </c>
      <c r="B123" s="560"/>
      <c r="C123" s="27">
        <v>17.48</v>
      </c>
      <c r="D123" s="28">
        <v>2303</v>
      </c>
      <c r="E123" s="148">
        <f t="shared" si="72"/>
        <v>131.75057208237985</v>
      </c>
      <c r="F123" s="17">
        <f t="shared" si="73"/>
        <v>4</v>
      </c>
      <c r="G123" s="18">
        <v>69.92</v>
      </c>
      <c r="H123" s="19">
        <v>9212</v>
      </c>
      <c r="I123" s="18">
        <v>18</v>
      </c>
      <c r="J123" s="19">
        <v>1366</v>
      </c>
      <c r="K123" s="19">
        <v>33970</v>
      </c>
      <c r="L123" s="136">
        <v>32360</v>
      </c>
      <c r="M123" s="20" t="s">
        <v>8</v>
      </c>
      <c r="N123" s="21">
        <f t="shared" si="74"/>
        <v>6.7437774524158129</v>
      </c>
      <c r="O123" s="22">
        <f t="shared" si="75"/>
        <v>24.868228404099561</v>
      </c>
      <c r="P123" s="23">
        <f t="shared" si="76"/>
        <v>1943.3638443935927</v>
      </c>
      <c r="Q123" s="100">
        <f t="shared" si="77"/>
        <v>0.59313938341293959</v>
      </c>
      <c r="R123" s="17">
        <f t="shared" si="78"/>
        <v>10</v>
      </c>
      <c r="S123" s="24">
        <f t="shared" si="79"/>
        <v>174.8</v>
      </c>
      <c r="T123" s="25">
        <f t="shared" si="79"/>
        <v>23030</v>
      </c>
      <c r="U123" s="24">
        <f t="shared" si="79"/>
        <v>46</v>
      </c>
      <c r="V123" s="25">
        <f t="shared" si="79"/>
        <v>3815</v>
      </c>
      <c r="W123" s="25">
        <f t="shared" si="79"/>
        <v>96400</v>
      </c>
      <c r="X123" s="72">
        <f t="shared" si="79"/>
        <v>91110</v>
      </c>
      <c r="Y123" s="20" t="s">
        <v>8</v>
      </c>
      <c r="Z123" s="21">
        <f t="shared" si="80"/>
        <v>6.0366972477064218</v>
      </c>
      <c r="AA123" s="22">
        <f t="shared" si="81"/>
        <v>25.268676277850588</v>
      </c>
      <c r="AB123" s="103">
        <f t="shared" si="82"/>
        <v>5514.8741418764303</v>
      </c>
      <c r="AC123" s="106">
        <f t="shared" si="83"/>
        <v>1.6565349544072949</v>
      </c>
      <c r="AE123" s="205">
        <v>1732.2654462242563</v>
      </c>
      <c r="AF123" s="132">
        <f t="shared" si="84"/>
        <v>-211.09839816933641</v>
      </c>
      <c r="AH123" s="205">
        <v>5787.7574370709381</v>
      </c>
      <c r="AI123" s="132">
        <f t="shared" si="85"/>
        <v>272.88329519450781</v>
      </c>
      <c r="AP123" s="19">
        <v>34400</v>
      </c>
    </row>
    <row r="124" spans="1:42" x14ac:dyDescent="0.25">
      <c r="A124" s="90" t="s">
        <v>40</v>
      </c>
      <c r="B124" s="560"/>
      <c r="C124" s="27">
        <v>12.81</v>
      </c>
      <c r="D124" s="28">
        <v>1641</v>
      </c>
      <c r="E124" s="148">
        <f t="shared" si="72"/>
        <v>128.10304449648712</v>
      </c>
      <c r="F124" s="17">
        <f t="shared" si="73"/>
        <v>4</v>
      </c>
      <c r="G124" s="18">
        <v>51.24</v>
      </c>
      <c r="H124" s="19">
        <v>6564</v>
      </c>
      <c r="I124" s="18">
        <v>10</v>
      </c>
      <c r="J124" s="19">
        <v>836</v>
      </c>
      <c r="K124" s="19">
        <v>19430</v>
      </c>
      <c r="L124" s="136">
        <v>18510</v>
      </c>
      <c r="M124" s="20" t="s">
        <v>8</v>
      </c>
      <c r="N124" s="21">
        <f t="shared" si="74"/>
        <v>7.8516746411483256</v>
      </c>
      <c r="O124" s="22">
        <f t="shared" si="75"/>
        <v>23.241626794258373</v>
      </c>
      <c r="P124" s="218">
        <f t="shared" si="76"/>
        <v>1516.7837626854021</v>
      </c>
      <c r="Q124" s="100">
        <f t="shared" si="77"/>
        <v>0.50944546008531388</v>
      </c>
      <c r="R124" s="17">
        <f t="shared" si="78"/>
        <v>10</v>
      </c>
      <c r="S124" s="24">
        <f t="shared" si="79"/>
        <v>128.1</v>
      </c>
      <c r="T124" s="25">
        <f t="shared" si="79"/>
        <v>16410</v>
      </c>
      <c r="U124" s="24">
        <f t="shared" si="79"/>
        <v>30</v>
      </c>
      <c r="V124" s="25">
        <f t="shared" si="79"/>
        <v>2472</v>
      </c>
      <c r="W124" s="25">
        <f t="shared" si="79"/>
        <v>56590</v>
      </c>
      <c r="X124" s="72">
        <f t="shared" si="79"/>
        <v>53470</v>
      </c>
      <c r="Y124" s="20" t="s">
        <v>8</v>
      </c>
      <c r="Z124" s="21">
        <f t="shared" si="80"/>
        <v>6.6383495145631066</v>
      </c>
      <c r="AA124" s="22">
        <f t="shared" si="81"/>
        <v>22.892394822006473</v>
      </c>
      <c r="AB124" s="202">
        <f t="shared" si="82"/>
        <v>4417.6424668227946</v>
      </c>
      <c r="AC124" s="106">
        <f t="shared" si="83"/>
        <v>1.506398537477148</v>
      </c>
      <c r="AE124" s="205">
        <v>1257.6112412177986</v>
      </c>
      <c r="AF124" s="132">
        <f t="shared" si="84"/>
        <v>-259.17252146760347</v>
      </c>
      <c r="AH124" s="205">
        <v>4368.4621389539425</v>
      </c>
      <c r="AI124" s="132">
        <f t="shared" si="85"/>
        <v>-49.180327868852146</v>
      </c>
      <c r="AP124" s="19">
        <v>19430</v>
      </c>
    </row>
    <row r="125" spans="1:42" x14ac:dyDescent="0.25">
      <c r="A125" s="91" t="s">
        <v>41</v>
      </c>
      <c r="B125" s="561"/>
      <c r="C125" s="54">
        <v>2.2200000000000002</v>
      </c>
      <c r="D125" s="55">
        <v>278</v>
      </c>
      <c r="E125" s="149">
        <f t="shared" si="72"/>
        <v>125.22522522522522</v>
      </c>
      <c r="F125" s="7">
        <f t="shared" si="73"/>
        <v>4</v>
      </c>
      <c r="G125" s="6">
        <v>8.8800000000000008</v>
      </c>
      <c r="H125" s="5">
        <v>1112</v>
      </c>
      <c r="I125" s="6">
        <v>4</v>
      </c>
      <c r="J125" s="5">
        <v>228</v>
      </c>
      <c r="K125" s="5">
        <v>5730</v>
      </c>
      <c r="L125" s="137">
        <v>5460</v>
      </c>
      <c r="M125" s="131" t="s">
        <v>8</v>
      </c>
      <c r="N125" s="60">
        <f t="shared" si="74"/>
        <v>4.8771929824561404</v>
      </c>
      <c r="O125" s="61">
        <f t="shared" si="75"/>
        <v>25.131578947368421</v>
      </c>
      <c r="P125" s="62">
        <f t="shared" si="76"/>
        <v>2581.0810810810808</v>
      </c>
      <c r="Q125" s="120">
        <f t="shared" si="77"/>
        <v>0.82014388489208634</v>
      </c>
      <c r="R125" s="17">
        <f t="shared" si="78"/>
        <v>10</v>
      </c>
      <c r="S125" s="24">
        <f t="shared" ref="S125:X140" si="86">G125+S74</f>
        <v>22.200000000000003</v>
      </c>
      <c r="T125" s="25">
        <f t="shared" si="86"/>
        <v>2780</v>
      </c>
      <c r="U125" s="24">
        <f t="shared" si="86"/>
        <v>10</v>
      </c>
      <c r="V125" s="25">
        <f t="shared" si="86"/>
        <v>583</v>
      </c>
      <c r="W125" s="25">
        <f t="shared" si="86"/>
        <v>14590</v>
      </c>
      <c r="X125" s="192">
        <f t="shared" si="86"/>
        <v>14100</v>
      </c>
      <c r="Y125" s="131" t="s">
        <v>8</v>
      </c>
      <c r="Z125" s="21">
        <f t="shared" si="80"/>
        <v>4.7684391080617496</v>
      </c>
      <c r="AA125" s="22">
        <f t="shared" si="81"/>
        <v>25.025728987993141</v>
      </c>
      <c r="AB125" s="103">
        <f t="shared" si="82"/>
        <v>6572.0720720720719</v>
      </c>
      <c r="AC125" s="106">
        <f t="shared" si="83"/>
        <v>2.0971223021582732</v>
      </c>
      <c r="AE125" s="205">
        <v>2436.9369369369369</v>
      </c>
      <c r="AF125" s="132">
        <f t="shared" si="84"/>
        <v>-144.14414414414387</v>
      </c>
      <c r="AH125" s="205">
        <v>6995.4954954954947</v>
      </c>
      <c r="AI125" s="132">
        <f t="shared" si="85"/>
        <v>423.42342342342272</v>
      </c>
      <c r="AP125" s="5">
        <v>5730</v>
      </c>
    </row>
    <row r="126" spans="1:42" x14ac:dyDescent="0.25">
      <c r="A126" s="156" t="s">
        <v>24</v>
      </c>
      <c r="B126" s="157"/>
      <c r="C126" s="45">
        <f t="shared" ref="C126:D126" si="87">SUM(C109:C125)</f>
        <v>285.72000000000003</v>
      </c>
      <c r="D126" s="46">
        <f t="shared" si="87"/>
        <v>35857</v>
      </c>
      <c r="E126" s="150">
        <f t="shared" si="72"/>
        <v>125.49699006019878</v>
      </c>
      <c r="F126" s="160"/>
      <c r="G126" s="158">
        <f t="shared" ref="G126:L126" si="88">SUM(G109:G125)</f>
        <v>1167.3700000000003</v>
      </c>
      <c r="H126" s="159">
        <f t="shared" si="88"/>
        <v>146645</v>
      </c>
      <c r="I126" s="158">
        <f t="shared" si="88"/>
        <v>282</v>
      </c>
      <c r="J126" s="159">
        <f t="shared" si="88"/>
        <v>22906</v>
      </c>
      <c r="K126" s="159">
        <f t="shared" si="88"/>
        <v>576310</v>
      </c>
      <c r="L126" s="159">
        <f t="shared" si="88"/>
        <v>548720</v>
      </c>
      <c r="M126" s="161" t="s">
        <v>8</v>
      </c>
      <c r="N126" s="162">
        <f t="shared" si="74"/>
        <v>6.4020344014668646</v>
      </c>
      <c r="O126" s="163">
        <f t="shared" si="75"/>
        <v>25.159783462848161</v>
      </c>
      <c r="P126" s="164">
        <f t="shared" si="76"/>
        <v>2017.0446591068176</v>
      </c>
      <c r="Q126" s="165">
        <f>J126/D126</f>
        <v>0.63881529408483695</v>
      </c>
      <c r="R126" s="160"/>
      <c r="S126" s="158">
        <f t="shared" ref="S126:W126" si="89">SUM(S109:S125)</f>
        <v>2911.4399999999996</v>
      </c>
      <c r="T126" s="159">
        <f t="shared" si="89"/>
        <v>365564</v>
      </c>
      <c r="U126" s="158">
        <f t="shared" si="89"/>
        <v>752</v>
      </c>
      <c r="V126" s="159">
        <f t="shared" si="89"/>
        <v>62826</v>
      </c>
      <c r="W126" s="159">
        <f t="shared" si="89"/>
        <v>1564420</v>
      </c>
      <c r="X126" s="193">
        <f t="shared" si="86"/>
        <v>1479150</v>
      </c>
      <c r="Y126" s="129" t="s">
        <v>8</v>
      </c>
      <c r="Z126" s="162">
        <f t="shared" si="80"/>
        <v>5.8186737974723837</v>
      </c>
      <c r="AA126" s="163">
        <f t="shared" si="81"/>
        <v>24.900837232992711</v>
      </c>
      <c r="AB126" s="190">
        <f t="shared" si="82"/>
        <v>5475.3604927901433</v>
      </c>
      <c r="AC126" s="191">
        <f>V126/D126</f>
        <v>1.752126502496026</v>
      </c>
      <c r="AE126" s="205">
        <v>1867.9476410471789</v>
      </c>
      <c r="AF126" s="132">
        <f t="shared" si="84"/>
        <v>-149.09701805963869</v>
      </c>
      <c r="AH126" s="205">
        <v>5258.1198376032471</v>
      </c>
      <c r="AI126" s="132">
        <f t="shared" si="85"/>
        <v>-217.24065518689622</v>
      </c>
      <c r="AP126" s="159">
        <f t="shared" ref="AP126" si="90">SUM(AP109:AP125)</f>
        <v>582390</v>
      </c>
    </row>
    <row r="127" spans="1:42" x14ac:dyDescent="0.25">
      <c r="A127" s="133" t="s">
        <v>42</v>
      </c>
      <c r="B127" s="562">
        <v>1998</v>
      </c>
      <c r="C127" s="27">
        <v>19.739999999999998</v>
      </c>
      <c r="D127" s="28">
        <v>2490</v>
      </c>
      <c r="E127" s="148">
        <f t="shared" si="72"/>
        <v>126.13981762917935</v>
      </c>
      <c r="F127" s="17">
        <f t="shared" ref="F127:F137" si="91">G127/C127</f>
        <v>4</v>
      </c>
      <c r="G127" s="18">
        <v>78.959999999999994</v>
      </c>
      <c r="H127" s="19">
        <v>9960</v>
      </c>
      <c r="I127" s="18">
        <v>19</v>
      </c>
      <c r="J127" s="19">
        <v>1541</v>
      </c>
      <c r="K127" s="19">
        <v>39720</v>
      </c>
      <c r="L127" s="136">
        <v>37840</v>
      </c>
      <c r="M127" s="20" t="s">
        <v>8</v>
      </c>
      <c r="N127" s="21">
        <f t="shared" si="74"/>
        <v>6.4633354964308891</v>
      </c>
      <c r="O127" s="22">
        <f t="shared" si="75"/>
        <v>25.775470473718364</v>
      </c>
      <c r="P127" s="23">
        <f t="shared" si="76"/>
        <v>2012.1580547112465</v>
      </c>
      <c r="Q127" s="100">
        <f t="shared" ref="Q127:Q137" si="92">J127/D127</f>
        <v>0.6188755020080321</v>
      </c>
      <c r="R127" s="17">
        <f t="shared" ref="R127:R137" si="93">S127/C127</f>
        <v>11</v>
      </c>
      <c r="S127" s="24">
        <f t="shared" ref="S127:W137" si="94">G127+S76</f>
        <v>217.14</v>
      </c>
      <c r="T127" s="25">
        <f t="shared" si="94"/>
        <v>27390</v>
      </c>
      <c r="U127" s="24">
        <f t="shared" si="94"/>
        <v>55</v>
      </c>
      <c r="V127" s="25">
        <f t="shared" si="94"/>
        <v>4755</v>
      </c>
      <c r="W127" s="25">
        <f t="shared" si="94"/>
        <v>120870</v>
      </c>
      <c r="X127" s="72">
        <f t="shared" si="86"/>
        <v>114310</v>
      </c>
      <c r="Y127" s="131" t="s">
        <v>8</v>
      </c>
      <c r="Z127" s="21">
        <f t="shared" si="80"/>
        <v>5.7602523659305991</v>
      </c>
      <c r="AA127" s="22">
        <f t="shared" si="81"/>
        <v>25.419558359621451</v>
      </c>
      <c r="AB127" s="103">
        <f t="shared" si="82"/>
        <v>6123.100303951368</v>
      </c>
      <c r="AC127" s="106">
        <f t="shared" ref="AC127:AC137" si="95">V127/D127</f>
        <v>1.9096385542168675</v>
      </c>
      <c r="AE127" s="205">
        <v>2130.6990881458969</v>
      </c>
      <c r="AF127" s="132">
        <f t="shared" si="84"/>
        <v>118.54103343465044</v>
      </c>
      <c r="AH127" s="205">
        <v>5383.9918946301932</v>
      </c>
      <c r="AI127" s="132">
        <f t="shared" si="85"/>
        <v>-739.1084093211748</v>
      </c>
      <c r="AP127" s="19">
        <v>40150</v>
      </c>
    </row>
    <row r="128" spans="1:42" x14ac:dyDescent="0.25">
      <c r="A128" s="89" t="s">
        <v>43</v>
      </c>
      <c r="B128" s="563"/>
      <c r="C128" s="78">
        <v>22.16</v>
      </c>
      <c r="D128" s="79">
        <v>2704</v>
      </c>
      <c r="E128" s="151">
        <f t="shared" si="72"/>
        <v>122.02166064981949</v>
      </c>
      <c r="F128" s="64">
        <f t="shared" si="91"/>
        <v>4</v>
      </c>
      <c r="G128" s="65">
        <v>88.64</v>
      </c>
      <c r="H128" s="66">
        <v>10816</v>
      </c>
      <c r="I128" s="65">
        <v>21</v>
      </c>
      <c r="J128" s="66">
        <v>1839</v>
      </c>
      <c r="K128" s="66">
        <v>44990</v>
      </c>
      <c r="L128" s="135">
        <v>42860</v>
      </c>
      <c r="M128" s="67" t="s">
        <v>8</v>
      </c>
      <c r="N128" s="68">
        <f t="shared" si="74"/>
        <v>5.881457313757477</v>
      </c>
      <c r="O128" s="69">
        <f t="shared" si="75"/>
        <v>24.464382816748234</v>
      </c>
      <c r="P128" s="70">
        <f t="shared" si="76"/>
        <v>2030.2346570397112</v>
      </c>
      <c r="Q128" s="100">
        <f t="shared" si="92"/>
        <v>0.68010355029585801</v>
      </c>
      <c r="R128" s="64">
        <f t="shared" si="93"/>
        <v>10.63898916967509</v>
      </c>
      <c r="S128" s="71">
        <f t="shared" si="94"/>
        <v>235.76</v>
      </c>
      <c r="T128" s="72">
        <f t="shared" si="94"/>
        <v>28732</v>
      </c>
      <c r="U128" s="71">
        <f t="shared" si="94"/>
        <v>66</v>
      </c>
      <c r="V128" s="72">
        <f t="shared" si="94"/>
        <v>5889</v>
      </c>
      <c r="W128" s="72">
        <f t="shared" si="94"/>
        <v>139340</v>
      </c>
      <c r="X128" s="72">
        <f t="shared" si="86"/>
        <v>131750</v>
      </c>
      <c r="Y128" s="67" t="s">
        <v>8</v>
      </c>
      <c r="Z128" s="21">
        <f t="shared" si="80"/>
        <v>4.8789268127016472</v>
      </c>
      <c r="AA128" s="22">
        <f t="shared" si="81"/>
        <v>23.661062998811342</v>
      </c>
      <c r="AB128" s="103">
        <f t="shared" si="82"/>
        <v>6287.9061371841153</v>
      </c>
      <c r="AC128" s="106">
        <f t="shared" si="95"/>
        <v>2.1778846153846154</v>
      </c>
      <c r="AE128" s="205">
        <v>1996.389891696751</v>
      </c>
      <c r="AF128" s="132">
        <f t="shared" si="84"/>
        <v>-33.844765342960272</v>
      </c>
      <c r="AH128" s="205">
        <v>5281.1371841155233</v>
      </c>
      <c r="AI128" s="132">
        <f t="shared" si="85"/>
        <v>-1006.7689530685921</v>
      </c>
      <c r="AP128" s="66">
        <v>45420</v>
      </c>
    </row>
    <row r="129" spans="1:42" x14ac:dyDescent="0.25">
      <c r="A129" s="90" t="s">
        <v>44</v>
      </c>
      <c r="B129" s="563"/>
      <c r="C129" s="27">
        <v>13.09</v>
      </c>
      <c r="D129" s="28">
        <v>1518</v>
      </c>
      <c r="E129" s="148">
        <f t="shared" si="72"/>
        <v>115.96638655462185</v>
      </c>
      <c r="F129" s="17">
        <f t="shared" si="91"/>
        <v>4.3055767761650117</v>
      </c>
      <c r="G129" s="65">
        <v>56.36</v>
      </c>
      <c r="H129" s="66">
        <v>6536</v>
      </c>
      <c r="I129" s="65">
        <v>16</v>
      </c>
      <c r="J129" s="66">
        <v>1295</v>
      </c>
      <c r="K129" s="66">
        <v>31370</v>
      </c>
      <c r="L129" s="136">
        <v>29890</v>
      </c>
      <c r="M129" s="20" t="s">
        <v>8</v>
      </c>
      <c r="N129" s="21">
        <f t="shared" si="74"/>
        <v>5.0471042471042473</v>
      </c>
      <c r="O129" s="22">
        <f t="shared" si="75"/>
        <v>24.223938223938223</v>
      </c>
      <c r="P129" s="23">
        <f t="shared" si="76"/>
        <v>2396.4858670741023</v>
      </c>
      <c r="Q129" s="100">
        <f t="shared" si="92"/>
        <v>0.85309617918313574</v>
      </c>
      <c r="R129" s="17">
        <f t="shared" si="93"/>
        <v>10.236058059587473</v>
      </c>
      <c r="S129" s="24">
        <f t="shared" si="94"/>
        <v>133.99</v>
      </c>
      <c r="T129" s="25">
        <f t="shared" si="94"/>
        <v>15530</v>
      </c>
      <c r="U129" s="24">
        <f t="shared" si="94"/>
        <v>43</v>
      </c>
      <c r="V129" s="25">
        <f t="shared" si="94"/>
        <v>3650</v>
      </c>
      <c r="W129" s="25">
        <f t="shared" si="94"/>
        <v>85260</v>
      </c>
      <c r="X129" s="72">
        <f t="shared" si="86"/>
        <v>80670</v>
      </c>
      <c r="Y129" s="20" t="s">
        <v>8</v>
      </c>
      <c r="Z129" s="21">
        <f t="shared" si="80"/>
        <v>4.2547945205479456</v>
      </c>
      <c r="AA129" s="22">
        <f t="shared" si="81"/>
        <v>23.358904109589041</v>
      </c>
      <c r="AB129" s="103">
        <f t="shared" si="82"/>
        <v>6513.3689839572189</v>
      </c>
      <c r="AC129" s="106">
        <f t="shared" si="95"/>
        <v>2.4044795783926221</v>
      </c>
      <c r="AE129" s="205">
        <v>2170.3590527119941</v>
      </c>
      <c r="AF129" s="132">
        <f t="shared" si="84"/>
        <v>-226.12681436210823</v>
      </c>
      <c r="AH129" s="205">
        <v>5488.9228418640187</v>
      </c>
      <c r="AI129" s="286">
        <f t="shared" si="85"/>
        <v>-1024.4461420932003</v>
      </c>
      <c r="AP129" s="66">
        <v>31370</v>
      </c>
    </row>
    <row r="130" spans="1:42" x14ac:dyDescent="0.25">
      <c r="A130" s="90" t="s">
        <v>45</v>
      </c>
      <c r="B130" s="563"/>
      <c r="C130" s="27">
        <v>16.28</v>
      </c>
      <c r="D130" s="28">
        <v>1976</v>
      </c>
      <c r="E130" s="148">
        <f t="shared" si="72"/>
        <v>121.37592137592137</v>
      </c>
      <c r="F130" s="17">
        <f t="shared" si="91"/>
        <v>4</v>
      </c>
      <c r="G130" s="18">
        <v>65.12</v>
      </c>
      <c r="H130" s="19">
        <v>7904</v>
      </c>
      <c r="I130" s="18">
        <v>18</v>
      </c>
      <c r="J130" s="19">
        <v>1274</v>
      </c>
      <c r="K130" s="19">
        <v>32590</v>
      </c>
      <c r="L130" s="136">
        <v>31050</v>
      </c>
      <c r="M130" s="20" t="s">
        <v>8</v>
      </c>
      <c r="N130" s="21">
        <f t="shared" si="74"/>
        <v>6.204081632653061</v>
      </c>
      <c r="O130" s="22">
        <f t="shared" si="75"/>
        <v>25.580847723704867</v>
      </c>
      <c r="P130" s="23">
        <f t="shared" si="76"/>
        <v>2001.8427518427518</v>
      </c>
      <c r="Q130" s="100">
        <f t="shared" si="92"/>
        <v>0.64473684210526316</v>
      </c>
      <c r="R130" s="17">
        <f t="shared" si="93"/>
        <v>10</v>
      </c>
      <c r="S130" s="24">
        <f t="shared" si="94"/>
        <v>162.80000000000001</v>
      </c>
      <c r="T130" s="25">
        <f t="shared" si="94"/>
        <v>19760</v>
      </c>
      <c r="U130" s="24">
        <f t="shared" si="94"/>
        <v>47</v>
      </c>
      <c r="V130" s="25">
        <f t="shared" si="94"/>
        <v>3376</v>
      </c>
      <c r="W130" s="25">
        <f t="shared" si="94"/>
        <v>85740</v>
      </c>
      <c r="X130" s="72">
        <f t="shared" si="86"/>
        <v>81060</v>
      </c>
      <c r="Y130" s="20" t="s">
        <v>8</v>
      </c>
      <c r="Z130" s="21">
        <f t="shared" si="80"/>
        <v>5.8530805687203795</v>
      </c>
      <c r="AA130" s="22">
        <f t="shared" si="81"/>
        <v>25.39691943127962</v>
      </c>
      <c r="AB130" s="103">
        <f t="shared" si="82"/>
        <v>5266.5847665847659</v>
      </c>
      <c r="AC130" s="106">
        <f t="shared" si="95"/>
        <v>1.7085020242914979</v>
      </c>
      <c r="AE130" s="205">
        <v>1724.8157248157247</v>
      </c>
      <c r="AF130" s="132">
        <f t="shared" si="84"/>
        <v>-277.02702702702709</v>
      </c>
      <c r="AH130" s="205">
        <v>5057.1253071253068</v>
      </c>
      <c r="AI130" s="132">
        <f t="shared" si="85"/>
        <v>-209.45945945945914</v>
      </c>
      <c r="AP130" s="19">
        <v>32590</v>
      </c>
    </row>
    <row r="131" spans="1:42" x14ac:dyDescent="0.25">
      <c r="A131" s="90" t="s">
        <v>46</v>
      </c>
      <c r="B131" s="563"/>
      <c r="C131" s="27">
        <v>18.239999999999998</v>
      </c>
      <c r="D131" s="28">
        <v>2462</v>
      </c>
      <c r="E131" s="148">
        <f t="shared" si="72"/>
        <v>134.9780701754386</v>
      </c>
      <c r="F131" s="17">
        <f t="shared" si="91"/>
        <v>5.0000000000000009</v>
      </c>
      <c r="G131" s="18">
        <v>91.2</v>
      </c>
      <c r="H131" s="19">
        <v>12310</v>
      </c>
      <c r="I131" s="18">
        <v>24</v>
      </c>
      <c r="J131" s="19">
        <v>1751</v>
      </c>
      <c r="K131" s="19">
        <v>45200</v>
      </c>
      <c r="L131" s="136">
        <v>43060</v>
      </c>
      <c r="M131" s="20" t="s">
        <v>8</v>
      </c>
      <c r="N131" s="21">
        <f t="shared" si="74"/>
        <v>7.0302684180468304</v>
      </c>
      <c r="O131" s="22">
        <f t="shared" si="75"/>
        <v>25.813820673900629</v>
      </c>
      <c r="P131" s="23">
        <f t="shared" si="76"/>
        <v>2478.0701754385968</v>
      </c>
      <c r="Q131" s="100">
        <f t="shared" si="92"/>
        <v>0.71121039805036557</v>
      </c>
      <c r="R131" s="17">
        <f t="shared" si="93"/>
        <v>11</v>
      </c>
      <c r="S131" s="24">
        <f t="shared" si="94"/>
        <v>200.64</v>
      </c>
      <c r="T131" s="25">
        <f t="shared" si="94"/>
        <v>27082</v>
      </c>
      <c r="U131" s="24">
        <f t="shared" si="94"/>
        <v>55</v>
      </c>
      <c r="V131" s="25">
        <f t="shared" si="94"/>
        <v>4346</v>
      </c>
      <c r="W131" s="25">
        <f t="shared" si="94"/>
        <v>111690</v>
      </c>
      <c r="X131" s="72">
        <f t="shared" si="86"/>
        <v>105730</v>
      </c>
      <c r="Y131" s="20" t="s">
        <v>8</v>
      </c>
      <c r="Z131" s="21">
        <f t="shared" si="80"/>
        <v>6.2314772204325815</v>
      </c>
      <c r="AA131" s="22">
        <f t="shared" si="81"/>
        <v>25.699493787390704</v>
      </c>
      <c r="AB131" s="103">
        <f t="shared" si="82"/>
        <v>6123.355263157895</v>
      </c>
      <c r="AC131" s="106">
        <f t="shared" si="95"/>
        <v>1.7652315190901706</v>
      </c>
      <c r="AE131" s="205">
        <v>1945.1754385964914</v>
      </c>
      <c r="AF131" s="132">
        <f t="shared" si="84"/>
        <v>-532.89473684210543</v>
      </c>
      <c r="AH131" s="205">
        <v>5446.8201754385973</v>
      </c>
      <c r="AI131" s="132">
        <f t="shared" si="85"/>
        <v>-676.53508771929774</v>
      </c>
      <c r="AP131" s="19">
        <v>45200</v>
      </c>
    </row>
    <row r="132" spans="1:42" x14ac:dyDescent="0.25">
      <c r="A132" s="90" t="s">
        <v>47</v>
      </c>
      <c r="B132" s="563"/>
      <c r="C132" s="27">
        <v>16.23</v>
      </c>
      <c r="D132" s="28">
        <v>2247</v>
      </c>
      <c r="E132" s="148">
        <f t="shared" si="72"/>
        <v>138.44731977818853</v>
      </c>
      <c r="F132" s="17">
        <f t="shared" si="91"/>
        <v>4.6919285274183613</v>
      </c>
      <c r="G132" s="18">
        <v>76.150000000000006</v>
      </c>
      <c r="H132" s="19">
        <v>10543</v>
      </c>
      <c r="I132" s="18">
        <v>20</v>
      </c>
      <c r="J132" s="19">
        <v>1574</v>
      </c>
      <c r="K132" s="19">
        <v>38230</v>
      </c>
      <c r="L132" s="136">
        <v>36420</v>
      </c>
      <c r="M132" s="20" t="s">
        <v>8</v>
      </c>
      <c r="N132" s="21">
        <f t="shared" si="74"/>
        <v>6.698221092757306</v>
      </c>
      <c r="O132" s="22">
        <f t="shared" si="75"/>
        <v>24.28843710292249</v>
      </c>
      <c r="P132" s="23">
        <f t="shared" si="76"/>
        <v>2355.5144793592112</v>
      </c>
      <c r="Q132" s="100">
        <f t="shared" si="92"/>
        <v>0.70048954161103694</v>
      </c>
      <c r="R132" s="418">
        <f t="shared" si="93"/>
        <v>10.753542821934689</v>
      </c>
      <c r="S132" s="419">
        <f t="shared" si="94"/>
        <v>174.53</v>
      </c>
      <c r="T132" s="420">
        <f t="shared" si="94"/>
        <v>24143</v>
      </c>
      <c r="U132" s="419">
        <f t="shared" si="94"/>
        <v>50</v>
      </c>
      <c r="V132" s="420">
        <f t="shared" si="94"/>
        <v>4483</v>
      </c>
      <c r="W132" s="420">
        <f t="shared" si="94"/>
        <v>108070</v>
      </c>
      <c r="X132" s="72">
        <f t="shared" si="86"/>
        <v>102260</v>
      </c>
      <c r="Y132" s="421" t="s">
        <v>8</v>
      </c>
      <c r="Z132" s="422">
        <f t="shared" si="80"/>
        <v>5.3854561677448141</v>
      </c>
      <c r="AA132" s="22">
        <f t="shared" si="81"/>
        <v>24.106625027883116</v>
      </c>
      <c r="AB132" s="103">
        <f t="shared" si="82"/>
        <v>6658.6568083795437</v>
      </c>
      <c r="AC132" s="106">
        <f t="shared" si="95"/>
        <v>1.9951045838896306</v>
      </c>
      <c r="AE132" s="205">
        <v>2115.834873690696</v>
      </c>
      <c r="AF132" s="132">
        <f t="shared" si="84"/>
        <v>-239.67960566851525</v>
      </c>
      <c r="AH132" s="205">
        <v>5314.2329020332718</v>
      </c>
      <c r="AI132" s="211">
        <f t="shared" si="85"/>
        <v>-1344.4239063462719</v>
      </c>
      <c r="AP132" s="19">
        <v>38230</v>
      </c>
    </row>
    <row r="133" spans="1:42" x14ac:dyDescent="0.25">
      <c r="A133" s="90" t="s">
        <v>48</v>
      </c>
      <c r="B133" s="563"/>
      <c r="C133" s="27">
        <v>3.23</v>
      </c>
      <c r="D133" s="28">
        <v>402</v>
      </c>
      <c r="E133" s="148">
        <f t="shared" si="72"/>
        <v>124.45820433436532</v>
      </c>
      <c r="F133" s="17">
        <f t="shared" si="91"/>
        <v>5</v>
      </c>
      <c r="G133" s="423">
        <v>16.149999999999999</v>
      </c>
      <c r="H133" s="210">
        <v>2010</v>
      </c>
      <c r="I133" s="423">
        <v>5</v>
      </c>
      <c r="J133" s="210">
        <v>320</v>
      </c>
      <c r="K133" s="210">
        <v>7930</v>
      </c>
      <c r="L133" s="136">
        <v>7560</v>
      </c>
      <c r="M133" s="421" t="s">
        <v>8</v>
      </c>
      <c r="N133" s="422">
        <f t="shared" si="74"/>
        <v>6.28125</v>
      </c>
      <c r="O133" s="22">
        <f t="shared" si="75"/>
        <v>24.78125</v>
      </c>
      <c r="P133" s="23">
        <f t="shared" si="76"/>
        <v>2455.1083591331271</v>
      </c>
      <c r="Q133" s="100">
        <f t="shared" si="92"/>
        <v>0.79601990049751248</v>
      </c>
      <c r="R133" s="17">
        <f t="shared" si="93"/>
        <v>11</v>
      </c>
      <c r="S133" s="24">
        <f t="shared" si="94"/>
        <v>35.53</v>
      </c>
      <c r="T133" s="25">
        <f t="shared" si="94"/>
        <v>4422</v>
      </c>
      <c r="U133" s="24">
        <f t="shared" si="94"/>
        <v>11</v>
      </c>
      <c r="V133" s="25">
        <f t="shared" si="94"/>
        <v>812</v>
      </c>
      <c r="W133" s="25">
        <f t="shared" si="94"/>
        <v>20150</v>
      </c>
      <c r="X133" s="72">
        <f t="shared" si="86"/>
        <v>19080</v>
      </c>
      <c r="Y133" s="20" t="s">
        <v>8</v>
      </c>
      <c r="Z133" s="21">
        <f t="shared" si="80"/>
        <v>5.4458128078817731</v>
      </c>
      <c r="AA133" s="22">
        <f t="shared" si="81"/>
        <v>24.815270935960591</v>
      </c>
      <c r="AB133" s="103">
        <f t="shared" si="82"/>
        <v>6238.3900928792573</v>
      </c>
      <c r="AC133" s="106">
        <f t="shared" si="95"/>
        <v>2.0199004975124377</v>
      </c>
      <c r="AE133" s="205">
        <v>1656.3467492260063</v>
      </c>
      <c r="AF133" s="379">
        <f t="shared" si="84"/>
        <v>-798.76160990712083</v>
      </c>
      <c r="AH133" s="205">
        <v>5281.7337461300312</v>
      </c>
      <c r="AI133" s="132">
        <f t="shared" si="85"/>
        <v>-956.65634674922603</v>
      </c>
      <c r="AP133" s="19">
        <v>7930</v>
      </c>
    </row>
    <row r="134" spans="1:42" x14ac:dyDescent="0.25">
      <c r="A134" s="90" t="s">
        <v>49</v>
      </c>
      <c r="B134" s="563"/>
      <c r="C134" s="27">
        <v>8.82</v>
      </c>
      <c r="D134" s="28">
        <v>1152</v>
      </c>
      <c r="E134" s="148">
        <f t="shared" si="72"/>
        <v>130.61224489795919</v>
      </c>
      <c r="F134" s="17">
        <f t="shared" si="91"/>
        <v>5</v>
      </c>
      <c r="G134" s="423">
        <v>44.1</v>
      </c>
      <c r="H134" s="210">
        <v>5760</v>
      </c>
      <c r="I134" s="423">
        <v>10</v>
      </c>
      <c r="J134" s="210">
        <v>793</v>
      </c>
      <c r="K134" s="210">
        <v>20220</v>
      </c>
      <c r="L134" s="136">
        <v>19260</v>
      </c>
      <c r="M134" s="421" t="s">
        <v>8</v>
      </c>
      <c r="N134" s="422">
        <f t="shared" si="74"/>
        <v>7.2635561160151321</v>
      </c>
      <c r="O134" s="22">
        <f t="shared" si="75"/>
        <v>25.498108448928122</v>
      </c>
      <c r="P134" s="23">
        <f t="shared" si="76"/>
        <v>2292.517006802721</v>
      </c>
      <c r="Q134" s="100">
        <f t="shared" si="92"/>
        <v>0.68836805555555558</v>
      </c>
      <c r="R134" s="17">
        <f t="shared" si="93"/>
        <v>11</v>
      </c>
      <c r="S134" s="24">
        <f t="shared" si="94"/>
        <v>97.02000000000001</v>
      </c>
      <c r="T134" s="25">
        <f t="shared" si="94"/>
        <v>12672</v>
      </c>
      <c r="U134" s="24">
        <f t="shared" si="94"/>
        <v>23</v>
      </c>
      <c r="V134" s="25">
        <f t="shared" si="94"/>
        <v>1908</v>
      </c>
      <c r="W134" s="25">
        <f t="shared" si="94"/>
        <v>47980</v>
      </c>
      <c r="X134" s="72">
        <f t="shared" si="86"/>
        <v>45410</v>
      </c>
      <c r="Y134" s="20" t="s">
        <v>8</v>
      </c>
      <c r="Z134" s="21">
        <f t="shared" si="80"/>
        <v>6.6415094339622645</v>
      </c>
      <c r="AA134" s="22">
        <f t="shared" si="81"/>
        <v>25.146750524109013</v>
      </c>
      <c r="AB134" s="103">
        <f t="shared" si="82"/>
        <v>5439.9092970521542</v>
      </c>
      <c r="AC134" s="106">
        <f t="shared" si="95"/>
        <v>1.65625</v>
      </c>
      <c r="AE134" s="205">
        <v>1755.1020408163265</v>
      </c>
      <c r="AF134" s="211">
        <f t="shared" si="84"/>
        <v>-537.41496598639446</v>
      </c>
      <c r="AH134" s="205">
        <v>4592.9705215419499</v>
      </c>
      <c r="AI134" s="132">
        <f t="shared" si="85"/>
        <v>-846.93877551020432</v>
      </c>
      <c r="AP134" s="19">
        <v>20220</v>
      </c>
    </row>
    <row r="135" spans="1:42" x14ac:dyDescent="0.25">
      <c r="A135" s="90" t="s">
        <v>50</v>
      </c>
      <c r="B135" s="563"/>
      <c r="C135" s="27">
        <v>11.54</v>
      </c>
      <c r="D135" s="28">
        <v>1448</v>
      </c>
      <c r="E135" s="148">
        <f t="shared" si="72"/>
        <v>125.47660311958407</v>
      </c>
      <c r="F135" s="17">
        <f t="shared" si="91"/>
        <v>4.8266897746967077</v>
      </c>
      <c r="G135" s="18">
        <v>55.7</v>
      </c>
      <c r="H135" s="19">
        <v>6989</v>
      </c>
      <c r="I135" s="18">
        <v>13</v>
      </c>
      <c r="J135" s="19">
        <v>999</v>
      </c>
      <c r="K135" s="19">
        <v>25550</v>
      </c>
      <c r="L135" s="136">
        <v>24340</v>
      </c>
      <c r="M135" s="20" t="s">
        <v>8</v>
      </c>
      <c r="N135" s="21">
        <f t="shared" si="74"/>
        <v>6.9959959959959956</v>
      </c>
      <c r="O135" s="22">
        <f t="shared" si="75"/>
        <v>25.575575575575577</v>
      </c>
      <c r="P135" s="23">
        <f t="shared" si="76"/>
        <v>2214.0381282495669</v>
      </c>
      <c r="Q135" s="100">
        <f t="shared" si="92"/>
        <v>0.68991712707182318</v>
      </c>
      <c r="R135" s="17">
        <f t="shared" si="93"/>
        <v>10.826689774696709</v>
      </c>
      <c r="S135" s="24">
        <f t="shared" si="94"/>
        <v>124.94</v>
      </c>
      <c r="T135" s="25">
        <f t="shared" si="94"/>
        <v>15677</v>
      </c>
      <c r="U135" s="24">
        <f t="shared" si="94"/>
        <v>31</v>
      </c>
      <c r="V135" s="25">
        <f t="shared" si="94"/>
        <v>2567</v>
      </c>
      <c r="W135" s="25">
        <f t="shared" si="94"/>
        <v>65230</v>
      </c>
      <c r="X135" s="72">
        <f t="shared" si="86"/>
        <v>61650</v>
      </c>
      <c r="Y135" s="20" t="s">
        <v>8</v>
      </c>
      <c r="Z135" s="21">
        <f t="shared" si="80"/>
        <v>6.1071289442929491</v>
      </c>
      <c r="AA135" s="22">
        <f t="shared" si="81"/>
        <v>25.410985586287495</v>
      </c>
      <c r="AB135" s="103">
        <f t="shared" si="82"/>
        <v>5652.5129982668977</v>
      </c>
      <c r="AC135" s="106">
        <f t="shared" si="95"/>
        <v>1.7727900552486189</v>
      </c>
      <c r="AE135" s="205">
        <v>2049.3934142114385</v>
      </c>
      <c r="AF135" s="132">
        <f t="shared" si="84"/>
        <v>-164.64471403812831</v>
      </c>
      <c r="AH135" s="205">
        <v>6043.3275563258239</v>
      </c>
      <c r="AI135" s="132">
        <f t="shared" si="85"/>
        <v>390.8145580589262</v>
      </c>
      <c r="AP135" s="19">
        <v>25550</v>
      </c>
    </row>
    <row r="136" spans="1:42" x14ac:dyDescent="0.25">
      <c r="A136" s="90" t="s">
        <v>51</v>
      </c>
      <c r="B136" s="563"/>
      <c r="C136" s="27">
        <v>19.36</v>
      </c>
      <c r="D136" s="28">
        <v>2442</v>
      </c>
      <c r="E136" s="148">
        <f t="shared" si="72"/>
        <v>126.13636363636364</v>
      </c>
      <c r="F136" s="17">
        <f t="shared" si="91"/>
        <v>4</v>
      </c>
      <c r="G136" s="18">
        <v>77.44</v>
      </c>
      <c r="H136" s="19">
        <v>9768</v>
      </c>
      <c r="I136" s="18">
        <v>19</v>
      </c>
      <c r="J136" s="19">
        <v>1669</v>
      </c>
      <c r="K136" s="19">
        <v>42320</v>
      </c>
      <c r="L136" s="136">
        <v>40320</v>
      </c>
      <c r="M136" s="20" t="s">
        <v>8</v>
      </c>
      <c r="N136" s="21">
        <f t="shared" si="74"/>
        <v>5.8526063511084478</v>
      </c>
      <c r="O136" s="22">
        <f t="shared" si="75"/>
        <v>25.356500898741761</v>
      </c>
      <c r="P136" s="23">
        <f t="shared" si="76"/>
        <v>2185.9504132231405</v>
      </c>
      <c r="Q136" s="100">
        <f t="shared" si="92"/>
        <v>0.68345618345618342</v>
      </c>
      <c r="R136" s="17">
        <f t="shared" si="93"/>
        <v>10</v>
      </c>
      <c r="S136" s="24">
        <f t="shared" si="94"/>
        <v>193.6</v>
      </c>
      <c r="T136" s="25">
        <f t="shared" si="94"/>
        <v>24420</v>
      </c>
      <c r="U136" s="24">
        <f t="shared" si="94"/>
        <v>52</v>
      </c>
      <c r="V136" s="25">
        <f t="shared" si="94"/>
        <v>4109</v>
      </c>
      <c r="W136" s="25">
        <f t="shared" si="94"/>
        <v>103830</v>
      </c>
      <c r="X136" s="72">
        <f t="shared" si="86"/>
        <v>100250</v>
      </c>
      <c r="Y136" s="20" t="s">
        <v>8</v>
      </c>
      <c r="Z136" s="21">
        <f t="shared" si="80"/>
        <v>5.9430518374300316</v>
      </c>
      <c r="AA136" s="22">
        <f t="shared" si="81"/>
        <v>25.26892187880263</v>
      </c>
      <c r="AB136" s="103">
        <f t="shared" si="82"/>
        <v>5363.1198347107438</v>
      </c>
      <c r="AC136" s="106">
        <f t="shared" si="95"/>
        <v>1.6826371826371826</v>
      </c>
      <c r="AE136" s="205">
        <v>1686.4669421487604</v>
      </c>
      <c r="AF136" s="132">
        <f t="shared" si="84"/>
        <v>-499.48347107438008</v>
      </c>
      <c r="AH136" s="205">
        <v>5278.409090909091</v>
      </c>
      <c r="AI136" s="132">
        <f t="shared" si="85"/>
        <v>-84.710743801652825</v>
      </c>
      <c r="AP136" s="19">
        <v>42320</v>
      </c>
    </row>
    <row r="137" spans="1:42" x14ac:dyDescent="0.25">
      <c r="A137" s="94" t="s">
        <v>52</v>
      </c>
      <c r="B137" s="564"/>
      <c r="C137" s="29">
        <v>16.18</v>
      </c>
      <c r="D137" s="30">
        <v>2228</v>
      </c>
      <c r="E137" s="152">
        <f t="shared" si="72"/>
        <v>137.7008652657602</v>
      </c>
      <c r="F137" s="57">
        <f t="shared" si="91"/>
        <v>4</v>
      </c>
      <c r="G137" s="58">
        <v>64.72</v>
      </c>
      <c r="H137" s="59">
        <v>8912</v>
      </c>
      <c r="I137" s="58">
        <v>16</v>
      </c>
      <c r="J137" s="59">
        <v>1251</v>
      </c>
      <c r="K137" s="59">
        <v>29910</v>
      </c>
      <c r="L137" s="139">
        <v>28490</v>
      </c>
      <c r="M137" s="49" t="s">
        <v>8</v>
      </c>
      <c r="N137" s="37">
        <f t="shared" si="74"/>
        <v>7.1239008792965626</v>
      </c>
      <c r="O137" s="38">
        <f t="shared" si="75"/>
        <v>23.908872901678656</v>
      </c>
      <c r="P137" s="261">
        <f t="shared" si="76"/>
        <v>1848.5784919653895</v>
      </c>
      <c r="Q137" s="100">
        <f t="shared" si="92"/>
        <v>0.56149012567324952</v>
      </c>
      <c r="R137" s="57">
        <f t="shared" si="93"/>
        <v>10</v>
      </c>
      <c r="S137" s="47">
        <f t="shared" si="94"/>
        <v>161.80000000000001</v>
      </c>
      <c r="T137" s="48">
        <f t="shared" si="94"/>
        <v>22280</v>
      </c>
      <c r="U137" s="47">
        <f t="shared" si="94"/>
        <v>42</v>
      </c>
      <c r="V137" s="48">
        <f t="shared" si="94"/>
        <v>3167</v>
      </c>
      <c r="W137" s="48">
        <f t="shared" si="94"/>
        <v>74660</v>
      </c>
      <c r="X137" s="192">
        <f t="shared" si="86"/>
        <v>71940</v>
      </c>
      <c r="Y137" s="49" t="s">
        <v>8</v>
      </c>
      <c r="Z137" s="21">
        <f t="shared" si="80"/>
        <v>7.0350489422166085</v>
      </c>
      <c r="AA137" s="22">
        <f t="shared" si="81"/>
        <v>23.574360593621723</v>
      </c>
      <c r="AB137" s="202">
        <f t="shared" si="82"/>
        <v>4614.3386897404207</v>
      </c>
      <c r="AC137" s="106">
        <f t="shared" si="95"/>
        <v>1.4214542190305206</v>
      </c>
      <c r="AE137" s="205">
        <v>1464.7713226205192</v>
      </c>
      <c r="AF137" s="132">
        <f t="shared" si="84"/>
        <v>-383.80716934487032</v>
      </c>
      <c r="AH137" s="205">
        <v>4355.3770086526574</v>
      </c>
      <c r="AI137" s="132">
        <f t="shared" si="85"/>
        <v>-258.96168108776328</v>
      </c>
      <c r="AP137" s="59">
        <v>29910</v>
      </c>
    </row>
    <row r="138" spans="1:42" x14ac:dyDescent="0.25">
      <c r="A138" s="156" t="s">
        <v>24</v>
      </c>
      <c r="B138" s="157"/>
      <c r="C138" s="45">
        <f>SUM(C127:C137)</f>
        <v>164.87</v>
      </c>
      <c r="D138" s="46">
        <f>SUM(D127:D137)</f>
        <v>21069</v>
      </c>
      <c r="E138" s="153">
        <f t="shared" si="72"/>
        <v>127.79159337659974</v>
      </c>
      <c r="F138" s="160"/>
      <c r="G138" s="158">
        <f>SUM(G127:G137)</f>
        <v>714.54</v>
      </c>
      <c r="H138" s="159">
        <f>SUM(H127:H137)</f>
        <v>91508</v>
      </c>
      <c r="I138" s="158">
        <f>SUM(I127:I137)</f>
        <v>181</v>
      </c>
      <c r="J138" s="159">
        <f>SUM(J127:J137)</f>
        <v>14306</v>
      </c>
      <c r="K138" s="159">
        <f>SUM(K127:K137)</f>
        <v>358030</v>
      </c>
      <c r="L138" s="159">
        <f t="shared" ref="L138" si="96">SUM(L127:L137)</f>
        <v>341090</v>
      </c>
      <c r="M138" s="161" t="s">
        <v>8</v>
      </c>
      <c r="N138" s="162">
        <f t="shared" si="74"/>
        <v>6.3964770026562281</v>
      </c>
      <c r="O138" s="163">
        <f t="shared" si="75"/>
        <v>25.026562281560185</v>
      </c>
      <c r="P138" s="164">
        <f t="shared" si="76"/>
        <v>2171.5897373688358</v>
      </c>
      <c r="Q138" s="165">
        <f>J138/D138</f>
        <v>0.67900707200151877</v>
      </c>
      <c r="R138" s="160"/>
      <c r="S138" s="158">
        <f>SUM(S127:S137)</f>
        <v>1737.75</v>
      </c>
      <c r="T138" s="159">
        <f>SUM(T127:T137)</f>
        <v>222108</v>
      </c>
      <c r="U138" s="158">
        <f>SUM(U127:U137)</f>
        <v>475</v>
      </c>
      <c r="V138" s="159">
        <f>SUM(V127:V137)</f>
        <v>39062</v>
      </c>
      <c r="W138" s="159">
        <f>SUM(W127:W137)</f>
        <v>962820</v>
      </c>
      <c r="X138" s="193">
        <f t="shared" si="86"/>
        <v>914110</v>
      </c>
      <c r="Y138" s="161" t="s">
        <v>8</v>
      </c>
      <c r="Z138" s="162">
        <f t="shared" si="80"/>
        <v>5.68603758128104</v>
      </c>
      <c r="AA138" s="163">
        <f t="shared" si="81"/>
        <v>24.648507500896013</v>
      </c>
      <c r="AB138" s="190">
        <f t="shared" si="82"/>
        <v>5839.8738399951471</v>
      </c>
      <c r="AC138" s="191">
        <f>V138/D138</f>
        <v>1.8540035122692107</v>
      </c>
      <c r="AE138" s="205">
        <v>1901.1342269667009</v>
      </c>
      <c r="AF138" s="132">
        <f t="shared" si="84"/>
        <v>-270.45551040213491</v>
      </c>
      <c r="AH138" s="205">
        <v>5234.7910474919636</v>
      </c>
      <c r="AI138" s="132">
        <f t="shared" si="85"/>
        <v>-605.08279250318355</v>
      </c>
      <c r="AP138" s="159">
        <f>SUM(AP127:AP137)</f>
        <v>358890</v>
      </c>
    </row>
    <row r="139" spans="1:42" x14ac:dyDescent="0.25">
      <c r="A139" s="117" t="s">
        <v>16</v>
      </c>
      <c r="B139" s="565">
        <v>2005</v>
      </c>
      <c r="C139" s="115">
        <v>5.16</v>
      </c>
      <c r="D139" s="116">
        <v>525</v>
      </c>
      <c r="E139" s="151">
        <f>D139/C139</f>
        <v>101.74418604651163</v>
      </c>
      <c r="F139" s="7">
        <f t="shared" ref="F139:F147" si="97">G139/C139</f>
        <v>4</v>
      </c>
      <c r="G139" s="6">
        <v>20.64</v>
      </c>
      <c r="H139" s="5">
        <v>2100</v>
      </c>
      <c r="I139" s="6">
        <v>4</v>
      </c>
      <c r="J139" s="5">
        <v>375</v>
      </c>
      <c r="K139" s="5">
        <v>8050</v>
      </c>
      <c r="L139" s="137">
        <v>7670</v>
      </c>
      <c r="M139" s="15" t="s">
        <v>8</v>
      </c>
      <c r="N139" s="86">
        <f t="shared" si="74"/>
        <v>5.6</v>
      </c>
      <c r="O139" s="87">
        <f t="shared" si="75"/>
        <v>21.466666666666665</v>
      </c>
      <c r="P139" s="70">
        <f>K139/C139</f>
        <v>1560.0775193798449</v>
      </c>
      <c r="Q139" s="100">
        <f t="shared" ref="Q139:Q149" si="98">J139/D139</f>
        <v>0.7142857142857143</v>
      </c>
      <c r="R139" s="14">
        <f t="shared" ref="R139:R147" si="99">S139/C139</f>
        <v>10</v>
      </c>
      <c r="S139" s="71">
        <f t="shared" ref="S139:X149" si="100">G139+S88</f>
        <v>51.6</v>
      </c>
      <c r="T139" s="72">
        <f t="shared" si="100"/>
        <v>5250</v>
      </c>
      <c r="U139" s="71">
        <f t="shared" si="100"/>
        <v>10</v>
      </c>
      <c r="V139" s="72">
        <f t="shared" si="100"/>
        <v>1006</v>
      </c>
      <c r="W139" s="72">
        <f t="shared" si="100"/>
        <v>20810</v>
      </c>
      <c r="X139" s="72">
        <f t="shared" si="86"/>
        <v>19670</v>
      </c>
      <c r="Y139" s="15" t="s">
        <v>8</v>
      </c>
      <c r="Z139" s="21">
        <f t="shared" si="80"/>
        <v>5.2186878727634198</v>
      </c>
      <c r="AA139" s="22">
        <f t="shared" si="81"/>
        <v>20.685884691848905</v>
      </c>
      <c r="AB139" s="103">
        <f t="shared" si="82"/>
        <v>4032.9457364341083</v>
      </c>
      <c r="AC139" s="106">
        <f t="shared" ref="AC139:AC149" si="101">V139/D139</f>
        <v>1.9161904761904762</v>
      </c>
      <c r="AE139" s="205">
        <v>1490.3100775193798</v>
      </c>
      <c r="AF139" s="132">
        <f t="shared" si="84"/>
        <v>-69.767441860465169</v>
      </c>
      <c r="AH139" s="205">
        <v>4191.8604651162786</v>
      </c>
      <c r="AI139" s="132">
        <f t="shared" si="85"/>
        <v>158.91472868217033</v>
      </c>
      <c r="AP139" s="5">
        <v>8050</v>
      </c>
    </row>
    <row r="140" spans="1:42" x14ac:dyDescent="0.25">
      <c r="A140" s="90" t="s">
        <v>53</v>
      </c>
      <c r="B140" s="560"/>
      <c r="C140" s="27">
        <v>11.02</v>
      </c>
      <c r="D140" s="28">
        <v>1429</v>
      </c>
      <c r="E140" s="148">
        <f t="shared" ref="E140:E149" si="102">D140/C140</f>
        <v>129.67332123411978</v>
      </c>
      <c r="F140" s="17">
        <f t="shared" si="97"/>
        <v>4</v>
      </c>
      <c r="G140" s="18">
        <v>44.08</v>
      </c>
      <c r="H140" s="19">
        <v>5716</v>
      </c>
      <c r="I140" s="18">
        <v>12</v>
      </c>
      <c r="J140" s="19">
        <v>1074</v>
      </c>
      <c r="K140" s="19">
        <v>24170</v>
      </c>
      <c r="L140" s="136">
        <v>23030</v>
      </c>
      <c r="M140" s="20" t="s">
        <v>8</v>
      </c>
      <c r="N140" s="21">
        <f t="shared" si="74"/>
        <v>5.322160148975791</v>
      </c>
      <c r="O140" s="22">
        <f t="shared" si="75"/>
        <v>22.504655493482311</v>
      </c>
      <c r="P140" s="23">
        <f t="shared" ref="P140:P149" si="103">K140/C140</f>
        <v>2193.2849364791291</v>
      </c>
      <c r="Q140" s="100">
        <f t="shared" si="98"/>
        <v>0.75157452764170751</v>
      </c>
      <c r="R140" s="17">
        <f t="shared" si="99"/>
        <v>10</v>
      </c>
      <c r="S140" s="24">
        <f t="shared" si="100"/>
        <v>110.2</v>
      </c>
      <c r="T140" s="25">
        <f t="shared" si="100"/>
        <v>14290</v>
      </c>
      <c r="U140" s="24">
        <f t="shared" si="100"/>
        <v>31</v>
      </c>
      <c r="V140" s="25">
        <f t="shared" si="100"/>
        <v>2941</v>
      </c>
      <c r="W140" s="25">
        <f t="shared" si="100"/>
        <v>63820</v>
      </c>
      <c r="X140" s="72">
        <f t="shared" si="86"/>
        <v>60360</v>
      </c>
      <c r="Y140" s="20" t="s">
        <v>8</v>
      </c>
      <c r="Z140" s="21">
        <f t="shared" si="80"/>
        <v>4.8588915334920095</v>
      </c>
      <c r="AA140" s="22">
        <f t="shared" si="81"/>
        <v>21.700102006120368</v>
      </c>
      <c r="AB140" s="103">
        <f t="shared" si="82"/>
        <v>5791.2885662431945</v>
      </c>
      <c r="AC140" s="106">
        <f t="shared" si="101"/>
        <v>2.0580825752274317</v>
      </c>
      <c r="AE140" s="205">
        <v>2143.3756805807625</v>
      </c>
      <c r="AF140" s="132">
        <f t="shared" si="84"/>
        <v>-49.909255898366609</v>
      </c>
      <c r="AH140" s="205">
        <v>5277.676950998185</v>
      </c>
      <c r="AI140" s="132">
        <f t="shared" si="85"/>
        <v>-513.61161524500949</v>
      </c>
      <c r="AP140" s="19">
        <v>24170</v>
      </c>
    </row>
    <row r="141" spans="1:42" x14ac:dyDescent="0.25">
      <c r="A141" s="90" t="s">
        <v>54</v>
      </c>
      <c r="B141" s="560"/>
      <c r="C141" s="27">
        <v>4.38</v>
      </c>
      <c r="D141" s="28">
        <v>465</v>
      </c>
      <c r="E141" s="148">
        <f t="shared" si="102"/>
        <v>106.16438356164385</v>
      </c>
      <c r="F141" s="17">
        <f t="shared" si="97"/>
        <v>4</v>
      </c>
      <c r="G141" s="18">
        <v>17.52</v>
      </c>
      <c r="H141" s="19">
        <v>1860</v>
      </c>
      <c r="I141" s="18">
        <v>4</v>
      </c>
      <c r="J141" s="19">
        <v>349</v>
      </c>
      <c r="K141" s="19">
        <v>6990</v>
      </c>
      <c r="L141" s="136">
        <v>6660</v>
      </c>
      <c r="M141" s="20" t="s">
        <v>8</v>
      </c>
      <c r="N141" s="21">
        <f t="shared" si="74"/>
        <v>5.329512893982808</v>
      </c>
      <c r="O141" s="22">
        <f t="shared" si="75"/>
        <v>20.02865329512894</v>
      </c>
      <c r="P141" s="23">
        <f t="shared" si="103"/>
        <v>1595.8904109589041</v>
      </c>
      <c r="Q141" s="100">
        <f t="shared" si="98"/>
        <v>0.75053763440860211</v>
      </c>
      <c r="R141" s="17">
        <f t="shared" si="99"/>
        <v>9</v>
      </c>
      <c r="S141" s="24">
        <f t="shared" si="100"/>
        <v>39.42</v>
      </c>
      <c r="T141" s="25">
        <f t="shared" si="100"/>
        <v>4185</v>
      </c>
      <c r="U141" s="24">
        <f t="shared" si="100"/>
        <v>11</v>
      </c>
      <c r="V141" s="25">
        <f t="shared" si="100"/>
        <v>1251</v>
      </c>
      <c r="W141" s="25">
        <f t="shared" si="100"/>
        <v>23670</v>
      </c>
      <c r="X141" s="72">
        <f t="shared" si="100"/>
        <v>22370</v>
      </c>
      <c r="Y141" s="20" t="s">
        <v>8</v>
      </c>
      <c r="Z141" s="21">
        <f t="shared" si="80"/>
        <v>3.3453237410071943</v>
      </c>
      <c r="AA141" s="22">
        <f t="shared" si="81"/>
        <v>18.920863309352519</v>
      </c>
      <c r="AB141" s="103">
        <f t="shared" si="82"/>
        <v>5404.1095890410961</v>
      </c>
      <c r="AC141" s="106">
        <f t="shared" si="101"/>
        <v>2.6903225806451614</v>
      </c>
      <c r="AE141" s="205">
        <v>1605.0228310502284</v>
      </c>
      <c r="AF141" s="132">
        <f t="shared" si="84"/>
        <v>9.1324200913243203</v>
      </c>
      <c r="AH141" s="205">
        <v>5502.2831050228315</v>
      </c>
      <c r="AI141" s="132">
        <f t="shared" si="85"/>
        <v>98.173515981735363</v>
      </c>
      <c r="AP141" s="19">
        <v>6990</v>
      </c>
    </row>
    <row r="142" spans="1:42" x14ac:dyDescent="0.25">
      <c r="A142" s="90" t="s">
        <v>17</v>
      </c>
      <c r="B142" s="560"/>
      <c r="C142" s="27">
        <v>9.39</v>
      </c>
      <c r="D142" s="28">
        <v>912</v>
      </c>
      <c r="E142" s="148">
        <f t="shared" si="102"/>
        <v>97.124600638977626</v>
      </c>
      <c r="F142" s="17">
        <f t="shared" si="97"/>
        <v>4</v>
      </c>
      <c r="G142" s="18">
        <v>37.56</v>
      </c>
      <c r="H142" s="19">
        <v>3648</v>
      </c>
      <c r="I142" s="18">
        <v>8</v>
      </c>
      <c r="J142" s="19">
        <v>603</v>
      </c>
      <c r="K142" s="19">
        <v>13570</v>
      </c>
      <c r="L142" s="136">
        <v>12930</v>
      </c>
      <c r="M142" s="20" t="s">
        <v>8</v>
      </c>
      <c r="N142" s="21">
        <f t="shared" si="74"/>
        <v>6.0497512437810945</v>
      </c>
      <c r="O142" s="22">
        <f t="shared" si="75"/>
        <v>22.504145936981757</v>
      </c>
      <c r="P142" s="23">
        <f t="shared" si="103"/>
        <v>1445.154419595314</v>
      </c>
      <c r="Q142" s="100">
        <f t="shared" si="98"/>
        <v>0.66118421052631582</v>
      </c>
      <c r="R142" s="17">
        <f t="shared" si="99"/>
        <v>10</v>
      </c>
      <c r="S142" s="24">
        <f t="shared" si="100"/>
        <v>93.9</v>
      </c>
      <c r="T142" s="25">
        <f t="shared" si="100"/>
        <v>9120</v>
      </c>
      <c r="U142" s="24">
        <f t="shared" si="100"/>
        <v>23</v>
      </c>
      <c r="V142" s="25">
        <f t="shared" si="100"/>
        <v>1810</v>
      </c>
      <c r="W142" s="25">
        <f t="shared" si="100"/>
        <v>39340</v>
      </c>
      <c r="X142" s="72">
        <f t="shared" si="100"/>
        <v>37190</v>
      </c>
      <c r="Y142" s="20" t="s">
        <v>8</v>
      </c>
      <c r="Z142" s="21">
        <f t="shared" si="80"/>
        <v>5.0386740331491708</v>
      </c>
      <c r="AA142" s="22">
        <f t="shared" si="81"/>
        <v>21.734806629834253</v>
      </c>
      <c r="AB142" s="103">
        <f t="shared" si="82"/>
        <v>4189.5633652822153</v>
      </c>
      <c r="AC142" s="106">
        <f t="shared" si="101"/>
        <v>1.9846491228070176</v>
      </c>
      <c r="AE142" s="205">
        <v>1725.2396166134183</v>
      </c>
      <c r="AF142" s="132">
        <f t="shared" si="84"/>
        <v>280.08519701810428</v>
      </c>
      <c r="AH142" s="205">
        <v>4183.1735889243873</v>
      </c>
      <c r="AI142" s="132">
        <f t="shared" si="85"/>
        <v>-6.389776357827941</v>
      </c>
      <c r="AP142" s="19">
        <v>13570</v>
      </c>
    </row>
    <row r="143" spans="1:42" x14ac:dyDescent="0.25">
      <c r="A143" s="90" t="s">
        <v>55</v>
      </c>
      <c r="B143" s="560"/>
      <c r="C143" s="27">
        <v>4.76</v>
      </c>
      <c r="D143" s="28">
        <v>513</v>
      </c>
      <c r="E143" s="148">
        <f t="shared" si="102"/>
        <v>107.77310924369749</v>
      </c>
      <c r="F143" s="17">
        <f t="shared" si="97"/>
        <v>4</v>
      </c>
      <c r="G143" s="18">
        <v>19.04</v>
      </c>
      <c r="H143" s="19">
        <v>2052</v>
      </c>
      <c r="I143" s="18">
        <v>4</v>
      </c>
      <c r="J143" s="19">
        <v>371</v>
      </c>
      <c r="K143" s="19">
        <v>7740</v>
      </c>
      <c r="L143" s="136">
        <v>7370</v>
      </c>
      <c r="M143" s="20" t="s">
        <v>8</v>
      </c>
      <c r="N143" s="21">
        <f t="shared" si="74"/>
        <v>5.5309973045822103</v>
      </c>
      <c r="O143" s="22">
        <f t="shared" si="75"/>
        <v>20.862533692722373</v>
      </c>
      <c r="P143" s="23">
        <f t="shared" si="103"/>
        <v>1626.0504201680674</v>
      </c>
      <c r="Q143" s="100">
        <f t="shared" si="98"/>
        <v>0.72319688109161795</v>
      </c>
      <c r="R143" s="17">
        <f t="shared" si="99"/>
        <v>9</v>
      </c>
      <c r="S143" s="24">
        <f t="shared" si="100"/>
        <v>42.839999999999996</v>
      </c>
      <c r="T143" s="25">
        <f t="shared" si="100"/>
        <v>4617</v>
      </c>
      <c r="U143" s="24">
        <f t="shared" si="100"/>
        <v>12</v>
      </c>
      <c r="V143" s="25">
        <f t="shared" si="100"/>
        <v>1343</v>
      </c>
      <c r="W143" s="25">
        <f t="shared" si="100"/>
        <v>25690</v>
      </c>
      <c r="X143" s="72">
        <f t="shared" si="100"/>
        <v>24280</v>
      </c>
      <c r="Y143" s="20" t="s">
        <v>8</v>
      </c>
      <c r="Z143" s="21">
        <f t="shared" si="80"/>
        <v>3.4378257632166789</v>
      </c>
      <c r="AA143" s="22">
        <f t="shared" si="81"/>
        <v>19.128816083395382</v>
      </c>
      <c r="AB143" s="103">
        <f t="shared" si="82"/>
        <v>5397.0588235294117</v>
      </c>
      <c r="AC143" s="106">
        <f t="shared" si="101"/>
        <v>2.6179337231968809</v>
      </c>
      <c r="AE143" s="205">
        <v>2044.1176470588236</v>
      </c>
      <c r="AF143" s="132">
        <f t="shared" si="84"/>
        <v>418.06722689075627</v>
      </c>
      <c r="AH143" s="205">
        <v>6098.7394957983197</v>
      </c>
      <c r="AI143" s="132">
        <f t="shared" si="85"/>
        <v>701.68067226890798</v>
      </c>
      <c r="AP143" s="19">
        <v>7740</v>
      </c>
    </row>
    <row r="144" spans="1:42" x14ac:dyDescent="0.25">
      <c r="A144" s="90" t="s">
        <v>56</v>
      </c>
      <c r="B144" s="560"/>
      <c r="C144" s="27">
        <v>0.86</v>
      </c>
      <c r="D144" s="28">
        <v>110</v>
      </c>
      <c r="E144" s="148">
        <f t="shared" si="102"/>
        <v>127.90697674418605</v>
      </c>
      <c r="F144" s="17">
        <f t="shared" si="97"/>
        <v>4</v>
      </c>
      <c r="G144" s="18">
        <v>3.44</v>
      </c>
      <c r="H144" s="19">
        <v>440</v>
      </c>
      <c r="I144" s="18">
        <v>4</v>
      </c>
      <c r="J144" s="19">
        <v>69</v>
      </c>
      <c r="K144" s="19">
        <v>1560</v>
      </c>
      <c r="L144" s="136">
        <v>1490</v>
      </c>
      <c r="M144" s="20" t="s">
        <v>8</v>
      </c>
      <c r="N144" s="21">
        <f t="shared" si="74"/>
        <v>6.3768115942028984</v>
      </c>
      <c r="O144" s="22">
        <f t="shared" si="75"/>
        <v>22.608695652173914</v>
      </c>
      <c r="P144" s="23">
        <f t="shared" si="103"/>
        <v>1813.953488372093</v>
      </c>
      <c r="Q144" s="100">
        <f t="shared" si="98"/>
        <v>0.62727272727272732</v>
      </c>
      <c r="R144" s="17">
        <f t="shared" si="99"/>
        <v>10</v>
      </c>
      <c r="S144" s="24">
        <f t="shared" si="100"/>
        <v>8.6</v>
      </c>
      <c r="T144" s="25">
        <f t="shared" si="100"/>
        <v>1100</v>
      </c>
      <c r="U144" s="24">
        <f t="shared" si="100"/>
        <v>10</v>
      </c>
      <c r="V144" s="25">
        <f t="shared" si="100"/>
        <v>196</v>
      </c>
      <c r="W144" s="25">
        <f t="shared" si="100"/>
        <v>4460</v>
      </c>
      <c r="X144" s="72">
        <f t="shared" si="100"/>
        <v>4210</v>
      </c>
      <c r="Y144" s="20" t="s">
        <v>8</v>
      </c>
      <c r="Z144" s="21">
        <f t="shared" si="80"/>
        <v>5.6122448979591839</v>
      </c>
      <c r="AA144" s="22">
        <f t="shared" si="81"/>
        <v>22.755102040816325</v>
      </c>
      <c r="AB144" s="103">
        <f t="shared" si="82"/>
        <v>5186.0465116279074</v>
      </c>
      <c r="AC144" s="106">
        <f t="shared" si="101"/>
        <v>1.7818181818181817</v>
      </c>
      <c r="AE144" s="205">
        <v>1476.7441860465117</v>
      </c>
      <c r="AF144" s="132">
        <f t="shared" si="84"/>
        <v>-337.20930232558135</v>
      </c>
      <c r="AH144" s="205">
        <v>4616.2790697674418</v>
      </c>
      <c r="AI144" s="132">
        <f t="shared" si="85"/>
        <v>-569.76744186046562</v>
      </c>
      <c r="AP144" s="19">
        <v>1560</v>
      </c>
    </row>
    <row r="145" spans="1:42" x14ac:dyDescent="0.25">
      <c r="A145" s="90" t="s">
        <v>20</v>
      </c>
      <c r="B145" s="560"/>
      <c r="C145" s="27">
        <v>10.08</v>
      </c>
      <c r="D145" s="28">
        <v>1160</v>
      </c>
      <c r="E145" s="148">
        <f t="shared" si="102"/>
        <v>115.07936507936508</v>
      </c>
      <c r="F145" s="17">
        <f t="shared" si="97"/>
        <v>4</v>
      </c>
      <c r="G145" s="18">
        <v>40.32</v>
      </c>
      <c r="H145" s="19">
        <v>4640</v>
      </c>
      <c r="I145" s="18">
        <v>8</v>
      </c>
      <c r="J145" s="19">
        <v>965</v>
      </c>
      <c r="K145" s="19">
        <v>19680</v>
      </c>
      <c r="L145" s="136">
        <v>18750</v>
      </c>
      <c r="M145" s="20" t="s">
        <v>8</v>
      </c>
      <c r="N145" s="21">
        <f t="shared" si="74"/>
        <v>4.8082901554404147</v>
      </c>
      <c r="O145" s="22">
        <f t="shared" si="75"/>
        <v>20.393782383419691</v>
      </c>
      <c r="P145" s="23">
        <f t="shared" si="103"/>
        <v>1952.3809523809523</v>
      </c>
      <c r="Q145" s="100">
        <f t="shared" si="98"/>
        <v>0.8318965517241379</v>
      </c>
      <c r="R145" s="17">
        <f t="shared" si="99"/>
        <v>10.000000000000002</v>
      </c>
      <c r="S145" s="24">
        <f t="shared" si="100"/>
        <v>100.80000000000001</v>
      </c>
      <c r="T145" s="25">
        <f t="shared" si="100"/>
        <v>11600</v>
      </c>
      <c r="U145" s="24">
        <f t="shared" si="100"/>
        <v>20</v>
      </c>
      <c r="V145" s="25">
        <f t="shared" si="100"/>
        <v>2727</v>
      </c>
      <c r="W145" s="25">
        <f t="shared" si="100"/>
        <v>54900</v>
      </c>
      <c r="X145" s="72">
        <f t="shared" si="100"/>
        <v>51910</v>
      </c>
      <c r="Y145" s="20" t="s">
        <v>8</v>
      </c>
      <c r="Z145" s="21">
        <f t="shared" si="80"/>
        <v>4.2537587092042539</v>
      </c>
      <c r="AA145" s="22">
        <f t="shared" si="81"/>
        <v>20.132013201320131</v>
      </c>
      <c r="AB145" s="103">
        <f t="shared" si="82"/>
        <v>5446.4285714285716</v>
      </c>
      <c r="AC145" s="106">
        <f t="shared" si="101"/>
        <v>2.3508620689655171</v>
      </c>
      <c r="AE145" s="205">
        <v>1647.8174603174602</v>
      </c>
      <c r="AF145" s="132">
        <f t="shared" si="84"/>
        <v>-304.56349206349205</v>
      </c>
      <c r="AH145" s="205">
        <v>5366.0714285714284</v>
      </c>
      <c r="AI145" s="132">
        <f t="shared" si="85"/>
        <v>-80.357142857143117</v>
      </c>
      <c r="AP145" s="19">
        <v>19680</v>
      </c>
    </row>
    <row r="146" spans="1:42" x14ac:dyDescent="0.25">
      <c r="A146" s="90" t="s">
        <v>19</v>
      </c>
      <c r="B146" s="560"/>
      <c r="C146" s="27">
        <v>10.83</v>
      </c>
      <c r="D146" s="28">
        <v>1290</v>
      </c>
      <c r="E146" s="148">
        <f t="shared" si="102"/>
        <v>119.11357340720221</v>
      </c>
      <c r="F146" s="17">
        <f t="shared" si="97"/>
        <v>4</v>
      </c>
      <c r="G146" s="18">
        <v>43.32</v>
      </c>
      <c r="H146" s="19">
        <v>5160</v>
      </c>
      <c r="I146" s="18">
        <v>8</v>
      </c>
      <c r="J146" s="19">
        <v>760</v>
      </c>
      <c r="K146" s="19">
        <v>15900</v>
      </c>
      <c r="L146" s="136">
        <v>15150</v>
      </c>
      <c r="M146" s="20" t="s">
        <v>8</v>
      </c>
      <c r="N146" s="21">
        <f t="shared" si="74"/>
        <v>6.7894736842105265</v>
      </c>
      <c r="O146" s="22">
        <f t="shared" si="75"/>
        <v>20.921052631578949</v>
      </c>
      <c r="P146" s="23">
        <f t="shared" si="103"/>
        <v>1468.1440443213296</v>
      </c>
      <c r="Q146" s="100">
        <f t="shared" si="98"/>
        <v>0.58914728682170547</v>
      </c>
      <c r="R146" s="17">
        <f t="shared" si="99"/>
        <v>10.000000000000002</v>
      </c>
      <c r="S146" s="24">
        <f t="shared" si="100"/>
        <v>108.30000000000001</v>
      </c>
      <c r="T146" s="25">
        <f t="shared" si="100"/>
        <v>12900</v>
      </c>
      <c r="U146" s="24">
        <f t="shared" si="100"/>
        <v>93</v>
      </c>
      <c r="V146" s="25">
        <f t="shared" si="100"/>
        <v>2064</v>
      </c>
      <c r="W146" s="25">
        <f t="shared" si="100"/>
        <v>41950</v>
      </c>
      <c r="X146" s="72">
        <f t="shared" si="100"/>
        <v>39670</v>
      </c>
      <c r="Y146" s="20" t="s">
        <v>8</v>
      </c>
      <c r="Z146" s="21">
        <f t="shared" si="80"/>
        <v>6.25</v>
      </c>
      <c r="AA146" s="22">
        <f t="shared" si="81"/>
        <v>20.324612403100776</v>
      </c>
      <c r="AB146" s="202">
        <f t="shared" si="82"/>
        <v>3873.4995383194828</v>
      </c>
      <c r="AC146" s="106">
        <f t="shared" si="101"/>
        <v>1.6</v>
      </c>
      <c r="AE146" s="205">
        <v>1247.460757156048</v>
      </c>
      <c r="AF146" s="132">
        <f t="shared" si="84"/>
        <v>-220.68328716528163</v>
      </c>
      <c r="AH146" s="205">
        <v>3946.4450600184673</v>
      </c>
      <c r="AI146" s="132">
        <f t="shared" si="85"/>
        <v>72.945521698984521</v>
      </c>
      <c r="AP146" s="19">
        <v>15900</v>
      </c>
    </row>
    <row r="147" spans="1:42" x14ac:dyDescent="0.25">
      <c r="A147" s="94" t="s">
        <v>21</v>
      </c>
      <c r="B147" s="566"/>
      <c r="C147" s="29">
        <v>0.83</v>
      </c>
      <c r="D147" s="30">
        <v>98</v>
      </c>
      <c r="E147" s="152">
        <f t="shared" si="102"/>
        <v>118.07228915662651</v>
      </c>
      <c r="F147" s="7">
        <f t="shared" si="97"/>
        <v>4</v>
      </c>
      <c r="G147" s="6">
        <v>3.32</v>
      </c>
      <c r="H147" s="5">
        <v>392</v>
      </c>
      <c r="I147" s="6">
        <v>4</v>
      </c>
      <c r="J147" s="5">
        <v>53</v>
      </c>
      <c r="K147" s="5">
        <v>1160</v>
      </c>
      <c r="L147" s="137">
        <v>1110</v>
      </c>
      <c r="M147" s="43" t="s">
        <v>8</v>
      </c>
      <c r="N147" s="37">
        <f t="shared" si="74"/>
        <v>7.3962264150943398</v>
      </c>
      <c r="O147" s="38">
        <f t="shared" si="75"/>
        <v>21.886792452830189</v>
      </c>
      <c r="P147" s="261">
        <f t="shared" si="103"/>
        <v>1397.5903614457832</v>
      </c>
      <c r="Q147" s="100">
        <f t="shared" si="98"/>
        <v>0.54081632653061229</v>
      </c>
      <c r="R147" s="7">
        <f t="shared" si="99"/>
        <v>10</v>
      </c>
      <c r="S147" s="47">
        <f t="shared" si="100"/>
        <v>8.2999999999999989</v>
      </c>
      <c r="T147" s="48">
        <f t="shared" si="100"/>
        <v>980</v>
      </c>
      <c r="U147" s="47">
        <f t="shared" si="100"/>
        <v>11</v>
      </c>
      <c r="V147" s="48">
        <f t="shared" si="100"/>
        <v>177</v>
      </c>
      <c r="W147" s="48">
        <f t="shared" si="100"/>
        <v>3700</v>
      </c>
      <c r="X147" s="192">
        <f t="shared" si="100"/>
        <v>3500</v>
      </c>
      <c r="Y147" s="49" t="s">
        <v>8</v>
      </c>
      <c r="Z147" s="21">
        <f t="shared" si="80"/>
        <v>5.536723163841808</v>
      </c>
      <c r="AA147" s="22">
        <f t="shared" si="81"/>
        <v>20.903954802259886</v>
      </c>
      <c r="AB147" s="103">
        <f t="shared" si="82"/>
        <v>4457.8313253012047</v>
      </c>
      <c r="AC147" s="106">
        <f t="shared" si="101"/>
        <v>1.8061224489795917</v>
      </c>
      <c r="AE147" s="205">
        <v>1132.5301204819277</v>
      </c>
      <c r="AF147" s="132">
        <f t="shared" si="84"/>
        <v>-265.06024096385545</v>
      </c>
      <c r="AH147" s="205">
        <v>3566.265060240964</v>
      </c>
      <c r="AI147" s="132">
        <f t="shared" si="85"/>
        <v>-891.56626506024077</v>
      </c>
      <c r="AP147" s="5">
        <v>1160</v>
      </c>
    </row>
    <row r="148" spans="1:42" ht="15.75" thickBot="1" x14ac:dyDescent="0.3">
      <c r="A148" s="166" t="s">
        <v>24</v>
      </c>
      <c r="B148" s="167"/>
      <c r="C148" s="168">
        <f t="shared" ref="C148:D148" si="104">SUM(C139:C147)</f>
        <v>57.309999999999995</v>
      </c>
      <c r="D148" s="169">
        <f t="shared" si="104"/>
        <v>6502</v>
      </c>
      <c r="E148" s="154">
        <f t="shared" si="102"/>
        <v>113.45314953760253</v>
      </c>
      <c r="F148" s="170"/>
      <c r="G148" s="168">
        <f t="shared" ref="G148:L148" si="105">SUM(G139:G147)</f>
        <v>229.23999999999998</v>
      </c>
      <c r="H148" s="169">
        <f t="shared" si="105"/>
        <v>26008</v>
      </c>
      <c r="I148" s="168">
        <f t="shared" si="105"/>
        <v>56</v>
      </c>
      <c r="J148" s="169">
        <f t="shared" si="105"/>
        <v>4619</v>
      </c>
      <c r="K148" s="169">
        <f t="shared" si="105"/>
        <v>98820</v>
      </c>
      <c r="L148" s="169">
        <f t="shared" si="105"/>
        <v>94160</v>
      </c>
      <c r="M148" s="171" t="s">
        <v>8</v>
      </c>
      <c r="N148" s="172">
        <f t="shared" si="74"/>
        <v>5.6306559861441867</v>
      </c>
      <c r="O148" s="173">
        <f t="shared" si="75"/>
        <v>21.3942411777441</v>
      </c>
      <c r="P148" s="174">
        <f t="shared" si="103"/>
        <v>1724.306403768976</v>
      </c>
      <c r="Q148" s="175">
        <f t="shared" si="98"/>
        <v>0.71039680098431257</v>
      </c>
      <c r="R148" s="170"/>
      <c r="S148" s="168">
        <f t="shared" ref="S148:W148" si="106">SUM(S139:S147)</f>
        <v>563.96</v>
      </c>
      <c r="T148" s="169">
        <f t="shared" si="106"/>
        <v>64042</v>
      </c>
      <c r="U148" s="168">
        <f t="shared" si="106"/>
        <v>221</v>
      </c>
      <c r="V148" s="169">
        <f t="shared" si="106"/>
        <v>13515</v>
      </c>
      <c r="W148" s="169">
        <f t="shared" si="106"/>
        <v>278340</v>
      </c>
      <c r="X148" s="193">
        <f t="shared" si="100"/>
        <v>263160</v>
      </c>
      <c r="Y148" s="171" t="s">
        <v>8</v>
      </c>
      <c r="Z148" s="172">
        <f t="shared" si="80"/>
        <v>4.7385867554568994</v>
      </c>
      <c r="AA148" s="173">
        <f t="shared" si="81"/>
        <v>20.594894561598224</v>
      </c>
      <c r="AB148" s="186">
        <f t="shared" si="82"/>
        <v>4856.7440237305882</v>
      </c>
      <c r="AC148" s="187">
        <f t="shared" si="101"/>
        <v>2.0785912027068596</v>
      </c>
      <c r="AP148" s="169">
        <f t="shared" ref="AP148" si="107">SUM(AP139:AP147)</f>
        <v>98820</v>
      </c>
    </row>
    <row r="149" spans="1:42" ht="15.75" thickBot="1" x14ac:dyDescent="0.3">
      <c r="A149" s="176" t="s">
        <v>25</v>
      </c>
      <c r="B149" s="177"/>
      <c r="C149" s="178">
        <f t="shared" ref="C149:D149" si="108">C126+C138+C148</f>
        <v>507.90000000000003</v>
      </c>
      <c r="D149" s="179">
        <f t="shared" si="108"/>
        <v>63428</v>
      </c>
      <c r="E149" s="155">
        <f t="shared" si="102"/>
        <v>124.88285095491237</v>
      </c>
      <c r="F149" s="180"/>
      <c r="G149" s="178">
        <f t="shared" ref="G149:L149" si="109">G126+G138+G148</f>
        <v>2111.15</v>
      </c>
      <c r="H149" s="179">
        <f t="shared" si="109"/>
        <v>264161</v>
      </c>
      <c r="I149" s="178">
        <f t="shared" si="109"/>
        <v>519</v>
      </c>
      <c r="J149" s="179">
        <f t="shared" si="109"/>
        <v>41831</v>
      </c>
      <c r="K149" s="179">
        <f t="shared" si="109"/>
        <v>1033160</v>
      </c>
      <c r="L149" s="179">
        <f t="shared" si="109"/>
        <v>983970</v>
      </c>
      <c r="M149" s="181" t="s">
        <v>8</v>
      </c>
      <c r="N149" s="182">
        <f t="shared" si="74"/>
        <v>6.3149578064115133</v>
      </c>
      <c r="O149" s="183">
        <f t="shared" si="75"/>
        <v>24.698429394468217</v>
      </c>
      <c r="P149" s="184">
        <f t="shared" si="103"/>
        <v>2034.1799566843865</v>
      </c>
      <c r="Q149" s="185">
        <f t="shared" si="98"/>
        <v>0.65950368922242542</v>
      </c>
      <c r="R149" s="180"/>
      <c r="S149" s="178">
        <f t="shared" ref="S149:W149" si="110">S126+S138+S148</f>
        <v>5213.1499999999996</v>
      </c>
      <c r="T149" s="179">
        <f t="shared" si="110"/>
        <v>651714</v>
      </c>
      <c r="U149" s="178">
        <f t="shared" si="110"/>
        <v>1448</v>
      </c>
      <c r="V149" s="179">
        <f t="shared" si="110"/>
        <v>115403</v>
      </c>
      <c r="W149" s="179">
        <f t="shared" si="110"/>
        <v>2805580</v>
      </c>
      <c r="X149" s="193">
        <f t="shared" si="100"/>
        <v>2656420</v>
      </c>
      <c r="Y149" s="181" t="s">
        <v>8</v>
      </c>
      <c r="Z149" s="182">
        <f t="shared" si="80"/>
        <v>5.6472881987469998</v>
      </c>
      <c r="AA149" s="183">
        <f t="shared" si="81"/>
        <v>24.311153089607721</v>
      </c>
      <c r="AB149" s="188">
        <f t="shared" si="82"/>
        <v>5523.882654065761</v>
      </c>
      <c r="AC149" s="189">
        <f t="shared" si="101"/>
        <v>1.8194330579554772</v>
      </c>
      <c r="AP149" s="179">
        <f t="shared" ref="AP149" si="111">AP126+AP138+AP148</f>
        <v>1040100</v>
      </c>
    </row>
    <row r="154" spans="1:42" ht="18.75" x14ac:dyDescent="0.3">
      <c r="A154" s="567" t="s">
        <v>58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</row>
    <row r="155" spans="1:42" ht="15.75" x14ac:dyDescent="0.25">
      <c r="A155" s="568" t="s">
        <v>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68"/>
      <c r="AB155" s="568"/>
      <c r="AC155" s="568"/>
    </row>
    <row r="156" spans="1:42" ht="15.75" x14ac:dyDescent="0.25">
      <c r="A156" s="568" t="s">
        <v>102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68"/>
      <c r="AB156" s="568"/>
      <c r="AC156" s="568"/>
    </row>
    <row r="157" spans="1:42" ht="19.5" thickBot="1" x14ac:dyDescent="0.35"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11">
        <v>4</v>
      </c>
      <c r="AC157" s="4"/>
    </row>
    <row r="158" spans="1:42" ht="15" customHeight="1" x14ac:dyDescent="0.25">
      <c r="A158" s="569" t="s">
        <v>3</v>
      </c>
      <c r="B158" s="571" t="s">
        <v>2</v>
      </c>
      <c r="C158" s="573" t="s">
        <v>59</v>
      </c>
      <c r="D158" s="573" t="s">
        <v>60</v>
      </c>
      <c r="E158" s="573" t="s">
        <v>23</v>
      </c>
      <c r="F158" s="576" t="s">
        <v>9</v>
      </c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8"/>
      <c r="R158" s="576" t="s">
        <v>10</v>
      </c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9"/>
    </row>
    <row r="159" spans="1:42" ht="51.75" thickBot="1" x14ac:dyDescent="0.3">
      <c r="A159" s="570"/>
      <c r="B159" s="572"/>
      <c r="C159" s="574"/>
      <c r="D159" s="575"/>
      <c r="E159" s="575"/>
      <c r="F159" s="8" t="s">
        <v>14</v>
      </c>
      <c r="G159" s="95" t="s">
        <v>13</v>
      </c>
      <c r="H159" s="95" t="s">
        <v>57</v>
      </c>
      <c r="I159" s="1" t="s">
        <v>4</v>
      </c>
      <c r="J159" s="1" t="s">
        <v>5</v>
      </c>
      <c r="K159" s="1" t="s">
        <v>6</v>
      </c>
      <c r="L159" s="95" t="s">
        <v>64</v>
      </c>
      <c r="M159" s="557" t="s">
        <v>7</v>
      </c>
      <c r="N159" s="558"/>
      <c r="O159" s="1" t="s">
        <v>0</v>
      </c>
      <c r="P159" s="1" t="s">
        <v>1</v>
      </c>
      <c r="Q159" s="95" t="s">
        <v>61</v>
      </c>
      <c r="R159" s="8" t="s">
        <v>14</v>
      </c>
      <c r="S159" s="95" t="s">
        <v>12</v>
      </c>
      <c r="T159" s="95" t="s">
        <v>11</v>
      </c>
      <c r="U159" s="1" t="s">
        <v>4</v>
      </c>
      <c r="V159" s="1" t="s">
        <v>5</v>
      </c>
      <c r="W159" s="1" t="s">
        <v>6</v>
      </c>
      <c r="X159" s="95" t="s">
        <v>65</v>
      </c>
      <c r="Y159" s="557" t="s">
        <v>7</v>
      </c>
      <c r="Z159" s="558"/>
      <c r="AA159" s="1" t="s">
        <v>0</v>
      </c>
      <c r="AB159" s="102" t="s">
        <v>1</v>
      </c>
      <c r="AC159" s="105" t="s">
        <v>15</v>
      </c>
    </row>
    <row r="160" spans="1:42" x14ac:dyDescent="0.25">
      <c r="A160" s="89" t="s">
        <v>26</v>
      </c>
      <c r="B160" s="559">
        <v>1997</v>
      </c>
      <c r="C160" s="78">
        <v>18.91</v>
      </c>
      <c r="D160" s="79">
        <v>2446</v>
      </c>
      <c r="E160" s="31">
        <f t="shared" ref="E160:E189" si="112">D160/C160</f>
        <v>129.34955050237969</v>
      </c>
      <c r="F160" s="64">
        <f t="shared" ref="F160:F176" si="113">G160/C160</f>
        <v>4</v>
      </c>
      <c r="G160" s="65">
        <v>75.64</v>
      </c>
      <c r="H160" s="66">
        <v>9784</v>
      </c>
      <c r="I160" s="65">
        <v>17</v>
      </c>
      <c r="J160" s="66">
        <v>1540</v>
      </c>
      <c r="K160" s="66">
        <v>34050</v>
      </c>
      <c r="L160" s="264">
        <v>32540</v>
      </c>
      <c r="M160" s="67" t="s">
        <v>8</v>
      </c>
      <c r="N160" s="68">
        <f t="shared" ref="N160:N200" si="114">H160/J160</f>
        <v>6.3532467532467534</v>
      </c>
      <c r="O160" s="69">
        <f t="shared" ref="O160:O200" si="115">K160/J160</f>
        <v>22.11038961038961</v>
      </c>
      <c r="P160" s="70">
        <f t="shared" ref="P160:P189" si="116">K160/C160</f>
        <v>1800.6345848757271</v>
      </c>
      <c r="Q160" s="100">
        <f t="shared" ref="Q160:Q176" si="117">J160/D160</f>
        <v>0.62959934587080946</v>
      </c>
      <c r="R160" s="64">
        <f t="shared" ref="R160:R176" si="118">S160/C160</f>
        <v>14</v>
      </c>
      <c r="S160" s="71">
        <f t="shared" ref="S160:X175" si="119">G160+S109</f>
        <v>264.74</v>
      </c>
      <c r="T160" s="72">
        <f t="shared" si="119"/>
        <v>34244</v>
      </c>
      <c r="U160" s="71">
        <f t="shared" si="119"/>
        <v>61</v>
      </c>
      <c r="V160" s="72">
        <f t="shared" si="119"/>
        <v>5964</v>
      </c>
      <c r="W160" s="72">
        <f t="shared" si="119"/>
        <v>136440</v>
      </c>
      <c r="X160" s="72">
        <f t="shared" si="119"/>
        <v>129390</v>
      </c>
      <c r="Y160" s="67" t="s">
        <v>8</v>
      </c>
      <c r="Z160" s="21">
        <f t="shared" ref="Z160:Z200" si="120">T160/V160</f>
        <v>5.741784037558685</v>
      </c>
      <c r="AA160" s="22">
        <f t="shared" ref="AA160:AA200" si="121">W160/V160</f>
        <v>22.877263581488933</v>
      </c>
      <c r="AB160" s="103">
        <f t="shared" ref="AB160:AB200" si="122">W160/C160</f>
        <v>7215.2300370174507</v>
      </c>
      <c r="AC160" s="106">
        <f t="shared" ref="AC160:AC176" si="123">V160/D160</f>
        <v>2.438266557645135</v>
      </c>
      <c r="AE160" s="205">
        <v>1567.4246430460073</v>
      </c>
      <c r="AF160" s="132">
        <f>AE160-P160</f>
        <v>-233.20994182971981</v>
      </c>
      <c r="AH160" s="205">
        <v>6482.2845055526177</v>
      </c>
      <c r="AI160" s="132">
        <f>AH160-AB160</f>
        <v>-732.94553146483304</v>
      </c>
    </row>
    <row r="161" spans="1:35" x14ac:dyDescent="0.25">
      <c r="A161" s="90" t="s">
        <v>27</v>
      </c>
      <c r="B161" s="560"/>
      <c r="C161" s="27">
        <v>16.41</v>
      </c>
      <c r="D161" s="28">
        <v>2028</v>
      </c>
      <c r="E161" s="16">
        <f t="shared" si="112"/>
        <v>123.58318098720292</v>
      </c>
      <c r="F161" s="17">
        <f t="shared" si="113"/>
        <v>4</v>
      </c>
      <c r="G161" s="18">
        <v>65.64</v>
      </c>
      <c r="H161" s="19">
        <v>8112</v>
      </c>
      <c r="I161" s="18">
        <v>17</v>
      </c>
      <c r="J161" s="19">
        <v>1483</v>
      </c>
      <c r="K161" s="19">
        <v>35960</v>
      </c>
      <c r="L161" s="263">
        <v>34360</v>
      </c>
      <c r="M161" s="20" t="s">
        <v>8</v>
      </c>
      <c r="N161" s="21">
        <f t="shared" si="114"/>
        <v>5.4699932569116658</v>
      </c>
      <c r="O161" s="22">
        <f t="shared" si="115"/>
        <v>24.248145650708025</v>
      </c>
      <c r="P161" s="23">
        <f t="shared" si="116"/>
        <v>2191.3467397928093</v>
      </c>
      <c r="Q161" s="100">
        <f t="shared" si="117"/>
        <v>0.73126232741617359</v>
      </c>
      <c r="R161" s="17">
        <f t="shared" si="118"/>
        <v>14</v>
      </c>
      <c r="S161" s="24">
        <f t="shared" si="119"/>
        <v>229.74</v>
      </c>
      <c r="T161" s="25">
        <f t="shared" si="119"/>
        <v>28392</v>
      </c>
      <c r="U161" s="24">
        <f t="shared" si="119"/>
        <v>64</v>
      </c>
      <c r="V161" s="25">
        <f t="shared" si="119"/>
        <v>4913</v>
      </c>
      <c r="W161" s="25">
        <f t="shared" si="119"/>
        <v>121850</v>
      </c>
      <c r="X161" s="72">
        <f t="shared" si="119"/>
        <v>115200</v>
      </c>
      <c r="Y161" s="20" t="s">
        <v>8</v>
      </c>
      <c r="Z161" s="21">
        <f t="shared" si="120"/>
        <v>5.7789537960512929</v>
      </c>
      <c r="AA161" s="22">
        <f t="shared" si="121"/>
        <v>24.801546916344392</v>
      </c>
      <c r="AB161" s="103">
        <f t="shared" si="122"/>
        <v>7425.3503960999387</v>
      </c>
      <c r="AC161" s="106">
        <f t="shared" si="123"/>
        <v>2.4225838264299804</v>
      </c>
      <c r="AE161" s="205">
        <v>1965.2650822669104</v>
      </c>
      <c r="AF161" s="132">
        <f t="shared" ref="AF161:AF198" si="124">AE161-P161</f>
        <v>-226.08165752589889</v>
      </c>
      <c r="AH161" s="205">
        <v>6703.8391224862889</v>
      </c>
      <c r="AI161" s="132">
        <f t="shared" ref="AI161:AI198" si="125">AH161-AB161</f>
        <v>-721.51127361364979</v>
      </c>
    </row>
    <row r="162" spans="1:35" x14ac:dyDescent="0.25">
      <c r="A162" s="90" t="s">
        <v>28</v>
      </c>
      <c r="B162" s="560"/>
      <c r="C162" s="27">
        <v>18.7</v>
      </c>
      <c r="D162" s="28">
        <v>2286</v>
      </c>
      <c r="E162" s="16">
        <f t="shared" si="112"/>
        <v>122.24598930481284</v>
      </c>
      <c r="F162" s="17">
        <f t="shared" si="113"/>
        <v>3.8395721925133688</v>
      </c>
      <c r="G162" s="18">
        <v>71.8</v>
      </c>
      <c r="H162" s="19">
        <v>8777</v>
      </c>
      <c r="I162" s="18">
        <v>16</v>
      </c>
      <c r="J162" s="19">
        <v>1535</v>
      </c>
      <c r="K162" s="19">
        <v>37190</v>
      </c>
      <c r="L162" s="263">
        <v>35540</v>
      </c>
      <c r="M162" s="20" t="s">
        <v>8</v>
      </c>
      <c r="N162" s="21">
        <f t="shared" si="114"/>
        <v>5.717915309446254</v>
      </c>
      <c r="O162" s="22">
        <f t="shared" si="115"/>
        <v>24.22801302931596</v>
      </c>
      <c r="P162" s="23">
        <f t="shared" si="116"/>
        <v>1988.7700534759358</v>
      </c>
      <c r="Q162" s="100">
        <f t="shared" si="117"/>
        <v>0.67147856517935256</v>
      </c>
      <c r="R162" s="17">
        <f t="shared" si="118"/>
        <v>13.839572192513369</v>
      </c>
      <c r="S162" s="24">
        <f t="shared" si="119"/>
        <v>258.8</v>
      </c>
      <c r="T162" s="25">
        <f t="shared" si="119"/>
        <v>31637</v>
      </c>
      <c r="U162" s="24">
        <f t="shared" si="119"/>
        <v>65</v>
      </c>
      <c r="V162" s="25">
        <f t="shared" si="119"/>
        <v>5474</v>
      </c>
      <c r="W162" s="25">
        <f t="shared" si="119"/>
        <v>137760</v>
      </c>
      <c r="X162" s="72">
        <f t="shared" si="119"/>
        <v>130710</v>
      </c>
      <c r="Y162" s="20" t="s">
        <v>8</v>
      </c>
      <c r="Z162" s="21">
        <f t="shared" si="120"/>
        <v>5.7795031055900621</v>
      </c>
      <c r="AA162" s="22">
        <f t="shared" si="121"/>
        <v>25.166240409207163</v>
      </c>
      <c r="AB162" s="103">
        <f t="shared" si="122"/>
        <v>7366.8449197860964</v>
      </c>
      <c r="AC162" s="106">
        <f t="shared" si="123"/>
        <v>2.394575678040245</v>
      </c>
      <c r="AE162" s="205">
        <v>2129.4117647058824</v>
      </c>
      <c r="AF162" s="132">
        <f t="shared" si="124"/>
        <v>140.64171122994662</v>
      </c>
      <c r="AH162" s="205">
        <v>7103.7433155080216</v>
      </c>
      <c r="AI162" s="132">
        <f t="shared" si="125"/>
        <v>-263.10160427807477</v>
      </c>
    </row>
    <row r="163" spans="1:35" x14ac:dyDescent="0.25">
      <c r="A163" s="133" t="s">
        <v>29</v>
      </c>
      <c r="B163" s="560"/>
      <c r="C163" s="27">
        <v>17.149999999999999</v>
      </c>
      <c r="D163" s="28">
        <v>2151</v>
      </c>
      <c r="E163" s="16">
        <f t="shared" si="112"/>
        <v>125.42274052478135</v>
      </c>
      <c r="F163" s="17">
        <f t="shared" si="113"/>
        <v>3.0000000000000004</v>
      </c>
      <c r="G163" s="18">
        <v>51.45</v>
      </c>
      <c r="H163" s="19">
        <v>6453</v>
      </c>
      <c r="I163" s="18">
        <v>13</v>
      </c>
      <c r="J163" s="19">
        <v>1052</v>
      </c>
      <c r="K163" s="19">
        <v>26330</v>
      </c>
      <c r="L163" s="136">
        <v>25160</v>
      </c>
      <c r="M163" s="20" t="s">
        <v>8</v>
      </c>
      <c r="N163" s="21">
        <f t="shared" si="114"/>
        <v>6.1340304182509504</v>
      </c>
      <c r="O163" s="22">
        <f t="shared" si="115"/>
        <v>25.028517110266161</v>
      </c>
      <c r="P163" s="245">
        <f t="shared" si="116"/>
        <v>1535.2769679300293</v>
      </c>
      <c r="Q163" s="100">
        <f t="shared" si="117"/>
        <v>0.48907484890748487</v>
      </c>
      <c r="R163" s="17">
        <f t="shared" si="118"/>
        <v>13.358600583090379</v>
      </c>
      <c r="S163" s="24">
        <f t="shared" si="119"/>
        <v>229.09999999999997</v>
      </c>
      <c r="T163" s="25">
        <f t="shared" si="119"/>
        <v>28735</v>
      </c>
      <c r="U163" s="24">
        <f t="shared" si="119"/>
        <v>56</v>
      </c>
      <c r="V163" s="25">
        <f t="shared" si="119"/>
        <v>5007</v>
      </c>
      <c r="W163" s="25">
        <f t="shared" si="119"/>
        <v>127390</v>
      </c>
      <c r="X163" s="72">
        <f t="shared" si="119"/>
        <v>120690</v>
      </c>
      <c r="Y163" s="20" t="s">
        <v>8</v>
      </c>
      <c r="Z163" s="21">
        <f t="shared" si="120"/>
        <v>5.7389654483722792</v>
      </c>
      <c r="AA163" s="22">
        <f t="shared" si="121"/>
        <v>25.442380667066107</v>
      </c>
      <c r="AB163" s="103">
        <f t="shared" si="122"/>
        <v>7427.9883381924201</v>
      </c>
      <c r="AC163" s="106">
        <f t="shared" si="123"/>
        <v>2.3277545327754532</v>
      </c>
      <c r="AE163" s="205">
        <v>2498.5422740524782</v>
      </c>
      <c r="AF163" s="132">
        <f t="shared" si="124"/>
        <v>963.26530612244892</v>
      </c>
      <c r="AH163" s="205">
        <v>7563.8483965014584</v>
      </c>
      <c r="AI163" s="132">
        <f t="shared" si="125"/>
        <v>135.86005830903832</v>
      </c>
    </row>
    <row r="164" spans="1:35" x14ac:dyDescent="0.25">
      <c r="A164" s="90" t="s">
        <v>30</v>
      </c>
      <c r="B164" s="560"/>
      <c r="C164" s="27">
        <v>16.600000000000001</v>
      </c>
      <c r="D164" s="28">
        <v>2133</v>
      </c>
      <c r="E164" s="16">
        <f t="shared" si="112"/>
        <v>128.49397590361446</v>
      </c>
      <c r="F164" s="17">
        <f t="shared" si="113"/>
        <v>2.9999999999999996</v>
      </c>
      <c r="G164" s="18">
        <v>49.8</v>
      </c>
      <c r="H164" s="19">
        <v>6399</v>
      </c>
      <c r="I164" s="18">
        <v>14</v>
      </c>
      <c r="J164" s="19">
        <v>1201</v>
      </c>
      <c r="K164" s="19">
        <v>30060</v>
      </c>
      <c r="L164" s="136">
        <v>28720</v>
      </c>
      <c r="M164" s="20" t="s">
        <v>8</v>
      </c>
      <c r="N164" s="21">
        <f t="shared" si="114"/>
        <v>5.3280599500416317</v>
      </c>
      <c r="O164" s="22">
        <f t="shared" si="115"/>
        <v>25.029142381348876</v>
      </c>
      <c r="P164" s="23">
        <f t="shared" si="116"/>
        <v>1810.8433734939758</v>
      </c>
      <c r="Q164" s="100">
        <f t="shared" si="117"/>
        <v>0.56305672761368963</v>
      </c>
      <c r="R164" s="17">
        <f t="shared" si="118"/>
        <v>14</v>
      </c>
      <c r="S164" s="24">
        <f t="shared" si="119"/>
        <v>232.40000000000003</v>
      </c>
      <c r="T164" s="25">
        <f t="shared" si="119"/>
        <v>29862</v>
      </c>
      <c r="U164" s="24">
        <f t="shared" si="119"/>
        <v>58</v>
      </c>
      <c r="V164" s="25">
        <f t="shared" si="119"/>
        <v>5246</v>
      </c>
      <c r="W164" s="25">
        <f t="shared" si="119"/>
        <v>132380</v>
      </c>
      <c r="X164" s="72">
        <f t="shared" si="119"/>
        <v>125490</v>
      </c>
      <c r="Y164" s="20" t="s">
        <v>8</v>
      </c>
      <c r="Z164" s="21">
        <f t="shared" si="120"/>
        <v>5.6923370186808997</v>
      </c>
      <c r="AA164" s="22">
        <f t="shared" si="121"/>
        <v>25.234464353793367</v>
      </c>
      <c r="AB164" s="103">
        <f t="shared" si="122"/>
        <v>7974.6987951807223</v>
      </c>
      <c r="AC164" s="106">
        <f t="shared" si="123"/>
        <v>2.4594467885607125</v>
      </c>
      <c r="AE164" s="205">
        <v>1636.7469879518071</v>
      </c>
      <c r="AF164" s="132">
        <f t="shared" si="124"/>
        <v>-174.09638554216872</v>
      </c>
      <c r="AH164" s="205">
        <v>6641.5662650602408</v>
      </c>
      <c r="AI164" s="286">
        <f t="shared" si="125"/>
        <v>-1333.1325301204815</v>
      </c>
    </row>
    <row r="165" spans="1:35" x14ac:dyDescent="0.25">
      <c r="A165" s="90" t="s">
        <v>31</v>
      </c>
      <c r="B165" s="560"/>
      <c r="C165" s="27">
        <v>14.28</v>
      </c>
      <c r="D165" s="28">
        <v>1762</v>
      </c>
      <c r="E165" s="16">
        <f t="shared" si="112"/>
        <v>123.38935574229693</v>
      </c>
      <c r="F165" s="17">
        <f t="shared" si="113"/>
        <v>4</v>
      </c>
      <c r="G165" s="18">
        <v>57.12</v>
      </c>
      <c r="H165" s="19">
        <v>7048</v>
      </c>
      <c r="I165" s="18">
        <v>14</v>
      </c>
      <c r="J165" s="19">
        <v>1082</v>
      </c>
      <c r="K165" s="19">
        <v>23630</v>
      </c>
      <c r="L165" s="263">
        <v>22580</v>
      </c>
      <c r="M165" s="20" t="s">
        <v>8</v>
      </c>
      <c r="N165" s="21">
        <f t="shared" si="114"/>
        <v>6.5138632162661736</v>
      </c>
      <c r="O165" s="22">
        <f t="shared" si="115"/>
        <v>21.839186691312385</v>
      </c>
      <c r="P165" s="23">
        <f t="shared" si="116"/>
        <v>1654.7619047619048</v>
      </c>
      <c r="Q165" s="100">
        <f t="shared" si="117"/>
        <v>0.61407491486946653</v>
      </c>
      <c r="R165" s="17">
        <f t="shared" si="118"/>
        <v>14</v>
      </c>
      <c r="S165" s="24">
        <f t="shared" si="119"/>
        <v>199.92</v>
      </c>
      <c r="T165" s="25">
        <f t="shared" si="119"/>
        <v>24668</v>
      </c>
      <c r="U165" s="24">
        <f t="shared" si="119"/>
        <v>57</v>
      </c>
      <c r="V165" s="25">
        <f t="shared" si="119"/>
        <v>4310</v>
      </c>
      <c r="W165" s="25">
        <f t="shared" si="119"/>
        <v>97850</v>
      </c>
      <c r="X165" s="72">
        <f t="shared" si="119"/>
        <v>92750</v>
      </c>
      <c r="Y165" s="20" t="s">
        <v>8</v>
      </c>
      <c r="Z165" s="21">
        <f t="shared" si="120"/>
        <v>5.7234338747099764</v>
      </c>
      <c r="AA165" s="22">
        <f t="shared" si="121"/>
        <v>22.703016241299302</v>
      </c>
      <c r="AB165" s="103">
        <f t="shared" si="122"/>
        <v>6852.240896358544</v>
      </c>
      <c r="AC165" s="106">
        <f t="shared" si="123"/>
        <v>2.4460839954597047</v>
      </c>
      <c r="AE165" s="205">
        <v>2186.9747899159665</v>
      </c>
      <c r="AF165" s="132">
        <f t="shared" si="124"/>
        <v>532.21288515406172</v>
      </c>
      <c r="AH165" s="205">
        <v>6448.8795518207289</v>
      </c>
      <c r="AI165" s="132">
        <f t="shared" si="125"/>
        <v>-403.36134453781506</v>
      </c>
    </row>
    <row r="166" spans="1:35" x14ac:dyDescent="0.25">
      <c r="A166" s="90" t="s">
        <v>32</v>
      </c>
      <c r="B166" s="560"/>
      <c r="C166" s="27">
        <v>19.53</v>
      </c>
      <c r="D166" s="28">
        <v>2423</v>
      </c>
      <c r="E166" s="16">
        <f t="shared" si="112"/>
        <v>124.06554019457245</v>
      </c>
      <c r="F166" s="17">
        <f t="shared" si="113"/>
        <v>4</v>
      </c>
      <c r="G166" s="18">
        <v>78.12</v>
      </c>
      <c r="H166" s="19">
        <v>9692</v>
      </c>
      <c r="I166" s="18">
        <v>18</v>
      </c>
      <c r="J166" s="19">
        <v>1557</v>
      </c>
      <c r="K166" s="19">
        <v>38000</v>
      </c>
      <c r="L166" s="263">
        <v>36310</v>
      </c>
      <c r="M166" s="20" t="s">
        <v>8</v>
      </c>
      <c r="N166" s="21">
        <f t="shared" si="114"/>
        <v>6.2247912652536934</v>
      </c>
      <c r="O166" s="22">
        <f t="shared" si="115"/>
        <v>24.405908798972384</v>
      </c>
      <c r="P166" s="23">
        <f t="shared" si="116"/>
        <v>1945.7245263696875</v>
      </c>
      <c r="Q166" s="100">
        <f t="shared" si="117"/>
        <v>0.64259182831200989</v>
      </c>
      <c r="R166" s="17">
        <f t="shared" si="118"/>
        <v>14</v>
      </c>
      <c r="S166" s="24">
        <f t="shared" si="119"/>
        <v>273.42</v>
      </c>
      <c r="T166" s="25">
        <f t="shared" si="119"/>
        <v>33922</v>
      </c>
      <c r="U166" s="24">
        <f t="shared" si="119"/>
        <v>67</v>
      </c>
      <c r="V166" s="25">
        <f t="shared" si="119"/>
        <v>5522</v>
      </c>
      <c r="W166" s="25">
        <f t="shared" si="119"/>
        <v>137280</v>
      </c>
      <c r="X166" s="72">
        <f t="shared" si="119"/>
        <v>130120</v>
      </c>
      <c r="Y166" s="20" t="s">
        <v>8</v>
      </c>
      <c r="Z166" s="21">
        <f t="shared" si="120"/>
        <v>6.1430641072075334</v>
      </c>
      <c r="AA166" s="22">
        <f t="shared" si="121"/>
        <v>24.860557768924302</v>
      </c>
      <c r="AB166" s="103">
        <f t="shared" si="122"/>
        <v>7029.185867895545</v>
      </c>
      <c r="AC166" s="106">
        <f t="shared" si="123"/>
        <v>2.2789929839042511</v>
      </c>
      <c r="AE166" s="205">
        <v>2301.5873015873012</v>
      </c>
      <c r="AF166" s="132">
        <f t="shared" si="124"/>
        <v>355.86277521761372</v>
      </c>
      <c r="AH166" s="205">
        <v>7401.4336917562723</v>
      </c>
      <c r="AI166" s="132">
        <f t="shared" si="125"/>
        <v>372.24782386072729</v>
      </c>
    </row>
    <row r="167" spans="1:35" x14ac:dyDescent="0.25">
      <c r="A167" s="90" t="s">
        <v>33</v>
      </c>
      <c r="B167" s="560"/>
      <c r="C167" s="27">
        <v>19.88</v>
      </c>
      <c r="D167" s="28">
        <v>2473</v>
      </c>
      <c r="E167" s="16">
        <f t="shared" si="112"/>
        <v>124.39637826961771</v>
      </c>
      <c r="F167" s="17">
        <f t="shared" si="113"/>
        <v>4</v>
      </c>
      <c r="G167" s="18">
        <v>79.52</v>
      </c>
      <c r="H167" s="19">
        <v>9892</v>
      </c>
      <c r="I167" s="18">
        <v>19</v>
      </c>
      <c r="J167" s="19">
        <v>1515</v>
      </c>
      <c r="K167" s="19">
        <v>36820</v>
      </c>
      <c r="L167" s="263">
        <v>35180</v>
      </c>
      <c r="M167" s="20" t="s">
        <v>8</v>
      </c>
      <c r="N167" s="21">
        <f t="shared" si="114"/>
        <v>6.5293729372937293</v>
      </c>
      <c r="O167" s="22">
        <f t="shared" si="115"/>
        <v>24.303630363036305</v>
      </c>
      <c r="P167" s="23">
        <f t="shared" si="116"/>
        <v>1852.1126760563382</v>
      </c>
      <c r="Q167" s="100">
        <f t="shared" si="117"/>
        <v>0.61261625556004851</v>
      </c>
      <c r="R167" s="17">
        <f t="shared" si="118"/>
        <v>14.150905432595573</v>
      </c>
      <c r="S167" s="24">
        <f t="shared" si="119"/>
        <v>281.32</v>
      </c>
      <c r="T167" s="25">
        <f t="shared" si="119"/>
        <v>34995</v>
      </c>
      <c r="U167" s="24">
        <f t="shared" si="119"/>
        <v>71</v>
      </c>
      <c r="V167" s="25">
        <f t="shared" si="119"/>
        <v>5823</v>
      </c>
      <c r="W167" s="25">
        <f t="shared" si="119"/>
        <v>145690</v>
      </c>
      <c r="X167" s="72">
        <f t="shared" si="119"/>
        <v>138110</v>
      </c>
      <c r="Y167" s="20" t="s">
        <v>8</v>
      </c>
      <c r="Z167" s="21">
        <f t="shared" si="120"/>
        <v>6.0097887686759401</v>
      </c>
      <c r="AA167" s="22">
        <f t="shared" si="121"/>
        <v>25.019749270135669</v>
      </c>
      <c r="AB167" s="103">
        <f t="shared" si="122"/>
        <v>7328.4708249496989</v>
      </c>
      <c r="AC167" s="106">
        <f t="shared" si="123"/>
        <v>2.3546300040436718</v>
      </c>
      <c r="AE167" s="205">
        <v>2241.9517102615696</v>
      </c>
      <c r="AF167" s="132">
        <f t="shared" si="124"/>
        <v>389.83903420523143</v>
      </c>
      <c r="AH167" s="205">
        <v>7579.4768611670024</v>
      </c>
      <c r="AI167" s="132">
        <f t="shared" si="125"/>
        <v>251.00603621730352</v>
      </c>
    </row>
    <row r="168" spans="1:35" x14ac:dyDescent="0.25">
      <c r="A168" s="90" t="s">
        <v>34</v>
      </c>
      <c r="B168" s="560"/>
      <c r="C168" s="27">
        <v>19.899999999999999</v>
      </c>
      <c r="D168" s="28">
        <v>2485</v>
      </c>
      <c r="E168" s="16">
        <f t="shared" si="112"/>
        <v>124.87437185929649</v>
      </c>
      <c r="F168" s="17">
        <f t="shared" si="113"/>
        <v>3.0000000000000004</v>
      </c>
      <c r="G168" s="18">
        <v>59.7</v>
      </c>
      <c r="H168" s="19">
        <v>7455</v>
      </c>
      <c r="I168" s="18">
        <v>16</v>
      </c>
      <c r="J168" s="19">
        <v>1308</v>
      </c>
      <c r="K168" s="19">
        <v>33060</v>
      </c>
      <c r="L168" s="136">
        <v>31660</v>
      </c>
      <c r="M168" s="20" t="s">
        <v>8</v>
      </c>
      <c r="N168" s="21">
        <f t="shared" si="114"/>
        <v>5.6995412844036695</v>
      </c>
      <c r="O168" s="22">
        <f t="shared" si="115"/>
        <v>25.275229357798164</v>
      </c>
      <c r="P168" s="23">
        <f t="shared" si="116"/>
        <v>1661.3065326633166</v>
      </c>
      <c r="Q168" s="100">
        <f t="shared" si="117"/>
        <v>0.52635814889336019</v>
      </c>
      <c r="R168" s="17">
        <f t="shared" si="118"/>
        <v>13.201005025125628</v>
      </c>
      <c r="S168" s="24">
        <f t="shared" si="119"/>
        <v>262.7</v>
      </c>
      <c r="T168" s="25">
        <f t="shared" si="119"/>
        <v>32804</v>
      </c>
      <c r="U168" s="24">
        <f t="shared" si="119"/>
        <v>65</v>
      </c>
      <c r="V168" s="25">
        <f t="shared" si="119"/>
        <v>6005</v>
      </c>
      <c r="W168" s="25">
        <f t="shared" si="119"/>
        <v>153290</v>
      </c>
      <c r="X168" s="72">
        <f t="shared" si="119"/>
        <v>145370</v>
      </c>
      <c r="Y168" s="20" t="s">
        <v>8</v>
      </c>
      <c r="Z168" s="21">
        <f t="shared" si="120"/>
        <v>5.4627810158201502</v>
      </c>
      <c r="AA168" s="22">
        <f t="shared" si="121"/>
        <v>25.527060782681097</v>
      </c>
      <c r="AB168" s="103">
        <f t="shared" si="122"/>
        <v>7703.0150753768849</v>
      </c>
      <c r="AC168" s="106">
        <f t="shared" si="123"/>
        <v>2.4164989939637826</v>
      </c>
      <c r="AE168" s="205">
        <v>2889.9497487437188</v>
      </c>
      <c r="AF168" s="132">
        <f t="shared" si="124"/>
        <v>1228.6432160804022</v>
      </c>
      <c r="AH168" s="205">
        <v>8496.4824120603025</v>
      </c>
      <c r="AI168" s="132">
        <f t="shared" si="125"/>
        <v>793.46733668341767</v>
      </c>
    </row>
    <row r="169" spans="1:35" x14ac:dyDescent="0.25">
      <c r="A169" s="90" t="s">
        <v>35</v>
      </c>
      <c r="B169" s="560"/>
      <c r="C169" s="27">
        <v>16.489999999999998</v>
      </c>
      <c r="D169" s="28">
        <v>2171</v>
      </c>
      <c r="E169" s="16">
        <f t="shared" si="112"/>
        <v>131.65554881746513</v>
      </c>
      <c r="F169" s="17">
        <f t="shared" si="113"/>
        <v>3</v>
      </c>
      <c r="G169" s="18">
        <v>49.47</v>
      </c>
      <c r="H169" s="19">
        <v>6513</v>
      </c>
      <c r="I169" s="18">
        <v>12</v>
      </c>
      <c r="J169" s="19">
        <v>1369</v>
      </c>
      <c r="K169" s="19">
        <v>34550</v>
      </c>
      <c r="L169" s="136">
        <v>33010</v>
      </c>
      <c r="M169" s="20" t="s">
        <v>8</v>
      </c>
      <c r="N169" s="21">
        <f t="shared" si="114"/>
        <v>4.757487216946676</v>
      </c>
      <c r="O169" s="22">
        <f t="shared" si="115"/>
        <v>25.237399561723887</v>
      </c>
      <c r="P169" s="23">
        <f t="shared" si="116"/>
        <v>2095.209217707702</v>
      </c>
      <c r="Q169" s="100">
        <f t="shared" si="117"/>
        <v>0.63058498387839701</v>
      </c>
      <c r="R169" s="17">
        <f t="shared" si="118"/>
        <v>14</v>
      </c>
      <c r="S169" s="24">
        <f t="shared" si="119"/>
        <v>230.85999999999999</v>
      </c>
      <c r="T169" s="25">
        <f t="shared" si="119"/>
        <v>30394</v>
      </c>
      <c r="U169" s="24">
        <f t="shared" si="119"/>
        <v>66</v>
      </c>
      <c r="V169" s="25">
        <f t="shared" si="119"/>
        <v>5240</v>
      </c>
      <c r="W169" s="25">
        <f t="shared" si="119"/>
        <v>133980</v>
      </c>
      <c r="X169" s="72">
        <f t="shared" si="119"/>
        <v>127130</v>
      </c>
      <c r="Y169" s="20" t="s">
        <v>8</v>
      </c>
      <c r="Z169" s="21">
        <f t="shared" si="120"/>
        <v>5.8003816793893126</v>
      </c>
      <c r="AA169" s="22">
        <f t="shared" si="121"/>
        <v>25.568702290076335</v>
      </c>
      <c r="AB169" s="103">
        <f t="shared" si="122"/>
        <v>8124.9241964827179</v>
      </c>
      <c r="AC169" s="106">
        <f t="shared" si="123"/>
        <v>2.4136342699216953</v>
      </c>
      <c r="AE169" s="205">
        <v>2003.0321406913283</v>
      </c>
      <c r="AF169" s="132">
        <f t="shared" si="124"/>
        <v>-92.177077016373687</v>
      </c>
      <c r="AH169" s="205">
        <v>8077.6228016979994</v>
      </c>
      <c r="AI169" s="132">
        <f t="shared" si="125"/>
        <v>-47.301394784718468</v>
      </c>
    </row>
    <row r="170" spans="1:35" x14ac:dyDescent="0.25">
      <c r="A170" s="90" t="s">
        <v>36</v>
      </c>
      <c r="B170" s="560"/>
      <c r="C170" s="27">
        <v>19.05</v>
      </c>
      <c r="D170" s="28">
        <v>2490</v>
      </c>
      <c r="E170" s="16">
        <f t="shared" si="112"/>
        <v>130.70866141732282</v>
      </c>
      <c r="F170" s="17">
        <f t="shared" si="113"/>
        <v>3.5800524934383202</v>
      </c>
      <c r="G170" s="18">
        <v>68.2</v>
      </c>
      <c r="H170" s="19">
        <v>8914</v>
      </c>
      <c r="I170" s="18">
        <v>19</v>
      </c>
      <c r="J170" s="19">
        <v>1723</v>
      </c>
      <c r="K170" s="19">
        <v>42910</v>
      </c>
      <c r="L170" s="136">
        <v>41000</v>
      </c>
      <c r="M170" s="20" t="s">
        <v>8</v>
      </c>
      <c r="N170" s="21">
        <f t="shared" si="114"/>
        <v>5.1735345327916429</v>
      </c>
      <c r="O170" s="22">
        <f t="shared" si="115"/>
        <v>24.904236796285549</v>
      </c>
      <c r="P170" s="23">
        <f t="shared" si="116"/>
        <v>2252.4934383202099</v>
      </c>
      <c r="Q170" s="100">
        <f t="shared" si="117"/>
        <v>0.69196787148594374</v>
      </c>
      <c r="R170" s="17">
        <f t="shared" si="118"/>
        <v>13.58005249343832</v>
      </c>
      <c r="S170" s="24">
        <f t="shared" si="119"/>
        <v>258.7</v>
      </c>
      <c r="T170" s="25">
        <f t="shared" si="119"/>
        <v>33814</v>
      </c>
      <c r="U170" s="24">
        <f t="shared" si="119"/>
        <v>68</v>
      </c>
      <c r="V170" s="25">
        <f t="shared" si="119"/>
        <v>5665</v>
      </c>
      <c r="W170" s="25">
        <f t="shared" si="119"/>
        <v>142920</v>
      </c>
      <c r="X170" s="72">
        <f t="shared" si="119"/>
        <v>135560</v>
      </c>
      <c r="Y170" s="20" t="s">
        <v>8</v>
      </c>
      <c r="Z170" s="21">
        <f t="shared" si="120"/>
        <v>5.9689320388349518</v>
      </c>
      <c r="AA170" s="22">
        <f t="shared" si="121"/>
        <v>25.228596646072376</v>
      </c>
      <c r="AB170" s="103">
        <f t="shared" si="122"/>
        <v>7502.3622047244089</v>
      </c>
      <c r="AC170" s="106">
        <f t="shared" si="123"/>
        <v>2.2751004016064256</v>
      </c>
      <c r="AE170" s="205">
        <v>2618.3727034120734</v>
      </c>
      <c r="AF170" s="132">
        <f t="shared" si="124"/>
        <v>365.87926509186354</v>
      </c>
      <c r="AH170" s="205">
        <v>8314.4356955380572</v>
      </c>
      <c r="AI170" s="132">
        <f t="shared" si="125"/>
        <v>812.07349081364828</v>
      </c>
    </row>
    <row r="171" spans="1:35" x14ac:dyDescent="0.25">
      <c r="A171" s="90" t="s">
        <v>37</v>
      </c>
      <c r="B171" s="560"/>
      <c r="C171" s="27">
        <v>20.239999999999998</v>
      </c>
      <c r="D171" s="28">
        <v>2519</v>
      </c>
      <c r="E171" s="16">
        <f t="shared" si="112"/>
        <v>124.45652173913045</v>
      </c>
      <c r="F171" s="17">
        <f t="shared" si="113"/>
        <v>4</v>
      </c>
      <c r="G171" s="18">
        <v>80.959999999999994</v>
      </c>
      <c r="H171" s="19">
        <v>10076</v>
      </c>
      <c r="I171" s="18">
        <v>20</v>
      </c>
      <c r="J171" s="19">
        <v>1673</v>
      </c>
      <c r="K171" s="19">
        <v>41420</v>
      </c>
      <c r="L171" s="136">
        <v>39580</v>
      </c>
      <c r="M171" s="20" t="s">
        <v>8</v>
      </c>
      <c r="N171" s="21">
        <f t="shared" si="114"/>
        <v>6.0227136879856547</v>
      </c>
      <c r="O171" s="22">
        <f t="shared" si="115"/>
        <v>24.757919904363419</v>
      </c>
      <c r="P171" s="23">
        <f t="shared" si="116"/>
        <v>2046.4426877470357</v>
      </c>
      <c r="Q171" s="100">
        <f t="shared" si="117"/>
        <v>0.66415244144501784</v>
      </c>
      <c r="R171" s="17">
        <f t="shared" si="118"/>
        <v>14.395256916996047</v>
      </c>
      <c r="S171" s="24">
        <f t="shared" si="119"/>
        <v>291.35999999999996</v>
      </c>
      <c r="T171" s="25">
        <f t="shared" si="119"/>
        <v>36312</v>
      </c>
      <c r="U171" s="24">
        <f t="shared" si="119"/>
        <v>73</v>
      </c>
      <c r="V171" s="25">
        <f t="shared" si="119"/>
        <v>5686</v>
      </c>
      <c r="W171" s="25">
        <f t="shared" si="119"/>
        <v>142290</v>
      </c>
      <c r="X171" s="72">
        <f t="shared" si="119"/>
        <v>134920</v>
      </c>
      <c r="Y171" s="20" t="s">
        <v>8</v>
      </c>
      <c r="Z171" s="21">
        <f t="shared" si="120"/>
        <v>6.3862117481533591</v>
      </c>
      <c r="AA171" s="22">
        <f t="shared" si="121"/>
        <v>25.024621878297573</v>
      </c>
      <c r="AB171" s="103">
        <f t="shared" si="122"/>
        <v>7030.138339920949</v>
      </c>
      <c r="AC171" s="106">
        <f t="shared" si="123"/>
        <v>2.2572449384676458</v>
      </c>
      <c r="AE171" s="205">
        <v>1910.5731225296445</v>
      </c>
      <c r="AF171" s="132">
        <f t="shared" si="124"/>
        <v>-135.86956521739125</v>
      </c>
      <c r="AH171" s="205">
        <v>7167.9841897233209</v>
      </c>
      <c r="AI171" s="132">
        <f t="shared" si="125"/>
        <v>137.84584980237196</v>
      </c>
    </row>
    <row r="172" spans="1:35" x14ac:dyDescent="0.25">
      <c r="A172" s="90" t="s">
        <v>18</v>
      </c>
      <c r="B172" s="560"/>
      <c r="C172" s="27">
        <v>15.47</v>
      </c>
      <c r="D172" s="28">
        <v>1640</v>
      </c>
      <c r="E172" s="16">
        <f t="shared" si="112"/>
        <v>106.01163542340012</v>
      </c>
      <c r="F172" s="17">
        <f t="shared" si="113"/>
        <v>4</v>
      </c>
      <c r="G172" s="18">
        <v>61.88</v>
      </c>
      <c r="H172" s="19">
        <v>6560</v>
      </c>
      <c r="I172" s="18">
        <v>17</v>
      </c>
      <c r="J172" s="19">
        <v>1191</v>
      </c>
      <c r="K172" s="19">
        <v>28460</v>
      </c>
      <c r="L172" s="136">
        <v>27190</v>
      </c>
      <c r="M172" s="20" t="s">
        <v>8</v>
      </c>
      <c r="N172" s="21">
        <f t="shared" si="114"/>
        <v>5.507976490344249</v>
      </c>
      <c r="O172" s="22">
        <f t="shared" si="115"/>
        <v>23.895885810243492</v>
      </c>
      <c r="P172" s="23">
        <f t="shared" si="116"/>
        <v>1839.6897220426631</v>
      </c>
      <c r="Q172" s="100">
        <f t="shared" si="117"/>
        <v>0.72621951219512193</v>
      </c>
      <c r="R172" s="17">
        <f t="shared" si="118"/>
        <v>14</v>
      </c>
      <c r="S172" s="24">
        <f t="shared" si="119"/>
        <v>216.58</v>
      </c>
      <c r="T172" s="25">
        <f t="shared" si="119"/>
        <v>22960</v>
      </c>
      <c r="U172" s="24">
        <f t="shared" si="119"/>
        <v>56</v>
      </c>
      <c r="V172" s="25">
        <f t="shared" si="119"/>
        <v>4241</v>
      </c>
      <c r="W172" s="25">
        <f t="shared" si="119"/>
        <v>102010</v>
      </c>
      <c r="X172" s="72">
        <f t="shared" si="119"/>
        <v>96720</v>
      </c>
      <c r="Y172" s="20" t="s">
        <v>8</v>
      </c>
      <c r="Z172" s="21">
        <f t="shared" si="120"/>
        <v>5.4138174958736149</v>
      </c>
      <c r="AA172" s="22">
        <f t="shared" si="121"/>
        <v>24.053289318556946</v>
      </c>
      <c r="AB172" s="103">
        <f t="shared" si="122"/>
        <v>6594.053005817711</v>
      </c>
      <c r="AC172" s="106">
        <f t="shared" si="123"/>
        <v>2.5859756097560975</v>
      </c>
      <c r="AE172" s="205">
        <v>1617.3238526179703</v>
      </c>
      <c r="AF172" s="132">
        <f t="shared" si="124"/>
        <v>-222.36586942469285</v>
      </c>
      <c r="AH172" s="205">
        <v>6243.6974789915967</v>
      </c>
      <c r="AI172" s="132">
        <f t="shared" si="125"/>
        <v>-350.35552682611433</v>
      </c>
    </row>
    <row r="173" spans="1:35" x14ac:dyDescent="0.25">
      <c r="A173" s="90" t="s">
        <v>38</v>
      </c>
      <c r="B173" s="560"/>
      <c r="C173" s="27">
        <v>20.6</v>
      </c>
      <c r="D173" s="28">
        <v>2628</v>
      </c>
      <c r="E173" s="16">
        <f t="shared" si="112"/>
        <v>127.57281553398057</v>
      </c>
      <c r="F173" s="17">
        <f t="shared" si="113"/>
        <v>4</v>
      </c>
      <c r="G173" s="18">
        <v>82.4</v>
      </c>
      <c r="H173" s="19">
        <v>10512</v>
      </c>
      <c r="I173" s="18">
        <v>19</v>
      </c>
      <c r="J173" s="19">
        <v>1783</v>
      </c>
      <c r="K173" s="19">
        <v>44250</v>
      </c>
      <c r="L173" s="136">
        <v>42280</v>
      </c>
      <c r="M173" s="20" t="s">
        <v>8</v>
      </c>
      <c r="N173" s="21">
        <f t="shared" si="114"/>
        <v>5.8956814357823895</v>
      </c>
      <c r="O173" s="22">
        <f t="shared" si="115"/>
        <v>24.817722938867078</v>
      </c>
      <c r="P173" s="23">
        <f t="shared" si="116"/>
        <v>2148.0582524271845</v>
      </c>
      <c r="Q173" s="100">
        <f t="shared" si="117"/>
        <v>0.67846270928462704</v>
      </c>
      <c r="R173" s="17">
        <f t="shared" si="118"/>
        <v>13.999999999999998</v>
      </c>
      <c r="S173" s="24">
        <f t="shared" si="119"/>
        <v>288.39999999999998</v>
      </c>
      <c r="T173" s="25">
        <f t="shared" si="119"/>
        <v>36792</v>
      </c>
      <c r="U173" s="24">
        <f t="shared" si="119"/>
        <v>70</v>
      </c>
      <c r="V173" s="25">
        <f t="shared" si="119"/>
        <v>6872</v>
      </c>
      <c r="W173" s="25">
        <f t="shared" si="119"/>
        <v>172400</v>
      </c>
      <c r="X173" s="72">
        <f t="shared" si="119"/>
        <v>163420</v>
      </c>
      <c r="Y173" s="20" t="s">
        <v>8</v>
      </c>
      <c r="Z173" s="21">
        <f t="shared" si="120"/>
        <v>5.3538998835855649</v>
      </c>
      <c r="AA173" s="22">
        <f t="shared" si="121"/>
        <v>25.087310826542492</v>
      </c>
      <c r="AB173" s="103">
        <f t="shared" si="122"/>
        <v>8368.9320388349515</v>
      </c>
      <c r="AC173" s="106">
        <f t="shared" si="123"/>
        <v>2.614916286149163</v>
      </c>
      <c r="AE173" s="205">
        <v>2127.1844660194174</v>
      </c>
      <c r="AF173" s="132">
        <f t="shared" si="124"/>
        <v>-20.873786407767057</v>
      </c>
      <c r="AH173" s="205">
        <v>8497.0873786407756</v>
      </c>
      <c r="AI173" s="132">
        <f t="shared" si="125"/>
        <v>128.15533980582404</v>
      </c>
    </row>
    <row r="174" spans="1:35" x14ac:dyDescent="0.25">
      <c r="A174" s="90" t="s">
        <v>39</v>
      </c>
      <c r="B174" s="560"/>
      <c r="C174" s="27">
        <v>17.48</v>
      </c>
      <c r="D174" s="28">
        <v>2303</v>
      </c>
      <c r="E174" s="16">
        <f t="shared" si="112"/>
        <v>131.75057208237985</v>
      </c>
      <c r="F174" s="17">
        <f t="shared" si="113"/>
        <v>4</v>
      </c>
      <c r="G174" s="18">
        <v>69.92</v>
      </c>
      <c r="H174" s="19">
        <v>9212</v>
      </c>
      <c r="I174" s="18">
        <v>15</v>
      </c>
      <c r="J174" s="19">
        <v>1411</v>
      </c>
      <c r="K174" s="19">
        <v>35020</v>
      </c>
      <c r="L174" s="136">
        <v>33460</v>
      </c>
      <c r="M174" s="20" t="s">
        <v>8</v>
      </c>
      <c r="N174" s="21">
        <f t="shared" si="114"/>
        <v>6.5287030474840542</v>
      </c>
      <c r="O174" s="22">
        <f t="shared" si="115"/>
        <v>24.819277108433734</v>
      </c>
      <c r="P174" s="23">
        <f t="shared" si="116"/>
        <v>2003.4324942791761</v>
      </c>
      <c r="Q174" s="100">
        <f t="shared" si="117"/>
        <v>0.612679114198871</v>
      </c>
      <c r="R174" s="17">
        <f t="shared" si="118"/>
        <v>14.000000000000002</v>
      </c>
      <c r="S174" s="24">
        <f t="shared" si="119"/>
        <v>244.72000000000003</v>
      </c>
      <c r="T174" s="25">
        <f t="shared" si="119"/>
        <v>32242</v>
      </c>
      <c r="U174" s="24">
        <f t="shared" si="119"/>
        <v>61</v>
      </c>
      <c r="V174" s="25">
        <f t="shared" si="119"/>
        <v>5226</v>
      </c>
      <c r="W174" s="25">
        <f t="shared" si="119"/>
        <v>131420</v>
      </c>
      <c r="X174" s="72">
        <f t="shared" si="119"/>
        <v>124570</v>
      </c>
      <c r="Y174" s="20" t="s">
        <v>8</v>
      </c>
      <c r="Z174" s="21">
        <f t="shared" si="120"/>
        <v>6.1695369307309607</v>
      </c>
      <c r="AA174" s="22">
        <f t="shared" si="121"/>
        <v>25.147340221967088</v>
      </c>
      <c r="AB174" s="103">
        <f t="shared" si="122"/>
        <v>7518.3066361556066</v>
      </c>
      <c r="AC174" s="106">
        <f t="shared" si="123"/>
        <v>2.2692140686061659</v>
      </c>
      <c r="AE174" s="205">
        <v>2002.2883295194508</v>
      </c>
      <c r="AF174" s="132">
        <f t="shared" si="124"/>
        <v>-1.1441647597252995</v>
      </c>
      <c r="AH174" s="205">
        <v>7790.0457665903887</v>
      </c>
      <c r="AI174" s="132">
        <f t="shared" si="125"/>
        <v>271.73913043478206</v>
      </c>
    </row>
    <row r="175" spans="1:35" x14ac:dyDescent="0.25">
      <c r="A175" s="90" t="s">
        <v>40</v>
      </c>
      <c r="B175" s="560"/>
      <c r="C175" s="27">
        <v>12.81</v>
      </c>
      <c r="D175" s="28">
        <v>1641</v>
      </c>
      <c r="E175" s="16">
        <f t="shared" si="112"/>
        <v>128.10304449648712</v>
      </c>
      <c r="F175" s="17">
        <f t="shared" si="113"/>
        <v>4</v>
      </c>
      <c r="G175" s="18">
        <v>51.24</v>
      </c>
      <c r="H175" s="19">
        <v>6564</v>
      </c>
      <c r="I175" s="18">
        <v>11</v>
      </c>
      <c r="J175" s="19">
        <v>967</v>
      </c>
      <c r="K175" s="19">
        <v>22020</v>
      </c>
      <c r="L175" s="136">
        <v>21040</v>
      </c>
      <c r="M175" s="20" t="s">
        <v>8</v>
      </c>
      <c r="N175" s="21">
        <f t="shared" si="114"/>
        <v>6.7880041365046537</v>
      </c>
      <c r="O175" s="22">
        <f t="shared" si="115"/>
        <v>22.771458117890383</v>
      </c>
      <c r="P175" s="23">
        <f t="shared" si="116"/>
        <v>1718.9695550351287</v>
      </c>
      <c r="Q175" s="100">
        <f t="shared" si="117"/>
        <v>0.5892748324192566</v>
      </c>
      <c r="R175" s="17">
        <f t="shared" si="118"/>
        <v>14</v>
      </c>
      <c r="S175" s="24">
        <f t="shared" si="119"/>
        <v>179.34</v>
      </c>
      <c r="T175" s="25">
        <f t="shared" si="119"/>
        <v>22974</v>
      </c>
      <c r="U175" s="24">
        <f t="shared" si="119"/>
        <v>41</v>
      </c>
      <c r="V175" s="25">
        <f t="shared" si="119"/>
        <v>3439</v>
      </c>
      <c r="W175" s="25">
        <f t="shared" si="119"/>
        <v>78610</v>
      </c>
      <c r="X175" s="72">
        <f t="shared" si="119"/>
        <v>74510</v>
      </c>
      <c r="Y175" s="20" t="s">
        <v>8</v>
      </c>
      <c r="Z175" s="21">
        <f t="shared" si="120"/>
        <v>6.6804303576621109</v>
      </c>
      <c r="AA175" s="22">
        <f t="shared" si="121"/>
        <v>22.858389066589126</v>
      </c>
      <c r="AB175" s="195">
        <f t="shared" si="122"/>
        <v>6136.6120218579235</v>
      </c>
      <c r="AC175" s="106">
        <f t="shared" si="123"/>
        <v>2.0956733698964047</v>
      </c>
      <c r="AE175" s="205">
        <v>1702.576112412178</v>
      </c>
      <c r="AF175" s="132">
        <f t="shared" si="124"/>
        <v>-16.393442622950715</v>
      </c>
      <c r="AH175" s="205">
        <v>6071.0382513661198</v>
      </c>
      <c r="AI175" s="132">
        <f t="shared" si="125"/>
        <v>-65.573770491803771</v>
      </c>
    </row>
    <row r="176" spans="1:35" x14ac:dyDescent="0.25">
      <c r="A176" s="91" t="s">
        <v>41</v>
      </c>
      <c r="B176" s="561"/>
      <c r="C176" s="54">
        <v>2.2200000000000002</v>
      </c>
      <c r="D176" s="55">
        <v>278</v>
      </c>
      <c r="E176" s="11">
        <f t="shared" si="112"/>
        <v>125.22522522522522</v>
      </c>
      <c r="F176" s="7">
        <f t="shared" si="113"/>
        <v>4</v>
      </c>
      <c r="G176" s="6">
        <v>8.8800000000000008</v>
      </c>
      <c r="H176" s="5">
        <v>1112</v>
      </c>
      <c r="I176" s="6">
        <v>4</v>
      </c>
      <c r="J176" s="5">
        <v>240</v>
      </c>
      <c r="K176" s="5">
        <v>5930</v>
      </c>
      <c r="L176" s="137">
        <v>5670</v>
      </c>
      <c r="M176" s="131" t="s">
        <v>8</v>
      </c>
      <c r="N176" s="60">
        <f t="shared" si="114"/>
        <v>4.6333333333333337</v>
      </c>
      <c r="O176" s="61">
        <f t="shared" si="115"/>
        <v>24.708333333333332</v>
      </c>
      <c r="P176" s="62">
        <f t="shared" si="116"/>
        <v>2671.171171171171</v>
      </c>
      <c r="Q176" s="120">
        <f t="shared" si="117"/>
        <v>0.86330935251798557</v>
      </c>
      <c r="R176" s="17">
        <f t="shared" si="118"/>
        <v>14.000000000000002</v>
      </c>
      <c r="S176" s="24">
        <f t="shared" ref="S176:X177" si="126">G176+S125</f>
        <v>31.080000000000005</v>
      </c>
      <c r="T176" s="25">
        <f t="shared" si="126"/>
        <v>3892</v>
      </c>
      <c r="U176" s="24">
        <f t="shared" si="126"/>
        <v>14</v>
      </c>
      <c r="V176" s="25">
        <f t="shared" si="126"/>
        <v>823</v>
      </c>
      <c r="W176" s="25">
        <f t="shared" si="126"/>
        <v>20520</v>
      </c>
      <c r="X176" s="72">
        <f t="shared" si="126"/>
        <v>19770</v>
      </c>
      <c r="Y176" s="131" t="s">
        <v>8</v>
      </c>
      <c r="Z176" s="21">
        <f t="shared" si="120"/>
        <v>4.7290400972053463</v>
      </c>
      <c r="AA176" s="22">
        <f t="shared" si="121"/>
        <v>24.933171324422844</v>
      </c>
      <c r="AB176" s="103">
        <f t="shared" si="122"/>
        <v>9243.2432432432415</v>
      </c>
      <c r="AC176" s="106">
        <f t="shared" si="123"/>
        <v>2.9604316546762588</v>
      </c>
      <c r="AE176" s="205">
        <v>2639.6396396396394</v>
      </c>
      <c r="AF176" s="132">
        <f t="shared" si="124"/>
        <v>-31.531531531531527</v>
      </c>
      <c r="AH176" s="205">
        <v>9635.135135135135</v>
      </c>
      <c r="AI176" s="132">
        <f t="shared" si="125"/>
        <v>391.89189189189347</v>
      </c>
    </row>
    <row r="177" spans="1:35" x14ac:dyDescent="0.25">
      <c r="A177" s="92" t="s">
        <v>24</v>
      </c>
      <c r="B177" s="44"/>
      <c r="C177" s="45">
        <f t="shared" ref="C177:D177" si="127">SUM(C160:C176)</f>
        <v>285.72000000000003</v>
      </c>
      <c r="D177" s="46">
        <f t="shared" si="127"/>
        <v>35857</v>
      </c>
      <c r="E177" s="130">
        <f t="shared" si="112"/>
        <v>125.49699006019878</v>
      </c>
      <c r="F177" s="73"/>
      <c r="G177" s="45">
        <f t="shared" ref="G177:L177" si="128">SUM(G160:G176)</f>
        <v>1061.7400000000002</v>
      </c>
      <c r="H177" s="46">
        <f t="shared" si="128"/>
        <v>133075</v>
      </c>
      <c r="I177" s="45">
        <f t="shared" si="128"/>
        <v>261</v>
      </c>
      <c r="J177" s="46">
        <f t="shared" si="128"/>
        <v>22630</v>
      </c>
      <c r="K177" s="46">
        <f t="shared" si="128"/>
        <v>549660</v>
      </c>
      <c r="L177" s="46">
        <f t="shared" si="128"/>
        <v>525280</v>
      </c>
      <c r="M177" s="74" t="s">
        <v>8</v>
      </c>
      <c r="N177" s="75">
        <f t="shared" si="114"/>
        <v>5.8804684047724258</v>
      </c>
      <c r="O177" s="76">
        <f t="shared" si="115"/>
        <v>24.288996906760936</v>
      </c>
      <c r="P177" s="77">
        <f t="shared" si="116"/>
        <v>1923.7715245695085</v>
      </c>
      <c r="Q177" s="101">
        <f>J177/D177</f>
        <v>0.63111805226315643</v>
      </c>
      <c r="R177" s="73"/>
      <c r="S177" s="45">
        <f t="shared" ref="S177:W177" si="129">SUM(S160:S176)</f>
        <v>3973.1800000000003</v>
      </c>
      <c r="T177" s="46">
        <f t="shared" si="129"/>
        <v>498639</v>
      </c>
      <c r="U177" s="45">
        <f t="shared" si="129"/>
        <v>1013</v>
      </c>
      <c r="V177" s="46">
        <f t="shared" si="129"/>
        <v>85456</v>
      </c>
      <c r="W177" s="46">
        <f t="shared" si="129"/>
        <v>2114080</v>
      </c>
      <c r="X177" s="72">
        <f t="shared" si="126"/>
        <v>2004430</v>
      </c>
      <c r="Y177" s="129" t="s">
        <v>8</v>
      </c>
      <c r="Z177" s="75">
        <f t="shared" si="120"/>
        <v>5.835037914248268</v>
      </c>
      <c r="AA177" s="76">
        <f t="shared" si="121"/>
        <v>24.738812956375209</v>
      </c>
      <c r="AB177" s="112">
        <f t="shared" si="122"/>
        <v>7399.1320173596523</v>
      </c>
      <c r="AC177" s="107">
        <f>V177/D177</f>
        <v>2.3832445547591825</v>
      </c>
      <c r="AE177" s="205">
        <v>2110.7377852442951</v>
      </c>
      <c r="AF177" s="132">
        <f t="shared" si="124"/>
        <v>186.96626067478655</v>
      </c>
      <c r="AH177" s="205">
        <v>7368.8576228475422</v>
      </c>
      <c r="AI177" s="132">
        <f t="shared" si="125"/>
        <v>-30.274394512110121</v>
      </c>
    </row>
    <row r="178" spans="1:35" x14ac:dyDescent="0.25">
      <c r="A178" s="90" t="s">
        <v>42</v>
      </c>
      <c r="B178" s="562">
        <v>1998</v>
      </c>
      <c r="C178" s="27">
        <v>19.739999999999998</v>
      </c>
      <c r="D178" s="28">
        <v>2490</v>
      </c>
      <c r="E178" s="16">
        <f t="shared" si="112"/>
        <v>126.13981762917935</v>
      </c>
      <c r="F178" s="17">
        <f t="shared" ref="F178:F188" si="130">G178/C178</f>
        <v>3</v>
      </c>
      <c r="G178" s="18">
        <v>59.22</v>
      </c>
      <c r="H178" s="19">
        <v>7470</v>
      </c>
      <c r="I178" s="18">
        <v>14</v>
      </c>
      <c r="J178" s="19">
        <v>1302</v>
      </c>
      <c r="K178" s="19">
        <v>32570</v>
      </c>
      <c r="L178" s="136">
        <v>31120</v>
      </c>
      <c r="M178" s="20" t="s">
        <v>8</v>
      </c>
      <c r="N178" s="21">
        <f t="shared" si="114"/>
        <v>5.7373271889400925</v>
      </c>
      <c r="O178" s="22">
        <f t="shared" si="115"/>
        <v>25.015360983102919</v>
      </c>
      <c r="P178" s="23">
        <f t="shared" si="116"/>
        <v>1649.9493414387032</v>
      </c>
      <c r="Q178" s="100">
        <f t="shared" ref="Q178:Q188" si="131">J178/D178</f>
        <v>0.52289156626506028</v>
      </c>
      <c r="R178" s="17">
        <f t="shared" ref="R178:R188" si="132">S178/C178</f>
        <v>14.000000000000002</v>
      </c>
      <c r="S178" s="24">
        <f t="shared" ref="S178:X189" si="133">G178+S127</f>
        <v>276.36</v>
      </c>
      <c r="T178" s="25">
        <f t="shared" si="133"/>
        <v>34860</v>
      </c>
      <c r="U178" s="24">
        <f t="shared" si="133"/>
        <v>69</v>
      </c>
      <c r="V178" s="25">
        <f t="shared" si="133"/>
        <v>6057</v>
      </c>
      <c r="W178" s="25">
        <f t="shared" si="133"/>
        <v>153440</v>
      </c>
      <c r="X178" s="72">
        <f t="shared" si="133"/>
        <v>145430</v>
      </c>
      <c r="Y178" s="20" t="s">
        <v>8</v>
      </c>
      <c r="Z178" s="21">
        <f t="shared" si="120"/>
        <v>5.7553244180287271</v>
      </c>
      <c r="AA178" s="22">
        <f t="shared" si="121"/>
        <v>25.332672940399537</v>
      </c>
      <c r="AB178" s="103">
        <f t="shared" si="122"/>
        <v>7773.0496453900714</v>
      </c>
      <c r="AC178" s="106">
        <f t="shared" ref="AC178:AC188" si="134">V178/D178</f>
        <v>2.4325301204819278</v>
      </c>
      <c r="AE178" s="205">
        <v>2710.2330293819659</v>
      </c>
      <c r="AF178" s="132">
        <f t="shared" si="124"/>
        <v>1060.2836879432627</v>
      </c>
      <c r="AH178" s="205">
        <v>8094.2249240121591</v>
      </c>
      <c r="AI178" s="132">
        <f t="shared" si="125"/>
        <v>321.17527862208772</v>
      </c>
    </row>
    <row r="179" spans="1:35" x14ac:dyDescent="0.25">
      <c r="A179" s="89" t="s">
        <v>43</v>
      </c>
      <c r="B179" s="563"/>
      <c r="C179" s="78">
        <v>22.16</v>
      </c>
      <c r="D179" s="79">
        <v>2704</v>
      </c>
      <c r="E179" s="63">
        <f t="shared" si="112"/>
        <v>122.02166064981949</v>
      </c>
      <c r="F179" s="64">
        <f t="shared" si="130"/>
        <v>3</v>
      </c>
      <c r="G179" s="65">
        <v>66.48</v>
      </c>
      <c r="H179" s="66">
        <v>8112</v>
      </c>
      <c r="I179" s="65">
        <v>17</v>
      </c>
      <c r="J179" s="66">
        <v>1829</v>
      </c>
      <c r="K179" s="66">
        <v>42930</v>
      </c>
      <c r="L179" s="135">
        <v>41020</v>
      </c>
      <c r="M179" s="67" t="s">
        <v>8</v>
      </c>
      <c r="N179" s="68">
        <f t="shared" si="114"/>
        <v>4.4352104975396394</v>
      </c>
      <c r="O179" s="69">
        <f t="shared" si="115"/>
        <v>23.471842536905413</v>
      </c>
      <c r="P179" s="70">
        <f t="shared" si="116"/>
        <v>1937.274368231047</v>
      </c>
      <c r="Q179" s="100">
        <f t="shared" si="131"/>
        <v>0.67640532544378695</v>
      </c>
      <c r="R179" s="425">
        <f t="shared" si="132"/>
        <v>13.63898916967509</v>
      </c>
      <c r="S179" s="294">
        <f t="shared" si="133"/>
        <v>302.24</v>
      </c>
      <c r="T179" s="198">
        <f t="shared" si="133"/>
        <v>36844</v>
      </c>
      <c r="U179" s="294">
        <f t="shared" si="133"/>
        <v>83</v>
      </c>
      <c r="V179" s="198">
        <f t="shared" si="133"/>
        <v>7718</v>
      </c>
      <c r="W179" s="198">
        <f t="shared" si="133"/>
        <v>182270</v>
      </c>
      <c r="X179" s="198">
        <f t="shared" si="133"/>
        <v>172770</v>
      </c>
      <c r="Y179" s="298" t="s">
        <v>8</v>
      </c>
      <c r="Z179" s="200">
        <f t="shared" si="120"/>
        <v>4.7737755895309668</v>
      </c>
      <c r="AA179" s="201">
        <f t="shared" si="121"/>
        <v>23.616221819124124</v>
      </c>
      <c r="AB179" s="202">
        <f t="shared" si="122"/>
        <v>8225.1805054151628</v>
      </c>
      <c r="AC179" s="203">
        <f t="shared" si="134"/>
        <v>2.8542899408284024</v>
      </c>
      <c r="AE179" s="205">
        <v>1603.3393501805053</v>
      </c>
      <c r="AF179" s="286">
        <f t="shared" si="124"/>
        <v>-333.93501805054166</v>
      </c>
      <c r="AH179" s="205">
        <v>6884.4765342960291</v>
      </c>
      <c r="AI179" s="257">
        <f t="shared" si="125"/>
        <v>-1340.7039711191337</v>
      </c>
    </row>
    <row r="180" spans="1:35" x14ac:dyDescent="0.25">
      <c r="A180" s="90" t="s">
        <v>44</v>
      </c>
      <c r="B180" s="563"/>
      <c r="C180" s="27">
        <v>13.09</v>
      </c>
      <c r="D180" s="28">
        <v>1518</v>
      </c>
      <c r="E180" s="16">
        <f t="shared" si="112"/>
        <v>115.96638655462185</v>
      </c>
      <c r="F180" s="17">
        <f t="shared" si="130"/>
        <v>3.0000000000000004</v>
      </c>
      <c r="G180" s="18">
        <v>39.270000000000003</v>
      </c>
      <c r="H180" s="19">
        <v>4554</v>
      </c>
      <c r="I180" s="18">
        <v>9</v>
      </c>
      <c r="J180" s="19">
        <v>1208</v>
      </c>
      <c r="K180" s="19">
        <v>28010</v>
      </c>
      <c r="L180" s="136">
        <v>26760</v>
      </c>
      <c r="M180" s="20" t="s">
        <v>8</v>
      </c>
      <c r="N180" s="21">
        <f t="shared" si="114"/>
        <v>3.7698675496688741</v>
      </c>
      <c r="O180" s="22">
        <f t="shared" si="115"/>
        <v>23.18708609271523</v>
      </c>
      <c r="P180" s="23">
        <f t="shared" si="116"/>
        <v>2139.8013750954929</v>
      </c>
      <c r="Q180" s="100">
        <f t="shared" si="131"/>
        <v>0.79578392621870886</v>
      </c>
      <c r="R180" s="17">
        <f t="shared" si="132"/>
        <v>13.236058059587473</v>
      </c>
      <c r="S180" s="24">
        <f t="shared" si="133"/>
        <v>173.26000000000002</v>
      </c>
      <c r="T180" s="25">
        <f t="shared" si="133"/>
        <v>20084</v>
      </c>
      <c r="U180" s="24">
        <f t="shared" si="133"/>
        <v>52</v>
      </c>
      <c r="V180" s="25">
        <f t="shared" si="133"/>
        <v>4858</v>
      </c>
      <c r="W180" s="25">
        <f t="shared" si="133"/>
        <v>113270</v>
      </c>
      <c r="X180" s="72">
        <f t="shared" si="133"/>
        <v>107430</v>
      </c>
      <c r="Y180" s="20" t="s">
        <v>8</v>
      </c>
      <c r="Z180" s="21">
        <f t="shared" si="120"/>
        <v>4.1342116097159325</v>
      </c>
      <c r="AA180" s="22">
        <f t="shared" si="121"/>
        <v>23.316179497735693</v>
      </c>
      <c r="AB180" s="103">
        <f t="shared" si="122"/>
        <v>8653.1703590527122</v>
      </c>
      <c r="AC180" s="106">
        <f t="shared" si="134"/>
        <v>3.2002635046113306</v>
      </c>
      <c r="AE180" s="205">
        <v>1828.8770053475937</v>
      </c>
      <c r="AF180" s="132">
        <f t="shared" si="124"/>
        <v>-310.92436974789916</v>
      </c>
      <c r="AH180" s="205">
        <v>7317.7998472116124</v>
      </c>
      <c r="AI180" s="132">
        <f t="shared" si="125"/>
        <v>-1335.3705118410999</v>
      </c>
    </row>
    <row r="181" spans="1:35" x14ac:dyDescent="0.25">
      <c r="A181" s="90" t="s">
        <v>45</v>
      </c>
      <c r="B181" s="563"/>
      <c r="C181" s="27">
        <v>16.28</v>
      </c>
      <c r="D181" s="28">
        <v>1976</v>
      </c>
      <c r="E181" s="16">
        <f t="shared" si="112"/>
        <v>121.37592137592137</v>
      </c>
      <c r="F181" s="17">
        <f t="shared" si="130"/>
        <v>4</v>
      </c>
      <c r="G181" s="18">
        <v>65.12</v>
      </c>
      <c r="H181" s="19">
        <v>7904</v>
      </c>
      <c r="I181" s="18">
        <v>17</v>
      </c>
      <c r="J181" s="19">
        <v>1356</v>
      </c>
      <c r="K181" s="19">
        <v>33960</v>
      </c>
      <c r="L181" s="136">
        <v>32450</v>
      </c>
      <c r="M181" s="20" t="s">
        <v>8</v>
      </c>
      <c r="N181" s="21">
        <f t="shared" si="114"/>
        <v>5.828908554572271</v>
      </c>
      <c r="O181" s="22">
        <f t="shared" si="115"/>
        <v>25.044247787610619</v>
      </c>
      <c r="P181" s="23">
        <f t="shared" si="116"/>
        <v>2085.9950859950859</v>
      </c>
      <c r="Q181" s="100">
        <f t="shared" si="131"/>
        <v>0.68623481781376516</v>
      </c>
      <c r="R181" s="17">
        <f t="shared" si="132"/>
        <v>14</v>
      </c>
      <c r="S181" s="24">
        <f t="shared" si="133"/>
        <v>227.92000000000002</v>
      </c>
      <c r="T181" s="25">
        <f t="shared" si="133"/>
        <v>27664</v>
      </c>
      <c r="U181" s="24">
        <f t="shared" si="133"/>
        <v>64</v>
      </c>
      <c r="V181" s="25">
        <f t="shared" si="133"/>
        <v>4732</v>
      </c>
      <c r="W181" s="25">
        <f t="shared" si="133"/>
        <v>119700</v>
      </c>
      <c r="X181" s="72">
        <f t="shared" si="133"/>
        <v>113510</v>
      </c>
      <c r="Y181" s="20" t="s">
        <v>8</v>
      </c>
      <c r="Z181" s="21">
        <f t="shared" si="120"/>
        <v>5.8461538461538458</v>
      </c>
      <c r="AA181" s="22">
        <f t="shared" si="121"/>
        <v>25.295857988165679</v>
      </c>
      <c r="AB181" s="103">
        <f t="shared" si="122"/>
        <v>7352.5798525798518</v>
      </c>
      <c r="AC181" s="106">
        <f t="shared" si="134"/>
        <v>2.3947368421052633</v>
      </c>
      <c r="AE181" s="205">
        <v>2519.0417690417689</v>
      </c>
      <c r="AF181" s="132">
        <f t="shared" si="124"/>
        <v>433.04668304668303</v>
      </c>
      <c r="AH181" s="205">
        <v>7576.1670761670757</v>
      </c>
      <c r="AI181" s="132">
        <f t="shared" si="125"/>
        <v>223.58722358722389</v>
      </c>
    </row>
    <row r="182" spans="1:35" x14ac:dyDescent="0.25">
      <c r="A182" s="90" t="s">
        <v>46</v>
      </c>
      <c r="B182" s="563"/>
      <c r="C182" s="27">
        <v>18.239999999999998</v>
      </c>
      <c r="D182" s="28">
        <v>2462</v>
      </c>
      <c r="E182" s="16">
        <f t="shared" si="112"/>
        <v>134.9780701754386</v>
      </c>
      <c r="F182" s="17">
        <f t="shared" si="130"/>
        <v>3</v>
      </c>
      <c r="G182" s="18">
        <v>54.72</v>
      </c>
      <c r="H182" s="19">
        <v>7386</v>
      </c>
      <c r="I182" s="18">
        <v>14</v>
      </c>
      <c r="J182" s="19">
        <v>1202</v>
      </c>
      <c r="K182" s="19">
        <v>30340</v>
      </c>
      <c r="L182" s="136">
        <v>28990</v>
      </c>
      <c r="M182" s="20" t="s">
        <v>8</v>
      </c>
      <c r="N182" s="21">
        <f t="shared" si="114"/>
        <v>6.1447587354409317</v>
      </c>
      <c r="O182" s="22">
        <f t="shared" si="115"/>
        <v>25.24126455906822</v>
      </c>
      <c r="P182" s="23">
        <f t="shared" si="116"/>
        <v>1663.3771929824563</v>
      </c>
      <c r="Q182" s="100">
        <f t="shared" si="131"/>
        <v>0.48822095857026809</v>
      </c>
      <c r="R182" s="17">
        <f t="shared" si="132"/>
        <v>14</v>
      </c>
      <c r="S182" s="24">
        <f t="shared" si="133"/>
        <v>255.35999999999999</v>
      </c>
      <c r="T182" s="25">
        <f t="shared" si="133"/>
        <v>34468</v>
      </c>
      <c r="U182" s="24">
        <f t="shared" si="133"/>
        <v>69</v>
      </c>
      <c r="V182" s="25">
        <f t="shared" si="133"/>
        <v>5548</v>
      </c>
      <c r="W182" s="25">
        <f t="shared" si="133"/>
        <v>142030</v>
      </c>
      <c r="X182" s="72">
        <f t="shared" si="133"/>
        <v>134720</v>
      </c>
      <c r="Y182" s="20" t="s">
        <v>8</v>
      </c>
      <c r="Z182" s="21">
        <f t="shared" si="120"/>
        <v>6.2126892573900507</v>
      </c>
      <c r="AA182" s="22">
        <f t="shared" si="121"/>
        <v>25.600216294160056</v>
      </c>
      <c r="AB182" s="103">
        <f t="shared" si="122"/>
        <v>7786.7324561403511</v>
      </c>
      <c r="AC182" s="106">
        <f t="shared" si="134"/>
        <v>2.2534524776604385</v>
      </c>
      <c r="AE182" s="205">
        <v>2035.6359649122808</v>
      </c>
      <c r="AF182" s="132">
        <f t="shared" si="124"/>
        <v>372.25877192982443</v>
      </c>
      <c r="AH182" s="205">
        <v>7482.4561403508778</v>
      </c>
      <c r="AI182" s="132">
        <f t="shared" si="125"/>
        <v>-304.2763157894733</v>
      </c>
    </row>
    <row r="183" spans="1:35" x14ac:dyDescent="0.25">
      <c r="A183" s="90" t="s">
        <v>47</v>
      </c>
      <c r="B183" s="563"/>
      <c r="C183" s="27">
        <v>16.23</v>
      </c>
      <c r="D183" s="28">
        <v>2247</v>
      </c>
      <c r="E183" s="16">
        <f t="shared" si="112"/>
        <v>138.44731977818853</v>
      </c>
      <c r="F183" s="17">
        <f t="shared" si="130"/>
        <v>3</v>
      </c>
      <c r="G183" s="18">
        <v>48.69</v>
      </c>
      <c r="H183" s="19">
        <v>6741</v>
      </c>
      <c r="I183" s="18">
        <v>14</v>
      </c>
      <c r="J183" s="19">
        <v>1104</v>
      </c>
      <c r="K183" s="19">
        <v>26020</v>
      </c>
      <c r="L183" s="136">
        <v>24860</v>
      </c>
      <c r="M183" s="20" t="s">
        <v>8</v>
      </c>
      <c r="N183" s="21">
        <f t="shared" si="114"/>
        <v>6.1059782608695654</v>
      </c>
      <c r="O183" s="22">
        <f t="shared" si="115"/>
        <v>23.568840579710145</v>
      </c>
      <c r="P183" s="23">
        <f t="shared" si="116"/>
        <v>1603.2039433148491</v>
      </c>
      <c r="Q183" s="100">
        <f t="shared" si="131"/>
        <v>0.49132176234979974</v>
      </c>
      <c r="R183" s="215">
        <f t="shared" si="132"/>
        <v>13.753542821934689</v>
      </c>
      <c r="S183" s="196">
        <f t="shared" si="133"/>
        <v>223.22</v>
      </c>
      <c r="T183" s="197">
        <f t="shared" si="133"/>
        <v>30884</v>
      </c>
      <c r="U183" s="196">
        <f t="shared" si="133"/>
        <v>64</v>
      </c>
      <c r="V183" s="197">
        <f t="shared" si="133"/>
        <v>5587</v>
      </c>
      <c r="W183" s="197">
        <f t="shared" si="133"/>
        <v>134090</v>
      </c>
      <c r="X183" s="198">
        <f t="shared" si="133"/>
        <v>127120</v>
      </c>
      <c r="Y183" s="199" t="s">
        <v>8</v>
      </c>
      <c r="Z183" s="200">
        <f t="shared" si="120"/>
        <v>5.5278324682298194</v>
      </c>
      <c r="AA183" s="201">
        <f t="shared" si="121"/>
        <v>24.000357973867906</v>
      </c>
      <c r="AB183" s="202">
        <f t="shared" si="122"/>
        <v>8261.8607516943921</v>
      </c>
      <c r="AC183" s="203">
        <f t="shared" si="134"/>
        <v>2.4864263462394303</v>
      </c>
      <c r="AE183" s="205">
        <v>1558.8416512630929</v>
      </c>
      <c r="AF183" s="132">
        <f t="shared" si="124"/>
        <v>-44.362292051756185</v>
      </c>
      <c r="AH183" s="205">
        <v>6873.0745532963647</v>
      </c>
      <c r="AI183" s="257">
        <f t="shared" si="125"/>
        <v>-1388.7861983980274</v>
      </c>
    </row>
    <row r="184" spans="1:35" x14ac:dyDescent="0.25">
      <c r="A184" s="90" t="s">
        <v>48</v>
      </c>
      <c r="B184" s="563"/>
      <c r="C184" s="27">
        <v>3.23</v>
      </c>
      <c r="D184" s="28">
        <v>402</v>
      </c>
      <c r="E184" s="16">
        <f t="shared" si="112"/>
        <v>124.45820433436532</v>
      </c>
      <c r="F184" s="17">
        <f t="shared" si="130"/>
        <v>3</v>
      </c>
      <c r="G184" s="18">
        <v>9.69</v>
      </c>
      <c r="H184" s="19">
        <v>1206</v>
      </c>
      <c r="I184" s="18">
        <v>3</v>
      </c>
      <c r="J184" s="19">
        <v>249</v>
      </c>
      <c r="K184" s="19">
        <v>5860</v>
      </c>
      <c r="L184" s="136">
        <v>5600</v>
      </c>
      <c r="M184" s="20" t="s">
        <v>8</v>
      </c>
      <c r="N184" s="21">
        <f t="shared" si="114"/>
        <v>4.8433734939759034</v>
      </c>
      <c r="O184" s="22">
        <f t="shared" si="115"/>
        <v>23.53413654618474</v>
      </c>
      <c r="P184" s="23">
        <f t="shared" si="116"/>
        <v>1814.2414860681115</v>
      </c>
      <c r="Q184" s="100">
        <f t="shared" si="131"/>
        <v>0.61940298507462688</v>
      </c>
      <c r="R184" s="17">
        <f t="shared" si="132"/>
        <v>14</v>
      </c>
      <c r="S184" s="24">
        <f t="shared" si="133"/>
        <v>45.22</v>
      </c>
      <c r="T184" s="25">
        <f t="shared" si="133"/>
        <v>5628</v>
      </c>
      <c r="U184" s="24">
        <f t="shared" si="133"/>
        <v>14</v>
      </c>
      <c r="V184" s="25">
        <f t="shared" si="133"/>
        <v>1061</v>
      </c>
      <c r="W184" s="25">
        <f t="shared" si="133"/>
        <v>26010</v>
      </c>
      <c r="X184" s="72">
        <f t="shared" si="133"/>
        <v>24680</v>
      </c>
      <c r="Y184" s="20" t="s">
        <v>8</v>
      </c>
      <c r="Z184" s="21">
        <f t="shared" si="120"/>
        <v>5.304429783223374</v>
      </c>
      <c r="AA184" s="22">
        <f t="shared" si="121"/>
        <v>24.514608859566447</v>
      </c>
      <c r="AB184" s="103">
        <f t="shared" si="122"/>
        <v>8052.6315789473683</v>
      </c>
      <c r="AC184" s="106">
        <f t="shared" si="134"/>
        <v>2.6393034825870645</v>
      </c>
      <c r="AE184" s="205">
        <v>1764.7058823529412</v>
      </c>
      <c r="AF184" s="132">
        <f t="shared" si="124"/>
        <v>-49.535603715170282</v>
      </c>
      <c r="AH184" s="205">
        <v>7046.4396284829718</v>
      </c>
      <c r="AI184" s="132">
        <f t="shared" si="125"/>
        <v>-1006.1919504643965</v>
      </c>
    </row>
    <row r="185" spans="1:35" x14ac:dyDescent="0.25">
      <c r="A185" s="90" t="s">
        <v>49</v>
      </c>
      <c r="B185" s="563"/>
      <c r="C185" s="27">
        <v>8.82</v>
      </c>
      <c r="D185" s="28">
        <v>1152</v>
      </c>
      <c r="E185" s="16">
        <f t="shared" si="112"/>
        <v>130.61224489795919</v>
      </c>
      <c r="F185" s="17">
        <f t="shared" si="130"/>
        <v>3</v>
      </c>
      <c r="G185" s="18">
        <v>26.46</v>
      </c>
      <c r="H185" s="19">
        <v>3456</v>
      </c>
      <c r="I185" s="18">
        <v>7</v>
      </c>
      <c r="J185" s="19">
        <v>602</v>
      </c>
      <c r="K185" s="19">
        <v>15190</v>
      </c>
      <c r="L185" s="136">
        <v>14510</v>
      </c>
      <c r="M185" s="20" t="s">
        <v>8</v>
      </c>
      <c r="N185" s="21">
        <f t="shared" si="114"/>
        <v>5.7408637873754156</v>
      </c>
      <c r="O185" s="22">
        <f t="shared" si="115"/>
        <v>25.232558139534884</v>
      </c>
      <c r="P185" s="23">
        <f t="shared" si="116"/>
        <v>1722.2222222222222</v>
      </c>
      <c r="Q185" s="100">
        <f t="shared" si="131"/>
        <v>0.52256944444444442</v>
      </c>
      <c r="R185" s="17">
        <f t="shared" si="132"/>
        <v>14.000000000000002</v>
      </c>
      <c r="S185" s="24">
        <f t="shared" si="133"/>
        <v>123.48000000000002</v>
      </c>
      <c r="T185" s="25">
        <f t="shared" si="133"/>
        <v>16128</v>
      </c>
      <c r="U185" s="24">
        <f t="shared" si="133"/>
        <v>30</v>
      </c>
      <c r="V185" s="25">
        <f t="shared" si="133"/>
        <v>2510</v>
      </c>
      <c r="W185" s="25">
        <f t="shared" si="133"/>
        <v>63170</v>
      </c>
      <c r="X185" s="72">
        <f t="shared" si="133"/>
        <v>59920</v>
      </c>
      <c r="Y185" s="20" t="s">
        <v>8</v>
      </c>
      <c r="Z185" s="21">
        <f t="shared" si="120"/>
        <v>6.4254980079681276</v>
      </c>
      <c r="AA185" s="22">
        <f t="shared" si="121"/>
        <v>25.167330677290838</v>
      </c>
      <c r="AB185" s="103">
        <f t="shared" si="122"/>
        <v>7162.1315192743759</v>
      </c>
      <c r="AC185" s="106">
        <f t="shared" si="134"/>
        <v>2.1788194444444446</v>
      </c>
      <c r="AE185" s="205">
        <v>1598.6394557823128</v>
      </c>
      <c r="AF185" s="132">
        <f t="shared" si="124"/>
        <v>-123.58276643990939</v>
      </c>
      <c r="AH185" s="205">
        <v>6191.6099773242631</v>
      </c>
      <c r="AI185" s="132">
        <f t="shared" si="125"/>
        <v>-970.52154195011281</v>
      </c>
    </row>
    <row r="186" spans="1:35" x14ac:dyDescent="0.25">
      <c r="A186" s="133" t="s">
        <v>50</v>
      </c>
      <c r="B186" s="563"/>
      <c r="C186" s="27">
        <v>11.54</v>
      </c>
      <c r="D186" s="28">
        <v>1448</v>
      </c>
      <c r="E186" s="16">
        <f t="shared" si="112"/>
        <v>125.47660311958407</v>
      </c>
      <c r="F186" s="17">
        <f t="shared" si="130"/>
        <v>3.1733102253032928</v>
      </c>
      <c r="G186" s="18">
        <v>36.619999999999997</v>
      </c>
      <c r="H186" s="19">
        <v>4595</v>
      </c>
      <c r="I186" s="18">
        <v>12</v>
      </c>
      <c r="J186" s="19">
        <v>721</v>
      </c>
      <c r="K186" s="19">
        <v>18150</v>
      </c>
      <c r="L186" s="136">
        <v>17340</v>
      </c>
      <c r="M186" s="20" t="s">
        <v>8</v>
      </c>
      <c r="N186" s="21">
        <f t="shared" si="114"/>
        <v>6.373092926490985</v>
      </c>
      <c r="O186" s="22">
        <f t="shared" si="115"/>
        <v>25.173370319001386</v>
      </c>
      <c r="P186" s="245">
        <f t="shared" si="116"/>
        <v>1572.7902946273832</v>
      </c>
      <c r="Q186" s="100">
        <f t="shared" si="131"/>
        <v>0.4979281767955801</v>
      </c>
      <c r="R186" s="17">
        <f t="shared" si="132"/>
        <v>14.000000000000002</v>
      </c>
      <c r="S186" s="24">
        <f t="shared" si="133"/>
        <v>161.56</v>
      </c>
      <c r="T186" s="25">
        <f t="shared" si="133"/>
        <v>20272</v>
      </c>
      <c r="U186" s="24">
        <f t="shared" si="133"/>
        <v>43</v>
      </c>
      <c r="V186" s="25">
        <f t="shared" si="133"/>
        <v>3288</v>
      </c>
      <c r="W186" s="25">
        <f t="shared" si="133"/>
        <v>83380</v>
      </c>
      <c r="X186" s="72">
        <f t="shared" si="133"/>
        <v>78990</v>
      </c>
      <c r="Y186" s="20" t="s">
        <v>8</v>
      </c>
      <c r="Z186" s="21">
        <f t="shared" si="120"/>
        <v>6.1654501216545015</v>
      </c>
      <c r="AA186" s="22">
        <f t="shared" si="121"/>
        <v>25.358880778588809</v>
      </c>
      <c r="AB186" s="103">
        <f t="shared" si="122"/>
        <v>7225.3032928942812</v>
      </c>
      <c r="AC186" s="106">
        <f t="shared" si="134"/>
        <v>2.270718232044199</v>
      </c>
      <c r="AE186" s="205">
        <v>2087.5216637781632</v>
      </c>
      <c r="AF186" s="132">
        <f t="shared" si="124"/>
        <v>514.73136915077998</v>
      </c>
      <c r="AH186" s="205">
        <v>8130.8492201039871</v>
      </c>
      <c r="AI186" s="132">
        <f t="shared" si="125"/>
        <v>905.54592720970595</v>
      </c>
    </row>
    <row r="187" spans="1:35" x14ac:dyDescent="0.25">
      <c r="A187" s="90" t="s">
        <v>51</v>
      </c>
      <c r="B187" s="563"/>
      <c r="C187" s="27">
        <v>19.36</v>
      </c>
      <c r="D187" s="28">
        <v>2442</v>
      </c>
      <c r="E187" s="16">
        <f t="shared" si="112"/>
        <v>126.13636363636364</v>
      </c>
      <c r="F187" s="17">
        <f t="shared" si="130"/>
        <v>4</v>
      </c>
      <c r="G187" s="18">
        <v>77.44</v>
      </c>
      <c r="H187" s="19">
        <v>9768</v>
      </c>
      <c r="I187" s="18">
        <v>20</v>
      </c>
      <c r="J187" s="19">
        <v>1637</v>
      </c>
      <c r="K187" s="19">
        <v>41020</v>
      </c>
      <c r="L187" s="136">
        <v>39190</v>
      </c>
      <c r="M187" s="20" t="s">
        <v>8</v>
      </c>
      <c r="N187" s="21">
        <f t="shared" si="114"/>
        <v>5.9670128283445329</v>
      </c>
      <c r="O187" s="22">
        <f t="shared" si="115"/>
        <v>25.058032987171657</v>
      </c>
      <c r="P187" s="23">
        <f t="shared" si="116"/>
        <v>2118.8016528925618</v>
      </c>
      <c r="Q187" s="100">
        <f t="shared" si="131"/>
        <v>0.67035217035217032</v>
      </c>
      <c r="R187" s="17">
        <f t="shared" si="132"/>
        <v>13.999999999999998</v>
      </c>
      <c r="S187" s="24">
        <f t="shared" si="133"/>
        <v>271.03999999999996</v>
      </c>
      <c r="T187" s="25">
        <f t="shared" si="133"/>
        <v>34188</v>
      </c>
      <c r="U187" s="24">
        <f t="shared" si="133"/>
        <v>72</v>
      </c>
      <c r="V187" s="25">
        <f t="shared" si="133"/>
        <v>5746</v>
      </c>
      <c r="W187" s="25">
        <f t="shared" si="133"/>
        <v>144850</v>
      </c>
      <c r="X187" s="72">
        <f t="shared" si="133"/>
        <v>139440</v>
      </c>
      <c r="Y187" s="20" t="s">
        <v>8</v>
      </c>
      <c r="Z187" s="21">
        <f t="shared" si="120"/>
        <v>5.9498781761225201</v>
      </c>
      <c r="AA187" s="22">
        <f t="shared" si="121"/>
        <v>25.208840932822834</v>
      </c>
      <c r="AB187" s="103">
        <f t="shared" si="122"/>
        <v>7481.9214876033056</v>
      </c>
      <c r="AC187" s="106">
        <f t="shared" si="134"/>
        <v>2.3529893529893529</v>
      </c>
      <c r="AE187" s="205">
        <v>2341.4256198347107</v>
      </c>
      <c r="AF187" s="132">
        <f t="shared" si="124"/>
        <v>222.62396694214885</v>
      </c>
      <c r="AH187" s="205">
        <v>7619.8347107438021</v>
      </c>
      <c r="AI187" s="132">
        <f t="shared" si="125"/>
        <v>137.91322314049648</v>
      </c>
    </row>
    <row r="188" spans="1:35" x14ac:dyDescent="0.25">
      <c r="A188" s="94" t="s">
        <v>52</v>
      </c>
      <c r="B188" s="564"/>
      <c r="C188" s="29">
        <v>16.18</v>
      </c>
      <c r="D188" s="30">
        <v>2228</v>
      </c>
      <c r="E188" s="32">
        <f t="shared" si="112"/>
        <v>137.7008652657602</v>
      </c>
      <c r="F188" s="57">
        <f t="shared" si="130"/>
        <v>4</v>
      </c>
      <c r="G188" s="426">
        <v>64.72</v>
      </c>
      <c r="H188" s="427">
        <v>8912</v>
      </c>
      <c r="I188" s="426">
        <v>19</v>
      </c>
      <c r="J188" s="427">
        <v>1371</v>
      </c>
      <c r="K188" s="427">
        <v>31910</v>
      </c>
      <c r="L188" s="428">
        <v>30490</v>
      </c>
      <c r="M188" s="292" t="s">
        <v>8</v>
      </c>
      <c r="N188" s="429">
        <f t="shared" si="114"/>
        <v>6.5003646973012401</v>
      </c>
      <c r="O188" s="430">
        <f t="shared" si="115"/>
        <v>23.274981765134939</v>
      </c>
      <c r="P188" s="261">
        <f t="shared" si="116"/>
        <v>1972.1878862793574</v>
      </c>
      <c r="Q188" s="100">
        <f t="shared" si="131"/>
        <v>0.61535008976660677</v>
      </c>
      <c r="R188" s="57">
        <f t="shared" si="132"/>
        <v>14</v>
      </c>
      <c r="S188" s="47">
        <f t="shared" si="133"/>
        <v>226.52</v>
      </c>
      <c r="T188" s="48">
        <f t="shared" si="133"/>
        <v>31192</v>
      </c>
      <c r="U188" s="47">
        <f t="shared" si="133"/>
        <v>61</v>
      </c>
      <c r="V188" s="48">
        <f t="shared" si="133"/>
        <v>4538</v>
      </c>
      <c r="W188" s="48">
        <f t="shared" si="133"/>
        <v>106570</v>
      </c>
      <c r="X188" s="72">
        <f t="shared" si="133"/>
        <v>102430</v>
      </c>
      <c r="Y188" s="49" t="s">
        <v>8</v>
      </c>
      <c r="Z188" s="21">
        <f t="shared" si="120"/>
        <v>6.8735125605993828</v>
      </c>
      <c r="AA188" s="22">
        <f t="shared" si="121"/>
        <v>23.483913618334068</v>
      </c>
      <c r="AB188" s="195">
        <f t="shared" si="122"/>
        <v>6586.5265760197772</v>
      </c>
      <c r="AC188" s="106">
        <f t="shared" si="134"/>
        <v>2.0368043087971275</v>
      </c>
      <c r="AE188" s="205">
        <v>1502.4721878862795</v>
      </c>
      <c r="AF188" s="257">
        <f t="shared" si="124"/>
        <v>-469.7156983930779</v>
      </c>
      <c r="AH188" s="205">
        <v>5857.8491965389367</v>
      </c>
      <c r="AI188" s="132">
        <f t="shared" si="125"/>
        <v>-728.6773794808405</v>
      </c>
    </row>
    <row r="189" spans="1:35" x14ac:dyDescent="0.25">
      <c r="A189" s="92" t="s">
        <v>24</v>
      </c>
      <c r="B189" s="44"/>
      <c r="C189" s="45">
        <f>SUM(C178:C188)</f>
        <v>164.87</v>
      </c>
      <c r="D189" s="46">
        <f>SUM(D178:D188)</f>
        <v>21069</v>
      </c>
      <c r="E189" s="80">
        <f t="shared" si="112"/>
        <v>127.79159337659974</v>
      </c>
      <c r="F189" s="73"/>
      <c r="G189" s="45">
        <f>SUM(G178:G188)</f>
        <v>548.42999999999995</v>
      </c>
      <c r="H189" s="46">
        <f>SUM(H178:H188)</f>
        <v>70104</v>
      </c>
      <c r="I189" s="45">
        <f>SUM(I178:I188)</f>
        <v>146</v>
      </c>
      <c r="J189" s="46">
        <f>SUM(J178:J188)</f>
        <v>12581</v>
      </c>
      <c r="K189" s="46">
        <f>SUM(K178:K188)</f>
        <v>305960</v>
      </c>
      <c r="L189" s="46">
        <f t="shared" ref="L189" si="135">SUM(L178:L188)</f>
        <v>292330</v>
      </c>
      <c r="M189" s="74" t="s">
        <v>8</v>
      </c>
      <c r="N189" s="75">
        <f t="shared" si="114"/>
        <v>5.5722120658135283</v>
      </c>
      <c r="O189" s="76">
        <f t="shared" si="115"/>
        <v>24.319211509418967</v>
      </c>
      <c r="P189" s="77">
        <f t="shared" si="116"/>
        <v>1855.7651482986596</v>
      </c>
      <c r="Q189" s="101">
        <f>J189/D189</f>
        <v>0.59713322891451892</v>
      </c>
      <c r="R189" s="73"/>
      <c r="S189" s="45">
        <f>SUM(S178:S188)</f>
        <v>2286.1799999999998</v>
      </c>
      <c r="T189" s="46">
        <f>SUM(T178:T188)</f>
        <v>292212</v>
      </c>
      <c r="U189" s="45">
        <f>SUM(U178:U188)</f>
        <v>621</v>
      </c>
      <c r="V189" s="46">
        <f>SUM(V178:V188)</f>
        <v>51643</v>
      </c>
      <c r="W189" s="46">
        <f>SUM(W178:W188)</f>
        <v>1268780</v>
      </c>
      <c r="X189" s="72">
        <f t="shared" si="133"/>
        <v>1206440</v>
      </c>
      <c r="Y189" s="74" t="s">
        <v>8</v>
      </c>
      <c r="Z189" s="75">
        <f t="shared" si="120"/>
        <v>5.658307999147997</v>
      </c>
      <c r="AA189" s="76">
        <f t="shared" si="121"/>
        <v>24.568286118157349</v>
      </c>
      <c r="AB189" s="112">
        <f t="shared" si="122"/>
        <v>7695.6389882938074</v>
      </c>
      <c r="AC189" s="107">
        <f>V189/D189</f>
        <v>2.4511367411837295</v>
      </c>
      <c r="AE189" s="205">
        <v>2001.2130769697337</v>
      </c>
      <c r="AF189" s="132">
        <f t="shared" si="124"/>
        <v>145.44792867107412</v>
      </c>
      <c r="AH189" s="205">
        <v>7236.0041244616968</v>
      </c>
      <c r="AI189" s="132">
        <f t="shared" si="125"/>
        <v>-459.63486383211057</v>
      </c>
    </row>
    <row r="190" spans="1:35" x14ac:dyDescent="0.25">
      <c r="A190" s="117" t="s">
        <v>16</v>
      </c>
      <c r="B190" s="565">
        <v>2005</v>
      </c>
      <c r="C190" s="115">
        <v>5.16</v>
      </c>
      <c r="D190" s="116">
        <v>525</v>
      </c>
      <c r="E190" s="63">
        <f>D190/C190</f>
        <v>101.74418604651163</v>
      </c>
      <c r="F190" s="7">
        <f t="shared" ref="F190:F198" si="136">G190/C190</f>
        <v>4</v>
      </c>
      <c r="G190" s="267">
        <v>20.64</v>
      </c>
      <c r="H190" s="268">
        <v>2100</v>
      </c>
      <c r="I190" s="267">
        <v>4</v>
      </c>
      <c r="J190" s="268">
        <v>425</v>
      </c>
      <c r="K190" s="268">
        <v>8810</v>
      </c>
      <c r="L190" s="269">
        <v>8420</v>
      </c>
      <c r="M190" s="270" t="s">
        <v>8</v>
      </c>
      <c r="N190" s="271">
        <f t="shared" si="114"/>
        <v>4.9411764705882355</v>
      </c>
      <c r="O190" s="272">
        <f t="shared" si="115"/>
        <v>20.729411764705883</v>
      </c>
      <c r="P190" s="273">
        <f>K190/C190</f>
        <v>1707.3643410852712</v>
      </c>
      <c r="Q190" s="100">
        <f t="shared" ref="Q190:Q200" si="137">J190/D190</f>
        <v>0.80952380952380953</v>
      </c>
      <c r="R190" s="14">
        <f t="shared" ref="R190:R198" si="138">S190/C190</f>
        <v>14.000000000000002</v>
      </c>
      <c r="S190" s="71">
        <f t="shared" ref="S190:X200" si="139">G190+S139</f>
        <v>72.240000000000009</v>
      </c>
      <c r="T190" s="72">
        <f t="shared" si="139"/>
        <v>7350</v>
      </c>
      <c r="U190" s="71">
        <f t="shared" si="139"/>
        <v>14</v>
      </c>
      <c r="V190" s="72">
        <f t="shared" si="139"/>
        <v>1431</v>
      </c>
      <c r="W190" s="72">
        <f t="shared" si="139"/>
        <v>29620</v>
      </c>
      <c r="X190" s="72">
        <f t="shared" si="139"/>
        <v>28090</v>
      </c>
      <c r="Y190" s="15" t="s">
        <v>8</v>
      </c>
      <c r="Z190" s="21">
        <f t="shared" si="120"/>
        <v>5.1362683438155132</v>
      </c>
      <c r="AA190" s="22">
        <f t="shared" si="121"/>
        <v>20.698812019566738</v>
      </c>
      <c r="AB190" s="103">
        <f t="shared" si="122"/>
        <v>5740.3100775193798</v>
      </c>
      <c r="AC190" s="106">
        <f t="shared" ref="AC190:AC200" si="140">V190/D190</f>
        <v>2.7257142857142855</v>
      </c>
      <c r="AE190" s="205">
        <v>1250</v>
      </c>
      <c r="AF190" s="257">
        <f t="shared" si="124"/>
        <v>-457.36434108527123</v>
      </c>
      <c r="AH190" s="205">
        <v>5441.8604651162786</v>
      </c>
      <c r="AI190" s="132">
        <f t="shared" si="125"/>
        <v>-298.44961240310113</v>
      </c>
    </row>
    <row r="191" spans="1:35" x14ac:dyDescent="0.25">
      <c r="A191" s="90" t="s">
        <v>53</v>
      </c>
      <c r="B191" s="560"/>
      <c r="C191" s="27">
        <v>11.02</v>
      </c>
      <c r="D191" s="28">
        <v>1429</v>
      </c>
      <c r="E191" s="16">
        <f t="shared" ref="E191:E200" si="141">D191/C191</f>
        <v>129.67332123411978</v>
      </c>
      <c r="F191" s="17">
        <f t="shared" si="136"/>
        <v>4</v>
      </c>
      <c r="G191" s="18">
        <v>44.08</v>
      </c>
      <c r="H191" s="19">
        <v>5716</v>
      </c>
      <c r="I191" s="18">
        <v>10</v>
      </c>
      <c r="J191" s="19">
        <v>918</v>
      </c>
      <c r="K191" s="19">
        <v>19680</v>
      </c>
      <c r="L191" s="263">
        <v>18800</v>
      </c>
      <c r="M191" s="20" t="s">
        <v>8</v>
      </c>
      <c r="N191" s="21">
        <f t="shared" si="114"/>
        <v>6.2265795206971681</v>
      </c>
      <c r="O191" s="22">
        <f t="shared" si="115"/>
        <v>21.437908496732025</v>
      </c>
      <c r="P191" s="23">
        <f t="shared" ref="P191:P200" si="142">K191/C191</f>
        <v>1785.8439201451906</v>
      </c>
      <c r="Q191" s="100">
        <f t="shared" si="137"/>
        <v>0.64240727781665496</v>
      </c>
      <c r="R191" s="17">
        <f t="shared" si="138"/>
        <v>14</v>
      </c>
      <c r="S191" s="24">
        <f t="shared" si="139"/>
        <v>154.28</v>
      </c>
      <c r="T191" s="25">
        <f t="shared" si="139"/>
        <v>20006</v>
      </c>
      <c r="U191" s="24">
        <f t="shared" si="139"/>
        <v>41</v>
      </c>
      <c r="V191" s="25">
        <f t="shared" si="139"/>
        <v>3859</v>
      </c>
      <c r="W191" s="25">
        <f t="shared" si="139"/>
        <v>83500</v>
      </c>
      <c r="X191" s="72">
        <f t="shared" si="139"/>
        <v>79160</v>
      </c>
      <c r="Y191" s="20" t="s">
        <v>8</v>
      </c>
      <c r="Z191" s="21">
        <f t="shared" si="120"/>
        <v>5.1842446229593158</v>
      </c>
      <c r="AA191" s="22">
        <f t="shared" si="121"/>
        <v>21.637729981860584</v>
      </c>
      <c r="AB191" s="103">
        <f t="shared" si="122"/>
        <v>7577.1324863883847</v>
      </c>
      <c r="AC191" s="106">
        <f t="shared" si="140"/>
        <v>2.7004898530440866</v>
      </c>
      <c r="AE191" s="205">
        <v>1682.3956442831216</v>
      </c>
      <c r="AF191" s="132">
        <f t="shared" si="124"/>
        <v>-103.44827586206907</v>
      </c>
      <c r="AH191" s="205">
        <v>6960.0725952813073</v>
      </c>
      <c r="AI191" s="132">
        <f t="shared" si="125"/>
        <v>-617.05989110707742</v>
      </c>
    </row>
    <row r="192" spans="1:35" x14ac:dyDescent="0.25">
      <c r="A192" s="90" t="s">
        <v>54</v>
      </c>
      <c r="B192" s="560"/>
      <c r="C192" s="27">
        <v>4.38</v>
      </c>
      <c r="D192" s="28">
        <v>465</v>
      </c>
      <c r="E192" s="16">
        <f t="shared" si="141"/>
        <v>106.16438356164385</v>
      </c>
      <c r="F192" s="17">
        <f t="shared" si="136"/>
        <v>3</v>
      </c>
      <c r="G192" s="18">
        <v>13.14</v>
      </c>
      <c r="H192" s="19">
        <v>1395</v>
      </c>
      <c r="I192" s="18">
        <v>4</v>
      </c>
      <c r="J192" s="19">
        <v>325</v>
      </c>
      <c r="K192" s="19">
        <v>6390</v>
      </c>
      <c r="L192" s="263">
        <v>6100</v>
      </c>
      <c r="M192" s="20" t="s">
        <v>8</v>
      </c>
      <c r="N192" s="21">
        <f t="shared" si="114"/>
        <v>4.2923076923076922</v>
      </c>
      <c r="O192" s="22">
        <f t="shared" si="115"/>
        <v>19.661538461538463</v>
      </c>
      <c r="P192" s="23">
        <f t="shared" si="142"/>
        <v>1458.9041095890411</v>
      </c>
      <c r="Q192" s="100">
        <f t="shared" si="137"/>
        <v>0.69892473118279574</v>
      </c>
      <c r="R192" s="17">
        <f t="shared" si="138"/>
        <v>12</v>
      </c>
      <c r="S192" s="24">
        <f t="shared" si="139"/>
        <v>52.56</v>
      </c>
      <c r="T192" s="25">
        <f t="shared" si="139"/>
        <v>5580</v>
      </c>
      <c r="U192" s="24">
        <f t="shared" si="139"/>
        <v>15</v>
      </c>
      <c r="V192" s="25">
        <f t="shared" si="139"/>
        <v>1576</v>
      </c>
      <c r="W192" s="25">
        <f t="shared" si="139"/>
        <v>30060</v>
      </c>
      <c r="X192" s="72">
        <f t="shared" si="139"/>
        <v>28470</v>
      </c>
      <c r="Y192" s="20" t="s">
        <v>8</v>
      </c>
      <c r="Z192" s="21">
        <f t="shared" si="120"/>
        <v>3.5406091370558377</v>
      </c>
      <c r="AA192" s="22">
        <f t="shared" si="121"/>
        <v>19.073604060913706</v>
      </c>
      <c r="AB192" s="103">
        <f t="shared" si="122"/>
        <v>6863.0136986301368</v>
      </c>
      <c r="AC192" s="106">
        <f t="shared" si="140"/>
        <v>3.3892473118279569</v>
      </c>
      <c r="AE192" s="205">
        <v>1454.3378995433791</v>
      </c>
      <c r="AF192" s="132">
        <f t="shared" si="124"/>
        <v>-4.5662100456620465</v>
      </c>
      <c r="AH192" s="205">
        <v>6956.6210045662101</v>
      </c>
      <c r="AI192" s="132">
        <f t="shared" si="125"/>
        <v>93.607305936073317</v>
      </c>
    </row>
    <row r="193" spans="1:35" x14ac:dyDescent="0.25">
      <c r="A193" s="90" t="s">
        <v>17</v>
      </c>
      <c r="B193" s="560"/>
      <c r="C193" s="27">
        <v>9.39</v>
      </c>
      <c r="D193" s="28">
        <v>912</v>
      </c>
      <c r="E193" s="16">
        <f t="shared" si="141"/>
        <v>97.124600638977626</v>
      </c>
      <c r="F193" s="17">
        <f t="shared" si="136"/>
        <v>4</v>
      </c>
      <c r="G193" s="18">
        <v>37.56</v>
      </c>
      <c r="H193" s="19">
        <v>3648</v>
      </c>
      <c r="I193" s="18">
        <v>9</v>
      </c>
      <c r="J193" s="19">
        <v>640</v>
      </c>
      <c r="K193" s="19">
        <v>13720</v>
      </c>
      <c r="L193" s="263">
        <v>13070</v>
      </c>
      <c r="M193" s="20" t="s">
        <v>8</v>
      </c>
      <c r="N193" s="21">
        <f t="shared" si="114"/>
        <v>5.7</v>
      </c>
      <c r="O193" s="22">
        <f t="shared" si="115"/>
        <v>21.4375</v>
      </c>
      <c r="P193" s="23">
        <f t="shared" si="142"/>
        <v>1461.1288604898828</v>
      </c>
      <c r="Q193" s="100">
        <f t="shared" si="137"/>
        <v>0.70175438596491224</v>
      </c>
      <c r="R193" s="17">
        <f t="shared" si="138"/>
        <v>14</v>
      </c>
      <c r="S193" s="24">
        <f t="shared" si="139"/>
        <v>131.46</v>
      </c>
      <c r="T193" s="25">
        <f t="shared" si="139"/>
        <v>12768</v>
      </c>
      <c r="U193" s="24">
        <f t="shared" si="139"/>
        <v>32</v>
      </c>
      <c r="V193" s="25">
        <f t="shared" si="139"/>
        <v>2450</v>
      </c>
      <c r="W193" s="25">
        <f t="shared" si="139"/>
        <v>53060</v>
      </c>
      <c r="X193" s="72">
        <f t="shared" si="139"/>
        <v>50260</v>
      </c>
      <c r="Y193" s="20" t="s">
        <v>8</v>
      </c>
      <c r="Z193" s="21">
        <f t="shared" si="120"/>
        <v>5.2114285714285717</v>
      </c>
      <c r="AA193" s="22">
        <f t="shared" si="121"/>
        <v>21.657142857142858</v>
      </c>
      <c r="AB193" s="103">
        <f t="shared" si="122"/>
        <v>5650.692225772098</v>
      </c>
      <c r="AC193" s="106">
        <f t="shared" si="140"/>
        <v>2.6864035087719298</v>
      </c>
      <c r="AE193" s="205">
        <v>1811.5015974440894</v>
      </c>
      <c r="AF193" s="132">
        <f t="shared" si="124"/>
        <v>350.37273695420663</v>
      </c>
      <c r="AH193" s="205">
        <v>5994.6751863684767</v>
      </c>
      <c r="AI193" s="132">
        <f t="shared" si="125"/>
        <v>343.98296059637869</v>
      </c>
    </row>
    <row r="194" spans="1:35" x14ac:dyDescent="0.25">
      <c r="A194" s="90" t="s">
        <v>55</v>
      </c>
      <c r="B194" s="560"/>
      <c r="C194" s="27">
        <v>4.76</v>
      </c>
      <c r="D194" s="28">
        <v>513</v>
      </c>
      <c r="E194" s="16">
        <f t="shared" si="141"/>
        <v>107.77310924369749</v>
      </c>
      <c r="F194" s="17">
        <f t="shared" si="136"/>
        <v>3</v>
      </c>
      <c r="G194" s="18">
        <v>14.28</v>
      </c>
      <c r="H194" s="19">
        <v>1539</v>
      </c>
      <c r="I194" s="18">
        <v>4</v>
      </c>
      <c r="J194" s="19">
        <v>295</v>
      </c>
      <c r="K194" s="19">
        <v>5800</v>
      </c>
      <c r="L194" s="136">
        <v>5540</v>
      </c>
      <c r="M194" s="20" t="s">
        <v>8</v>
      </c>
      <c r="N194" s="21">
        <f t="shared" si="114"/>
        <v>5.216949152542373</v>
      </c>
      <c r="O194" s="22">
        <f t="shared" si="115"/>
        <v>19.661016949152543</v>
      </c>
      <c r="P194" s="23">
        <f t="shared" si="142"/>
        <v>1218.4873949579833</v>
      </c>
      <c r="Q194" s="100">
        <f t="shared" si="137"/>
        <v>0.57504873294346981</v>
      </c>
      <c r="R194" s="17">
        <f t="shared" si="138"/>
        <v>12</v>
      </c>
      <c r="S194" s="24">
        <f t="shared" si="139"/>
        <v>57.12</v>
      </c>
      <c r="T194" s="25">
        <f t="shared" si="139"/>
        <v>6156</v>
      </c>
      <c r="U194" s="24">
        <f t="shared" si="139"/>
        <v>16</v>
      </c>
      <c r="V194" s="25">
        <f t="shared" si="139"/>
        <v>1638</v>
      </c>
      <c r="W194" s="25">
        <f t="shared" si="139"/>
        <v>31490</v>
      </c>
      <c r="X194" s="72">
        <f t="shared" si="139"/>
        <v>29820</v>
      </c>
      <c r="Y194" s="20" t="s">
        <v>8</v>
      </c>
      <c r="Z194" s="21">
        <f t="shared" si="120"/>
        <v>3.7582417582417582</v>
      </c>
      <c r="AA194" s="22">
        <f t="shared" si="121"/>
        <v>19.224664224664224</v>
      </c>
      <c r="AB194" s="103">
        <f t="shared" si="122"/>
        <v>6615.546218487395</v>
      </c>
      <c r="AC194" s="106">
        <f t="shared" si="140"/>
        <v>3.192982456140351</v>
      </c>
      <c r="AE194" s="205">
        <v>1081.9327731092437</v>
      </c>
      <c r="AF194" s="132">
        <f t="shared" si="124"/>
        <v>-136.55462184873954</v>
      </c>
      <c r="AH194" s="205">
        <v>7180.6722689075632</v>
      </c>
      <c r="AI194" s="132">
        <f t="shared" si="125"/>
        <v>565.12605042016821</v>
      </c>
    </row>
    <row r="195" spans="1:35" x14ac:dyDescent="0.25">
      <c r="A195" s="90" t="s">
        <v>56</v>
      </c>
      <c r="B195" s="560"/>
      <c r="C195" s="27">
        <v>0.86</v>
      </c>
      <c r="D195" s="28">
        <v>110</v>
      </c>
      <c r="E195" s="16">
        <f t="shared" si="141"/>
        <v>127.90697674418605</v>
      </c>
      <c r="F195" s="17">
        <f t="shared" si="136"/>
        <v>4</v>
      </c>
      <c r="G195" s="18">
        <v>3.44</v>
      </c>
      <c r="H195" s="19">
        <v>440</v>
      </c>
      <c r="I195" s="18">
        <v>4</v>
      </c>
      <c r="J195" s="19">
        <v>58</v>
      </c>
      <c r="K195" s="19">
        <v>1310</v>
      </c>
      <c r="L195" s="136">
        <v>1250</v>
      </c>
      <c r="M195" s="20" t="s">
        <v>8</v>
      </c>
      <c r="N195" s="21">
        <f t="shared" si="114"/>
        <v>7.5862068965517242</v>
      </c>
      <c r="O195" s="22">
        <f t="shared" si="115"/>
        <v>22.586206896551722</v>
      </c>
      <c r="P195" s="23">
        <f t="shared" si="142"/>
        <v>1523.2558139534883</v>
      </c>
      <c r="Q195" s="100">
        <f t="shared" si="137"/>
        <v>0.52727272727272723</v>
      </c>
      <c r="R195" s="17">
        <f t="shared" si="138"/>
        <v>14</v>
      </c>
      <c r="S195" s="24">
        <f t="shared" si="139"/>
        <v>12.04</v>
      </c>
      <c r="T195" s="25">
        <f t="shared" si="139"/>
        <v>1540</v>
      </c>
      <c r="U195" s="24">
        <f t="shared" si="139"/>
        <v>14</v>
      </c>
      <c r="V195" s="25">
        <f t="shared" si="139"/>
        <v>254</v>
      </c>
      <c r="W195" s="25">
        <f t="shared" si="139"/>
        <v>5770</v>
      </c>
      <c r="X195" s="72">
        <f t="shared" si="139"/>
        <v>5460</v>
      </c>
      <c r="Y195" s="20" t="s">
        <v>8</v>
      </c>
      <c r="Z195" s="21">
        <f t="shared" si="120"/>
        <v>6.0629921259842519</v>
      </c>
      <c r="AA195" s="22">
        <f t="shared" si="121"/>
        <v>22.716535433070867</v>
      </c>
      <c r="AB195" s="103">
        <f t="shared" si="122"/>
        <v>6709.3023255813951</v>
      </c>
      <c r="AC195" s="106">
        <f t="shared" si="140"/>
        <v>2.3090909090909091</v>
      </c>
      <c r="AE195" s="205">
        <v>1197.6744186046512</v>
      </c>
      <c r="AF195" s="132">
        <f t="shared" si="124"/>
        <v>-325.58139534883708</v>
      </c>
      <c r="AH195" s="205">
        <v>5813.9534883720935</v>
      </c>
      <c r="AI195" s="132">
        <f t="shared" si="125"/>
        <v>-895.34883720930156</v>
      </c>
    </row>
    <row r="196" spans="1:35" x14ac:dyDescent="0.25">
      <c r="A196" s="90" t="s">
        <v>20</v>
      </c>
      <c r="B196" s="560"/>
      <c r="C196" s="27">
        <v>10.08</v>
      </c>
      <c r="D196" s="28">
        <v>1160</v>
      </c>
      <c r="E196" s="16">
        <f t="shared" si="141"/>
        <v>115.07936507936508</v>
      </c>
      <c r="F196" s="17">
        <f t="shared" si="136"/>
        <v>4</v>
      </c>
      <c r="G196" s="18">
        <v>40.32</v>
      </c>
      <c r="H196" s="19">
        <v>4640</v>
      </c>
      <c r="I196" s="18">
        <v>7</v>
      </c>
      <c r="J196" s="19">
        <v>854</v>
      </c>
      <c r="K196" s="19">
        <v>17420</v>
      </c>
      <c r="L196" s="136">
        <v>16640</v>
      </c>
      <c r="M196" s="20" t="s">
        <v>8</v>
      </c>
      <c r="N196" s="21">
        <f t="shared" si="114"/>
        <v>5.4332552693208429</v>
      </c>
      <c r="O196" s="22">
        <f t="shared" si="115"/>
        <v>20.398126463700233</v>
      </c>
      <c r="P196" s="23">
        <f t="shared" si="142"/>
        <v>1728.1746031746031</v>
      </c>
      <c r="Q196" s="100">
        <f t="shared" si="137"/>
        <v>0.73620689655172411</v>
      </c>
      <c r="R196" s="17">
        <f t="shared" si="138"/>
        <v>14</v>
      </c>
      <c r="S196" s="24">
        <f t="shared" si="139"/>
        <v>141.12</v>
      </c>
      <c r="T196" s="25">
        <f t="shared" si="139"/>
        <v>16240</v>
      </c>
      <c r="U196" s="24">
        <f t="shared" si="139"/>
        <v>27</v>
      </c>
      <c r="V196" s="25">
        <f t="shared" si="139"/>
        <v>3581</v>
      </c>
      <c r="W196" s="25">
        <f t="shared" si="139"/>
        <v>72320</v>
      </c>
      <c r="X196" s="72">
        <f t="shared" si="139"/>
        <v>68550</v>
      </c>
      <c r="Y196" s="20" t="s">
        <v>8</v>
      </c>
      <c r="Z196" s="21">
        <f t="shared" si="120"/>
        <v>4.5350460765149396</v>
      </c>
      <c r="AA196" s="22">
        <f t="shared" si="121"/>
        <v>20.195476123987714</v>
      </c>
      <c r="AB196" s="103">
        <f t="shared" si="122"/>
        <v>7174.6031746031749</v>
      </c>
      <c r="AC196" s="106">
        <f t="shared" si="140"/>
        <v>3.0870689655172412</v>
      </c>
      <c r="AE196" s="205">
        <v>2121.031746031746</v>
      </c>
      <c r="AF196" s="132">
        <f t="shared" si="124"/>
        <v>392.85714285714289</v>
      </c>
      <c r="AH196" s="205">
        <v>7487.1031746031749</v>
      </c>
      <c r="AI196" s="132">
        <f t="shared" si="125"/>
        <v>312.5</v>
      </c>
    </row>
    <row r="197" spans="1:35" x14ac:dyDescent="0.25">
      <c r="A197" s="133" t="s">
        <v>19</v>
      </c>
      <c r="B197" s="560"/>
      <c r="C197" s="27">
        <v>10.83</v>
      </c>
      <c r="D197" s="28">
        <v>1290</v>
      </c>
      <c r="E197" s="16">
        <f t="shared" si="141"/>
        <v>119.11357340720221</v>
      </c>
      <c r="F197" s="17">
        <f t="shared" si="136"/>
        <v>4</v>
      </c>
      <c r="G197" s="18">
        <v>43.32</v>
      </c>
      <c r="H197" s="19">
        <v>5160</v>
      </c>
      <c r="I197" s="18">
        <v>9</v>
      </c>
      <c r="J197" s="19">
        <v>904</v>
      </c>
      <c r="K197" s="19">
        <v>18280</v>
      </c>
      <c r="L197" s="136">
        <v>17470</v>
      </c>
      <c r="M197" s="20" t="s">
        <v>8</v>
      </c>
      <c r="N197" s="21">
        <f t="shared" si="114"/>
        <v>5.7079646017699117</v>
      </c>
      <c r="O197" s="22">
        <f t="shared" si="115"/>
        <v>20.221238938053098</v>
      </c>
      <c r="P197" s="23">
        <f t="shared" si="142"/>
        <v>1687.9039704524469</v>
      </c>
      <c r="Q197" s="100">
        <f t="shared" si="137"/>
        <v>0.70077519379844966</v>
      </c>
      <c r="R197" s="17">
        <f t="shared" si="138"/>
        <v>14</v>
      </c>
      <c r="S197" s="24">
        <f t="shared" si="139"/>
        <v>151.62</v>
      </c>
      <c r="T197" s="25">
        <f t="shared" si="139"/>
        <v>18060</v>
      </c>
      <c r="U197" s="24">
        <f t="shared" si="139"/>
        <v>102</v>
      </c>
      <c r="V197" s="25">
        <f t="shared" si="139"/>
        <v>2968</v>
      </c>
      <c r="W197" s="25">
        <f t="shared" si="139"/>
        <v>60230</v>
      </c>
      <c r="X197" s="72">
        <f t="shared" si="139"/>
        <v>57140</v>
      </c>
      <c r="Y197" s="20" t="s">
        <v>8</v>
      </c>
      <c r="Z197" s="21">
        <f t="shared" si="120"/>
        <v>6.0849056603773581</v>
      </c>
      <c r="AA197" s="22">
        <f t="shared" si="121"/>
        <v>20.293126684636118</v>
      </c>
      <c r="AB197" s="195">
        <f t="shared" si="122"/>
        <v>5561.4035087719294</v>
      </c>
      <c r="AC197" s="106">
        <f t="shared" si="140"/>
        <v>2.3007751937984495</v>
      </c>
      <c r="AE197" s="205">
        <v>1486.6112650046168</v>
      </c>
      <c r="AF197" s="132">
        <f t="shared" si="124"/>
        <v>-201.29270544783003</v>
      </c>
      <c r="AH197" s="205">
        <v>5433.0563250230844</v>
      </c>
      <c r="AI197" s="132">
        <f t="shared" si="125"/>
        <v>-128.34718374884505</v>
      </c>
    </row>
    <row r="198" spans="1:35" x14ac:dyDescent="0.25">
      <c r="A198" s="265" t="s">
        <v>21</v>
      </c>
      <c r="B198" s="566"/>
      <c r="C198" s="29">
        <v>0.83</v>
      </c>
      <c r="D198" s="30">
        <v>98</v>
      </c>
      <c r="E198" s="32">
        <f t="shared" si="141"/>
        <v>118.07228915662651</v>
      </c>
      <c r="F198" s="7">
        <f t="shared" si="136"/>
        <v>4</v>
      </c>
      <c r="G198" s="6">
        <v>3.32</v>
      </c>
      <c r="H198" s="5">
        <v>392</v>
      </c>
      <c r="I198" s="6">
        <v>4</v>
      </c>
      <c r="J198" s="5">
        <v>57</v>
      </c>
      <c r="K198" s="5">
        <v>1160</v>
      </c>
      <c r="L198" s="137">
        <v>1110</v>
      </c>
      <c r="M198" s="43" t="s">
        <v>8</v>
      </c>
      <c r="N198" s="37">
        <f t="shared" si="114"/>
        <v>6.8771929824561404</v>
      </c>
      <c r="O198" s="38">
        <f t="shared" si="115"/>
        <v>20.350877192982455</v>
      </c>
      <c r="P198" s="253">
        <f t="shared" si="142"/>
        <v>1397.5903614457832</v>
      </c>
      <c r="Q198" s="100">
        <f t="shared" si="137"/>
        <v>0.58163265306122447</v>
      </c>
      <c r="R198" s="7">
        <f t="shared" si="138"/>
        <v>14</v>
      </c>
      <c r="S198" s="47">
        <f t="shared" si="139"/>
        <v>11.62</v>
      </c>
      <c r="T198" s="48">
        <f t="shared" si="139"/>
        <v>1372</v>
      </c>
      <c r="U198" s="47">
        <f t="shared" si="139"/>
        <v>15</v>
      </c>
      <c r="V198" s="48">
        <f t="shared" si="139"/>
        <v>234</v>
      </c>
      <c r="W198" s="48">
        <f t="shared" si="139"/>
        <v>4860</v>
      </c>
      <c r="X198" s="72">
        <f t="shared" si="139"/>
        <v>4610</v>
      </c>
      <c r="Y198" s="49" t="s">
        <v>8</v>
      </c>
      <c r="Z198" s="21">
        <f t="shared" si="120"/>
        <v>5.8632478632478628</v>
      </c>
      <c r="AA198" s="22">
        <f t="shared" si="121"/>
        <v>20.76923076923077</v>
      </c>
      <c r="AB198" s="103">
        <f t="shared" si="122"/>
        <v>5855.4216867469886</v>
      </c>
      <c r="AC198" s="106">
        <f t="shared" si="140"/>
        <v>2.3877551020408165</v>
      </c>
      <c r="AE198" s="205">
        <v>1409.6385542168675</v>
      </c>
      <c r="AF198" s="132">
        <f t="shared" si="124"/>
        <v>12.048192771084359</v>
      </c>
      <c r="AH198" s="205">
        <v>4975.9036144578313</v>
      </c>
      <c r="AI198" s="132">
        <f t="shared" si="125"/>
        <v>-879.51807228915732</v>
      </c>
    </row>
    <row r="199" spans="1:35" ht="15.75" thickBot="1" x14ac:dyDescent="0.3">
      <c r="A199" s="122" t="s">
        <v>24</v>
      </c>
      <c r="B199" s="123"/>
      <c r="C199" s="98">
        <f t="shared" ref="C199:D199" si="143">SUM(C190:C198)</f>
        <v>57.309999999999995</v>
      </c>
      <c r="D199" s="99">
        <f t="shared" si="143"/>
        <v>6502</v>
      </c>
      <c r="E199" s="50">
        <f t="shared" si="141"/>
        <v>113.45314953760253</v>
      </c>
      <c r="F199" s="51"/>
      <c r="G199" s="98">
        <f t="shared" ref="G199:L199" si="144">SUM(G190:G198)</f>
        <v>220.09999999999997</v>
      </c>
      <c r="H199" s="99">
        <f t="shared" si="144"/>
        <v>25030</v>
      </c>
      <c r="I199" s="98">
        <f t="shared" si="144"/>
        <v>55</v>
      </c>
      <c r="J199" s="99">
        <f t="shared" si="144"/>
        <v>4476</v>
      </c>
      <c r="K199" s="99">
        <f t="shared" si="144"/>
        <v>92570</v>
      </c>
      <c r="L199" s="99">
        <f t="shared" si="144"/>
        <v>88400</v>
      </c>
      <c r="M199" s="42" t="s">
        <v>8</v>
      </c>
      <c r="N199" s="126">
        <f t="shared" si="114"/>
        <v>5.5920464700625558</v>
      </c>
      <c r="O199" s="127">
        <f t="shared" si="115"/>
        <v>20.68141197497766</v>
      </c>
      <c r="P199" s="110">
        <f t="shared" si="142"/>
        <v>1615.2503926016404</v>
      </c>
      <c r="Q199" s="113">
        <f t="shared" si="137"/>
        <v>0.68840356813288217</v>
      </c>
      <c r="R199" s="51"/>
      <c r="S199" s="98">
        <f t="shared" ref="S199:W199" si="145">SUM(S190:S198)</f>
        <v>784.06000000000017</v>
      </c>
      <c r="T199" s="99">
        <f t="shared" si="145"/>
        <v>89072</v>
      </c>
      <c r="U199" s="98">
        <f t="shared" si="145"/>
        <v>276</v>
      </c>
      <c r="V199" s="99">
        <f t="shared" si="145"/>
        <v>17991</v>
      </c>
      <c r="W199" s="99">
        <f t="shared" si="145"/>
        <v>370910</v>
      </c>
      <c r="X199" s="72">
        <f t="shared" si="139"/>
        <v>351560</v>
      </c>
      <c r="Y199" s="42" t="s">
        <v>8</v>
      </c>
      <c r="Z199" s="126">
        <f t="shared" si="120"/>
        <v>4.9509199043966428</v>
      </c>
      <c r="AA199" s="127">
        <f t="shared" si="121"/>
        <v>20.616419320771495</v>
      </c>
      <c r="AB199" s="128">
        <f t="shared" si="122"/>
        <v>6471.9944163322289</v>
      </c>
      <c r="AC199" s="108">
        <f t="shared" si="140"/>
        <v>2.7669947708397418</v>
      </c>
    </row>
    <row r="200" spans="1:35" ht="15.75" thickBot="1" x14ac:dyDescent="0.3">
      <c r="A200" s="93" t="s">
        <v>25</v>
      </c>
      <c r="B200" s="52"/>
      <c r="C200" s="40">
        <f t="shared" ref="C200:D200" si="146">C177+C189+C199</f>
        <v>507.90000000000003</v>
      </c>
      <c r="D200" s="41">
        <f t="shared" si="146"/>
        <v>63428</v>
      </c>
      <c r="E200" s="10">
        <f t="shared" si="141"/>
        <v>124.88285095491237</v>
      </c>
      <c r="F200" s="4"/>
      <c r="G200" s="40">
        <f t="shared" ref="G200:L200" si="147">G177+G189+G199</f>
        <v>1830.27</v>
      </c>
      <c r="H200" s="41">
        <f t="shared" si="147"/>
        <v>228209</v>
      </c>
      <c r="I200" s="40">
        <f t="shared" si="147"/>
        <v>462</v>
      </c>
      <c r="J200" s="41">
        <f t="shared" si="147"/>
        <v>39687</v>
      </c>
      <c r="K200" s="41">
        <f t="shared" si="147"/>
        <v>948190</v>
      </c>
      <c r="L200" s="41">
        <f t="shared" si="147"/>
        <v>906010</v>
      </c>
      <c r="M200" s="83" t="s">
        <v>8</v>
      </c>
      <c r="N200" s="12">
        <f t="shared" si="114"/>
        <v>5.750220475218585</v>
      </c>
      <c r="O200" s="13">
        <f t="shared" si="115"/>
        <v>23.891702572630837</v>
      </c>
      <c r="P200" s="26">
        <f t="shared" si="142"/>
        <v>1866.8832447332152</v>
      </c>
      <c r="Q200" s="114">
        <f t="shared" si="137"/>
        <v>0.62570158289714317</v>
      </c>
      <c r="R200" s="4"/>
      <c r="S200" s="40">
        <f t="shared" ref="S200:W200" si="148">S177+S189+S199</f>
        <v>7043.420000000001</v>
      </c>
      <c r="T200" s="41">
        <f t="shared" si="148"/>
        <v>879923</v>
      </c>
      <c r="U200" s="40">
        <f t="shared" si="148"/>
        <v>1910</v>
      </c>
      <c r="V200" s="41">
        <f t="shared" si="148"/>
        <v>155090</v>
      </c>
      <c r="W200" s="41">
        <f t="shared" si="148"/>
        <v>3753770</v>
      </c>
      <c r="X200" s="72">
        <f t="shared" si="139"/>
        <v>3562430</v>
      </c>
      <c r="Y200" s="83" t="s">
        <v>8</v>
      </c>
      <c r="Z200" s="12">
        <f t="shared" si="120"/>
        <v>5.6736282158746532</v>
      </c>
      <c r="AA200" s="13">
        <f t="shared" si="121"/>
        <v>24.203817138435745</v>
      </c>
      <c r="AB200" s="104">
        <f t="shared" si="122"/>
        <v>7390.7658987989753</v>
      </c>
      <c r="AC200" s="109">
        <f t="shared" si="140"/>
        <v>2.4451346408526202</v>
      </c>
    </row>
    <row r="205" spans="1:35" ht="18.75" x14ac:dyDescent="0.3">
      <c r="A205" s="567" t="s">
        <v>58</v>
      </c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</row>
    <row r="206" spans="1:35" ht="15.75" x14ac:dyDescent="0.25">
      <c r="A206" s="568" t="s">
        <v>62</v>
      </c>
      <c r="B206" s="568"/>
      <c r="C206" s="568"/>
      <c r="D206" s="568"/>
      <c r="E206" s="568"/>
      <c r="F206" s="568"/>
      <c r="G206" s="568"/>
      <c r="H206" s="568"/>
      <c r="I206" s="568"/>
      <c r="J206" s="568"/>
      <c r="K206" s="568"/>
      <c r="L206" s="568"/>
      <c r="M206" s="568"/>
      <c r="N206" s="568"/>
      <c r="O206" s="568"/>
      <c r="P206" s="568"/>
      <c r="Q206" s="568"/>
      <c r="R206" s="568"/>
      <c r="S206" s="568"/>
      <c r="T206" s="568"/>
      <c r="U206" s="568"/>
      <c r="V206" s="568"/>
      <c r="W206" s="568"/>
      <c r="X206" s="568"/>
      <c r="Y206" s="568"/>
      <c r="Z206" s="568"/>
      <c r="AA206" s="568"/>
      <c r="AB206" s="568"/>
      <c r="AC206" s="568"/>
    </row>
    <row r="207" spans="1:35" ht="15.75" x14ac:dyDescent="0.25">
      <c r="A207" s="568" t="s">
        <v>103</v>
      </c>
      <c r="B207" s="568"/>
      <c r="C207" s="568"/>
      <c r="D207" s="568"/>
      <c r="E207" s="568"/>
      <c r="F207" s="568"/>
      <c r="G207" s="568"/>
      <c r="H207" s="568"/>
      <c r="I207" s="568"/>
      <c r="J207" s="568"/>
      <c r="K207" s="568"/>
      <c r="L207" s="568"/>
      <c r="M207" s="568"/>
      <c r="N207" s="568"/>
      <c r="O207" s="568"/>
      <c r="P207" s="568"/>
      <c r="Q207" s="568"/>
      <c r="R207" s="568"/>
      <c r="S207" s="568"/>
      <c r="T207" s="568"/>
      <c r="U207" s="568"/>
      <c r="V207" s="568"/>
      <c r="W207" s="568"/>
      <c r="X207" s="568"/>
      <c r="Y207" s="568"/>
      <c r="Z207" s="568"/>
      <c r="AA207" s="568"/>
      <c r="AB207" s="568"/>
      <c r="AC207" s="568"/>
    </row>
    <row r="208" spans="1:35" ht="19.5" thickBot="1" x14ac:dyDescent="0.35"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11">
        <v>4</v>
      </c>
      <c r="AC208" s="4"/>
    </row>
    <row r="209" spans="1:35" ht="15" customHeight="1" x14ac:dyDescent="0.25">
      <c r="A209" s="569" t="s">
        <v>3</v>
      </c>
      <c r="B209" s="571" t="s">
        <v>2</v>
      </c>
      <c r="C209" s="573" t="s">
        <v>59</v>
      </c>
      <c r="D209" s="573" t="s">
        <v>60</v>
      </c>
      <c r="E209" s="573" t="s">
        <v>23</v>
      </c>
      <c r="F209" s="576" t="s">
        <v>9</v>
      </c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8"/>
      <c r="R209" s="576" t="s">
        <v>10</v>
      </c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9"/>
    </row>
    <row r="210" spans="1:35" ht="51.75" thickBot="1" x14ac:dyDescent="0.3">
      <c r="A210" s="570"/>
      <c r="B210" s="572"/>
      <c r="C210" s="574"/>
      <c r="D210" s="575"/>
      <c r="E210" s="575"/>
      <c r="F210" s="8" t="s">
        <v>14</v>
      </c>
      <c r="G210" s="95" t="s">
        <v>13</v>
      </c>
      <c r="H210" s="95" t="s">
        <v>57</v>
      </c>
      <c r="I210" s="1" t="s">
        <v>4</v>
      </c>
      <c r="J210" s="1" t="s">
        <v>5</v>
      </c>
      <c r="K210" s="1" t="s">
        <v>6</v>
      </c>
      <c r="L210" s="95" t="s">
        <v>64</v>
      </c>
      <c r="M210" s="557" t="s">
        <v>7</v>
      </c>
      <c r="N210" s="558"/>
      <c r="O210" s="1" t="s">
        <v>0</v>
      </c>
      <c r="P210" s="1" t="s">
        <v>1</v>
      </c>
      <c r="Q210" s="95" t="s">
        <v>61</v>
      </c>
      <c r="R210" s="8" t="s">
        <v>14</v>
      </c>
      <c r="S210" s="95" t="s">
        <v>12</v>
      </c>
      <c r="T210" s="95" t="s">
        <v>11</v>
      </c>
      <c r="U210" s="1" t="s">
        <v>4</v>
      </c>
      <c r="V210" s="1" t="s">
        <v>5</v>
      </c>
      <c r="W210" s="1" t="s">
        <v>6</v>
      </c>
      <c r="X210" s="95" t="s">
        <v>65</v>
      </c>
      <c r="Y210" s="557" t="s">
        <v>7</v>
      </c>
      <c r="Z210" s="558"/>
      <c r="AA210" s="1" t="s">
        <v>0</v>
      </c>
      <c r="AB210" s="102" t="s">
        <v>1</v>
      </c>
      <c r="AC210" s="105" t="s">
        <v>15</v>
      </c>
    </row>
    <row r="211" spans="1:35" x14ac:dyDescent="0.25">
      <c r="A211" s="89" t="s">
        <v>26</v>
      </c>
      <c r="B211" s="559">
        <v>1997</v>
      </c>
      <c r="C211" s="228">
        <v>18.91</v>
      </c>
      <c r="D211" s="229">
        <v>2446</v>
      </c>
      <c r="E211" s="353">
        <f t="shared" ref="E211:E240" si="149">D211/C211</f>
        <v>129.34955050237969</v>
      </c>
      <c r="F211" s="231">
        <f t="shared" ref="F211:F227" si="150">G211/C211</f>
        <v>4</v>
      </c>
      <c r="G211" s="232">
        <v>75.64</v>
      </c>
      <c r="H211" s="233">
        <v>9784</v>
      </c>
      <c r="I211" s="232">
        <v>16</v>
      </c>
      <c r="J211" s="233">
        <v>1620</v>
      </c>
      <c r="K211" s="233">
        <v>35240</v>
      </c>
      <c r="L211" s="264">
        <v>33690</v>
      </c>
      <c r="M211" s="320" t="s">
        <v>8</v>
      </c>
      <c r="N211" s="321">
        <f t="shared" ref="N211:N251" si="151">H211/J211</f>
        <v>6.0395061728395065</v>
      </c>
      <c r="O211" s="322">
        <f t="shared" ref="O211:O251" si="152">K211/J211</f>
        <v>21.753086419753085</v>
      </c>
      <c r="P211" s="287">
        <f t="shared" ref="P211:P240" si="153">K211/C211</f>
        <v>1863.5642517186673</v>
      </c>
      <c r="Q211" s="246">
        <f t="shared" ref="Q211:Q227" si="154">J211/D211</f>
        <v>0.66230580539656581</v>
      </c>
      <c r="R211" s="231">
        <f t="shared" ref="R211:R227" si="155">S211/C211</f>
        <v>18</v>
      </c>
      <c r="S211" s="335">
        <f t="shared" ref="S211:X226" si="156">G211+S160</f>
        <v>340.38</v>
      </c>
      <c r="T211" s="249">
        <f t="shared" si="156"/>
        <v>44028</v>
      </c>
      <c r="U211" s="335">
        <f t="shared" si="156"/>
        <v>77</v>
      </c>
      <c r="V211" s="249">
        <f t="shared" si="156"/>
        <v>7584</v>
      </c>
      <c r="W211" s="249">
        <f t="shared" si="156"/>
        <v>171680</v>
      </c>
      <c r="X211" s="249">
        <f t="shared" si="156"/>
        <v>163080</v>
      </c>
      <c r="Y211" s="320" t="s">
        <v>8</v>
      </c>
      <c r="Z211" s="251">
        <f t="shared" ref="Z211:Z251" si="157">T211/V211</f>
        <v>5.8053797468354427</v>
      </c>
      <c r="AA211" s="252">
        <f t="shared" ref="AA211:AA251" si="158">W211/V211</f>
        <v>22.637130801687764</v>
      </c>
      <c r="AB211" s="195">
        <f t="shared" ref="AB211:AB251" si="159">W211/C211</f>
        <v>9078.7942887361187</v>
      </c>
      <c r="AC211" s="106">
        <f t="shared" ref="AC211:AC227" si="160">V211/D211</f>
        <v>3.1005723630417008</v>
      </c>
      <c r="AE211" s="431">
        <v>2355.8963511369648</v>
      </c>
      <c r="AF211" s="132">
        <f>AE211-P211</f>
        <v>492.3320994182975</v>
      </c>
      <c r="AH211" s="205">
        <v>8838.1808566895816</v>
      </c>
      <c r="AI211" s="132">
        <f>AH211-AB211</f>
        <v>-240.61343204653713</v>
      </c>
    </row>
    <row r="212" spans="1:35" x14ac:dyDescent="0.25">
      <c r="A212" s="90" t="s">
        <v>27</v>
      </c>
      <c r="B212" s="560"/>
      <c r="C212" s="222">
        <v>16.41</v>
      </c>
      <c r="D212" s="223">
        <v>2028</v>
      </c>
      <c r="E212" s="224">
        <f t="shared" si="149"/>
        <v>123.58318098720292</v>
      </c>
      <c r="F212" s="225">
        <f t="shared" si="150"/>
        <v>4</v>
      </c>
      <c r="G212" s="226">
        <v>65.64</v>
      </c>
      <c r="H212" s="227">
        <v>8112</v>
      </c>
      <c r="I212" s="226">
        <v>16</v>
      </c>
      <c r="J212" s="227">
        <v>1095</v>
      </c>
      <c r="K212" s="227">
        <v>26560</v>
      </c>
      <c r="L212" s="263">
        <v>25390</v>
      </c>
      <c r="M212" s="250" t="s">
        <v>8</v>
      </c>
      <c r="N212" s="251">
        <f t="shared" si="151"/>
        <v>7.4082191780821915</v>
      </c>
      <c r="O212" s="252">
        <f t="shared" si="152"/>
        <v>24.255707762557076</v>
      </c>
      <c r="P212" s="245">
        <f t="shared" si="153"/>
        <v>1618.5252894576477</v>
      </c>
      <c r="Q212" s="246">
        <f t="shared" si="154"/>
        <v>0.5399408284023669</v>
      </c>
      <c r="R212" s="225">
        <f t="shared" si="155"/>
        <v>18</v>
      </c>
      <c r="S212" s="247">
        <f t="shared" si="156"/>
        <v>295.38</v>
      </c>
      <c r="T212" s="248">
        <f t="shared" si="156"/>
        <v>36504</v>
      </c>
      <c r="U212" s="247">
        <f t="shared" si="156"/>
        <v>80</v>
      </c>
      <c r="V212" s="248">
        <f t="shared" si="156"/>
        <v>6008</v>
      </c>
      <c r="W212" s="248">
        <f t="shared" si="156"/>
        <v>148410</v>
      </c>
      <c r="X212" s="249">
        <f t="shared" si="156"/>
        <v>140590</v>
      </c>
      <c r="Y212" s="250" t="s">
        <v>8</v>
      </c>
      <c r="Z212" s="251">
        <f t="shared" si="157"/>
        <v>6.0758988015978694</v>
      </c>
      <c r="AA212" s="252">
        <f t="shared" si="158"/>
        <v>24.702063914780293</v>
      </c>
      <c r="AB212" s="195">
        <f t="shared" si="159"/>
        <v>9043.8756855575866</v>
      </c>
      <c r="AC212" s="106">
        <f t="shared" si="160"/>
        <v>2.9625246548323472</v>
      </c>
      <c r="AE212" s="431">
        <v>1864.7166361974405</v>
      </c>
      <c r="AF212" s="132">
        <f t="shared" ref="AF212:AF249" si="161">AE212-P212</f>
        <v>246.19134673979283</v>
      </c>
      <c r="AH212" s="205">
        <v>8568.5557586837294</v>
      </c>
      <c r="AI212" s="132">
        <f t="shared" ref="AI212:AI249" si="162">AH212-AB212</f>
        <v>-475.31992687385718</v>
      </c>
    </row>
    <row r="213" spans="1:35" x14ac:dyDescent="0.25">
      <c r="A213" s="90" t="s">
        <v>28</v>
      </c>
      <c r="B213" s="560"/>
      <c r="C213" s="222">
        <v>18.7</v>
      </c>
      <c r="D213" s="223">
        <v>2286</v>
      </c>
      <c r="E213" s="224">
        <f t="shared" si="149"/>
        <v>122.24598930481284</v>
      </c>
      <c r="F213" s="225">
        <f t="shared" si="150"/>
        <v>4.1604278074866308</v>
      </c>
      <c r="G213" s="226">
        <v>77.8</v>
      </c>
      <c r="H213" s="227">
        <v>9511</v>
      </c>
      <c r="I213" s="226">
        <v>21</v>
      </c>
      <c r="J213" s="227">
        <v>1614</v>
      </c>
      <c r="K213" s="227">
        <v>38830</v>
      </c>
      <c r="L213" s="263">
        <v>37120</v>
      </c>
      <c r="M213" s="250" t="s">
        <v>8</v>
      </c>
      <c r="N213" s="251">
        <f t="shared" si="151"/>
        <v>5.892812887236679</v>
      </c>
      <c r="O213" s="252">
        <f t="shared" si="152"/>
        <v>24.058240396530358</v>
      </c>
      <c r="P213" s="245">
        <f t="shared" si="153"/>
        <v>2076.4705882352941</v>
      </c>
      <c r="Q213" s="246">
        <f t="shared" si="154"/>
        <v>0.70603674540682415</v>
      </c>
      <c r="R213" s="225">
        <f t="shared" si="155"/>
        <v>18.000000000000004</v>
      </c>
      <c r="S213" s="247">
        <f t="shared" si="156"/>
        <v>336.6</v>
      </c>
      <c r="T213" s="248">
        <f t="shared" si="156"/>
        <v>41148</v>
      </c>
      <c r="U213" s="247">
        <f t="shared" si="156"/>
        <v>86</v>
      </c>
      <c r="V213" s="248">
        <f t="shared" si="156"/>
        <v>7088</v>
      </c>
      <c r="W213" s="248">
        <f t="shared" si="156"/>
        <v>176590</v>
      </c>
      <c r="X213" s="249">
        <f t="shared" si="156"/>
        <v>167830</v>
      </c>
      <c r="Y213" s="250" t="s">
        <v>8</v>
      </c>
      <c r="Z213" s="251">
        <f t="shared" si="157"/>
        <v>5.8053047404063207</v>
      </c>
      <c r="AA213" s="252">
        <f t="shared" si="158"/>
        <v>24.913939051918735</v>
      </c>
      <c r="AB213" s="195">
        <f t="shared" si="159"/>
        <v>9443.315508021391</v>
      </c>
      <c r="AC213" s="106">
        <f t="shared" si="160"/>
        <v>3.1006124234470693</v>
      </c>
      <c r="AE213" s="431">
        <v>2279.1443850267378</v>
      </c>
      <c r="AF213" s="132">
        <f t="shared" si="161"/>
        <v>202.67379679144369</v>
      </c>
      <c r="AH213" s="205">
        <v>9382.8877005347604</v>
      </c>
      <c r="AI213" s="132">
        <f t="shared" si="162"/>
        <v>-60.427807486630627</v>
      </c>
    </row>
    <row r="214" spans="1:35" x14ac:dyDescent="0.25">
      <c r="A214" s="90" t="s">
        <v>29</v>
      </c>
      <c r="B214" s="560"/>
      <c r="C214" s="212">
        <v>17.149999999999999</v>
      </c>
      <c r="D214" s="213">
        <v>2151</v>
      </c>
      <c r="E214" s="214">
        <f t="shared" si="149"/>
        <v>125.42274052478135</v>
      </c>
      <c r="F214" s="215">
        <f t="shared" si="150"/>
        <v>5</v>
      </c>
      <c r="G214" s="216">
        <v>85.75</v>
      </c>
      <c r="H214" s="209">
        <v>10755</v>
      </c>
      <c r="I214" s="216">
        <v>21</v>
      </c>
      <c r="J214" s="209">
        <v>1961</v>
      </c>
      <c r="K214" s="209">
        <v>46750</v>
      </c>
      <c r="L214" s="217">
        <v>44690</v>
      </c>
      <c r="M214" s="199" t="s">
        <v>8</v>
      </c>
      <c r="N214" s="200">
        <f t="shared" si="151"/>
        <v>5.4844467108618051</v>
      </c>
      <c r="O214" s="201">
        <f t="shared" si="152"/>
        <v>23.839877613462519</v>
      </c>
      <c r="P214" s="218">
        <f t="shared" si="153"/>
        <v>2725.9475218658895</v>
      </c>
      <c r="Q214" s="219">
        <f t="shared" si="154"/>
        <v>0.91166899116689915</v>
      </c>
      <c r="R214" s="225">
        <f t="shared" si="155"/>
        <v>18.358600583090379</v>
      </c>
      <c r="S214" s="247">
        <f t="shared" si="156"/>
        <v>314.84999999999997</v>
      </c>
      <c r="T214" s="248">
        <f t="shared" si="156"/>
        <v>39490</v>
      </c>
      <c r="U214" s="247">
        <f t="shared" si="156"/>
        <v>77</v>
      </c>
      <c r="V214" s="248">
        <f t="shared" si="156"/>
        <v>6968</v>
      </c>
      <c r="W214" s="248">
        <f t="shared" si="156"/>
        <v>174140</v>
      </c>
      <c r="X214" s="249">
        <f t="shared" si="156"/>
        <v>165380</v>
      </c>
      <c r="Y214" s="250" t="s">
        <v>8</v>
      </c>
      <c r="Z214" s="251">
        <f t="shared" si="157"/>
        <v>5.6673363949483351</v>
      </c>
      <c r="AA214" s="252">
        <f t="shared" si="158"/>
        <v>24.991389207807117</v>
      </c>
      <c r="AB214" s="195">
        <f t="shared" si="159"/>
        <v>10153.935860058309</v>
      </c>
      <c r="AC214" s="106">
        <f t="shared" si="160"/>
        <v>3.2394235239423526</v>
      </c>
      <c r="AE214" s="431">
        <v>2137.6093294460643</v>
      </c>
      <c r="AF214" s="257">
        <f t="shared" si="161"/>
        <v>-588.33819241982519</v>
      </c>
      <c r="AH214" s="205">
        <v>9701.4577259475227</v>
      </c>
      <c r="AI214" s="132">
        <f t="shared" si="162"/>
        <v>-452.47813411078641</v>
      </c>
    </row>
    <row r="215" spans="1:35" x14ac:dyDescent="0.25">
      <c r="A215" s="90" t="s">
        <v>30</v>
      </c>
      <c r="B215" s="560"/>
      <c r="C215" s="222">
        <v>16.600000000000001</v>
      </c>
      <c r="D215" s="223">
        <v>2133</v>
      </c>
      <c r="E215" s="224">
        <f t="shared" si="149"/>
        <v>128.49397590361446</v>
      </c>
      <c r="F215" s="225">
        <f t="shared" si="150"/>
        <v>5</v>
      </c>
      <c r="G215" s="226">
        <v>83</v>
      </c>
      <c r="H215" s="227">
        <v>10665</v>
      </c>
      <c r="I215" s="226">
        <v>21</v>
      </c>
      <c r="J215" s="227">
        <v>1692</v>
      </c>
      <c r="K215" s="227">
        <v>41120</v>
      </c>
      <c r="L215" s="263">
        <v>39310</v>
      </c>
      <c r="M215" s="250" t="s">
        <v>8</v>
      </c>
      <c r="N215" s="251">
        <f t="shared" si="151"/>
        <v>6.3031914893617023</v>
      </c>
      <c r="O215" s="252">
        <f t="shared" si="152"/>
        <v>24.302600472813239</v>
      </c>
      <c r="P215" s="245">
        <f t="shared" si="153"/>
        <v>2477.1084337349394</v>
      </c>
      <c r="Q215" s="246">
        <f t="shared" si="154"/>
        <v>0.7932489451476793</v>
      </c>
      <c r="R215" s="225">
        <f t="shared" si="155"/>
        <v>19</v>
      </c>
      <c r="S215" s="439">
        <f t="shared" si="156"/>
        <v>315.40000000000003</v>
      </c>
      <c r="T215" s="440">
        <f t="shared" si="156"/>
        <v>40527</v>
      </c>
      <c r="U215" s="439">
        <f t="shared" si="156"/>
        <v>79</v>
      </c>
      <c r="V215" s="440">
        <f t="shared" si="156"/>
        <v>6938</v>
      </c>
      <c r="W215" s="440">
        <f t="shared" si="156"/>
        <v>173500</v>
      </c>
      <c r="X215" s="433">
        <f t="shared" si="156"/>
        <v>164800</v>
      </c>
      <c r="Y215" s="441" t="s">
        <v>8</v>
      </c>
      <c r="Z215" s="435">
        <f t="shared" si="157"/>
        <v>5.8413087345056214</v>
      </c>
      <c r="AA215" s="436">
        <f t="shared" si="158"/>
        <v>25.007206687806285</v>
      </c>
      <c r="AB215" s="437">
        <f t="shared" si="159"/>
        <v>10451.807228915663</v>
      </c>
      <c r="AC215" s="438">
        <f t="shared" si="160"/>
        <v>3.2526957337083919</v>
      </c>
      <c r="AE215" s="431">
        <v>2583.734939759036</v>
      </c>
      <c r="AF215" s="132">
        <f t="shared" si="161"/>
        <v>106.62650602409667</v>
      </c>
      <c r="AH215" s="205">
        <v>9225.3012048192759</v>
      </c>
      <c r="AI215" s="257">
        <f t="shared" si="162"/>
        <v>-1226.5060240963867</v>
      </c>
    </row>
    <row r="216" spans="1:35" x14ac:dyDescent="0.25">
      <c r="A216" s="90" t="s">
        <v>31</v>
      </c>
      <c r="B216" s="560"/>
      <c r="C216" s="222">
        <v>14.28</v>
      </c>
      <c r="D216" s="223">
        <v>1762</v>
      </c>
      <c r="E216" s="224">
        <f t="shared" si="149"/>
        <v>123.38935574229693</v>
      </c>
      <c r="F216" s="225">
        <f t="shared" si="150"/>
        <v>4</v>
      </c>
      <c r="G216" s="226">
        <v>57.12</v>
      </c>
      <c r="H216" s="227">
        <v>7048</v>
      </c>
      <c r="I216" s="226">
        <v>15</v>
      </c>
      <c r="J216" s="227">
        <v>1059</v>
      </c>
      <c r="K216" s="227">
        <v>24040</v>
      </c>
      <c r="L216" s="263">
        <v>22980</v>
      </c>
      <c r="M216" s="250" t="s">
        <v>8</v>
      </c>
      <c r="N216" s="251">
        <f t="shared" si="151"/>
        <v>6.6553352219074595</v>
      </c>
      <c r="O216" s="252">
        <f t="shared" si="152"/>
        <v>22.700661000944287</v>
      </c>
      <c r="P216" s="245">
        <f t="shared" si="153"/>
        <v>1683.4733893557425</v>
      </c>
      <c r="Q216" s="246">
        <f t="shared" si="154"/>
        <v>0.60102156640181614</v>
      </c>
      <c r="R216" s="225">
        <f t="shared" si="155"/>
        <v>18</v>
      </c>
      <c r="S216" s="247">
        <f t="shared" si="156"/>
        <v>257.03999999999996</v>
      </c>
      <c r="T216" s="248">
        <f t="shared" si="156"/>
        <v>31716</v>
      </c>
      <c r="U216" s="247">
        <f t="shared" si="156"/>
        <v>72</v>
      </c>
      <c r="V216" s="248">
        <f t="shared" si="156"/>
        <v>5369</v>
      </c>
      <c r="W216" s="248">
        <f t="shared" si="156"/>
        <v>121890</v>
      </c>
      <c r="X216" s="249">
        <f t="shared" si="156"/>
        <v>115730</v>
      </c>
      <c r="Y216" s="250" t="s">
        <v>8</v>
      </c>
      <c r="Z216" s="251">
        <f t="shared" si="157"/>
        <v>5.9072452970758054</v>
      </c>
      <c r="AA216" s="252">
        <f t="shared" si="158"/>
        <v>22.702551685602533</v>
      </c>
      <c r="AB216" s="195">
        <f t="shared" si="159"/>
        <v>8535.7142857142862</v>
      </c>
      <c r="AC216" s="106">
        <f t="shared" si="160"/>
        <v>3.047105561861521</v>
      </c>
      <c r="AE216" s="431">
        <v>1501.4005602240898</v>
      </c>
      <c r="AF216" s="132">
        <f t="shared" si="161"/>
        <v>-182.07282913165272</v>
      </c>
      <c r="AH216" s="205">
        <v>7950.2801120448185</v>
      </c>
      <c r="AI216" s="132">
        <f t="shared" si="162"/>
        <v>-585.43417366946778</v>
      </c>
    </row>
    <row r="217" spans="1:35" x14ac:dyDescent="0.25">
      <c r="A217" s="90" t="s">
        <v>32</v>
      </c>
      <c r="B217" s="560"/>
      <c r="C217" s="222">
        <v>19.53</v>
      </c>
      <c r="D217" s="223">
        <v>2423</v>
      </c>
      <c r="E217" s="224">
        <f t="shared" si="149"/>
        <v>124.06554019457245</v>
      </c>
      <c r="F217" s="225">
        <f t="shared" si="150"/>
        <v>4</v>
      </c>
      <c r="G217" s="226">
        <v>78.12</v>
      </c>
      <c r="H217" s="227">
        <v>9692</v>
      </c>
      <c r="I217" s="226">
        <v>16</v>
      </c>
      <c r="J217" s="227">
        <v>1441</v>
      </c>
      <c r="K217" s="227">
        <v>35500</v>
      </c>
      <c r="L217" s="263">
        <v>33930</v>
      </c>
      <c r="M217" s="250" t="s">
        <v>8</v>
      </c>
      <c r="N217" s="251">
        <f t="shared" si="151"/>
        <v>6.7258848022206799</v>
      </c>
      <c r="O217" s="252">
        <f t="shared" si="152"/>
        <v>24.635669673837612</v>
      </c>
      <c r="P217" s="245">
        <f t="shared" si="153"/>
        <v>1817.7163338453661</v>
      </c>
      <c r="Q217" s="246">
        <f t="shared" si="154"/>
        <v>0.59471729261246387</v>
      </c>
      <c r="R217" s="225">
        <f t="shared" si="155"/>
        <v>18</v>
      </c>
      <c r="S217" s="247">
        <f t="shared" si="156"/>
        <v>351.54</v>
      </c>
      <c r="T217" s="248">
        <f t="shared" si="156"/>
        <v>43614</v>
      </c>
      <c r="U217" s="247">
        <f t="shared" si="156"/>
        <v>83</v>
      </c>
      <c r="V217" s="248">
        <f t="shared" si="156"/>
        <v>6963</v>
      </c>
      <c r="W217" s="248">
        <f t="shared" si="156"/>
        <v>172780</v>
      </c>
      <c r="X217" s="249">
        <f t="shared" si="156"/>
        <v>164050</v>
      </c>
      <c r="Y217" s="250" t="s">
        <v>8</v>
      </c>
      <c r="Z217" s="251">
        <f t="shared" si="157"/>
        <v>6.2636794485135718</v>
      </c>
      <c r="AA217" s="252">
        <f t="shared" si="158"/>
        <v>24.814016946718368</v>
      </c>
      <c r="AB217" s="195">
        <f t="shared" si="159"/>
        <v>8846.9022017409116</v>
      </c>
      <c r="AC217" s="106">
        <f t="shared" si="160"/>
        <v>2.8737102765167148</v>
      </c>
      <c r="AE217" s="431">
        <v>1897.0814132104454</v>
      </c>
      <c r="AF217" s="132">
        <f t="shared" si="161"/>
        <v>79.365079365079282</v>
      </c>
      <c r="AH217" s="205">
        <v>9298.5151049667165</v>
      </c>
      <c r="AI217" s="132">
        <f t="shared" si="162"/>
        <v>451.61290322580498</v>
      </c>
    </row>
    <row r="218" spans="1:35" x14ac:dyDescent="0.25">
      <c r="A218" s="90" t="s">
        <v>33</v>
      </c>
      <c r="B218" s="560"/>
      <c r="C218" s="222">
        <v>19.88</v>
      </c>
      <c r="D218" s="223">
        <v>2473</v>
      </c>
      <c r="E218" s="224">
        <f t="shared" si="149"/>
        <v>124.39637826961771</v>
      </c>
      <c r="F218" s="225">
        <f t="shared" si="150"/>
        <v>4</v>
      </c>
      <c r="G218" s="226">
        <v>79.52</v>
      </c>
      <c r="H218" s="227">
        <v>9892</v>
      </c>
      <c r="I218" s="226">
        <v>19</v>
      </c>
      <c r="J218" s="227">
        <v>1569</v>
      </c>
      <c r="K218" s="227">
        <v>37610</v>
      </c>
      <c r="L218" s="263">
        <v>35950</v>
      </c>
      <c r="M218" s="250" t="s">
        <v>8</v>
      </c>
      <c r="N218" s="251">
        <f t="shared" si="151"/>
        <v>6.3046526449968132</v>
      </c>
      <c r="O218" s="252">
        <f t="shared" si="152"/>
        <v>23.97068196303378</v>
      </c>
      <c r="P218" s="245">
        <f t="shared" si="153"/>
        <v>1891.8511066398391</v>
      </c>
      <c r="Q218" s="246">
        <f t="shared" si="154"/>
        <v>0.63445208249090179</v>
      </c>
      <c r="R218" s="225">
        <f t="shared" si="155"/>
        <v>18.150905432595572</v>
      </c>
      <c r="S218" s="247">
        <f t="shared" si="156"/>
        <v>360.84</v>
      </c>
      <c r="T218" s="248">
        <f t="shared" si="156"/>
        <v>44887</v>
      </c>
      <c r="U218" s="247">
        <f t="shared" si="156"/>
        <v>90</v>
      </c>
      <c r="V218" s="248">
        <f t="shared" si="156"/>
        <v>7392</v>
      </c>
      <c r="W218" s="248">
        <f t="shared" si="156"/>
        <v>183300</v>
      </c>
      <c r="X218" s="249">
        <f t="shared" si="156"/>
        <v>174060</v>
      </c>
      <c r="Y218" s="250" t="s">
        <v>8</v>
      </c>
      <c r="Z218" s="251">
        <f t="shared" si="157"/>
        <v>6.0723755411255409</v>
      </c>
      <c r="AA218" s="252">
        <f t="shared" si="158"/>
        <v>24.797077922077921</v>
      </c>
      <c r="AB218" s="195">
        <f t="shared" si="159"/>
        <v>9220.3219315895385</v>
      </c>
      <c r="AC218" s="106">
        <f t="shared" si="160"/>
        <v>2.9890820865345735</v>
      </c>
      <c r="AE218" s="431">
        <v>2567.9074446680083</v>
      </c>
      <c r="AF218" s="132">
        <f t="shared" si="161"/>
        <v>676.05633802816919</v>
      </c>
      <c r="AH218" s="205">
        <v>10147.38430583501</v>
      </c>
      <c r="AI218" s="132">
        <f t="shared" si="162"/>
        <v>927.0623742454718</v>
      </c>
    </row>
    <row r="219" spans="1:35" x14ac:dyDescent="0.25">
      <c r="A219" s="90" t="s">
        <v>34</v>
      </c>
      <c r="B219" s="560"/>
      <c r="C219" s="222">
        <v>19.899999999999999</v>
      </c>
      <c r="D219" s="223">
        <v>2485</v>
      </c>
      <c r="E219" s="224">
        <f t="shared" si="149"/>
        <v>124.87437185929649</v>
      </c>
      <c r="F219" s="225">
        <f t="shared" si="150"/>
        <v>5</v>
      </c>
      <c r="G219" s="226">
        <v>99.5</v>
      </c>
      <c r="H219" s="227">
        <v>12425</v>
      </c>
      <c r="I219" s="226">
        <v>22</v>
      </c>
      <c r="J219" s="227">
        <v>2093</v>
      </c>
      <c r="K219" s="227">
        <v>49360</v>
      </c>
      <c r="L219" s="263">
        <v>47180</v>
      </c>
      <c r="M219" s="250" t="s">
        <v>8</v>
      </c>
      <c r="N219" s="251">
        <f t="shared" si="151"/>
        <v>5.936454849498328</v>
      </c>
      <c r="O219" s="252">
        <f t="shared" si="152"/>
        <v>23.583373148590539</v>
      </c>
      <c r="P219" s="245">
        <f t="shared" si="153"/>
        <v>2480.4020100502516</v>
      </c>
      <c r="Q219" s="246">
        <f t="shared" si="154"/>
        <v>0.84225352112676055</v>
      </c>
      <c r="R219" s="225">
        <f t="shared" si="155"/>
        <v>18.201005025125628</v>
      </c>
      <c r="S219" s="247">
        <f t="shared" si="156"/>
        <v>362.2</v>
      </c>
      <c r="T219" s="248">
        <f t="shared" si="156"/>
        <v>45229</v>
      </c>
      <c r="U219" s="247">
        <f t="shared" si="156"/>
        <v>87</v>
      </c>
      <c r="V219" s="248">
        <f t="shared" si="156"/>
        <v>8098</v>
      </c>
      <c r="W219" s="248">
        <f t="shared" si="156"/>
        <v>202650</v>
      </c>
      <c r="X219" s="249">
        <f t="shared" si="156"/>
        <v>192550</v>
      </c>
      <c r="Y219" s="250" t="s">
        <v>8</v>
      </c>
      <c r="Z219" s="251">
        <f t="shared" si="157"/>
        <v>5.585206223758953</v>
      </c>
      <c r="AA219" s="252">
        <f t="shared" si="158"/>
        <v>25.024697456162016</v>
      </c>
      <c r="AB219" s="195">
        <f t="shared" si="159"/>
        <v>10183.417085427136</v>
      </c>
      <c r="AC219" s="106">
        <f t="shared" si="160"/>
        <v>3.2587525150905434</v>
      </c>
      <c r="AE219" s="431">
        <v>2217.5879396984928</v>
      </c>
      <c r="AF219" s="132">
        <f t="shared" si="161"/>
        <v>-262.8140703517588</v>
      </c>
      <c r="AH219" s="205">
        <v>10714.070351758795</v>
      </c>
      <c r="AI219" s="132">
        <f t="shared" si="162"/>
        <v>530.65326633165932</v>
      </c>
    </row>
    <row r="220" spans="1:35" x14ac:dyDescent="0.25">
      <c r="A220" s="90" t="s">
        <v>35</v>
      </c>
      <c r="B220" s="560"/>
      <c r="C220" s="222">
        <v>16.489999999999998</v>
      </c>
      <c r="D220" s="223">
        <v>2171</v>
      </c>
      <c r="E220" s="224">
        <f t="shared" si="149"/>
        <v>131.65554881746513</v>
      </c>
      <c r="F220" s="225">
        <f t="shared" si="150"/>
        <v>4</v>
      </c>
      <c r="G220" s="226">
        <v>65.959999999999994</v>
      </c>
      <c r="H220" s="227">
        <v>8684</v>
      </c>
      <c r="I220" s="226">
        <v>16</v>
      </c>
      <c r="J220" s="227">
        <v>1273</v>
      </c>
      <c r="K220" s="227">
        <v>31680</v>
      </c>
      <c r="L220" s="263">
        <v>30280</v>
      </c>
      <c r="M220" s="250" t="s">
        <v>8</v>
      </c>
      <c r="N220" s="251">
        <f t="shared" si="151"/>
        <v>6.8216810683424978</v>
      </c>
      <c r="O220" s="252">
        <f t="shared" si="152"/>
        <v>24.88609583660644</v>
      </c>
      <c r="P220" s="245">
        <f t="shared" si="153"/>
        <v>1921.1643420254702</v>
      </c>
      <c r="Q220" s="246">
        <f t="shared" si="154"/>
        <v>0.58636573007830495</v>
      </c>
      <c r="R220" s="225">
        <f t="shared" si="155"/>
        <v>18</v>
      </c>
      <c r="S220" s="247">
        <f t="shared" si="156"/>
        <v>296.82</v>
      </c>
      <c r="T220" s="248">
        <f t="shared" si="156"/>
        <v>39078</v>
      </c>
      <c r="U220" s="247">
        <f t="shared" si="156"/>
        <v>82</v>
      </c>
      <c r="V220" s="248">
        <f t="shared" si="156"/>
        <v>6513</v>
      </c>
      <c r="W220" s="248">
        <f t="shared" si="156"/>
        <v>165660</v>
      </c>
      <c r="X220" s="249">
        <f t="shared" si="156"/>
        <v>157410</v>
      </c>
      <c r="Y220" s="250" t="s">
        <v>8</v>
      </c>
      <c r="Z220" s="251">
        <f t="shared" si="157"/>
        <v>6</v>
      </c>
      <c r="AA220" s="252">
        <f t="shared" si="158"/>
        <v>25.435283279594657</v>
      </c>
      <c r="AB220" s="195">
        <f t="shared" si="159"/>
        <v>10046.088538508187</v>
      </c>
      <c r="AC220" s="106">
        <f t="shared" si="160"/>
        <v>3</v>
      </c>
      <c r="AE220" s="431">
        <v>2281.9890842935115</v>
      </c>
      <c r="AF220" s="132">
        <f t="shared" si="161"/>
        <v>360.82474226804129</v>
      </c>
      <c r="AH220" s="205">
        <v>10359.611885991511</v>
      </c>
      <c r="AI220" s="132">
        <f t="shared" si="162"/>
        <v>313.52334748332396</v>
      </c>
    </row>
    <row r="221" spans="1:35" x14ac:dyDescent="0.25">
      <c r="A221" s="90" t="s">
        <v>36</v>
      </c>
      <c r="B221" s="560"/>
      <c r="C221" s="222">
        <v>19.05</v>
      </c>
      <c r="D221" s="223">
        <v>2490</v>
      </c>
      <c r="E221" s="224">
        <f t="shared" si="149"/>
        <v>130.70866141732282</v>
      </c>
      <c r="F221" s="225">
        <f t="shared" si="150"/>
        <v>4</v>
      </c>
      <c r="G221" s="226">
        <v>76.2</v>
      </c>
      <c r="H221" s="227">
        <v>9960</v>
      </c>
      <c r="I221" s="226">
        <v>20</v>
      </c>
      <c r="J221" s="227">
        <v>1382</v>
      </c>
      <c r="K221" s="227">
        <v>33700</v>
      </c>
      <c r="L221" s="263">
        <v>32210</v>
      </c>
      <c r="M221" s="250" t="s">
        <v>8</v>
      </c>
      <c r="N221" s="251">
        <f t="shared" si="151"/>
        <v>7.2069464544138926</v>
      </c>
      <c r="O221" s="252">
        <f t="shared" si="152"/>
        <v>24.384949348769897</v>
      </c>
      <c r="P221" s="245">
        <f t="shared" si="153"/>
        <v>1769.0288713910761</v>
      </c>
      <c r="Q221" s="246">
        <f t="shared" si="154"/>
        <v>0.55502008032128514</v>
      </c>
      <c r="R221" s="225">
        <f t="shared" si="155"/>
        <v>17.58005249343832</v>
      </c>
      <c r="S221" s="247">
        <f t="shared" si="156"/>
        <v>334.9</v>
      </c>
      <c r="T221" s="248">
        <f t="shared" si="156"/>
        <v>43774</v>
      </c>
      <c r="U221" s="247">
        <f t="shared" si="156"/>
        <v>88</v>
      </c>
      <c r="V221" s="248">
        <f t="shared" si="156"/>
        <v>7047</v>
      </c>
      <c r="W221" s="248">
        <f t="shared" si="156"/>
        <v>176620</v>
      </c>
      <c r="X221" s="249">
        <f t="shared" si="156"/>
        <v>167770</v>
      </c>
      <c r="Y221" s="250" t="s">
        <v>8</v>
      </c>
      <c r="Z221" s="251">
        <f t="shared" si="157"/>
        <v>6.2117212998439051</v>
      </c>
      <c r="AA221" s="252">
        <f t="shared" si="158"/>
        <v>25.063147438626366</v>
      </c>
      <c r="AB221" s="195">
        <f t="shared" si="159"/>
        <v>9271.3910761154857</v>
      </c>
      <c r="AC221" s="106">
        <f t="shared" si="160"/>
        <v>2.830120481927711</v>
      </c>
      <c r="AE221" s="431">
        <v>2524.4094488188975</v>
      </c>
      <c r="AF221" s="132">
        <f t="shared" si="161"/>
        <v>755.38057742782144</v>
      </c>
      <c r="AH221" s="205">
        <v>10838.845144356956</v>
      </c>
      <c r="AI221" s="132">
        <f t="shared" si="162"/>
        <v>1567.4540682414699</v>
      </c>
    </row>
    <row r="222" spans="1:35" x14ac:dyDescent="0.25">
      <c r="A222" s="90" t="s">
        <v>37</v>
      </c>
      <c r="B222" s="560"/>
      <c r="C222" s="222">
        <v>20.239999999999998</v>
      </c>
      <c r="D222" s="223">
        <v>2519</v>
      </c>
      <c r="E222" s="224">
        <f t="shared" si="149"/>
        <v>124.45652173913045</v>
      </c>
      <c r="F222" s="225">
        <f t="shared" si="150"/>
        <v>4</v>
      </c>
      <c r="G222" s="226">
        <v>80.959999999999994</v>
      </c>
      <c r="H222" s="227">
        <v>10076</v>
      </c>
      <c r="I222" s="226">
        <v>20</v>
      </c>
      <c r="J222" s="227">
        <v>1596</v>
      </c>
      <c r="K222" s="227">
        <v>38290</v>
      </c>
      <c r="L222" s="263">
        <v>36600</v>
      </c>
      <c r="M222" s="250" t="s">
        <v>8</v>
      </c>
      <c r="N222" s="251">
        <f t="shared" si="151"/>
        <v>6.3132832080200503</v>
      </c>
      <c r="O222" s="252">
        <f t="shared" si="152"/>
        <v>23.991228070175438</v>
      </c>
      <c r="P222" s="245">
        <f t="shared" si="153"/>
        <v>1891.7984189723322</v>
      </c>
      <c r="Q222" s="246">
        <f t="shared" si="154"/>
        <v>0.63358475585549823</v>
      </c>
      <c r="R222" s="225">
        <f t="shared" si="155"/>
        <v>18.395256916996047</v>
      </c>
      <c r="S222" s="247">
        <f t="shared" si="156"/>
        <v>372.31999999999994</v>
      </c>
      <c r="T222" s="248">
        <f t="shared" si="156"/>
        <v>46388</v>
      </c>
      <c r="U222" s="247">
        <f t="shared" si="156"/>
        <v>93</v>
      </c>
      <c r="V222" s="248">
        <f t="shared" si="156"/>
        <v>7282</v>
      </c>
      <c r="W222" s="248">
        <f t="shared" si="156"/>
        <v>180580</v>
      </c>
      <c r="X222" s="249">
        <f t="shared" si="156"/>
        <v>171520</v>
      </c>
      <c r="Y222" s="250" t="s">
        <v>8</v>
      </c>
      <c r="Z222" s="251">
        <f t="shared" si="157"/>
        <v>6.3702279593518263</v>
      </c>
      <c r="AA222" s="252">
        <f t="shared" si="158"/>
        <v>24.798132381213954</v>
      </c>
      <c r="AB222" s="195">
        <f t="shared" si="159"/>
        <v>8921.9367588932819</v>
      </c>
      <c r="AC222" s="106">
        <f t="shared" si="160"/>
        <v>2.890829694323144</v>
      </c>
      <c r="AE222" s="431">
        <v>1982.213438735178</v>
      </c>
      <c r="AF222" s="132">
        <f t="shared" si="161"/>
        <v>90.415019762845759</v>
      </c>
      <c r="AH222" s="205">
        <v>9150.197628458498</v>
      </c>
      <c r="AI222" s="132">
        <f t="shared" si="162"/>
        <v>228.26086956521613</v>
      </c>
    </row>
    <row r="223" spans="1:35" x14ac:dyDescent="0.25">
      <c r="A223" s="90" t="s">
        <v>18</v>
      </c>
      <c r="B223" s="560"/>
      <c r="C223" s="222">
        <v>15.47</v>
      </c>
      <c r="D223" s="223">
        <v>1640</v>
      </c>
      <c r="E223" s="224">
        <f t="shared" si="149"/>
        <v>106.01163542340012</v>
      </c>
      <c r="F223" s="225">
        <f t="shared" si="150"/>
        <v>4</v>
      </c>
      <c r="G223" s="226">
        <v>61.88</v>
      </c>
      <c r="H223" s="227">
        <v>6560</v>
      </c>
      <c r="I223" s="226">
        <v>14</v>
      </c>
      <c r="J223" s="227">
        <v>1013</v>
      </c>
      <c r="K223" s="227">
        <v>25050</v>
      </c>
      <c r="L223" s="263">
        <v>23940</v>
      </c>
      <c r="M223" s="250" t="s">
        <v>8</v>
      </c>
      <c r="N223" s="251">
        <f t="shared" si="151"/>
        <v>6.4758144126357351</v>
      </c>
      <c r="O223" s="252">
        <f t="shared" si="152"/>
        <v>24.72852912142152</v>
      </c>
      <c r="P223" s="245">
        <f t="shared" si="153"/>
        <v>1619.263089851325</v>
      </c>
      <c r="Q223" s="246">
        <f t="shared" si="154"/>
        <v>0.61768292682926829</v>
      </c>
      <c r="R223" s="225">
        <f t="shared" si="155"/>
        <v>18</v>
      </c>
      <c r="S223" s="247">
        <f t="shared" si="156"/>
        <v>278.46000000000004</v>
      </c>
      <c r="T223" s="248">
        <f t="shared" si="156"/>
        <v>29520</v>
      </c>
      <c r="U223" s="247">
        <f t="shared" si="156"/>
        <v>70</v>
      </c>
      <c r="V223" s="248">
        <f t="shared" si="156"/>
        <v>5254</v>
      </c>
      <c r="W223" s="248">
        <f t="shared" si="156"/>
        <v>127060</v>
      </c>
      <c r="X223" s="249">
        <f t="shared" si="156"/>
        <v>120660</v>
      </c>
      <c r="Y223" s="250" t="s">
        <v>8</v>
      </c>
      <c r="Z223" s="251">
        <f t="shared" si="157"/>
        <v>5.6185763228016752</v>
      </c>
      <c r="AA223" s="252">
        <f t="shared" si="158"/>
        <v>24.18347925390179</v>
      </c>
      <c r="AB223" s="195">
        <f t="shared" si="159"/>
        <v>8213.3160956690372</v>
      </c>
      <c r="AC223" s="106">
        <f t="shared" si="160"/>
        <v>3.2036585365853658</v>
      </c>
      <c r="AE223" s="431">
        <v>1751.131221719457</v>
      </c>
      <c r="AF223" s="132">
        <f t="shared" si="161"/>
        <v>131.86813186813197</v>
      </c>
      <c r="AH223" s="205">
        <v>7994.828700711053</v>
      </c>
      <c r="AI223" s="132">
        <f t="shared" si="162"/>
        <v>-218.48739495798418</v>
      </c>
    </row>
    <row r="224" spans="1:35" x14ac:dyDescent="0.25">
      <c r="A224" s="90" t="s">
        <v>38</v>
      </c>
      <c r="B224" s="560"/>
      <c r="C224" s="222">
        <v>20.6</v>
      </c>
      <c r="D224" s="223">
        <v>2628</v>
      </c>
      <c r="E224" s="224">
        <f t="shared" si="149"/>
        <v>127.57281553398057</v>
      </c>
      <c r="F224" s="225">
        <f t="shared" si="150"/>
        <v>4</v>
      </c>
      <c r="G224" s="226">
        <v>82.4</v>
      </c>
      <c r="H224" s="227">
        <v>10512</v>
      </c>
      <c r="I224" s="226">
        <v>16</v>
      </c>
      <c r="J224" s="227">
        <v>1661</v>
      </c>
      <c r="K224" s="227">
        <v>39990</v>
      </c>
      <c r="L224" s="263">
        <v>38230</v>
      </c>
      <c r="M224" s="250" t="s">
        <v>8</v>
      </c>
      <c r="N224" s="251">
        <f t="shared" si="151"/>
        <v>6.3287176399759177</v>
      </c>
      <c r="O224" s="252">
        <f t="shared" si="152"/>
        <v>24.075857916917521</v>
      </c>
      <c r="P224" s="245">
        <f t="shared" si="153"/>
        <v>1941.2621359223299</v>
      </c>
      <c r="Q224" s="246">
        <f t="shared" si="154"/>
        <v>0.63203957382039577</v>
      </c>
      <c r="R224" s="225">
        <f t="shared" si="155"/>
        <v>17.999999999999996</v>
      </c>
      <c r="S224" s="247">
        <f t="shared" si="156"/>
        <v>370.79999999999995</v>
      </c>
      <c r="T224" s="248">
        <f t="shared" si="156"/>
        <v>47304</v>
      </c>
      <c r="U224" s="247">
        <f t="shared" si="156"/>
        <v>86</v>
      </c>
      <c r="V224" s="248">
        <f t="shared" si="156"/>
        <v>8533</v>
      </c>
      <c r="W224" s="248">
        <f t="shared" si="156"/>
        <v>212390</v>
      </c>
      <c r="X224" s="249">
        <f t="shared" si="156"/>
        <v>201650</v>
      </c>
      <c r="Y224" s="250" t="s">
        <v>8</v>
      </c>
      <c r="Z224" s="251">
        <f t="shared" si="157"/>
        <v>5.5436540489862889</v>
      </c>
      <c r="AA224" s="252">
        <f t="shared" si="158"/>
        <v>24.890425407242471</v>
      </c>
      <c r="AB224" s="195">
        <f t="shared" si="159"/>
        <v>10310.19417475728</v>
      </c>
      <c r="AC224" s="106">
        <f t="shared" si="160"/>
        <v>3.2469558599695585</v>
      </c>
      <c r="AE224" s="431">
        <v>2482.5242718446602</v>
      </c>
      <c r="AF224" s="132">
        <f t="shared" si="161"/>
        <v>541.26213592233034</v>
      </c>
      <c r="AH224" s="205">
        <v>10979.611650485436</v>
      </c>
      <c r="AI224" s="132">
        <f t="shared" si="162"/>
        <v>669.41747572815621</v>
      </c>
    </row>
    <row r="225" spans="1:35" x14ac:dyDescent="0.25">
      <c r="A225" s="90" t="s">
        <v>39</v>
      </c>
      <c r="B225" s="560"/>
      <c r="C225" s="222">
        <v>17.48</v>
      </c>
      <c r="D225" s="223">
        <v>2303</v>
      </c>
      <c r="E225" s="224">
        <f t="shared" si="149"/>
        <v>131.75057208237985</v>
      </c>
      <c r="F225" s="225">
        <f t="shared" si="150"/>
        <v>4</v>
      </c>
      <c r="G225" s="226">
        <v>69.92</v>
      </c>
      <c r="H225" s="227">
        <v>9212</v>
      </c>
      <c r="I225" s="226">
        <v>16</v>
      </c>
      <c r="J225" s="227">
        <v>1456</v>
      </c>
      <c r="K225" s="227">
        <v>35170</v>
      </c>
      <c r="L225" s="263">
        <v>33620</v>
      </c>
      <c r="M225" s="250" t="s">
        <v>8</v>
      </c>
      <c r="N225" s="251">
        <f t="shared" si="151"/>
        <v>6.3269230769230766</v>
      </c>
      <c r="O225" s="252">
        <f t="shared" si="152"/>
        <v>24.155219780219781</v>
      </c>
      <c r="P225" s="245">
        <f t="shared" si="153"/>
        <v>2012.0137299771166</v>
      </c>
      <c r="Q225" s="246">
        <f t="shared" si="154"/>
        <v>0.63221884498480241</v>
      </c>
      <c r="R225" s="225">
        <f t="shared" si="155"/>
        <v>18.000000000000004</v>
      </c>
      <c r="S225" s="247">
        <f t="shared" si="156"/>
        <v>314.64000000000004</v>
      </c>
      <c r="T225" s="248">
        <f t="shared" si="156"/>
        <v>41454</v>
      </c>
      <c r="U225" s="247">
        <f t="shared" si="156"/>
        <v>77</v>
      </c>
      <c r="V225" s="248">
        <f t="shared" si="156"/>
        <v>6682</v>
      </c>
      <c r="W225" s="248">
        <f t="shared" si="156"/>
        <v>166590</v>
      </c>
      <c r="X225" s="249">
        <f t="shared" si="156"/>
        <v>158190</v>
      </c>
      <c r="Y225" s="250" t="s">
        <v>8</v>
      </c>
      <c r="Z225" s="251">
        <f t="shared" si="157"/>
        <v>6.2038311882669861</v>
      </c>
      <c r="AA225" s="252">
        <f t="shared" si="158"/>
        <v>24.931158335827597</v>
      </c>
      <c r="AB225" s="195">
        <f t="shared" si="159"/>
        <v>9530.3203661327225</v>
      </c>
      <c r="AC225" s="106">
        <f t="shared" si="160"/>
        <v>2.9014329135909684</v>
      </c>
      <c r="AE225" s="431">
        <v>2150.4576659038903</v>
      </c>
      <c r="AF225" s="132">
        <f t="shared" si="161"/>
        <v>138.44393592677375</v>
      </c>
      <c r="AH225" s="205">
        <v>9940.503432494279</v>
      </c>
      <c r="AI225" s="132">
        <f t="shared" si="162"/>
        <v>410.18306636155648</v>
      </c>
    </row>
    <row r="226" spans="1:35" x14ac:dyDescent="0.25">
      <c r="A226" s="90" t="s">
        <v>40</v>
      </c>
      <c r="B226" s="560"/>
      <c r="C226" s="222">
        <v>12.81</v>
      </c>
      <c r="D226" s="223">
        <v>1641</v>
      </c>
      <c r="E226" s="224">
        <f t="shared" si="149"/>
        <v>128.10304449648712</v>
      </c>
      <c r="F226" s="225">
        <f t="shared" si="150"/>
        <v>4</v>
      </c>
      <c r="G226" s="226">
        <v>51.24</v>
      </c>
      <c r="H226" s="227">
        <v>6564</v>
      </c>
      <c r="I226" s="226">
        <v>12</v>
      </c>
      <c r="J226" s="227">
        <v>1007</v>
      </c>
      <c r="K226" s="227">
        <v>23290</v>
      </c>
      <c r="L226" s="263">
        <v>22260</v>
      </c>
      <c r="M226" s="250" t="s">
        <v>8</v>
      </c>
      <c r="N226" s="251">
        <f t="shared" si="151"/>
        <v>6.5183714001986095</v>
      </c>
      <c r="O226" s="252">
        <f t="shared" si="152"/>
        <v>23.128103277060575</v>
      </c>
      <c r="P226" s="245">
        <f t="shared" si="153"/>
        <v>1818.1108508977361</v>
      </c>
      <c r="Q226" s="246">
        <f t="shared" si="154"/>
        <v>0.61365021328458258</v>
      </c>
      <c r="R226" s="225">
        <f t="shared" si="155"/>
        <v>18</v>
      </c>
      <c r="S226" s="247">
        <f t="shared" si="156"/>
        <v>230.58</v>
      </c>
      <c r="T226" s="248">
        <f t="shared" si="156"/>
        <v>29538</v>
      </c>
      <c r="U226" s="247">
        <f t="shared" si="156"/>
        <v>53</v>
      </c>
      <c r="V226" s="248">
        <f t="shared" si="156"/>
        <v>4446</v>
      </c>
      <c r="W226" s="248">
        <f t="shared" si="156"/>
        <v>101900</v>
      </c>
      <c r="X226" s="249">
        <f t="shared" si="156"/>
        <v>96770</v>
      </c>
      <c r="Y226" s="250" t="s">
        <v>8</v>
      </c>
      <c r="Z226" s="251">
        <f t="shared" si="157"/>
        <v>6.6437246963562755</v>
      </c>
      <c r="AA226" s="252">
        <f t="shared" si="158"/>
        <v>22.919478182636077</v>
      </c>
      <c r="AB226" s="195">
        <f t="shared" si="159"/>
        <v>7954.7228727556594</v>
      </c>
      <c r="AC226" s="106">
        <f t="shared" si="160"/>
        <v>2.709323583180987</v>
      </c>
      <c r="AE226" s="431">
        <v>2134.270101483216</v>
      </c>
      <c r="AF226" s="132">
        <f t="shared" si="161"/>
        <v>316.15925058547987</v>
      </c>
      <c r="AH226" s="205">
        <v>8205.3083528493353</v>
      </c>
      <c r="AI226" s="132">
        <f t="shared" si="162"/>
        <v>250.58548009367587</v>
      </c>
    </row>
    <row r="227" spans="1:35" x14ac:dyDescent="0.25">
      <c r="A227" s="91" t="s">
        <v>41</v>
      </c>
      <c r="B227" s="561"/>
      <c r="C227" s="305">
        <v>2.2200000000000002</v>
      </c>
      <c r="D227" s="306">
        <v>278</v>
      </c>
      <c r="E227" s="307">
        <f t="shared" si="149"/>
        <v>125.22522522522522</v>
      </c>
      <c r="F227" s="242">
        <f t="shared" si="150"/>
        <v>4</v>
      </c>
      <c r="G227" s="243">
        <v>8.8800000000000008</v>
      </c>
      <c r="H227" s="244">
        <v>1112</v>
      </c>
      <c r="I227" s="243">
        <v>4</v>
      </c>
      <c r="J227" s="244">
        <v>215</v>
      </c>
      <c r="K227" s="244">
        <v>5170</v>
      </c>
      <c r="L227" s="262">
        <v>4940</v>
      </c>
      <c r="M227" s="308" t="s">
        <v>8</v>
      </c>
      <c r="N227" s="309">
        <f t="shared" si="151"/>
        <v>5.1720930232558135</v>
      </c>
      <c r="O227" s="310">
        <f t="shared" si="152"/>
        <v>24.046511627906977</v>
      </c>
      <c r="P227" s="311">
        <f t="shared" si="153"/>
        <v>2328.8288288288286</v>
      </c>
      <c r="Q227" s="355">
        <f t="shared" si="154"/>
        <v>0.77338129496402874</v>
      </c>
      <c r="R227" s="225">
        <f t="shared" si="155"/>
        <v>18.000000000000004</v>
      </c>
      <c r="S227" s="247">
        <f t="shared" ref="S227:X230" si="163">G227+S176</f>
        <v>39.960000000000008</v>
      </c>
      <c r="T227" s="248">
        <f t="shared" si="163"/>
        <v>5004</v>
      </c>
      <c r="U227" s="247">
        <f t="shared" si="163"/>
        <v>18</v>
      </c>
      <c r="V227" s="248">
        <f t="shared" si="163"/>
        <v>1038</v>
      </c>
      <c r="W227" s="248">
        <f t="shared" si="163"/>
        <v>25690</v>
      </c>
      <c r="X227" s="249">
        <f t="shared" si="163"/>
        <v>24710</v>
      </c>
      <c r="Y227" s="308" t="s">
        <v>8</v>
      </c>
      <c r="Z227" s="251">
        <f t="shared" si="157"/>
        <v>4.8208092485549132</v>
      </c>
      <c r="AA227" s="252">
        <f t="shared" si="158"/>
        <v>24.7495183044316</v>
      </c>
      <c r="AB227" s="195">
        <f t="shared" si="159"/>
        <v>11572.072072072071</v>
      </c>
      <c r="AC227" s="106">
        <f t="shared" si="160"/>
        <v>3.7338129496402876</v>
      </c>
      <c r="AE227" s="431">
        <v>2216.2162162162158</v>
      </c>
      <c r="AF227" s="132">
        <f t="shared" si="161"/>
        <v>-112.61261261261279</v>
      </c>
      <c r="AH227" s="205">
        <v>11851.35135135135</v>
      </c>
      <c r="AI227" s="132">
        <f t="shared" si="162"/>
        <v>279.27927927927885</v>
      </c>
    </row>
    <row r="228" spans="1:35" x14ac:dyDescent="0.25">
      <c r="A228" s="92" t="s">
        <v>24</v>
      </c>
      <c r="B228" s="44"/>
      <c r="C228" s="312">
        <f t="shared" ref="C228:D228" si="164">SUM(C211:C227)</f>
        <v>285.72000000000003</v>
      </c>
      <c r="D228" s="313">
        <f t="shared" si="164"/>
        <v>35857</v>
      </c>
      <c r="E228" s="314">
        <f t="shared" si="149"/>
        <v>125.49699006019878</v>
      </c>
      <c r="F228" s="315"/>
      <c r="G228" s="312">
        <f t="shared" ref="G228:L228" si="165">SUM(G211:G227)</f>
        <v>1199.5300000000002</v>
      </c>
      <c r="H228" s="313">
        <f t="shared" si="165"/>
        <v>150564</v>
      </c>
      <c r="I228" s="312">
        <f t="shared" si="165"/>
        <v>285</v>
      </c>
      <c r="J228" s="313">
        <f t="shared" si="165"/>
        <v>23747</v>
      </c>
      <c r="K228" s="313">
        <f t="shared" si="165"/>
        <v>567350</v>
      </c>
      <c r="L228" s="313">
        <f t="shared" si="165"/>
        <v>542320</v>
      </c>
      <c r="M228" s="316" t="s">
        <v>8</v>
      </c>
      <c r="N228" s="317">
        <f t="shared" si="151"/>
        <v>6.3403377268707626</v>
      </c>
      <c r="O228" s="318">
        <f t="shared" si="152"/>
        <v>23.891438918600244</v>
      </c>
      <c r="P228" s="319">
        <f t="shared" si="153"/>
        <v>1985.685286294274</v>
      </c>
      <c r="Q228" s="332">
        <f>J228/D228</f>
        <v>0.66226957079510274</v>
      </c>
      <c r="R228" s="315"/>
      <c r="S228" s="312">
        <f t="shared" ref="S228:W228" si="166">SUM(S211:S227)</f>
        <v>5172.7100000000009</v>
      </c>
      <c r="T228" s="313">
        <f t="shared" si="166"/>
        <v>649203</v>
      </c>
      <c r="U228" s="312">
        <f t="shared" si="166"/>
        <v>1298</v>
      </c>
      <c r="V228" s="313">
        <f t="shared" si="166"/>
        <v>109203</v>
      </c>
      <c r="W228" s="313">
        <f t="shared" si="166"/>
        <v>2681430</v>
      </c>
      <c r="X228" s="249">
        <f t="shared" si="163"/>
        <v>2546750</v>
      </c>
      <c r="Y228" s="358" t="s">
        <v>8</v>
      </c>
      <c r="Z228" s="317">
        <f t="shared" si="157"/>
        <v>5.944919095629241</v>
      </c>
      <c r="AA228" s="318">
        <f t="shared" si="158"/>
        <v>24.554545204802064</v>
      </c>
      <c r="AB228" s="333">
        <f t="shared" si="159"/>
        <v>9384.8173036539265</v>
      </c>
      <c r="AC228" s="107">
        <f>V228/D228</f>
        <v>3.045514125554285</v>
      </c>
      <c r="AE228" s="431">
        <v>2187.1412571748565</v>
      </c>
      <c r="AF228" s="132">
        <f t="shared" si="161"/>
        <v>201.45597088058253</v>
      </c>
      <c r="AH228" s="205">
        <v>9555.9988800223982</v>
      </c>
      <c r="AI228" s="132">
        <f t="shared" si="162"/>
        <v>171.18157636847172</v>
      </c>
    </row>
    <row r="229" spans="1:35" x14ac:dyDescent="0.25">
      <c r="A229" s="90" t="s">
        <v>42</v>
      </c>
      <c r="B229" s="562">
        <v>1998</v>
      </c>
      <c r="C229" s="222">
        <v>19.739999999999998</v>
      </c>
      <c r="D229" s="223">
        <v>2490</v>
      </c>
      <c r="E229" s="224">
        <f t="shared" si="149"/>
        <v>126.13981762917935</v>
      </c>
      <c r="F229" s="225">
        <f t="shared" ref="F229:F239" si="167">G229/C229</f>
        <v>5.0000000000000009</v>
      </c>
      <c r="G229" s="226">
        <v>98.7</v>
      </c>
      <c r="H229" s="227">
        <v>12450</v>
      </c>
      <c r="I229" s="226">
        <v>25</v>
      </c>
      <c r="J229" s="227">
        <v>2068</v>
      </c>
      <c r="K229" s="227">
        <v>49920</v>
      </c>
      <c r="L229" s="263">
        <v>47720</v>
      </c>
      <c r="M229" s="250" t="s">
        <v>8</v>
      </c>
      <c r="N229" s="251">
        <f t="shared" si="151"/>
        <v>6.0203094777562862</v>
      </c>
      <c r="O229" s="252">
        <f t="shared" si="152"/>
        <v>24.139264990328819</v>
      </c>
      <c r="P229" s="245">
        <f t="shared" si="153"/>
        <v>2528.8753799392098</v>
      </c>
      <c r="Q229" s="246">
        <f t="shared" ref="Q229:Q239" si="168">J229/D229</f>
        <v>0.83052208835341368</v>
      </c>
      <c r="R229" s="225">
        <f t="shared" ref="R229:R239" si="169">S229/C229</f>
        <v>19</v>
      </c>
      <c r="S229" s="247">
        <f t="shared" ref="S229:X244" si="170">G229+S178</f>
        <v>375.06</v>
      </c>
      <c r="T229" s="248">
        <f t="shared" si="170"/>
        <v>47310</v>
      </c>
      <c r="U229" s="247">
        <f t="shared" si="170"/>
        <v>94</v>
      </c>
      <c r="V229" s="248">
        <f t="shared" si="170"/>
        <v>8125</v>
      </c>
      <c r="W229" s="248">
        <f t="shared" si="170"/>
        <v>203360</v>
      </c>
      <c r="X229" s="249">
        <f t="shared" si="163"/>
        <v>193150</v>
      </c>
      <c r="Y229" s="308" t="s">
        <v>8</v>
      </c>
      <c r="Z229" s="251">
        <f t="shared" si="157"/>
        <v>5.8227692307692305</v>
      </c>
      <c r="AA229" s="252">
        <f t="shared" si="158"/>
        <v>25.028923076923078</v>
      </c>
      <c r="AB229" s="195">
        <f t="shared" si="159"/>
        <v>10301.925025329281</v>
      </c>
      <c r="AC229" s="106">
        <f t="shared" ref="AC229:AC239" si="171">V229/D229</f>
        <v>3.2630522088353415</v>
      </c>
      <c r="AE229" s="431">
        <v>2540.0202634245188</v>
      </c>
      <c r="AF229" s="132">
        <f t="shared" si="161"/>
        <v>11.144883485309037</v>
      </c>
      <c r="AH229" s="205">
        <v>10634.245187436678</v>
      </c>
      <c r="AI229" s="132">
        <f t="shared" si="162"/>
        <v>332.32016210739675</v>
      </c>
    </row>
    <row r="230" spans="1:35" x14ac:dyDescent="0.25">
      <c r="A230" s="89" t="s">
        <v>43</v>
      </c>
      <c r="B230" s="563"/>
      <c r="C230" s="228">
        <v>22.16</v>
      </c>
      <c r="D230" s="229">
        <v>2704</v>
      </c>
      <c r="E230" s="230">
        <f t="shared" si="149"/>
        <v>122.02166064981949</v>
      </c>
      <c r="F230" s="231">
        <f t="shared" si="167"/>
        <v>5</v>
      </c>
      <c r="G230" s="232">
        <v>110.8</v>
      </c>
      <c r="H230" s="233">
        <v>13520</v>
      </c>
      <c r="I230" s="232">
        <v>25</v>
      </c>
      <c r="J230" s="233">
        <v>2197</v>
      </c>
      <c r="K230" s="233">
        <v>50600</v>
      </c>
      <c r="L230" s="264">
        <v>48370</v>
      </c>
      <c r="M230" s="320" t="s">
        <v>8</v>
      </c>
      <c r="N230" s="321">
        <f t="shared" si="151"/>
        <v>6.1538461538461542</v>
      </c>
      <c r="O230" s="322">
        <f t="shared" si="152"/>
        <v>23.031406463359126</v>
      </c>
      <c r="P230" s="287">
        <f t="shared" si="153"/>
        <v>2283.3935018050543</v>
      </c>
      <c r="Q230" s="246">
        <f t="shared" si="168"/>
        <v>0.8125</v>
      </c>
      <c r="R230" s="231">
        <f t="shared" si="169"/>
        <v>18.638989169675092</v>
      </c>
      <c r="S230" s="432">
        <f t="shared" si="170"/>
        <v>413.04</v>
      </c>
      <c r="T230" s="433">
        <f t="shared" si="170"/>
        <v>50364</v>
      </c>
      <c r="U230" s="432">
        <f t="shared" si="170"/>
        <v>108</v>
      </c>
      <c r="V230" s="433">
        <f t="shared" si="170"/>
        <v>9915</v>
      </c>
      <c r="W230" s="433">
        <f t="shared" si="170"/>
        <v>232870</v>
      </c>
      <c r="X230" s="433">
        <f t="shared" si="163"/>
        <v>221140</v>
      </c>
      <c r="Y230" s="434" t="s">
        <v>8</v>
      </c>
      <c r="Z230" s="435">
        <f t="shared" si="157"/>
        <v>5.0795763993948562</v>
      </c>
      <c r="AA230" s="436">
        <f t="shared" si="158"/>
        <v>23.486636409480585</v>
      </c>
      <c r="AB230" s="437">
        <f t="shared" si="159"/>
        <v>10508.574007220217</v>
      </c>
      <c r="AC230" s="438">
        <f t="shared" si="171"/>
        <v>3.6667899408284024</v>
      </c>
      <c r="AE230" s="431">
        <v>2495.0361010830325</v>
      </c>
      <c r="AF230" s="132">
        <f t="shared" si="161"/>
        <v>211.64259927797821</v>
      </c>
      <c r="AH230" s="205">
        <v>9379.512635379062</v>
      </c>
      <c r="AI230" s="257">
        <f t="shared" si="162"/>
        <v>-1129.0613718411551</v>
      </c>
    </row>
    <row r="231" spans="1:35" x14ac:dyDescent="0.25">
      <c r="A231" s="90" t="s">
        <v>44</v>
      </c>
      <c r="B231" s="563"/>
      <c r="C231" s="222">
        <v>13.09</v>
      </c>
      <c r="D231" s="223">
        <v>1518</v>
      </c>
      <c r="E231" s="224">
        <f t="shared" si="149"/>
        <v>115.96638655462185</v>
      </c>
      <c r="F231" s="225">
        <f t="shared" si="167"/>
        <v>5</v>
      </c>
      <c r="G231" s="226">
        <v>65.45</v>
      </c>
      <c r="H231" s="227">
        <v>7590</v>
      </c>
      <c r="I231" s="226">
        <v>15</v>
      </c>
      <c r="J231" s="227">
        <v>1294</v>
      </c>
      <c r="K231" s="227">
        <v>29530</v>
      </c>
      <c r="L231" s="263">
        <v>28230</v>
      </c>
      <c r="M231" s="250" t="s">
        <v>8</v>
      </c>
      <c r="N231" s="251">
        <f t="shared" si="151"/>
        <v>5.8655332302936634</v>
      </c>
      <c r="O231" s="252">
        <f t="shared" si="152"/>
        <v>22.820710973724886</v>
      </c>
      <c r="P231" s="245">
        <f t="shared" si="153"/>
        <v>2255.9205500381972</v>
      </c>
      <c r="Q231" s="246">
        <f t="shared" si="168"/>
        <v>0.85243741765480896</v>
      </c>
      <c r="R231" s="225">
        <f t="shared" si="169"/>
        <v>18.236058059587474</v>
      </c>
      <c r="S231" s="247">
        <f t="shared" si="170"/>
        <v>238.71000000000004</v>
      </c>
      <c r="T231" s="248">
        <f t="shared" si="170"/>
        <v>27674</v>
      </c>
      <c r="U231" s="247">
        <f t="shared" si="170"/>
        <v>67</v>
      </c>
      <c r="V231" s="248">
        <f t="shared" si="170"/>
        <v>6152</v>
      </c>
      <c r="W231" s="248">
        <f t="shared" si="170"/>
        <v>142800</v>
      </c>
      <c r="X231" s="249">
        <f t="shared" si="170"/>
        <v>135660</v>
      </c>
      <c r="Y231" s="250" t="s">
        <v>8</v>
      </c>
      <c r="Z231" s="251">
        <f t="shared" si="157"/>
        <v>4.4983745123537062</v>
      </c>
      <c r="AA231" s="252">
        <f t="shared" si="158"/>
        <v>23.211963589076724</v>
      </c>
      <c r="AB231" s="195">
        <f t="shared" si="159"/>
        <v>10909.09090909091</v>
      </c>
      <c r="AC231" s="106">
        <f t="shared" si="171"/>
        <v>4.0527009222661396</v>
      </c>
      <c r="AE231" s="431">
        <v>2595.8747135217723</v>
      </c>
      <c r="AF231" s="132">
        <f t="shared" si="161"/>
        <v>339.95416348357503</v>
      </c>
      <c r="AH231" s="205">
        <v>9913.6745607333851</v>
      </c>
      <c r="AI231" s="132">
        <f t="shared" si="162"/>
        <v>-995.41634835752484</v>
      </c>
    </row>
    <row r="232" spans="1:35" x14ac:dyDescent="0.25">
      <c r="A232" s="90" t="s">
        <v>45</v>
      </c>
      <c r="B232" s="563"/>
      <c r="C232" s="222">
        <v>16.28</v>
      </c>
      <c r="D232" s="223">
        <v>1976</v>
      </c>
      <c r="E232" s="224">
        <f t="shared" si="149"/>
        <v>121.37592137592137</v>
      </c>
      <c r="F232" s="225">
        <f t="shared" si="167"/>
        <v>4</v>
      </c>
      <c r="G232" s="226">
        <v>65.12</v>
      </c>
      <c r="H232" s="227">
        <v>7904</v>
      </c>
      <c r="I232" s="226">
        <v>16</v>
      </c>
      <c r="J232" s="227">
        <v>1260</v>
      </c>
      <c r="K232" s="227">
        <v>30160</v>
      </c>
      <c r="L232" s="263">
        <v>28830</v>
      </c>
      <c r="M232" s="250" t="s">
        <v>8</v>
      </c>
      <c r="N232" s="251">
        <f t="shared" si="151"/>
        <v>6.2730158730158729</v>
      </c>
      <c r="O232" s="252">
        <f t="shared" si="152"/>
        <v>23.936507936507937</v>
      </c>
      <c r="P232" s="245">
        <f t="shared" si="153"/>
        <v>1852.5798525798525</v>
      </c>
      <c r="Q232" s="246">
        <f t="shared" si="168"/>
        <v>0.63765182186234814</v>
      </c>
      <c r="R232" s="225">
        <f t="shared" si="169"/>
        <v>18</v>
      </c>
      <c r="S232" s="247">
        <f t="shared" si="170"/>
        <v>293.04000000000002</v>
      </c>
      <c r="T232" s="248">
        <f t="shared" si="170"/>
        <v>35568</v>
      </c>
      <c r="U232" s="247">
        <f t="shared" si="170"/>
        <v>80</v>
      </c>
      <c r="V232" s="248">
        <f t="shared" si="170"/>
        <v>5992</v>
      </c>
      <c r="W232" s="248">
        <f t="shared" si="170"/>
        <v>149860</v>
      </c>
      <c r="X232" s="249">
        <f t="shared" si="170"/>
        <v>142340</v>
      </c>
      <c r="Y232" s="250" t="s">
        <v>8</v>
      </c>
      <c r="Z232" s="251">
        <f t="shared" si="157"/>
        <v>5.9359145527369828</v>
      </c>
      <c r="AA232" s="252">
        <f t="shared" si="158"/>
        <v>25.010013351134848</v>
      </c>
      <c r="AB232" s="195">
        <f t="shared" si="159"/>
        <v>9205.1597051597037</v>
      </c>
      <c r="AC232" s="106">
        <f t="shared" si="171"/>
        <v>3.0323886639676112</v>
      </c>
      <c r="AE232" s="431">
        <v>1978.5012285012283</v>
      </c>
      <c r="AF232" s="132">
        <f t="shared" si="161"/>
        <v>125.92137592137578</v>
      </c>
      <c r="AH232" s="205">
        <v>9554.6683046683047</v>
      </c>
      <c r="AI232" s="132">
        <f t="shared" si="162"/>
        <v>349.50859950860104</v>
      </c>
    </row>
    <row r="233" spans="1:35" x14ac:dyDescent="0.25">
      <c r="A233" s="90" t="s">
        <v>46</v>
      </c>
      <c r="B233" s="563"/>
      <c r="C233" s="222">
        <v>18.239999999999998</v>
      </c>
      <c r="D233" s="223">
        <v>2462</v>
      </c>
      <c r="E233" s="224">
        <f t="shared" si="149"/>
        <v>134.9780701754386</v>
      </c>
      <c r="F233" s="225">
        <f t="shared" si="167"/>
        <v>4</v>
      </c>
      <c r="G233" s="226">
        <v>72.959999999999994</v>
      </c>
      <c r="H233" s="227">
        <v>9848</v>
      </c>
      <c r="I233" s="226">
        <v>17</v>
      </c>
      <c r="J233" s="227">
        <v>1253</v>
      </c>
      <c r="K233" s="227">
        <v>31240</v>
      </c>
      <c r="L233" s="263">
        <v>29860</v>
      </c>
      <c r="M233" s="250" t="s">
        <v>8</v>
      </c>
      <c r="N233" s="251">
        <f t="shared" si="151"/>
        <v>7.8595371109337586</v>
      </c>
      <c r="O233" s="252">
        <f t="shared" si="152"/>
        <v>24.932162809257782</v>
      </c>
      <c r="P233" s="245">
        <f t="shared" si="153"/>
        <v>1712.7192982456143</v>
      </c>
      <c r="Q233" s="246">
        <f t="shared" si="168"/>
        <v>0.50893582453290009</v>
      </c>
      <c r="R233" s="225">
        <f t="shared" si="169"/>
        <v>18</v>
      </c>
      <c r="S233" s="247">
        <f t="shared" si="170"/>
        <v>328.32</v>
      </c>
      <c r="T233" s="248">
        <f t="shared" si="170"/>
        <v>44316</v>
      </c>
      <c r="U233" s="247">
        <f t="shared" si="170"/>
        <v>86</v>
      </c>
      <c r="V233" s="248">
        <f t="shared" si="170"/>
        <v>6801</v>
      </c>
      <c r="W233" s="248">
        <f t="shared" si="170"/>
        <v>173270</v>
      </c>
      <c r="X233" s="249">
        <f t="shared" si="170"/>
        <v>164580</v>
      </c>
      <c r="Y233" s="250" t="s">
        <v>8</v>
      </c>
      <c r="Z233" s="251">
        <f t="shared" si="157"/>
        <v>6.5161005734450814</v>
      </c>
      <c r="AA233" s="252">
        <f t="shared" si="158"/>
        <v>25.477135715335979</v>
      </c>
      <c r="AB233" s="195">
        <f t="shared" si="159"/>
        <v>9499.4517543859656</v>
      </c>
      <c r="AC233" s="106">
        <f t="shared" si="171"/>
        <v>2.7623883021933389</v>
      </c>
      <c r="AE233" s="431">
        <v>2428.1798245614036</v>
      </c>
      <c r="AF233" s="132">
        <f t="shared" si="161"/>
        <v>715.46052631578937</v>
      </c>
      <c r="AH233" s="205">
        <v>9910.6359649122824</v>
      </c>
      <c r="AI233" s="132">
        <f t="shared" si="162"/>
        <v>411.18421052631675</v>
      </c>
    </row>
    <row r="234" spans="1:35" x14ac:dyDescent="0.25">
      <c r="A234" s="90" t="s">
        <v>47</v>
      </c>
      <c r="B234" s="563"/>
      <c r="C234" s="222">
        <v>16.23</v>
      </c>
      <c r="D234" s="223">
        <v>2247</v>
      </c>
      <c r="E234" s="224">
        <f t="shared" si="149"/>
        <v>138.44731977818853</v>
      </c>
      <c r="F234" s="225">
        <f t="shared" si="167"/>
        <v>4</v>
      </c>
      <c r="G234" s="226">
        <v>64.92</v>
      </c>
      <c r="H234" s="227">
        <v>8988</v>
      </c>
      <c r="I234" s="226">
        <v>17</v>
      </c>
      <c r="J234" s="227">
        <v>1308</v>
      </c>
      <c r="K234" s="227">
        <v>30530</v>
      </c>
      <c r="L234" s="263">
        <v>29180</v>
      </c>
      <c r="M234" s="250" t="s">
        <v>8</v>
      </c>
      <c r="N234" s="251">
        <f t="shared" si="151"/>
        <v>6.8715596330275233</v>
      </c>
      <c r="O234" s="252">
        <f t="shared" si="152"/>
        <v>23.340978593272173</v>
      </c>
      <c r="P234" s="245">
        <f t="shared" si="153"/>
        <v>1881.0844115834873</v>
      </c>
      <c r="Q234" s="246">
        <f t="shared" si="168"/>
        <v>0.58210947930574097</v>
      </c>
      <c r="R234" s="225">
        <f t="shared" si="169"/>
        <v>17.753542821934687</v>
      </c>
      <c r="S234" s="247">
        <f t="shared" si="170"/>
        <v>288.14</v>
      </c>
      <c r="T234" s="248">
        <f t="shared" si="170"/>
        <v>39872</v>
      </c>
      <c r="U234" s="247">
        <f t="shared" si="170"/>
        <v>81</v>
      </c>
      <c r="V234" s="248">
        <f t="shared" si="170"/>
        <v>6895</v>
      </c>
      <c r="W234" s="248">
        <f t="shared" si="170"/>
        <v>164620</v>
      </c>
      <c r="X234" s="249">
        <f t="shared" si="170"/>
        <v>156300</v>
      </c>
      <c r="Y234" s="250" t="s">
        <v>8</v>
      </c>
      <c r="Z234" s="251">
        <f t="shared" si="157"/>
        <v>5.7827411167512688</v>
      </c>
      <c r="AA234" s="252">
        <f t="shared" si="158"/>
        <v>23.875271936185641</v>
      </c>
      <c r="AB234" s="195">
        <f t="shared" si="159"/>
        <v>10142.94516327788</v>
      </c>
      <c r="AC234" s="106">
        <f t="shared" si="171"/>
        <v>3.0685358255451711</v>
      </c>
      <c r="AE234" s="431">
        <v>2661.1213801601971</v>
      </c>
      <c r="AF234" s="132">
        <f t="shared" si="161"/>
        <v>780.0369685767098</v>
      </c>
      <c r="AH234" s="205">
        <v>9534.1959334565618</v>
      </c>
      <c r="AI234" s="132">
        <f t="shared" si="162"/>
        <v>-608.74922982131829</v>
      </c>
    </row>
    <row r="235" spans="1:35" x14ac:dyDescent="0.25">
      <c r="A235" s="90" t="s">
        <v>48</v>
      </c>
      <c r="B235" s="563"/>
      <c r="C235" s="222">
        <v>3.23</v>
      </c>
      <c r="D235" s="223">
        <v>402</v>
      </c>
      <c r="E235" s="224">
        <f t="shared" si="149"/>
        <v>124.45820433436532</v>
      </c>
      <c r="F235" s="225">
        <f t="shared" si="167"/>
        <v>4</v>
      </c>
      <c r="G235" s="226">
        <v>12.92</v>
      </c>
      <c r="H235" s="227">
        <v>1608</v>
      </c>
      <c r="I235" s="226">
        <v>4</v>
      </c>
      <c r="J235" s="227">
        <v>248</v>
      </c>
      <c r="K235" s="227">
        <v>5760</v>
      </c>
      <c r="L235" s="263">
        <v>5510</v>
      </c>
      <c r="M235" s="250" t="s">
        <v>8</v>
      </c>
      <c r="N235" s="251">
        <f t="shared" si="151"/>
        <v>6.4838709677419351</v>
      </c>
      <c r="O235" s="252">
        <f t="shared" si="152"/>
        <v>23.225806451612904</v>
      </c>
      <c r="P235" s="245">
        <f t="shared" si="153"/>
        <v>1783.2817337461299</v>
      </c>
      <c r="Q235" s="246">
        <f t="shared" si="168"/>
        <v>0.61691542288557211</v>
      </c>
      <c r="R235" s="225">
        <f t="shared" si="169"/>
        <v>18</v>
      </c>
      <c r="S235" s="247">
        <f t="shared" si="170"/>
        <v>58.14</v>
      </c>
      <c r="T235" s="248">
        <f t="shared" si="170"/>
        <v>7236</v>
      </c>
      <c r="U235" s="247">
        <f t="shared" si="170"/>
        <v>18</v>
      </c>
      <c r="V235" s="248">
        <f t="shared" si="170"/>
        <v>1309</v>
      </c>
      <c r="W235" s="248">
        <f t="shared" si="170"/>
        <v>31770</v>
      </c>
      <c r="X235" s="249">
        <f t="shared" si="170"/>
        <v>30190</v>
      </c>
      <c r="Y235" s="250" t="s">
        <v>8</v>
      </c>
      <c r="Z235" s="251">
        <f t="shared" si="157"/>
        <v>5.5278838808250574</v>
      </c>
      <c r="AA235" s="252">
        <f t="shared" si="158"/>
        <v>24.270435446906035</v>
      </c>
      <c r="AB235" s="195">
        <f t="shared" si="159"/>
        <v>9835.9133126934994</v>
      </c>
      <c r="AC235" s="106">
        <f t="shared" si="171"/>
        <v>3.2562189054726369</v>
      </c>
      <c r="AE235" s="431">
        <v>2241.4860681114551</v>
      </c>
      <c r="AF235" s="132">
        <f t="shared" si="161"/>
        <v>458.20433436532517</v>
      </c>
      <c r="AH235" s="205">
        <v>9287.9256965944278</v>
      </c>
      <c r="AI235" s="132">
        <f t="shared" si="162"/>
        <v>-547.9876160990716</v>
      </c>
    </row>
    <row r="236" spans="1:35" x14ac:dyDescent="0.25">
      <c r="A236" s="90" t="s">
        <v>49</v>
      </c>
      <c r="B236" s="563"/>
      <c r="C236" s="222">
        <v>8.82</v>
      </c>
      <c r="D236" s="223">
        <v>1152</v>
      </c>
      <c r="E236" s="224">
        <f t="shared" si="149"/>
        <v>130.61224489795919</v>
      </c>
      <c r="F236" s="225">
        <f t="shared" si="167"/>
        <v>4</v>
      </c>
      <c r="G236" s="226">
        <v>35.28</v>
      </c>
      <c r="H236" s="227">
        <v>4608</v>
      </c>
      <c r="I236" s="226">
        <v>8</v>
      </c>
      <c r="J236" s="227">
        <v>667</v>
      </c>
      <c r="K236" s="227">
        <v>16760</v>
      </c>
      <c r="L236" s="263">
        <v>16020</v>
      </c>
      <c r="M236" s="250" t="s">
        <v>8</v>
      </c>
      <c r="N236" s="251">
        <f t="shared" si="151"/>
        <v>6.9085457271364321</v>
      </c>
      <c r="O236" s="252">
        <f t="shared" si="152"/>
        <v>25.127436281859069</v>
      </c>
      <c r="P236" s="245">
        <f t="shared" si="153"/>
        <v>1900.2267573696145</v>
      </c>
      <c r="Q236" s="246">
        <f t="shared" si="168"/>
        <v>0.57899305555555558</v>
      </c>
      <c r="R236" s="225">
        <f t="shared" si="169"/>
        <v>18</v>
      </c>
      <c r="S236" s="247">
        <f t="shared" si="170"/>
        <v>158.76000000000002</v>
      </c>
      <c r="T236" s="248">
        <f t="shared" si="170"/>
        <v>20736</v>
      </c>
      <c r="U236" s="247">
        <f t="shared" si="170"/>
        <v>38</v>
      </c>
      <c r="V236" s="248">
        <f t="shared" si="170"/>
        <v>3177</v>
      </c>
      <c r="W236" s="248">
        <f t="shared" si="170"/>
        <v>79930</v>
      </c>
      <c r="X236" s="249">
        <f t="shared" si="170"/>
        <v>75940</v>
      </c>
      <c r="Y236" s="250" t="s">
        <v>8</v>
      </c>
      <c r="Z236" s="251">
        <f t="shared" si="157"/>
        <v>6.5269121813031159</v>
      </c>
      <c r="AA236" s="252">
        <f t="shared" si="158"/>
        <v>25.158954988983318</v>
      </c>
      <c r="AB236" s="195">
        <f t="shared" si="159"/>
        <v>9062.3582766439904</v>
      </c>
      <c r="AC236" s="106">
        <f t="shared" si="171"/>
        <v>2.7578125</v>
      </c>
      <c r="AE236" s="431">
        <v>2723.3560090702945</v>
      </c>
      <c r="AF236" s="132">
        <f t="shared" si="161"/>
        <v>823.12925170068002</v>
      </c>
      <c r="AH236" s="205">
        <v>8914.9659863945581</v>
      </c>
      <c r="AI236" s="132">
        <f t="shared" si="162"/>
        <v>-147.39229024943234</v>
      </c>
    </row>
    <row r="237" spans="1:35" x14ac:dyDescent="0.25">
      <c r="A237" s="90" t="s">
        <v>50</v>
      </c>
      <c r="B237" s="563"/>
      <c r="C237" s="222">
        <v>11.54</v>
      </c>
      <c r="D237" s="223">
        <v>1448</v>
      </c>
      <c r="E237" s="224">
        <f t="shared" si="149"/>
        <v>125.47660311958407</v>
      </c>
      <c r="F237" s="225">
        <f t="shared" si="167"/>
        <v>4</v>
      </c>
      <c r="G237" s="226">
        <v>46.16</v>
      </c>
      <c r="H237" s="227">
        <v>5792</v>
      </c>
      <c r="I237" s="226">
        <v>12</v>
      </c>
      <c r="J237" s="227">
        <v>788</v>
      </c>
      <c r="K237" s="227">
        <v>19600</v>
      </c>
      <c r="L237" s="263">
        <v>18740</v>
      </c>
      <c r="M237" s="250" t="s">
        <v>8</v>
      </c>
      <c r="N237" s="251">
        <f t="shared" si="151"/>
        <v>7.3502538071065988</v>
      </c>
      <c r="O237" s="252">
        <f t="shared" si="152"/>
        <v>24.873096446700508</v>
      </c>
      <c r="P237" s="245">
        <f t="shared" si="153"/>
        <v>1698.4402079722704</v>
      </c>
      <c r="Q237" s="246">
        <f t="shared" si="168"/>
        <v>0.54419889502762431</v>
      </c>
      <c r="R237" s="225">
        <f t="shared" si="169"/>
        <v>18</v>
      </c>
      <c r="S237" s="247">
        <f t="shared" si="170"/>
        <v>207.72</v>
      </c>
      <c r="T237" s="248">
        <f t="shared" si="170"/>
        <v>26064</v>
      </c>
      <c r="U237" s="247">
        <f t="shared" si="170"/>
        <v>55</v>
      </c>
      <c r="V237" s="248">
        <f t="shared" si="170"/>
        <v>4076</v>
      </c>
      <c r="W237" s="248">
        <f t="shared" si="170"/>
        <v>102980</v>
      </c>
      <c r="X237" s="249">
        <f t="shared" si="170"/>
        <v>97730</v>
      </c>
      <c r="Y237" s="250" t="s">
        <v>8</v>
      </c>
      <c r="Z237" s="251">
        <f t="shared" si="157"/>
        <v>6.3945044160942102</v>
      </c>
      <c r="AA237" s="252">
        <f t="shared" si="158"/>
        <v>25.264965652600591</v>
      </c>
      <c r="AB237" s="195">
        <f t="shared" si="159"/>
        <v>8923.7435008665525</v>
      </c>
      <c r="AC237" s="106">
        <f t="shared" si="171"/>
        <v>2.8149171270718232</v>
      </c>
      <c r="AE237" s="431">
        <v>1863.9514731369152</v>
      </c>
      <c r="AF237" s="132">
        <f t="shared" si="161"/>
        <v>165.51126516464478</v>
      </c>
      <c r="AH237" s="205">
        <v>9994.8006932409025</v>
      </c>
      <c r="AI237" s="132">
        <f t="shared" si="162"/>
        <v>1071.0571923743501</v>
      </c>
    </row>
    <row r="238" spans="1:35" x14ac:dyDescent="0.25">
      <c r="A238" s="90" t="s">
        <v>51</v>
      </c>
      <c r="B238" s="563"/>
      <c r="C238" s="222">
        <v>19.36</v>
      </c>
      <c r="D238" s="223">
        <v>2442</v>
      </c>
      <c r="E238" s="224">
        <f t="shared" si="149"/>
        <v>126.13636363636364</v>
      </c>
      <c r="F238" s="225">
        <f t="shared" si="167"/>
        <v>4</v>
      </c>
      <c r="G238" s="226">
        <v>77.44</v>
      </c>
      <c r="H238" s="227">
        <v>9768</v>
      </c>
      <c r="I238" s="226">
        <v>17</v>
      </c>
      <c r="J238" s="227">
        <v>1351</v>
      </c>
      <c r="K238" s="227">
        <v>32360</v>
      </c>
      <c r="L238" s="263">
        <v>30930</v>
      </c>
      <c r="M238" s="250" t="s">
        <v>8</v>
      </c>
      <c r="N238" s="251">
        <f t="shared" si="151"/>
        <v>7.23019985196151</v>
      </c>
      <c r="O238" s="252">
        <f t="shared" si="152"/>
        <v>23.95262768319763</v>
      </c>
      <c r="P238" s="245">
        <f t="shared" si="153"/>
        <v>1671.4876033057851</v>
      </c>
      <c r="Q238" s="246">
        <f t="shared" si="168"/>
        <v>0.55323505323505329</v>
      </c>
      <c r="R238" s="225">
        <f t="shared" si="169"/>
        <v>18</v>
      </c>
      <c r="S238" s="247">
        <f t="shared" si="170"/>
        <v>348.47999999999996</v>
      </c>
      <c r="T238" s="248">
        <f t="shared" si="170"/>
        <v>43956</v>
      </c>
      <c r="U238" s="247">
        <f t="shared" si="170"/>
        <v>89</v>
      </c>
      <c r="V238" s="248">
        <f t="shared" si="170"/>
        <v>7097</v>
      </c>
      <c r="W238" s="248">
        <f t="shared" si="170"/>
        <v>177210</v>
      </c>
      <c r="X238" s="249">
        <f t="shared" si="170"/>
        <v>170370</v>
      </c>
      <c r="Y238" s="250" t="s">
        <v>8</v>
      </c>
      <c r="Z238" s="251">
        <f t="shared" si="157"/>
        <v>6.193602930815838</v>
      </c>
      <c r="AA238" s="252">
        <f t="shared" si="158"/>
        <v>24.969705509370158</v>
      </c>
      <c r="AB238" s="195">
        <f t="shared" si="159"/>
        <v>9153.4090909090919</v>
      </c>
      <c r="AC238" s="106">
        <f t="shared" si="171"/>
        <v>2.906224406224406</v>
      </c>
      <c r="AE238" s="431">
        <v>2073.3471074380168</v>
      </c>
      <c r="AF238" s="132">
        <f t="shared" si="161"/>
        <v>401.85950413223168</v>
      </c>
      <c r="AH238" s="205">
        <v>9693.181818181818</v>
      </c>
      <c r="AI238" s="132">
        <f t="shared" si="162"/>
        <v>539.77272727272612</v>
      </c>
    </row>
    <row r="239" spans="1:35" x14ac:dyDescent="0.25">
      <c r="A239" s="94" t="s">
        <v>52</v>
      </c>
      <c r="B239" s="564"/>
      <c r="C239" s="234">
        <v>16.18</v>
      </c>
      <c r="D239" s="235">
        <v>2228</v>
      </c>
      <c r="E239" s="236">
        <f t="shared" si="149"/>
        <v>137.7008652657602</v>
      </c>
      <c r="F239" s="237">
        <f t="shared" si="167"/>
        <v>4</v>
      </c>
      <c r="G239" s="238">
        <v>64.72</v>
      </c>
      <c r="H239" s="239">
        <v>8912</v>
      </c>
      <c r="I239" s="238">
        <v>16</v>
      </c>
      <c r="J239" s="239">
        <v>1199</v>
      </c>
      <c r="K239" s="239">
        <v>27490</v>
      </c>
      <c r="L239" s="324">
        <v>26280</v>
      </c>
      <c r="M239" s="256" t="s">
        <v>8</v>
      </c>
      <c r="N239" s="325">
        <f t="shared" si="151"/>
        <v>7.4328607172643872</v>
      </c>
      <c r="O239" s="326">
        <f t="shared" si="152"/>
        <v>22.927439532944121</v>
      </c>
      <c r="P239" s="253">
        <f t="shared" si="153"/>
        <v>1699.0111248454882</v>
      </c>
      <c r="Q239" s="246">
        <f t="shared" si="168"/>
        <v>0.53815080789946135</v>
      </c>
      <c r="R239" s="237">
        <f t="shared" si="169"/>
        <v>18</v>
      </c>
      <c r="S239" s="254">
        <f t="shared" si="170"/>
        <v>291.24</v>
      </c>
      <c r="T239" s="255">
        <f t="shared" si="170"/>
        <v>40104</v>
      </c>
      <c r="U239" s="254">
        <f t="shared" si="170"/>
        <v>77</v>
      </c>
      <c r="V239" s="255">
        <f t="shared" si="170"/>
        <v>5737</v>
      </c>
      <c r="W239" s="255">
        <f t="shared" si="170"/>
        <v>134060</v>
      </c>
      <c r="X239" s="249">
        <f t="shared" si="170"/>
        <v>128710</v>
      </c>
      <c r="Y239" s="256" t="s">
        <v>8</v>
      </c>
      <c r="Z239" s="251">
        <f t="shared" si="157"/>
        <v>6.9904131078961127</v>
      </c>
      <c r="AA239" s="252">
        <f t="shared" si="158"/>
        <v>23.367613735401779</v>
      </c>
      <c r="AB239" s="195">
        <f t="shared" si="159"/>
        <v>8285.5377008652667</v>
      </c>
      <c r="AC239" s="106">
        <f t="shared" si="171"/>
        <v>2.5749551166965889</v>
      </c>
      <c r="AE239" s="431">
        <v>1841.1619283065513</v>
      </c>
      <c r="AF239" s="132">
        <f t="shared" si="161"/>
        <v>142.15080346106311</v>
      </c>
      <c r="AH239" s="205">
        <v>7699.0111248454887</v>
      </c>
      <c r="AI239" s="132">
        <f t="shared" si="162"/>
        <v>-586.52657601977808</v>
      </c>
    </row>
    <row r="240" spans="1:35" x14ac:dyDescent="0.25">
      <c r="A240" s="92" t="s">
        <v>24</v>
      </c>
      <c r="B240" s="44"/>
      <c r="C240" s="312">
        <f>SUM(C229:C239)</f>
        <v>164.87</v>
      </c>
      <c r="D240" s="313">
        <f>SUM(D229:D239)</f>
        <v>21069</v>
      </c>
      <c r="E240" s="327">
        <f t="shared" si="149"/>
        <v>127.79159337659974</v>
      </c>
      <c r="F240" s="315"/>
      <c r="G240" s="312">
        <f>SUM(G229:G239)</f>
        <v>714.47</v>
      </c>
      <c r="H240" s="313">
        <f>SUM(H229:H239)</f>
        <v>90988</v>
      </c>
      <c r="I240" s="312">
        <f>SUM(I229:I239)</f>
        <v>172</v>
      </c>
      <c r="J240" s="313">
        <f>SUM(J229:J239)</f>
        <v>13633</v>
      </c>
      <c r="K240" s="313">
        <f>SUM(K229:K239)</f>
        <v>323950</v>
      </c>
      <c r="L240" s="313">
        <f t="shared" ref="L240" si="172">SUM(L229:L239)</f>
        <v>309670</v>
      </c>
      <c r="M240" s="316" t="s">
        <v>8</v>
      </c>
      <c r="N240" s="317">
        <f t="shared" si="151"/>
        <v>6.6740996112374384</v>
      </c>
      <c r="O240" s="318">
        <f t="shared" si="152"/>
        <v>23.762194674686423</v>
      </c>
      <c r="P240" s="319">
        <f t="shared" si="153"/>
        <v>1964.8814217262084</v>
      </c>
      <c r="Q240" s="332">
        <f>J240/D240</f>
        <v>0.64706440742322846</v>
      </c>
      <c r="R240" s="315"/>
      <c r="S240" s="312">
        <f>SUM(S229:S239)</f>
        <v>3000.6499999999996</v>
      </c>
      <c r="T240" s="313">
        <f>SUM(T229:T239)</f>
        <v>383200</v>
      </c>
      <c r="U240" s="312">
        <f>SUM(U229:U239)</f>
        <v>793</v>
      </c>
      <c r="V240" s="313">
        <f>SUM(V229:V239)</f>
        <v>65276</v>
      </c>
      <c r="W240" s="313">
        <f>SUM(W229:W239)</f>
        <v>1592730</v>
      </c>
      <c r="X240" s="249">
        <f t="shared" si="170"/>
        <v>1516110</v>
      </c>
      <c r="Y240" s="316" t="s">
        <v>8</v>
      </c>
      <c r="Z240" s="317">
        <f t="shared" si="157"/>
        <v>5.870457748636559</v>
      </c>
      <c r="AA240" s="318">
        <f t="shared" si="158"/>
        <v>24.39993259390894</v>
      </c>
      <c r="AB240" s="333">
        <f t="shared" si="159"/>
        <v>9660.5204100200153</v>
      </c>
      <c r="AC240" s="107">
        <f>V240/D240</f>
        <v>3.0982011486069583</v>
      </c>
      <c r="AE240" s="431">
        <v>2315.7639352216897</v>
      </c>
      <c r="AF240" s="132">
        <f t="shared" si="161"/>
        <v>350.88251349548136</v>
      </c>
      <c r="AH240" s="205">
        <v>9551.768059683387</v>
      </c>
      <c r="AI240" s="132">
        <f t="shared" si="162"/>
        <v>-108.7523503366283</v>
      </c>
    </row>
    <row r="241" spans="1:35" x14ac:dyDescent="0.25">
      <c r="A241" s="117" t="s">
        <v>16</v>
      </c>
      <c r="B241" s="565">
        <v>2005</v>
      </c>
      <c r="C241" s="240">
        <v>5.16</v>
      </c>
      <c r="D241" s="241">
        <v>525</v>
      </c>
      <c r="E241" s="230">
        <f>D241/C241</f>
        <v>101.74418604651163</v>
      </c>
      <c r="F241" s="242">
        <f t="shared" ref="F241:F249" si="173">G241/C241</f>
        <v>4</v>
      </c>
      <c r="G241" s="243">
        <v>20.64</v>
      </c>
      <c r="H241" s="244">
        <v>2100</v>
      </c>
      <c r="I241" s="243">
        <v>4</v>
      </c>
      <c r="J241" s="244">
        <v>294</v>
      </c>
      <c r="K241" s="244">
        <v>5960</v>
      </c>
      <c r="L241" s="262">
        <v>5700</v>
      </c>
      <c r="M241" s="328" t="s">
        <v>8</v>
      </c>
      <c r="N241" s="329">
        <f t="shared" si="151"/>
        <v>7.1428571428571432</v>
      </c>
      <c r="O241" s="330">
        <f t="shared" si="152"/>
        <v>20.272108843537413</v>
      </c>
      <c r="P241" s="287">
        <f>K241/C241</f>
        <v>1155.0387596899225</v>
      </c>
      <c r="Q241" s="246">
        <f t="shared" ref="Q241:Q251" si="174">J241/D241</f>
        <v>0.56000000000000005</v>
      </c>
      <c r="R241" s="334">
        <f t="shared" ref="R241:R249" si="175">S241/C241</f>
        <v>18</v>
      </c>
      <c r="S241" s="335">
        <f t="shared" ref="S241:X251" si="176">G241+S190</f>
        <v>92.88000000000001</v>
      </c>
      <c r="T241" s="249">
        <f t="shared" si="176"/>
        <v>9450</v>
      </c>
      <c r="U241" s="335">
        <f t="shared" si="176"/>
        <v>18</v>
      </c>
      <c r="V241" s="249">
        <f t="shared" si="176"/>
        <v>1725</v>
      </c>
      <c r="W241" s="249">
        <f t="shared" si="176"/>
        <v>35580</v>
      </c>
      <c r="X241" s="249">
        <f t="shared" si="170"/>
        <v>33790</v>
      </c>
      <c r="Y241" s="328" t="s">
        <v>8</v>
      </c>
      <c r="Z241" s="251">
        <f t="shared" si="157"/>
        <v>5.4782608695652177</v>
      </c>
      <c r="AA241" s="252">
        <f t="shared" si="158"/>
        <v>20.626086956521739</v>
      </c>
      <c r="AB241" s="195">
        <f t="shared" si="159"/>
        <v>6895.3488372093025</v>
      </c>
      <c r="AC241" s="106">
        <f t="shared" ref="AC241:AC251" si="177">V241/D241</f>
        <v>3.2857142857142856</v>
      </c>
      <c r="AE241" s="431">
        <v>2048.4496124031007</v>
      </c>
      <c r="AF241" s="132">
        <f t="shared" si="161"/>
        <v>893.4108527131782</v>
      </c>
      <c r="AH241" s="205">
        <v>7490.3100775193798</v>
      </c>
      <c r="AI241" s="132">
        <f t="shared" si="162"/>
        <v>594.9612403100773</v>
      </c>
    </row>
    <row r="242" spans="1:35" x14ac:dyDescent="0.25">
      <c r="A242" s="90" t="s">
        <v>53</v>
      </c>
      <c r="B242" s="560"/>
      <c r="C242" s="222">
        <v>11.02</v>
      </c>
      <c r="D242" s="223">
        <v>1429</v>
      </c>
      <c r="E242" s="224">
        <f t="shared" ref="E242:E251" si="178">D242/C242</f>
        <v>129.67332123411978</v>
      </c>
      <c r="F242" s="225">
        <f t="shared" si="173"/>
        <v>4</v>
      </c>
      <c r="G242" s="226">
        <v>44.08</v>
      </c>
      <c r="H242" s="227">
        <v>5716</v>
      </c>
      <c r="I242" s="226">
        <v>10</v>
      </c>
      <c r="J242" s="227">
        <v>789</v>
      </c>
      <c r="K242" s="227">
        <v>16350</v>
      </c>
      <c r="L242" s="263">
        <v>15620</v>
      </c>
      <c r="M242" s="250" t="s">
        <v>8</v>
      </c>
      <c r="N242" s="251">
        <f t="shared" si="151"/>
        <v>7.2446134347275031</v>
      </c>
      <c r="O242" s="252">
        <f t="shared" si="152"/>
        <v>20.722433460076047</v>
      </c>
      <c r="P242" s="245">
        <f t="shared" ref="P242:P251" si="179">K242/C242</f>
        <v>1483.6660617059893</v>
      </c>
      <c r="Q242" s="246">
        <f t="shared" si="174"/>
        <v>0.55213435969209235</v>
      </c>
      <c r="R242" s="225">
        <f t="shared" si="175"/>
        <v>18.000000000000004</v>
      </c>
      <c r="S242" s="247">
        <f t="shared" si="176"/>
        <v>198.36</v>
      </c>
      <c r="T242" s="248">
        <f t="shared" si="176"/>
        <v>25722</v>
      </c>
      <c r="U242" s="247">
        <f t="shared" si="176"/>
        <v>51</v>
      </c>
      <c r="V242" s="248">
        <f t="shared" si="176"/>
        <v>4648</v>
      </c>
      <c r="W242" s="248">
        <f t="shared" si="176"/>
        <v>99850</v>
      </c>
      <c r="X242" s="249">
        <f t="shared" si="170"/>
        <v>94780</v>
      </c>
      <c r="Y242" s="250" t="s">
        <v>8</v>
      </c>
      <c r="Z242" s="251">
        <f t="shared" si="157"/>
        <v>5.5339931153184168</v>
      </c>
      <c r="AA242" s="252">
        <f t="shared" si="158"/>
        <v>21.482358003442339</v>
      </c>
      <c r="AB242" s="195">
        <f t="shared" si="159"/>
        <v>9060.7985480943735</v>
      </c>
      <c r="AC242" s="106">
        <f t="shared" si="177"/>
        <v>3.2526242127361793</v>
      </c>
      <c r="AE242" s="431">
        <v>2327.5862068965516</v>
      </c>
      <c r="AF242" s="132">
        <f t="shared" si="161"/>
        <v>843.92014519056238</v>
      </c>
      <c r="AH242" s="205">
        <v>9287.6588021778589</v>
      </c>
      <c r="AI242" s="132">
        <f t="shared" si="162"/>
        <v>226.86025408348542</v>
      </c>
    </row>
    <row r="243" spans="1:35" x14ac:dyDescent="0.25">
      <c r="A243" s="90" t="s">
        <v>54</v>
      </c>
      <c r="B243" s="560"/>
      <c r="C243" s="222">
        <v>4.38</v>
      </c>
      <c r="D243" s="223">
        <v>465</v>
      </c>
      <c r="E243" s="224">
        <f t="shared" si="178"/>
        <v>106.16438356164385</v>
      </c>
      <c r="F243" s="225">
        <f t="shared" si="173"/>
        <v>5</v>
      </c>
      <c r="G243" s="226">
        <v>21.9</v>
      </c>
      <c r="H243" s="227">
        <v>2325</v>
      </c>
      <c r="I243" s="226">
        <v>5</v>
      </c>
      <c r="J243" s="227">
        <v>409</v>
      </c>
      <c r="K243" s="227">
        <v>8120</v>
      </c>
      <c r="L243" s="263">
        <v>7760</v>
      </c>
      <c r="M243" s="250" t="s">
        <v>8</v>
      </c>
      <c r="N243" s="251">
        <f t="shared" si="151"/>
        <v>5.684596577017115</v>
      </c>
      <c r="O243" s="252">
        <f t="shared" si="152"/>
        <v>19.853300733496333</v>
      </c>
      <c r="P243" s="245">
        <f t="shared" si="179"/>
        <v>1853.8812785388129</v>
      </c>
      <c r="Q243" s="246">
        <f t="shared" si="174"/>
        <v>0.87956989247311823</v>
      </c>
      <c r="R243" s="225">
        <f t="shared" si="175"/>
        <v>17.000000000000004</v>
      </c>
      <c r="S243" s="247">
        <f t="shared" si="176"/>
        <v>74.460000000000008</v>
      </c>
      <c r="T243" s="248">
        <f t="shared" si="176"/>
        <v>7905</v>
      </c>
      <c r="U243" s="247">
        <f t="shared" si="176"/>
        <v>20</v>
      </c>
      <c r="V243" s="248">
        <f t="shared" si="176"/>
        <v>1985</v>
      </c>
      <c r="W243" s="248">
        <f t="shared" si="176"/>
        <v>38180</v>
      </c>
      <c r="X243" s="249">
        <f t="shared" si="170"/>
        <v>36230</v>
      </c>
      <c r="Y243" s="250" t="s">
        <v>8</v>
      </c>
      <c r="Z243" s="251">
        <f t="shared" si="157"/>
        <v>3.9823677581863981</v>
      </c>
      <c r="AA243" s="252">
        <f t="shared" si="158"/>
        <v>19.234256926952142</v>
      </c>
      <c r="AB243" s="195">
        <f t="shared" si="159"/>
        <v>8716.8949771689495</v>
      </c>
      <c r="AC243" s="106">
        <f t="shared" si="177"/>
        <v>4.268817204301075</v>
      </c>
      <c r="AE243" s="431">
        <v>2376.7123287671234</v>
      </c>
      <c r="AF243" s="132">
        <f t="shared" si="161"/>
        <v>522.83105022831046</v>
      </c>
      <c r="AH243" s="205">
        <v>9333.3333333333339</v>
      </c>
      <c r="AI243" s="132">
        <f t="shared" si="162"/>
        <v>616.43835616438446</v>
      </c>
    </row>
    <row r="244" spans="1:35" x14ac:dyDescent="0.25">
      <c r="A244" s="90" t="s">
        <v>17</v>
      </c>
      <c r="B244" s="560"/>
      <c r="C244" s="222">
        <v>9.39</v>
      </c>
      <c r="D244" s="223">
        <v>912</v>
      </c>
      <c r="E244" s="224">
        <f t="shared" si="178"/>
        <v>97.124600638977626</v>
      </c>
      <c r="F244" s="225">
        <f t="shared" si="173"/>
        <v>4</v>
      </c>
      <c r="G244" s="226">
        <v>37.56</v>
      </c>
      <c r="H244" s="227">
        <v>3648</v>
      </c>
      <c r="I244" s="226">
        <v>8</v>
      </c>
      <c r="J244" s="227">
        <v>536</v>
      </c>
      <c r="K244" s="227">
        <v>11570</v>
      </c>
      <c r="L244" s="263">
        <v>11060</v>
      </c>
      <c r="M244" s="250" t="s">
        <v>8</v>
      </c>
      <c r="N244" s="251">
        <f t="shared" si="151"/>
        <v>6.8059701492537314</v>
      </c>
      <c r="O244" s="252">
        <f t="shared" si="152"/>
        <v>21.585820895522389</v>
      </c>
      <c r="P244" s="245">
        <f t="shared" si="179"/>
        <v>1232.1618743343981</v>
      </c>
      <c r="Q244" s="246">
        <f t="shared" si="174"/>
        <v>0.58771929824561409</v>
      </c>
      <c r="R244" s="225">
        <f t="shared" si="175"/>
        <v>18</v>
      </c>
      <c r="S244" s="247">
        <f t="shared" si="176"/>
        <v>169.02</v>
      </c>
      <c r="T244" s="248">
        <f t="shared" si="176"/>
        <v>16416</v>
      </c>
      <c r="U244" s="247">
        <f t="shared" si="176"/>
        <v>40</v>
      </c>
      <c r="V244" s="248">
        <f t="shared" si="176"/>
        <v>2986</v>
      </c>
      <c r="W244" s="248">
        <f t="shared" si="176"/>
        <v>64630</v>
      </c>
      <c r="X244" s="249">
        <f t="shared" si="170"/>
        <v>61320</v>
      </c>
      <c r="Y244" s="250" t="s">
        <v>8</v>
      </c>
      <c r="Z244" s="251">
        <f t="shared" si="157"/>
        <v>5.497655726724715</v>
      </c>
      <c r="AA244" s="252">
        <f t="shared" si="158"/>
        <v>21.644340254521097</v>
      </c>
      <c r="AB244" s="195">
        <f t="shared" si="159"/>
        <v>6882.8541001064959</v>
      </c>
      <c r="AC244" s="106">
        <f t="shared" si="177"/>
        <v>3.2741228070175437</v>
      </c>
      <c r="AE244" s="431">
        <v>1559.1054313099041</v>
      </c>
      <c r="AF244" s="132">
        <f t="shared" si="161"/>
        <v>326.943556975506</v>
      </c>
      <c r="AH244" s="205">
        <v>7553.7806176783806</v>
      </c>
      <c r="AI244" s="132">
        <f t="shared" si="162"/>
        <v>670.92651757188469</v>
      </c>
    </row>
    <row r="245" spans="1:35" x14ac:dyDescent="0.25">
      <c r="A245" s="90" t="s">
        <v>55</v>
      </c>
      <c r="B245" s="560"/>
      <c r="C245" s="222">
        <v>4.76</v>
      </c>
      <c r="D245" s="223">
        <v>513</v>
      </c>
      <c r="E245" s="224">
        <f t="shared" si="178"/>
        <v>107.77310924369749</v>
      </c>
      <c r="F245" s="225">
        <f t="shared" si="173"/>
        <v>5</v>
      </c>
      <c r="G245" s="226">
        <v>23.8</v>
      </c>
      <c r="H245" s="227">
        <v>2565</v>
      </c>
      <c r="I245" s="226">
        <v>5</v>
      </c>
      <c r="J245" s="227">
        <v>417</v>
      </c>
      <c r="K245" s="227">
        <v>8280</v>
      </c>
      <c r="L245" s="263">
        <v>7910</v>
      </c>
      <c r="M245" s="250" t="s">
        <v>8</v>
      </c>
      <c r="N245" s="251">
        <f t="shared" si="151"/>
        <v>6.1510791366906474</v>
      </c>
      <c r="O245" s="252">
        <f t="shared" si="152"/>
        <v>19.85611510791367</v>
      </c>
      <c r="P245" s="245">
        <f t="shared" si="179"/>
        <v>1739.4957983193278</v>
      </c>
      <c r="Q245" s="246">
        <f t="shared" si="174"/>
        <v>0.8128654970760234</v>
      </c>
      <c r="R245" s="225">
        <f t="shared" si="175"/>
        <v>17</v>
      </c>
      <c r="S245" s="247">
        <f t="shared" si="176"/>
        <v>80.92</v>
      </c>
      <c r="T245" s="248">
        <f t="shared" si="176"/>
        <v>8721</v>
      </c>
      <c r="U245" s="247">
        <f t="shared" si="176"/>
        <v>21</v>
      </c>
      <c r="V245" s="248">
        <f t="shared" si="176"/>
        <v>2055</v>
      </c>
      <c r="W245" s="248">
        <f t="shared" si="176"/>
        <v>39770</v>
      </c>
      <c r="X245" s="249">
        <f t="shared" si="176"/>
        <v>37730</v>
      </c>
      <c r="Y245" s="250" t="s">
        <v>8</v>
      </c>
      <c r="Z245" s="251">
        <f t="shared" si="157"/>
        <v>4.2437956204379566</v>
      </c>
      <c r="AA245" s="252">
        <f t="shared" si="158"/>
        <v>19.35279805352798</v>
      </c>
      <c r="AB245" s="195">
        <f t="shared" si="159"/>
        <v>8355.042016806723</v>
      </c>
      <c r="AC245" s="106">
        <f t="shared" si="177"/>
        <v>4.0058479532163744</v>
      </c>
      <c r="AE245" s="431">
        <v>2088.2352941176473</v>
      </c>
      <c r="AF245" s="132">
        <f t="shared" si="161"/>
        <v>348.73949579831947</v>
      </c>
      <c r="AH245" s="205">
        <v>9268.90756302521</v>
      </c>
      <c r="AI245" s="132">
        <f t="shared" si="162"/>
        <v>913.865546218487</v>
      </c>
    </row>
    <row r="246" spans="1:35" x14ac:dyDescent="0.25">
      <c r="A246" s="90" t="s">
        <v>56</v>
      </c>
      <c r="B246" s="560"/>
      <c r="C246" s="222">
        <v>0.86</v>
      </c>
      <c r="D246" s="223">
        <v>110</v>
      </c>
      <c r="E246" s="224">
        <f t="shared" si="178"/>
        <v>127.90697674418605</v>
      </c>
      <c r="F246" s="225">
        <f t="shared" si="173"/>
        <v>4</v>
      </c>
      <c r="G246" s="226">
        <v>3.44</v>
      </c>
      <c r="H246" s="227">
        <v>440</v>
      </c>
      <c r="I246" s="226">
        <v>4</v>
      </c>
      <c r="J246" s="227">
        <v>67</v>
      </c>
      <c r="K246" s="227">
        <v>1510</v>
      </c>
      <c r="L246" s="263">
        <v>1440</v>
      </c>
      <c r="M246" s="250" t="s">
        <v>8</v>
      </c>
      <c r="N246" s="251">
        <f t="shared" si="151"/>
        <v>6.5671641791044779</v>
      </c>
      <c r="O246" s="252">
        <f t="shared" si="152"/>
        <v>22.53731343283582</v>
      </c>
      <c r="P246" s="245">
        <f t="shared" si="179"/>
        <v>1755.8139534883721</v>
      </c>
      <c r="Q246" s="246">
        <f t="shared" si="174"/>
        <v>0.60909090909090913</v>
      </c>
      <c r="R246" s="225">
        <f t="shared" si="175"/>
        <v>18</v>
      </c>
      <c r="S246" s="247">
        <f t="shared" si="176"/>
        <v>15.479999999999999</v>
      </c>
      <c r="T246" s="248">
        <f t="shared" si="176"/>
        <v>1980</v>
      </c>
      <c r="U246" s="247">
        <f t="shared" si="176"/>
        <v>18</v>
      </c>
      <c r="V246" s="248">
        <f t="shared" si="176"/>
        <v>321</v>
      </c>
      <c r="W246" s="248">
        <f t="shared" si="176"/>
        <v>7280</v>
      </c>
      <c r="X246" s="249">
        <f t="shared" si="176"/>
        <v>6900</v>
      </c>
      <c r="Y246" s="250" t="s">
        <v>8</v>
      </c>
      <c r="Z246" s="251">
        <f t="shared" si="157"/>
        <v>6.1682242990654208</v>
      </c>
      <c r="AA246" s="252">
        <f t="shared" si="158"/>
        <v>22.679127725856699</v>
      </c>
      <c r="AB246" s="195">
        <f t="shared" si="159"/>
        <v>8465.1162790697672</v>
      </c>
      <c r="AC246" s="106">
        <f t="shared" si="177"/>
        <v>2.918181818181818</v>
      </c>
      <c r="AE246" s="431">
        <v>1767.4418604651164</v>
      </c>
      <c r="AF246" s="132">
        <f t="shared" si="161"/>
        <v>11.627906976744271</v>
      </c>
      <c r="AH246" s="205">
        <v>7581.395348837209</v>
      </c>
      <c r="AI246" s="132">
        <f t="shared" si="162"/>
        <v>-883.7209302325582</v>
      </c>
    </row>
    <row r="247" spans="1:35" x14ac:dyDescent="0.25">
      <c r="A247" s="90" t="s">
        <v>20</v>
      </c>
      <c r="B247" s="560"/>
      <c r="C247" s="212">
        <v>10.08</v>
      </c>
      <c r="D247" s="213">
        <v>1160</v>
      </c>
      <c r="E247" s="214">
        <f t="shared" si="178"/>
        <v>115.07936507936508</v>
      </c>
      <c r="F247" s="215">
        <f t="shared" si="173"/>
        <v>4</v>
      </c>
      <c r="G247" s="216">
        <v>40.32</v>
      </c>
      <c r="H247" s="209">
        <v>4640</v>
      </c>
      <c r="I247" s="216">
        <v>8</v>
      </c>
      <c r="J247" s="209">
        <v>997</v>
      </c>
      <c r="K247" s="209">
        <v>20330</v>
      </c>
      <c r="L247" s="217">
        <v>19430</v>
      </c>
      <c r="M247" s="199" t="s">
        <v>8</v>
      </c>
      <c r="N247" s="200">
        <f t="shared" si="151"/>
        <v>4.6539618856569707</v>
      </c>
      <c r="O247" s="201">
        <f t="shared" si="152"/>
        <v>20.391173520561686</v>
      </c>
      <c r="P247" s="218">
        <f t="shared" si="179"/>
        <v>2016.8650793650793</v>
      </c>
      <c r="Q247" s="219">
        <f t="shared" si="174"/>
        <v>0.85948275862068968</v>
      </c>
      <c r="R247" s="225">
        <f t="shared" si="175"/>
        <v>18</v>
      </c>
      <c r="S247" s="247">
        <f t="shared" si="176"/>
        <v>181.44</v>
      </c>
      <c r="T247" s="248">
        <f t="shared" si="176"/>
        <v>20880</v>
      </c>
      <c r="U247" s="247">
        <f t="shared" si="176"/>
        <v>35</v>
      </c>
      <c r="V247" s="248">
        <f t="shared" si="176"/>
        <v>4578</v>
      </c>
      <c r="W247" s="248">
        <f t="shared" si="176"/>
        <v>92650</v>
      </c>
      <c r="X247" s="249">
        <f t="shared" si="176"/>
        <v>87980</v>
      </c>
      <c r="Y247" s="250" t="s">
        <v>8</v>
      </c>
      <c r="Z247" s="251">
        <f t="shared" si="157"/>
        <v>4.5609436435124513</v>
      </c>
      <c r="AA247" s="252">
        <f t="shared" si="158"/>
        <v>20.238095238095237</v>
      </c>
      <c r="AB247" s="195">
        <f t="shared" si="159"/>
        <v>9191.4682539682544</v>
      </c>
      <c r="AC247" s="106">
        <f t="shared" si="177"/>
        <v>3.9465517241379309</v>
      </c>
      <c r="AE247" s="431">
        <v>1481.1507936507937</v>
      </c>
      <c r="AF247" s="257">
        <f t="shared" si="161"/>
        <v>-535.71428571428555</v>
      </c>
      <c r="AH247" s="205">
        <v>8968.2539682539682</v>
      </c>
      <c r="AI247" s="132">
        <f t="shared" si="162"/>
        <v>-223.21428571428623</v>
      </c>
    </row>
    <row r="248" spans="1:35" x14ac:dyDescent="0.25">
      <c r="A248" s="90" t="s">
        <v>19</v>
      </c>
      <c r="B248" s="560"/>
      <c r="C248" s="222">
        <v>10.83</v>
      </c>
      <c r="D248" s="223">
        <v>1290</v>
      </c>
      <c r="E248" s="224">
        <f t="shared" si="178"/>
        <v>119.11357340720221</v>
      </c>
      <c r="F248" s="225">
        <f t="shared" si="173"/>
        <v>4</v>
      </c>
      <c r="G248" s="226">
        <v>43.32</v>
      </c>
      <c r="H248" s="227">
        <v>5160</v>
      </c>
      <c r="I248" s="226">
        <v>8</v>
      </c>
      <c r="J248" s="227">
        <v>684</v>
      </c>
      <c r="K248" s="227">
        <v>13650</v>
      </c>
      <c r="L248" s="263">
        <v>13050</v>
      </c>
      <c r="M248" s="250" t="s">
        <v>8</v>
      </c>
      <c r="N248" s="251">
        <f t="shared" si="151"/>
        <v>7.5438596491228074</v>
      </c>
      <c r="O248" s="252">
        <f t="shared" si="152"/>
        <v>19.956140350877192</v>
      </c>
      <c r="P248" s="245">
        <f t="shared" si="179"/>
        <v>1260.387811634349</v>
      </c>
      <c r="Q248" s="246">
        <f t="shared" si="174"/>
        <v>0.53023255813953485</v>
      </c>
      <c r="R248" s="225">
        <f t="shared" si="175"/>
        <v>18</v>
      </c>
      <c r="S248" s="247">
        <f t="shared" si="176"/>
        <v>194.94</v>
      </c>
      <c r="T248" s="248">
        <f t="shared" si="176"/>
        <v>23220</v>
      </c>
      <c r="U248" s="247">
        <f t="shared" si="176"/>
        <v>110</v>
      </c>
      <c r="V248" s="248">
        <f t="shared" si="176"/>
        <v>3652</v>
      </c>
      <c r="W248" s="248">
        <f t="shared" si="176"/>
        <v>73880</v>
      </c>
      <c r="X248" s="249">
        <f t="shared" si="176"/>
        <v>70190</v>
      </c>
      <c r="Y248" s="250" t="s">
        <v>8</v>
      </c>
      <c r="Z248" s="251">
        <f t="shared" si="157"/>
        <v>6.35815991237678</v>
      </c>
      <c r="AA248" s="252">
        <f t="shared" si="158"/>
        <v>20.230010952902518</v>
      </c>
      <c r="AB248" s="195">
        <f t="shared" si="159"/>
        <v>6821.7913204062788</v>
      </c>
      <c r="AC248" s="106">
        <f t="shared" si="177"/>
        <v>2.8310077519379844</v>
      </c>
      <c r="AE248" s="431">
        <v>1650.9695290858726</v>
      </c>
      <c r="AF248" s="132">
        <f t="shared" si="161"/>
        <v>390.58171745152367</v>
      </c>
      <c r="AH248" s="205">
        <v>7084.025854108957</v>
      </c>
      <c r="AI248" s="132">
        <f t="shared" si="162"/>
        <v>262.23453370267816</v>
      </c>
    </row>
    <row r="249" spans="1:35" x14ac:dyDescent="0.25">
      <c r="A249" s="94" t="s">
        <v>21</v>
      </c>
      <c r="B249" s="566"/>
      <c r="C249" s="29">
        <v>0.83</v>
      </c>
      <c r="D249" s="30">
        <v>98</v>
      </c>
      <c r="E249" s="32">
        <f t="shared" si="178"/>
        <v>118.07228915662651</v>
      </c>
      <c r="F249" s="7">
        <f t="shared" si="173"/>
        <v>4</v>
      </c>
      <c r="G249" s="6">
        <v>3.32</v>
      </c>
      <c r="H249" s="5">
        <v>392</v>
      </c>
      <c r="I249" s="6">
        <v>4</v>
      </c>
      <c r="J249" s="5">
        <v>47</v>
      </c>
      <c r="K249" s="5">
        <v>980</v>
      </c>
      <c r="L249" s="137">
        <v>940</v>
      </c>
      <c r="M249" s="43" t="s">
        <v>8</v>
      </c>
      <c r="N249" s="37">
        <f t="shared" si="151"/>
        <v>8.3404255319148941</v>
      </c>
      <c r="O249" s="38">
        <f t="shared" si="152"/>
        <v>20.851063829787233</v>
      </c>
      <c r="P249" s="39">
        <f t="shared" si="179"/>
        <v>1180.7228915662652</v>
      </c>
      <c r="Q249" s="100">
        <f t="shared" si="174"/>
        <v>0.47959183673469385</v>
      </c>
      <c r="R249" s="7">
        <f t="shared" si="175"/>
        <v>18</v>
      </c>
      <c r="S249" s="47">
        <f t="shared" si="176"/>
        <v>14.94</v>
      </c>
      <c r="T249" s="48">
        <f t="shared" si="176"/>
        <v>1764</v>
      </c>
      <c r="U249" s="47">
        <f t="shared" si="176"/>
        <v>19</v>
      </c>
      <c r="V249" s="48">
        <f t="shared" si="176"/>
        <v>281</v>
      </c>
      <c r="W249" s="48">
        <f t="shared" si="176"/>
        <v>5840</v>
      </c>
      <c r="X249" s="72">
        <f t="shared" si="176"/>
        <v>5550</v>
      </c>
      <c r="Y249" s="49" t="s">
        <v>8</v>
      </c>
      <c r="Z249" s="21">
        <f t="shared" si="157"/>
        <v>6.277580071174377</v>
      </c>
      <c r="AA249" s="22">
        <f t="shared" si="158"/>
        <v>20.782918149466191</v>
      </c>
      <c r="AB249" s="103">
        <f t="shared" si="159"/>
        <v>7036.1445783132531</v>
      </c>
      <c r="AC249" s="106">
        <f t="shared" si="177"/>
        <v>2.8673469387755102</v>
      </c>
      <c r="AE249" s="431">
        <v>1493.9759036144578</v>
      </c>
      <c r="AF249" s="132">
        <f t="shared" si="161"/>
        <v>313.25301204819266</v>
      </c>
      <c r="AH249" s="205">
        <v>6469.8795180722891</v>
      </c>
      <c r="AI249" s="132">
        <f t="shared" si="162"/>
        <v>-566.26506024096398</v>
      </c>
    </row>
    <row r="250" spans="1:35" ht="15.75" thickBot="1" x14ac:dyDescent="0.3">
      <c r="A250" s="122" t="s">
        <v>24</v>
      </c>
      <c r="B250" s="123"/>
      <c r="C250" s="98">
        <f t="shared" ref="C250:D250" si="180">SUM(C241:C249)</f>
        <v>57.309999999999995</v>
      </c>
      <c r="D250" s="99">
        <f t="shared" si="180"/>
        <v>6502</v>
      </c>
      <c r="E250" s="50">
        <f t="shared" si="178"/>
        <v>113.45314953760253</v>
      </c>
      <c r="F250" s="51"/>
      <c r="G250" s="98">
        <f t="shared" ref="G250:L250" si="181">SUM(G241:G249)</f>
        <v>238.38</v>
      </c>
      <c r="H250" s="99">
        <f t="shared" si="181"/>
        <v>26986</v>
      </c>
      <c r="I250" s="98">
        <f t="shared" si="181"/>
        <v>56</v>
      </c>
      <c r="J250" s="99">
        <f t="shared" si="181"/>
        <v>4240</v>
      </c>
      <c r="K250" s="99">
        <f t="shared" si="181"/>
        <v>86750</v>
      </c>
      <c r="L250" s="99">
        <f t="shared" si="181"/>
        <v>82910</v>
      </c>
      <c r="M250" s="42" t="s">
        <v>8</v>
      </c>
      <c r="N250" s="126">
        <f t="shared" si="151"/>
        <v>6.3646226415094338</v>
      </c>
      <c r="O250" s="127">
        <f t="shared" si="152"/>
        <v>20.459905660377359</v>
      </c>
      <c r="P250" s="110">
        <f t="shared" si="179"/>
        <v>1513.6974350026176</v>
      </c>
      <c r="Q250" s="113">
        <f t="shared" si="174"/>
        <v>0.65210704398646568</v>
      </c>
      <c r="R250" s="51"/>
      <c r="S250" s="98">
        <f t="shared" ref="S250:W250" si="182">SUM(S241:S249)</f>
        <v>1022.44</v>
      </c>
      <c r="T250" s="99">
        <f t="shared" si="182"/>
        <v>116058</v>
      </c>
      <c r="U250" s="98">
        <f t="shared" si="182"/>
        <v>332</v>
      </c>
      <c r="V250" s="99">
        <f t="shared" si="182"/>
        <v>22231</v>
      </c>
      <c r="W250" s="99">
        <f t="shared" si="182"/>
        <v>457660</v>
      </c>
      <c r="X250" s="72">
        <f t="shared" si="176"/>
        <v>434470</v>
      </c>
      <c r="Y250" s="42" t="s">
        <v>8</v>
      </c>
      <c r="Z250" s="126">
        <f t="shared" si="157"/>
        <v>5.2205478835859838</v>
      </c>
      <c r="AA250" s="127">
        <f t="shared" si="158"/>
        <v>20.586568305519322</v>
      </c>
      <c r="AB250" s="128">
        <f t="shared" si="159"/>
        <v>7985.6918513348464</v>
      </c>
      <c r="AC250" s="108">
        <f t="shared" si="177"/>
        <v>3.4191018148262073</v>
      </c>
      <c r="AE250" s="84"/>
    </row>
    <row r="251" spans="1:35" ht="15.75" thickBot="1" x14ac:dyDescent="0.3">
      <c r="A251" s="93" t="s">
        <v>25</v>
      </c>
      <c r="B251" s="52"/>
      <c r="C251" s="40">
        <f t="shared" ref="C251:D251" si="183">C228+C240+C250</f>
        <v>507.90000000000003</v>
      </c>
      <c r="D251" s="41">
        <f t="shared" si="183"/>
        <v>63428</v>
      </c>
      <c r="E251" s="10">
        <f t="shared" si="178"/>
        <v>124.88285095491237</v>
      </c>
      <c r="F251" s="4"/>
      <c r="G251" s="40">
        <f t="shared" ref="G251:L251" si="184">G228+G240+G250</f>
        <v>2152.38</v>
      </c>
      <c r="H251" s="41">
        <f t="shared" si="184"/>
        <v>268538</v>
      </c>
      <c r="I251" s="40">
        <f t="shared" si="184"/>
        <v>513</v>
      </c>
      <c r="J251" s="41">
        <f t="shared" si="184"/>
        <v>41620</v>
      </c>
      <c r="K251" s="41">
        <f t="shared" si="184"/>
        <v>978050</v>
      </c>
      <c r="L251" s="41">
        <f t="shared" si="184"/>
        <v>934900</v>
      </c>
      <c r="M251" s="83" t="s">
        <v>8</v>
      </c>
      <c r="N251" s="12">
        <f t="shared" si="151"/>
        <v>6.4521383950024029</v>
      </c>
      <c r="O251" s="13">
        <f t="shared" si="152"/>
        <v>23.499519461797213</v>
      </c>
      <c r="P251" s="26">
        <f t="shared" si="179"/>
        <v>1925.6743453435715</v>
      </c>
      <c r="Q251" s="114">
        <f t="shared" si="174"/>
        <v>0.6561770826764205</v>
      </c>
      <c r="R251" s="4"/>
      <c r="S251" s="40">
        <f t="shared" ref="S251:W251" si="185">S228+S240+S250</f>
        <v>9195.8000000000011</v>
      </c>
      <c r="T251" s="41">
        <f t="shared" si="185"/>
        <v>1148461</v>
      </c>
      <c r="U251" s="40">
        <f t="shared" si="185"/>
        <v>2423</v>
      </c>
      <c r="V251" s="41">
        <f t="shared" si="185"/>
        <v>196710</v>
      </c>
      <c r="W251" s="41">
        <f t="shared" si="185"/>
        <v>4731820</v>
      </c>
      <c r="X251" s="72">
        <f t="shared" si="176"/>
        <v>4497330</v>
      </c>
      <c r="Y251" s="83" t="s">
        <v>8</v>
      </c>
      <c r="Z251" s="12">
        <f t="shared" si="157"/>
        <v>5.8383457882161558</v>
      </c>
      <c r="AA251" s="13">
        <f t="shared" si="158"/>
        <v>24.054801484418686</v>
      </c>
      <c r="AB251" s="104">
        <f t="shared" si="159"/>
        <v>9316.4402441425464</v>
      </c>
      <c r="AC251" s="109">
        <f t="shared" si="177"/>
        <v>3.1013117235290406</v>
      </c>
      <c r="AE251" s="84"/>
    </row>
    <row r="256" spans="1:35" ht="18.75" x14ac:dyDescent="0.3">
      <c r="A256" s="567" t="s">
        <v>58</v>
      </c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</row>
    <row r="257" spans="1:68" ht="15.75" x14ac:dyDescent="0.25">
      <c r="A257" s="568" t="s">
        <v>62</v>
      </c>
      <c r="B257" s="568"/>
      <c r="C257" s="568"/>
      <c r="D257" s="568"/>
      <c r="E257" s="568"/>
      <c r="F257" s="568"/>
      <c r="G257" s="568"/>
      <c r="H257" s="568"/>
      <c r="I257" s="568"/>
      <c r="J257" s="568"/>
      <c r="K257" s="568"/>
      <c r="L257" s="568"/>
      <c r="M257" s="568"/>
      <c r="N257" s="568"/>
      <c r="O257" s="568"/>
      <c r="P257" s="568"/>
      <c r="Q257" s="568"/>
      <c r="R257" s="568"/>
      <c r="S257" s="568"/>
      <c r="T257" s="568"/>
      <c r="U257" s="568"/>
      <c r="V257" s="568"/>
      <c r="W257" s="568"/>
      <c r="X257" s="568"/>
      <c r="Y257" s="568"/>
      <c r="Z257" s="568"/>
      <c r="AA257" s="568"/>
      <c r="AB257" s="568"/>
      <c r="AC257" s="568"/>
    </row>
    <row r="258" spans="1:68" ht="15.75" x14ac:dyDescent="0.25">
      <c r="A258" s="568" t="s">
        <v>105</v>
      </c>
      <c r="B258" s="568"/>
      <c r="C258" s="568"/>
      <c r="D258" s="568"/>
      <c r="E258" s="568"/>
      <c r="F258" s="568"/>
      <c r="G258" s="568"/>
      <c r="H258" s="568"/>
      <c r="I258" s="568"/>
      <c r="J258" s="568"/>
      <c r="K258" s="568"/>
      <c r="L258" s="568"/>
      <c r="M258" s="568"/>
      <c r="N258" s="568"/>
      <c r="O258" s="568"/>
      <c r="P258" s="568"/>
      <c r="Q258" s="568"/>
      <c r="R258" s="568"/>
      <c r="S258" s="568"/>
      <c r="T258" s="568"/>
      <c r="U258" s="568"/>
      <c r="V258" s="568"/>
      <c r="W258" s="568"/>
      <c r="X258" s="568"/>
      <c r="Y258" s="568"/>
      <c r="Z258" s="568"/>
      <c r="AA258" s="568"/>
      <c r="AB258" s="568"/>
      <c r="AC258" s="568"/>
    </row>
    <row r="259" spans="1:68" ht="19.5" thickBot="1" x14ac:dyDescent="0.35"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111">
        <v>4</v>
      </c>
      <c r="AC259" s="4"/>
    </row>
    <row r="260" spans="1:68" ht="15" customHeight="1" x14ac:dyDescent="0.25">
      <c r="A260" s="569" t="s">
        <v>3</v>
      </c>
      <c r="B260" s="571" t="s">
        <v>2</v>
      </c>
      <c r="C260" s="573" t="s">
        <v>59</v>
      </c>
      <c r="D260" s="573" t="s">
        <v>60</v>
      </c>
      <c r="E260" s="573" t="s">
        <v>23</v>
      </c>
      <c r="F260" s="576" t="s">
        <v>9</v>
      </c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8"/>
      <c r="R260" s="576" t="s">
        <v>10</v>
      </c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9"/>
    </row>
    <row r="261" spans="1:68" ht="51.75" thickBot="1" x14ac:dyDescent="0.3">
      <c r="A261" s="570"/>
      <c r="B261" s="572"/>
      <c r="C261" s="574"/>
      <c r="D261" s="575"/>
      <c r="E261" s="575"/>
      <c r="F261" s="8" t="s">
        <v>14</v>
      </c>
      <c r="G261" s="95" t="s">
        <v>13</v>
      </c>
      <c r="H261" s="95" t="s">
        <v>57</v>
      </c>
      <c r="I261" s="1" t="s">
        <v>4</v>
      </c>
      <c r="J261" s="1" t="s">
        <v>5</v>
      </c>
      <c r="K261" s="1" t="s">
        <v>6</v>
      </c>
      <c r="L261" s="95" t="s">
        <v>64</v>
      </c>
      <c r="M261" s="557" t="s">
        <v>7</v>
      </c>
      <c r="N261" s="558"/>
      <c r="O261" s="1" t="s">
        <v>0</v>
      </c>
      <c r="P261" s="1" t="s">
        <v>1</v>
      </c>
      <c r="Q261" s="95" t="s">
        <v>61</v>
      </c>
      <c r="R261" s="8" t="s">
        <v>14</v>
      </c>
      <c r="S261" s="95" t="s">
        <v>12</v>
      </c>
      <c r="T261" s="95" t="s">
        <v>11</v>
      </c>
      <c r="U261" s="1" t="s">
        <v>4</v>
      </c>
      <c r="V261" s="1" t="s">
        <v>5</v>
      </c>
      <c r="W261" s="1" t="s">
        <v>6</v>
      </c>
      <c r="X261" s="95" t="s">
        <v>65</v>
      </c>
      <c r="Y261" s="557" t="s">
        <v>7</v>
      </c>
      <c r="Z261" s="558"/>
      <c r="AA261" s="1" t="s">
        <v>0</v>
      </c>
      <c r="AB261" s="102" t="s">
        <v>1</v>
      </c>
      <c r="AC261" s="105" t="s">
        <v>15</v>
      </c>
    </row>
    <row r="262" spans="1:68" x14ac:dyDescent="0.25">
      <c r="A262" s="89" t="s">
        <v>26</v>
      </c>
      <c r="B262" s="559">
        <v>1997</v>
      </c>
      <c r="C262" s="78">
        <v>18.91</v>
      </c>
      <c r="D262" s="79">
        <v>2446</v>
      </c>
      <c r="E262" s="31">
        <f t="shared" ref="E262:E291" si="186">D262/C262</f>
        <v>129.34955050237969</v>
      </c>
      <c r="F262" s="64">
        <f t="shared" ref="F262:F278" si="187">G262/C262</f>
        <v>4</v>
      </c>
      <c r="G262" s="65">
        <v>75.64</v>
      </c>
      <c r="H262" s="66">
        <v>9784</v>
      </c>
      <c r="I262" s="65">
        <v>15</v>
      </c>
      <c r="J262" s="66">
        <v>1544</v>
      </c>
      <c r="K262" s="66">
        <v>33960</v>
      </c>
      <c r="L262" s="135">
        <v>32490</v>
      </c>
      <c r="M262" s="67" t="s">
        <v>8</v>
      </c>
      <c r="N262" s="68">
        <f t="shared" ref="N262:N302" si="188">H262/J262</f>
        <v>6.3367875647668397</v>
      </c>
      <c r="O262" s="69">
        <f t="shared" ref="O262:O302" si="189">K262/J262</f>
        <v>21.994818652849741</v>
      </c>
      <c r="P262" s="70">
        <f t="shared" ref="P262:P291" si="190">K262/C262</f>
        <v>1795.8751983077736</v>
      </c>
      <c r="Q262" s="100">
        <f t="shared" ref="Q262:Q278" si="191">J262/D262</f>
        <v>0.63123466884709734</v>
      </c>
      <c r="R262" s="64">
        <f t="shared" ref="R262:R278" si="192">S262/C262</f>
        <v>22</v>
      </c>
      <c r="S262" s="71">
        <f t="shared" ref="S262:X277" si="193">G262+S211</f>
        <v>416.02</v>
      </c>
      <c r="T262" s="72">
        <f t="shared" si="193"/>
        <v>53812</v>
      </c>
      <c r="U262" s="71">
        <f t="shared" si="193"/>
        <v>92</v>
      </c>
      <c r="V262" s="72">
        <f t="shared" si="193"/>
        <v>9128</v>
      </c>
      <c r="W262" s="72">
        <f t="shared" si="193"/>
        <v>205640</v>
      </c>
      <c r="X262" s="72">
        <f t="shared" si="193"/>
        <v>195570</v>
      </c>
      <c r="Y262" s="67" t="s">
        <v>8</v>
      </c>
      <c r="Z262" s="21">
        <f t="shared" ref="Z262:Z302" si="194">T262/V262</f>
        <v>5.895267309377739</v>
      </c>
      <c r="AA262" s="22">
        <f t="shared" ref="AA262:AA302" si="195">W262/V262</f>
        <v>22.528483786152499</v>
      </c>
      <c r="AB262" s="103">
        <f t="shared" ref="AB262:AB302" si="196">W262/C262</f>
        <v>10874.669487043891</v>
      </c>
      <c r="AC262" s="106">
        <f t="shared" ref="AC262:AC278" si="197">V262/D262</f>
        <v>3.7318070318887981</v>
      </c>
      <c r="AE262" s="205">
        <v>2162.8767847699628</v>
      </c>
      <c r="AF262" s="132">
        <f>AE262-P262</f>
        <v>367.00158646218915</v>
      </c>
      <c r="AH262" s="205">
        <v>11001.057641459545</v>
      </c>
      <c r="AI262" s="132">
        <f>AH262-AB262</f>
        <v>126.38815441565384</v>
      </c>
      <c r="BF262" s="89" t="s">
        <v>26</v>
      </c>
      <c r="BG262" s="559">
        <v>1997</v>
      </c>
      <c r="BH262" s="78">
        <v>18.91</v>
      </c>
      <c r="BI262" s="79">
        <v>2446</v>
      </c>
      <c r="BJ262" s="31">
        <f t="shared" ref="BJ262:BJ291" si="198">BI262/BH262</f>
        <v>129.34955050237969</v>
      </c>
      <c r="BK262" s="64">
        <f t="shared" ref="BK262:BK278" si="199">BL262/BH262</f>
        <v>4</v>
      </c>
      <c r="BL262" s="65">
        <v>75.64</v>
      </c>
      <c r="BM262" s="66">
        <v>9784</v>
      </c>
      <c r="BN262" s="65">
        <v>15</v>
      </c>
      <c r="BO262" s="66">
        <v>1544</v>
      </c>
      <c r="BP262" s="66">
        <v>34110</v>
      </c>
    </row>
    <row r="263" spans="1:68" x14ac:dyDescent="0.25">
      <c r="A263" s="90" t="s">
        <v>27</v>
      </c>
      <c r="B263" s="560"/>
      <c r="C263" s="27">
        <v>16.41</v>
      </c>
      <c r="D263" s="28">
        <v>2028</v>
      </c>
      <c r="E263" s="16">
        <f t="shared" si="186"/>
        <v>123.58318098720292</v>
      </c>
      <c r="F263" s="17">
        <f t="shared" si="187"/>
        <v>4</v>
      </c>
      <c r="G263" s="18">
        <v>65.64</v>
      </c>
      <c r="H263" s="19">
        <v>8112</v>
      </c>
      <c r="I263" s="18">
        <v>17</v>
      </c>
      <c r="J263" s="19">
        <v>1316</v>
      </c>
      <c r="K263" s="19">
        <v>29720</v>
      </c>
      <c r="L263" s="136">
        <v>28430</v>
      </c>
      <c r="M263" s="20" t="s">
        <v>8</v>
      </c>
      <c r="N263" s="21">
        <f t="shared" si="188"/>
        <v>6.1641337386018238</v>
      </c>
      <c r="O263" s="22">
        <f t="shared" si="189"/>
        <v>22.583586626139816</v>
      </c>
      <c r="P263" s="23">
        <f t="shared" si="190"/>
        <v>1811.0907982937233</v>
      </c>
      <c r="Q263" s="100">
        <f t="shared" si="191"/>
        <v>0.64891518737672582</v>
      </c>
      <c r="R263" s="17">
        <f t="shared" si="192"/>
        <v>22</v>
      </c>
      <c r="S263" s="24">
        <f t="shared" si="193"/>
        <v>361.02</v>
      </c>
      <c r="T263" s="25">
        <f t="shared" si="193"/>
        <v>44616</v>
      </c>
      <c r="U263" s="24">
        <f t="shared" si="193"/>
        <v>97</v>
      </c>
      <c r="V263" s="25">
        <f t="shared" si="193"/>
        <v>7324</v>
      </c>
      <c r="W263" s="25">
        <f t="shared" si="193"/>
        <v>178130</v>
      </c>
      <c r="X263" s="72">
        <f t="shared" si="193"/>
        <v>169020</v>
      </c>
      <c r="Y263" s="20" t="s">
        <v>8</v>
      </c>
      <c r="Z263" s="21">
        <f t="shared" si="194"/>
        <v>6.091753140360459</v>
      </c>
      <c r="AA263" s="22">
        <f t="shared" si="195"/>
        <v>24.321409066084108</v>
      </c>
      <c r="AB263" s="103">
        <f t="shared" si="196"/>
        <v>10854.966483851311</v>
      </c>
      <c r="AC263" s="106">
        <f t="shared" si="197"/>
        <v>3.611439842209073</v>
      </c>
      <c r="AE263" s="205">
        <v>1911.6392443631933</v>
      </c>
      <c r="AF263" s="132">
        <f t="shared" ref="AF263:AF300" si="200">AE263-P263</f>
        <v>100.54844606946995</v>
      </c>
      <c r="AH263" s="205">
        <v>10480.195003046923</v>
      </c>
      <c r="AI263" s="132">
        <f t="shared" ref="AI263:AI300" si="201">AH263-AB263</f>
        <v>-374.77148080438747</v>
      </c>
      <c r="BF263" s="90" t="s">
        <v>27</v>
      </c>
      <c r="BG263" s="560"/>
      <c r="BH263" s="27">
        <v>16.41</v>
      </c>
      <c r="BI263" s="28">
        <v>2028</v>
      </c>
      <c r="BJ263" s="16">
        <f t="shared" si="198"/>
        <v>123.58318098720292</v>
      </c>
      <c r="BK263" s="17">
        <f t="shared" si="199"/>
        <v>4</v>
      </c>
      <c r="BL263" s="18">
        <v>65.64</v>
      </c>
      <c r="BM263" s="19">
        <v>8112</v>
      </c>
      <c r="BN263" s="18">
        <v>17</v>
      </c>
      <c r="BO263" s="19">
        <v>1316</v>
      </c>
      <c r="BP263" s="19">
        <v>29850</v>
      </c>
    </row>
    <row r="264" spans="1:68" x14ac:dyDescent="0.25">
      <c r="A264" s="90" t="s">
        <v>28</v>
      </c>
      <c r="B264" s="560"/>
      <c r="C264" s="27">
        <v>18.7</v>
      </c>
      <c r="D264" s="28">
        <v>2286</v>
      </c>
      <c r="E264" s="16">
        <f t="shared" si="186"/>
        <v>122.24598930481284</v>
      </c>
      <c r="F264" s="17">
        <f t="shared" si="187"/>
        <v>4</v>
      </c>
      <c r="G264" s="18">
        <v>74.8</v>
      </c>
      <c r="H264" s="19">
        <v>9144</v>
      </c>
      <c r="I264" s="18">
        <v>19</v>
      </c>
      <c r="J264" s="19">
        <v>1701</v>
      </c>
      <c r="K264" s="19">
        <v>38250</v>
      </c>
      <c r="L264" s="136">
        <v>36590</v>
      </c>
      <c r="M264" s="20" t="s">
        <v>8</v>
      </c>
      <c r="N264" s="21">
        <f t="shared" si="188"/>
        <v>5.3756613756613758</v>
      </c>
      <c r="O264" s="22">
        <f t="shared" si="189"/>
        <v>22.486772486772487</v>
      </c>
      <c r="P264" s="23">
        <f t="shared" si="190"/>
        <v>2045.4545454545455</v>
      </c>
      <c r="Q264" s="100">
        <f t="shared" si="191"/>
        <v>0.74409448818897639</v>
      </c>
      <c r="R264" s="17">
        <f t="shared" si="192"/>
        <v>22.000000000000004</v>
      </c>
      <c r="S264" s="24">
        <f t="shared" si="193"/>
        <v>411.40000000000003</v>
      </c>
      <c r="T264" s="25">
        <f t="shared" si="193"/>
        <v>50292</v>
      </c>
      <c r="U264" s="24">
        <f t="shared" si="193"/>
        <v>105</v>
      </c>
      <c r="V264" s="25">
        <f t="shared" si="193"/>
        <v>8789</v>
      </c>
      <c r="W264" s="25">
        <f t="shared" si="193"/>
        <v>214840</v>
      </c>
      <c r="X264" s="72">
        <f t="shared" si="193"/>
        <v>204420</v>
      </c>
      <c r="Y264" s="20" t="s">
        <v>8</v>
      </c>
      <c r="Z264" s="21">
        <f t="shared" si="194"/>
        <v>5.7221526908635791</v>
      </c>
      <c r="AA264" s="22">
        <f t="shared" si="195"/>
        <v>24.44419160314029</v>
      </c>
      <c r="AB264" s="103">
        <f t="shared" si="196"/>
        <v>11488.770053475937</v>
      </c>
      <c r="AC264" s="106">
        <f t="shared" si="197"/>
        <v>3.8447069116360453</v>
      </c>
      <c r="AE264" s="205">
        <v>1593.5828877005349</v>
      </c>
      <c r="AF264" s="132">
        <f t="shared" si="200"/>
        <v>-451.87165775401058</v>
      </c>
      <c r="AH264" s="205">
        <v>10976.470588235294</v>
      </c>
      <c r="AI264" s="132">
        <f t="shared" si="201"/>
        <v>-512.29946524064326</v>
      </c>
      <c r="BF264" s="90" t="s">
        <v>28</v>
      </c>
      <c r="BG264" s="560"/>
      <c r="BH264" s="27">
        <v>18.7</v>
      </c>
      <c r="BI264" s="28">
        <v>2286</v>
      </c>
      <c r="BJ264" s="16">
        <f t="shared" si="198"/>
        <v>122.24598930481284</v>
      </c>
      <c r="BK264" s="17">
        <f t="shared" si="199"/>
        <v>4</v>
      </c>
      <c r="BL264" s="18">
        <v>74.8</v>
      </c>
      <c r="BM264" s="19">
        <v>9144</v>
      </c>
      <c r="BN264" s="18">
        <v>19</v>
      </c>
      <c r="BO264" s="19">
        <v>1701</v>
      </c>
      <c r="BP264" s="19">
        <v>38420</v>
      </c>
    </row>
    <row r="265" spans="1:68" x14ac:dyDescent="0.25">
      <c r="A265" s="90" t="s">
        <v>29</v>
      </c>
      <c r="B265" s="560"/>
      <c r="C265" s="27">
        <v>17.149999999999999</v>
      </c>
      <c r="D265" s="28">
        <v>2151</v>
      </c>
      <c r="E265" s="16">
        <f t="shared" si="186"/>
        <v>125.42274052478135</v>
      </c>
      <c r="F265" s="17">
        <f t="shared" si="187"/>
        <v>4</v>
      </c>
      <c r="G265" s="18">
        <v>68.599999999999994</v>
      </c>
      <c r="H265" s="19">
        <v>8604</v>
      </c>
      <c r="I265" s="18">
        <v>17</v>
      </c>
      <c r="J265" s="19">
        <v>1367</v>
      </c>
      <c r="K265" s="19">
        <v>30610</v>
      </c>
      <c r="L265" s="136">
        <v>29280</v>
      </c>
      <c r="M265" s="20" t="s">
        <v>8</v>
      </c>
      <c r="N265" s="21">
        <f t="shared" si="188"/>
        <v>6.2940746159473298</v>
      </c>
      <c r="O265" s="22">
        <f t="shared" si="189"/>
        <v>22.392099487929773</v>
      </c>
      <c r="P265" s="23">
        <f t="shared" si="190"/>
        <v>1784.8396501457728</v>
      </c>
      <c r="Q265" s="100">
        <f t="shared" si="191"/>
        <v>0.63551836355183633</v>
      </c>
      <c r="R265" s="17">
        <f t="shared" si="192"/>
        <v>22.358600583090375</v>
      </c>
      <c r="S265" s="24">
        <f t="shared" si="193"/>
        <v>383.44999999999993</v>
      </c>
      <c r="T265" s="25">
        <f t="shared" si="193"/>
        <v>48094</v>
      </c>
      <c r="U265" s="24">
        <f t="shared" si="193"/>
        <v>94</v>
      </c>
      <c r="V265" s="25">
        <f t="shared" si="193"/>
        <v>8335</v>
      </c>
      <c r="W265" s="25">
        <f t="shared" si="193"/>
        <v>204750</v>
      </c>
      <c r="X265" s="72">
        <f t="shared" si="193"/>
        <v>194660</v>
      </c>
      <c r="Y265" s="20" t="s">
        <v>8</v>
      </c>
      <c r="Z265" s="21">
        <f t="shared" si="194"/>
        <v>5.7701259748050386</v>
      </c>
      <c r="AA265" s="22">
        <f t="shared" si="195"/>
        <v>24.565086982603479</v>
      </c>
      <c r="AB265" s="103">
        <f t="shared" si="196"/>
        <v>11938.775510204083</v>
      </c>
      <c r="AC265" s="106">
        <f t="shared" si="197"/>
        <v>3.8749418874941886</v>
      </c>
      <c r="AE265" s="205">
        <v>1732.9446064139943</v>
      </c>
      <c r="AF265" s="132">
        <f t="shared" si="200"/>
        <v>-51.895043731778514</v>
      </c>
      <c r="AH265" s="205">
        <v>11434.402332361517</v>
      </c>
      <c r="AI265" s="132">
        <f t="shared" si="201"/>
        <v>-504.37317784256629</v>
      </c>
      <c r="BF265" s="90" t="s">
        <v>29</v>
      </c>
      <c r="BG265" s="560"/>
      <c r="BH265" s="27">
        <v>17.149999999999999</v>
      </c>
      <c r="BI265" s="28">
        <v>2151</v>
      </c>
      <c r="BJ265" s="16">
        <f t="shared" si="198"/>
        <v>125.42274052478135</v>
      </c>
      <c r="BK265" s="17">
        <f t="shared" si="199"/>
        <v>4</v>
      </c>
      <c r="BL265" s="18">
        <v>68.599999999999994</v>
      </c>
      <c r="BM265" s="19">
        <v>8604</v>
      </c>
      <c r="BN265" s="18">
        <v>17</v>
      </c>
      <c r="BO265" s="19">
        <v>1367</v>
      </c>
      <c r="BP265" s="19">
        <v>30740</v>
      </c>
    </row>
    <row r="266" spans="1:68" x14ac:dyDescent="0.25">
      <c r="A266" s="90" t="s">
        <v>30</v>
      </c>
      <c r="B266" s="560"/>
      <c r="C266" s="27">
        <v>16.600000000000001</v>
      </c>
      <c r="D266" s="28">
        <v>2133</v>
      </c>
      <c r="E266" s="16">
        <f t="shared" si="186"/>
        <v>128.49397590361446</v>
      </c>
      <c r="F266" s="17">
        <f t="shared" si="187"/>
        <v>4</v>
      </c>
      <c r="G266" s="18">
        <v>66.400000000000006</v>
      </c>
      <c r="H266" s="19">
        <v>8532</v>
      </c>
      <c r="I266" s="18">
        <v>16</v>
      </c>
      <c r="J266" s="19">
        <v>1252</v>
      </c>
      <c r="K266" s="19">
        <v>28630</v>
      </c>
      <c r="L266" s="136">
        <v>27390</v>
      </c>
      <c r="M266" s="20" t="s">
        <v>8</v>
      </c>
      <c r="N266" s="21">
        <f t="shared" si="188"/>
        <v>6.8146964856230028</v>
      </c>
      <c r="O266" s="22">
        <f t="shared" si="189"/>
        <v>22.86741214057508</v>
      </c>
      <c r="P266" s="23">
        <f t="shared" si="190"/>
        <v>1724.6987951807228</v>
      </c>
      <c r="Q266" s="100">
        <f t="shared" si="191"/>
        <v>0.58696671354899199</v>
      </c>
      <c r="R266" s="17">
        <f t="shared" si="192"/>
        <v>23.000000000000004</v>
      </c>
      <c r="S266" s="24">
        <f t="shared" si="193"/>
        <v>381.80000000000007</v>
      </c>
      <c r="T266" s="25">
        <f t="shared" si="193"/>
        <v>49059</v>
      </c>
      <c r="U266" s="24">
        <f t="shared" si="193"/>
        <v>95</v>
      </c>
      <c r="V266" s="25">
        <f t="shared" si="193"/>
        <v>8190</v>
      </c>
      <c r="W266" s="25">
        <f t="shared" si="193"/>
        <v>202130</v>
      </c>
      <c r="X266" s="72">
        <f t="shared" si="193"/>
        <v>192190</v>
      </c>
      <c r="Y266" s="20" t="s">
        <v>8</v>
      </c>
      <c r="Z266" s="21">
        <f t="shared" si="194"/>
        <v>5.9901098901098901</v>
      </c>
      <c r="AA266" s="22">
        <f t="shared" si="195"/>
        <v>24.680097680097681</v>
      </c>
      <c r="AB266" s="103">
        <f t="shared" si="196"/>
        <v>12176.506024096385</v>
      </c>
      <c r="AC266" s="106">
        <f t="shared" si="197"/>
        <v>3.8396624472573841</v>
      </c>
      <c r="AE266" s="205">
        <v>1919.8795180722891</v>
      </c>
      <c r="AF266" s="132">
        <f t="shared" si="200"/>
        <v>195.18072289156635</v>
      </c>
      <c r="AH266" s="205">
        <v>11145.180722891566</v>
      </c>
      <c r="AI266" s="132">
        <f t="shared" si="201"/>
        <v>-1031.325301204819</v>
      </c>
      <c r="BF266" s="90" t="s">
        <v>30</v>
      </c>
      <c r="BG266" s="560"/>
      <c r="BH266" s="27">
        <v>16.600000000000001</v>
      </c>
      <c r="BI266" s="28">
        <v>2133</v>
      </c>
      <c r="BJ266" s="16">
        <f t="shared" si="198"/>
        <v>128.49397590361446</v>
      </c>
      <c r="BK266" s="17">
        <f t="shared" si="199"/>
        <v>4</v>
      </c>
      <c r="BL266" s="18">
        <v>66.400000000000006</v>
      </c>
      <c r="BM266" s="19">
        <v>8532</v>
      </c>
      <c r="BN266" s="18">
        <v>16</v>
      </c>
      <c r="BO266" s="19">
        <v>1252</v>
      </c>
      <c r="BP266" s="19">
        <v>28750</v>
      </c>
    </row>
    <row r="267" spans="1:68" x14ac:dyDescent="0.25">
      <c r="A267" s="90" t="s">
        <v>31</v>
      </c>
      <c r="B267" s="560"/>
      <c r="C267" s="27">
        <v>14.28</v>
      </c>
      <c r="D267" s="28">
        <v>1762</v>
      </c>
      <c r="E267" s="16">
        <f t="shared" si="186"/>
        <v>123.38935574229693</v>
      </c>
      <c r="F267" s="17">
        <f t="shared" si="187"/>
        <v>4</v>
      </c>
      <c r="G267" s="18">
        <v>57.12</v>
      </c>
      <c r="H267" s="19">
        <v>7048</v>
      </c>
      <c r="I267" s="18">
        <v>15</v>
      </c>
      <c r="J267" s="19">
        <v>1206</v>
      </c>
      <c r="K267" s="19">
        <v>25630</v>
      </c>
      <c r="L267" s="136">
        <v>24520</v>
      </c>
      <c r="M267" s="20" t="s">
        <v>8</v>
      </c>
      <c r="N267" s="21">
        <f t="shared" si="188"/>
        <v>5.8441127694859034</v>
      </c>
      <c r="O267" s="22">
        <f t="shared" si="189"/>
        <v>21.252072968490879</v>
      </c>
      <c r="P267" s="23">
        <f t="shared" si="190"/>
        <v>1794.8179271708684</v>
      </c>
      <c r="Q267" s="100">
        <f t="shared" si="191"/>
        <v>0.68444948921679905</v>
      </c>
      <c r="R267" s="17">
        <f t="shared" si="192"/>
        <v>22</v>
      </c>
      <c r="S267" s="24">
        <f t="shared" si="193"/>
        <v>314.15999999999997</v>
      </c>
      <c r="T267" s="25">
        <f t="shared" si="193"/>
        <v>38764</v>
      </c>
      <c r="U267" s="24">
        <f t="shared" si="193"/>
        <v>87</v>
      </c>
      <c r="V267" s="25">
        <f t="shared" si="193"/>
        <v>6575</v>
      </c>
      <c r="W267" s="25">
        <f t="shared" si="193"/>
        <v>147520</v>
      </c>
      <c r="X267" s="72">
        <f t="shared" si="193"/>
        <v>140250</v>
      </c>
      <c r="Y267" s="20" t="s">
        <v>8</v>
      </c>
      <c r="Z267" s="21">
        <f t="shared" si="194"/>
        <v>5.8956653992395438</v>
      </c>
      <c r="AA267" s="22">
        <f t="shared" si="195"/>
        <v>22.436501901140684</v>
      </c>
      <c r="AB267" s="103">
        <f t="shared" si="196"/>
        <v>10330.532212885155</v>
      </c>
      <c r="AC267" s="106">
        <f t="shared" si="197"/>
        <v>3.73155505107832</v>
      </c>
      <c r="AE267" s="205">
        <v>2180.6722689075632</v>
      </c>
      <c r="AF267" s="132">
        <f t="shared" si="200"/>
        <v>385.85434173669478</v>
      </c>
      <c r="AH267" s="205">
        <v>10130.952380952382</v>
      </c>
      <c r="AI267" s="132">
        <f t="shared" si="201"/>
        <v>-199.57983193277323</v>
      </c>
      <c r="BF267" s="90" t="s">
        <v>31</v>
      </c>
      <c r="BG267" s="560"/>
      <c r="BH267" s="27">
        <v>14.28</v>
      </c>
      <c r="BI267" s="28">
        <v>1762</v>
      </c>
      <c r="BJ267" s="16">
        <f t="shared" si="198"/>
        <v>123.38935574229693</v>
      </c>
      <c r="BK267" s="17">
        <f t="shared" si="199"/>
        <v>4</v>
      </c>
      <c r="BL267" s="18">
        <v>57.12</v>
      </c>
      <c r="BM267" s="19">
        <v>7048</v>
      </c>
      <c r="BN267" s="18">
        <v>15</v>
      </c>
      <c r="BO267" s="19">
        <v>1206</v>
      </c>
      <c r="BP267" s="19">
        <v>25740</v>
      </c>
    </row>
    <row r="268" spans="1:68" x14ac:dyDescent="0.25">
      <c r="A268" s="90" t="s">
        <v>32</v>
      </c>
      <c r="B268" s="560"/>
      <c r="C268" s="27">
        <v>19.53</v>
      </c>
      <c r="D268" s="28">
        <v>2423</v>
      </c>
      <c r="E268" s="16">
        <f t="shared" si="186"/>
        <v>124.06554019457245</v>
      </c>
      <c r="F268" s="17">
        <f t="shared" si="187"/>
        <v>4</v>
      </c>
      <c r="G268" s="18">
        <v>78.12</v>
      </c>
      <c r="H268" s="19">
        <v>9692</v>
      </c>
      <c r="I268" s="18">
        <v>19</v>
      </c>
      <c r="J268" s="19">
        <v>1826</v>
      </c>
      <c r="K268" s="19">
        <v>43450</v>
      </c>
      <c r="L268" s="136">
        <v>41570</v>
      </c>
      <c r="M268" s="20" t="s">
        <v>8</v>
      </c>
      <c r="N268" s="21">
        <f t="shared" si="188"/>
        <v>5.3077765607886089</v>
      </c>
      <c r="O268" s="22">
        <f t="shared" si="189"/>
        <v>23.795180722891565</v>
      </c>
      <c r="P268" s="23">
        <f t="shared" si="190"/>
        <v>2224.7823860727085</v>
      </c>
      <c r="Q268" s="100">
        <f t="shared" si="191"/>
        <v>0.7536112257531985</v>
      </c>
      <c r="R268" s="17">
        <f t="shared" si="192"/>
        <v>22</v>
      </c>
      <c r="S268" s="24">
        <f t="shared" si="193"/>
        <v>429.66</v>
      </c>
      <c r="T268" s="25">
        <f t="shared" si="193"/>
        <v>53306</v>
      </c>
      <c r="U268" s="24">
        <f t="shared" si="193"/>
        <v>102</v>
      </c>
      <c r="V268" s="25">
        <f t="shared" si="193"/>
        <v>8789</v>
      </c>
      <c r="W268" s="25">
        <f t="shared" si="193"/>
        <v>216230</v>
      </c>
      <c r="X268" s="72">
        <f t="shared" si="193"/>
        <v>205620</v>
      </c>
      <c r="Y268" s="20" t="s">
        <v>8</v>
      </c>
      <c r="Z268" s="21">
        <f t="shared" si="194"/>
        <v>6.0650813516896118</v>
      </c>
      <c r="AA268" s="22">
        <f t="shared" si="195"/>
        <v>24.602343838889521</v>
      </c>
      <c r="AB268" s="103">
        <f t="shared" si="196"/>
        <v>11071.684587813619</v>
      </c>
      <c r="AC268" s="106">
        <f t="shared" si="197"/>
        <v>3.6273215022699135</v>
      </c>
      <c r="AE268" s="205">
        <v>2073.2206861239119</v>
      </c>
      <c r="AF268" s="132">
        <f t="shared" si="200"/>
        <v>-151.56169994879656</v>
      </c>
      <c r="AH268" s="205">
        <v>11371.735791090628</v>
      </c>
      <c r="AI268" s="132">
        <f t="shared" si="201"/>
        <v>300.05120327700934</v>
      </c>
      <c r="BF268" s="90" t="s">
        <v>32</v>
      </c>
      <c r="BG268" s="560"/>
      <c r="BH268" s="27">
        <v>19.53</v>
      </c>
      <c r="BI268" s="28">
        <v>2423</v>
      </c>
      <c r="BJ268" s="16">
        <f t="shared" si="198"/>
        <v>124.06554019457245</v>
      </c>
      <c r="BK268" s="17">
        <f t="shared" si="199"/>
        <v>4</v>
      </c>
      <c r="BL268" s="18">
        <v>78.12</v>
      </c>
      <c r="BM268" s="19">
        <v>9692</v>
      </c>
      <c r="BN268" s="18">
        <v>19</v>
      </c>
      <c r="BO268" s="19">
        <v>1826</v>
      </c>
      <c r="BP268" s="19">
        <v>43640</v>
      </c>
    </row>
    <row r="269" spans="1:68" x14ac:dyDescent="0.25">
      <c r="A269" s="90" t="s">
        <v>33</v>
      </c>
      <c r="B269" s="560"/>
      <c r="C269" s="27">
        <v>19.88</v>
      </c>
      <c r="D269" s="28">
        <v>2473</v>
      </c>
      <c r="E269" s="16">
        <f t="shared" si="186"/>
        <v>124.39637826961771</v>
      </c>
      <c r="F269" s="17">
        <f t="shared" si="187"/>
        <v>4</v>
      </c>
      <c r="G269" s="18">
        <v>79.52</v>
      </c>
      <c r="H269" s="19">
        <v>9892</v>
      </c>
      <c r="I269" s="18">
        <v>22</v>
      </c>
      <c r="J269" s="19">
        <v>2078</v>
      </c>
      <c r="K269" s="19">
        <v>46750</v>
      </c>
      <c r="L269" s="136">
        <v>44720</v>
      </c>
      <c r="M269" s="20" t="s">
        <v>8</v>
      </c>
      <c r="N269" s="21">
        <f t="shared" si="188"/>
        <v>4.7603464870067373</v>
      </c>
      <c r="O269" s="22">
        <f t="shared" si="189"/>
        <v>22.497593840230991</v>
      </c>
      <c r="P269" s="23">
        <f t="shared" si="190"/>
        <v>2351.6096579476862</v>
      </c>
      <c r="Q269" s="100">
        <f t="shared" si="191"/>
        <v>0.84027496967246262</v>
      </c>
      <c r="R269" s="17">
        <f t="shared" si="192"/>
        <v>22.150905432595572</v>
      </c>
      <c r="S269" s="24">
        <f t="shared" si="193"/>
        <v>440.35999999999996</v>
      </c>
      <c r="T269" s="25">
        <f t="shared" si="193"/>
        <v>54779</v>
      </c>
      <c r="U269" s="24">
        <f t="shared" si="193"/>
        <v>112</v>
      </c>
      <c r="V269" s="25">
        <f t="shared" si="193"/>
        <v>9470</v>
      </c>
      <c r="W269" s="25">
        <f t="shared" si="193"/>
        <v>230050</v>
      </c>
      <c r="X269" s="72">
        <f t="shared" si="193"/>
        <v>218780</v>
      </c>
      <c r="Y269" s="20" t="s">
        <v>8</v>
      </c>
      <c r="Z269" s="21">
        <f t="shared" si="194"/>
        <v>5.7844772967265046</v>
      </c>
      <c r="AA269" s="22">
        <f t="shared" si="195"/>
        <v>24.292502639915522</v>
      </c>
      <c r="AB269" s="103">
        <f t="shared" si="196"/>
        <v>11571.931589537224</v>
      </c>
      <c r="AC269" s="106">
        <f t="shared" si="197"/>
        <v>3.8293570562070358</v>
      </c>
      <c r="AE269" s="205">
        <v>1833.5010060362174</v>
      </c>
      <c r="AF269" s="132">
        <f t="shared" si="200"/>
        <v>-518.10865191146877</v>
      </c>
      <c r="AH269" s="205">
        <v>11980.885311871229</v>
      </c>
      <c r="AI269" s="132">
        <f t="shared" si="201"/>
        <v>408.95372233400485</v>
      </c>
      <c r="BF269" s="90" t="s">
        <v>33</v>
      </c>
      <c r="BG269" s="560"/>
      <c r="BH269" s="27">
        <v>19.88</v>
      </c>
      <c r="BI269" s="28">
        <v>2473</v>
      </c>
      <c r="BJ269" s="16">
        <f t="shared" si="198"/>
        <v>124.39637826961771</v>
      </c>
      <c r="BK269" s="17">
        <f t="shared" si="199"/>
        <v>4</v>
      </c>
      <c r="BL269" s="18">
        <v>79.52</v>
      </c>
      <c r="BM269" s="19">
        <v>9892</v>
      </c>
      <c r="BN269" s="18">
        <v>22</v>
      </c>
      <c r="BO269" s="19">
        <v>2078</v>
      </c>
      <c r="BP269" s="19">
        <v>46950</v>
      </c>
    </row>
    <row r="270" spans="1:68" x14ac:dyDescent="0.25">
      <c r="A270" s="90" t="s">
        <v>34</v>
      </c>
      <c r="B270" s="560"/>
      <c r="C270" s="27">
        <v>19.899999999999999</v>
      </c>
      <c r="D270" s="28">
        <v>2485</v>
      </c>
      <c r="E270" s="16">
        <f t="shared" si="186"/>
        <v>124.87437185929649</v>
      </c>
      <c r="F270" s="17">
        <f t="shared" si="187"/>
        <v>4</v>
      </c>
      <c r="G270" s="18">
        <v>79.599999999999994</v>
      </c>
      <c r="H270" s="19">
        <v>9940</v>
      </c>
      <c r="I270" s="18">
        <v>18</v>
      </c>
      <c r="J270" s="19">
        <v>1860</v>
      </c>
      <c r="K270" s="19">
        <v>42200</v>
      </c>
      <c r="L270" s="136">
        <v>40370</v>
      </c>
      <c r="M270" s="20" t="s">
        <v>8</v>
      </c>
      <c r="N270" s="21">
        <f t="shared" si="188"/>
        <v>5.344086021505376</v>
      </c>
      <c r="O270" s="22">
        <f t="shared" si="189"/>
        <v>22.688172043010752</v>
      </c>
      <c r="P270" s="23">
        <f t="shared" si="190"/>
        <v>2120.6030150753772</v>
      </c>
      <c r="Q270" s="100">
        <f t="shared" si="191"/>
        <v>0.74849094567404428</v>
      </c>
      <c r="R270" s="17">
        <f t="shared" si="192"/>
        <v>22.201005025125628</v>
      </c>
      <c r="S270" s="24">
        <f t="shared" si="193"/>
        <v>441.79999999999995</v>
      </c>
      <c r="T270" s="25">
        <f t="shared" si="193"/>
        <v>55169</v>
      </c>
      <c r="U270" s="24">
        <f t="shared" si="193"/>
        <v>105</v>
      </c>
      <c r="V270" s="25">
        <f t="shared" si="193"/>
        <v>9958</v>
      </c>
      <c r="W270" s="25">
        <f t="shared" si="193"/>
        <v>244850</v>
      </c>
      <c r="X270" s="72">
        <f t="shared" si="193"/>
        <v>232920</v>
      </c>
      <c r="Y270" s="20" t="s">
        <v>8</v>
      </c>
      <c r="Z270" s="21">
        <f t="shared" si="194"/>
        <v>5.5401687085760196</v>
      </c>
      <c r="AA270" s="22">
        <f t="shared" si="195"/>
        <v>24.588270737095801</v>
      </c>
      <c r="AB270" s="103">
        <f t="shared" si="196"/>
        <v>12304.020100502514</v>
      </c>
      <c r="AC270" s="106">
        <f t="shared" si="197"/>
        <v>4.0072434607645873</v>
      </c>
      <c r="AE270" s="205">
        <v>1898.994974874372</v>
      </c>
      <c r="AF270" s="132">
        <f t="shared" si="200"/>
        <v>-221.60804020100522</v>
      </c>
      <c r="AH270" s="205">
        <v>12613.065326633166</v>
      </c>
      <c r="AI270" s="132">
        <f t="shared" si="201"/>
        <v>309.04522613065274</v>
      </c>
      <c r="BF270" s="90" t="s">
        <v>34</v>
      </c>
      <c r="BG270" s="560"/>
      <c r="BH270" s="27">
        <v>19.899999999999999</v>
      </c>
      <c r="BI270" s="28">
        <v>2485</v>
      </c>
      <c r="BJ270" s="16">
        <f t="shared" si="198"/>
        <v>124.87437185929649</v>
      </c>
      <c r="BK270" s="17">
        <f t="shared" si="199"/>
        <v>4</v>
      </c>
      <c r="BL270" s="18">
        <v>79.599999999999994</v>
      </c>
      <c r="BM270" s="19">
        <v>9940</v>
      </c>
      <c r="BN270" s="18">
        <v>18</v>
      </c>
      <c r="BO270" s="19">
        <v>1860</v>
      </c>
      <c r="BP270" s="19">
        <v>42380</v>
      </c>
    </row>
    <row r="271" spans="1:68" x14ac:dyDescent="0.25">
      <c r="A271" s="90" t="s">
        <v>35</v>
      </c>
      <c r="B271" s="560"/>
      <c r="C271" s="27">
        <v>16.489999999999998</v>
      </c>
      <c r="D271" s="28">
        <v>2171</v>
      </c>
      <c r="E271" s="16">
        <f t="shared" si="186"/>
        <v>131.65554881746513</v>
      </c>
      <c r="F271" s="17">
        <f t="shared" si="187"/>
        <v>5.0000000000000009</v>
      </c>
      <c r="G271" s="18">
        <v>82.45</v>
      </c>
      <c r="H271" s="19">
        <v>10855</v>
      </c>
      <c r="I271" s="18">
        <v>20</v>
      </c>
      <c r="J271" s="19">
        <v>1710</v>
      </c>
      <c r="K271" s="19">
        <v>39600</v>
      </c>
      <c r="L271" s="136">
        <v>37880</v>
      </c>
      <c r="M271" s="20" t="s">
        <v>8</v>
      </c>
      <c r="N271" s="21">
        <f t="shared" si="188"/>
        <v>6.3479532163742691</v>
      </c>
      <c r="O271" s="22">
        <f t="shared" si="189"/>
        <v>23.157894736842106</v>
      </c>
      <c r="P271" s="23">
        <f t="shared" si="190"/>
        <v>2401.4554275318378</v>
      </c>
      <c r="Q271" s="100">
        <f t="shared" si="191"/>
        <v>0.78765545831414097</v>
      </c>
      <c r="R271" s="17">
        <f t="shared" si="192"/>
        <v>23</v>
      </c>
      <c r="S271" s="24">
        <f t="shared" si="193"/>
        <v>379.27</v>
      </c>
      <c r="T271" s="25">
        <f t="shared" si="193"/>
        <v>49933</v>
      </c>
      <c r="U271" s="24">
        <f t="shared" si="193"/>
        <v>102</v>
      </c>
      <c r="V271" s="25">
        <f t="shared" si="193"/>
        <v>8223</v>
      </c>
      <c r="W271" s="25">
        <f t="shared" si="193"/>
        <v>205260</v>
      </c>
      <c r="X271" s="72">
        <f t="shared" si="193"/>
        <v>195290</v>
      </c>
      <c r="Y271" s="20" t="s">
        <v>8</v>
      </c>
      <c r="Z271" s="21">
        <f t="shared" si="194"/>
        <v>6.0723580201872798</v>
      </c>
      <c r="AA271" s="22">
        <f t="shared" si="195"/>
        <v>24.961692812842028</v>
      </c>
      <c r="AB271" s="103">
        <f t="shared" si="196"/>
        <v>12447.543966040026</v>
      </c>
      <c r="AC271" s="106">
        <f t="shared" si="197"/>
        <v>3.7876554583141409</v>
      </c>
      <c r="AE271" s="205">
        <v>2391.146149181322</v>
      </c>
      <c r="AF271" s="132">
        <f t="shared" si="200"/>
        <v>-10.309278350515797</v>
      </c>
      <c r="AH271" s="205">
        <v>12750.758035172834</v>
      </c>
      <c r="AI271" s="132">
        <f t="shared" si="201"/>
        <v>303.21406913280771</v>
      </c>
      <c r="BF271" s="90" t="s">
        <v>35</v>
      </c>
      <c r="BG271" s="560"/>
      <c r="BH271" s="27">
        <v>16.489999999999998</v>
      </c>
      <c r="BI271" s="28">
        <v>2171</v>
      </c>
      <c r="BJ271" s="16">
        <f t="shared" si="198"/>
        <v>131.65554881746513</v>
      </c>
      <c r="BK271" s="17">
        <f t="shared" si="199"/>
        <v>5.0000000000000009</v>
      </c>
      <c r="BL271" s="18">
        <v>82.45</v>
      </c>
      <c r="BM271" s="19">
        <v>10855</v>
      </c>
      <c r="BN271" s="18">
        <v>20</v>
      </c>
      <c r="BO271" s="19">
        <v>1710</v>
      </c>
      <c r="BP271" s="19">
        <v>39770</v>
      </c>
    </row>
    <row r="272" spans="1:68" x14ac:dyDescent="0.25">
      <c r="A272" s="90" t="s">
        <v>36</v>
      </c>
      <c r="B272" s="560"/>
      <c r="C272" s="27">
        <v>19.05</v>
      </c>
      <c r="D272" s="28">
        <v>2490</v>
      </c>
      <c r="E272" s="16">
        <f t="shared" si="186"/>
        <v>130.70866141732282</v>
      </c>
      <c r="F272" s="17">
        <f t="shared" si="187"/>
        <v>5</v>
      </c>
      <c r="G272" s="18">
        <v>95.25</v>
      </c>
      <c r="H272" s="19">
        <v>12450</v>
      </c>
      <c r="I272" s="18">
        <v>23</v>
      </c>
      <c r="J272" s="19">
        <v>2102</v>
      </c>
      <c r="K272" s="19">
        <v>48380</v>
      </c>
      <c r="L272" s="136">
        <v>46280</v>
      </c>
      <c r="M272" s="20" t="s">
        <v>8</v>
      </c>
      <c r="N272" s="21">
        <f t="shared" si="188"/>
        <v>5.9229305423406275</v>
      </c>
      <c r="O272" s="22">
        <f t="shared" si="189"/>
        <v>23.01617507136061</v>
      </c>
      <c r="P272" s="23">
        <f t="shared" si="190"/>
        <v>2539.6325459317586</v>
      </c>
      <c r="Q272" s="100">
        <f t="shared" si="191"/>
        <v>0.84417670682730928</v>
      </c>
      <c r="R272" s="17">
        <f t="shared" si="192"/>
        <v>22.58005249343832</v>
      </c>
      <c r="S272" s="24">
        <f t="shared" si="193"/>
        <v>430.15</v>
      </c>
      <c r="T272" s="25">
        <f t="shared" si="193"/>
        <v>56224</v>
      </c>
      <c r="U272" s="24">
        <f t="shared" si="193"/>
        <v>111</v>
      </c>
      <c r="V272" s="25">
        <f t="shared" si="193"/>
        <v>9149</v>
      </c>
      <c r="W272" s="25">
        <f t="shared" si="193"/>
        <v>225000</v>
      </c>
      <c r="X272" s="72">
        <f t="shared" si="193"/>
        <v>214050</v>
      </c>
      <c r="Y272" s="20" t="s">
        <v>8</v>
      </c>
      <c r="Z272" s="21">
        <f t="shared" si="194"/>
        <v>6.1453710788064271</v>
      </c>
      <c r="AA272" s="22">
        <f t="shared" si="195"/>
        <v>24.592851677778992</v>
      </c>
      <c r="AB272" s="103">
        <f t="shared" si="196"/>
        <v>11811.023622047243</v>
      </c>
      <c r="AC272" s="106">
        <f t="shared" si="197"/>
        <v>3.6742971887550202</v>
      </c>
      <c r="AE272" s="205">
        <v>2387.9265091863517</v>
      </c>
      <c r="AF272" s="132">
        <f t="shared" si="200"/>
        <v>-151.70603674540689</v>
      </c>
      <c r="AH272" s="205">
        <v>13226.771653543306</v>
      </c>
      <c r="AI272" s="132">
        <f t="shared" si="201"/>
        <v>1415.748031496063</v>
      </c>
      <c r="BF272" s="90" t="s">
        <v>36</v>
      </c>
      <c r="BG272" s="560"/>
      <c r="BH272" s="27">
        <v>19.05</v>
      </c>
      <c r="BI272" s="28">
        <v>2490</v>
      </c>
      <c r="BJ272" s="16">
        <f t="shared" si="198"/>
        <v>130.70866141732282</v>
      </c>
      <c r="BK272" s="17">
        <f t="shared" si="199"/>
        <v>5</v>
      </c>
      <c r="BL272" s="18">
        <v>95.25</v>
      </c>
      <c r="BM272" s="19">
        <v>12450</v>
      </c>
      <c r="BN272" s="18">
        <v>23</v>
      </c>
      <c r="BO272" s="19">
        <v>2102</v>
      </c>
      <c r="BP272" s="19">
        <v>48590</v>
      </c>
    </row>
    <row r="273" spans="1:68" x14ac:dyDescent="0.25">
      <c r="A273" s="90" t="s">
        <v>37</v>
      </c>
      <c r="B273" s="560"/>
      <c r="C273" s="27">
        <v>20.239999999999998</v>
      </c>
      <c r="D273" s="28">
        <v>2519</v>
      </c>
      <c r="E273" s="16">
        <f t="shared" si="186"/>
        <v>124.45652173913045</v>
      </c>
      <c r="F273" s="17">
        <f t="shared" si="187"/>
        <v>5.0000000000000009</v>
      </c>
      <c r="G273" s="18">
        <v>101.2</v>
      </c>
      <c r="H273" s="19">
        <v>12595</v>
      </c>
      <c r="I273" s="18">
        <v>27</v>
      </c>
      <c r="J273" s="19">
        <v>2032</v>
      </c>
      <c r="K273" s="19">
        <v>45760</v>
      </c>
      <c r="L273" s="136">
        <v>43780</v>
      </c>
      <c r="M273" s="20" t="s">
        <v>8</v>
      </c>
      <c r="N273" s="21">
        <f t="shared" si="188"/>
        <v>6.1983267716535435</v>
      </c>
      <c r="O273" s="22">
        <f t="shared" si="189"/>
        <v>22.519685039370078</v>
      </c>
      <c r="P273" s="23">
        <f t="shared" si="190"/>
        <v>2260.8695652173915</v>
      </c>
      <c r="Q273" s="100">
        <f t="shared" si="191"/>
        <v>0.80666931321953161</v>
      </c>
      <c r="R273" s="17">
        <f t="shared" si="192"/>
        <v>23.395256916996047</v>
      </c>
      <c r="S273" s="24">
        <f t="shared" si="193"/>
        <v>473.51999999999992</v>
      </c>
      <c r="T273" s="25">
        <f t="shared" si="193"/>
        <v>58983</v>
      </c>
      <c r="U273" s="24">
        <f t="shared" si="193"/>
        <v>120</v>
      </c>
      <c r="V273" s="25">
        <f t="shared" si="193"/>
        <v>9314</v>
      </c>
      <c r="W273" s="25">
        <f t="shared" si="193"/>
        <v>226340</v>
      </c>
      <c r="X273" s="72">
        <f t="shared" si="193"/>
        <v>215300</v>
      </c>
      <c r="Y273" s="20" t="s">
        <v>8</v>
      </c>
      <c r="Z273" s="21">
        <f t="shared" si="194"/>
        <v>6.3327249302125832</v>
      </c>
      <c r="AA273" s="22">
        <f t="shared" si="195"/>
        <v>24.301052179514709</v>
      </c>
      <c r="AB273" s="103">
        <f t="shared" si="196"/>
        <v>11182.806324110672</v>
      </c>
      <c r="AC273" s="106">
        <f t="shared" si="197"/>
        <v>3.6974990075426755</v>
      </c>
      <c r="AE273" s="205">
        <v>2306.324110671937</v>
      </c>
      <c r="AF273" s="132">
        <f t="shared" si="200"/>
        <v>45.454545454545496</v>
      </c>
      <c r="AH273" s="205">
        <v>11456.521739130436</v>
      </c>
      <c r="AI273" s="132">
        <f t="shared" si="201"/>
        <v>273.7154150197639</v>
      </c>
      <c r="BF273" s="90" t="s">
        <v>37</v>
      </c>
      <c r="BG273" s="560"/>
      <c r="BH273" s="27">
        <v>20.239999999999998</v>
      </c>
      <c r="BI273" s="28">
        <v>2519</v>
      </c>
      <c r="BJ273" s="16">
        <f t="shared" si="198"/>
        <v>124.45652173913045</v>
      </c>
      <c r="BK273" s="17">
        <f t="shared" si="199"/>
        <v>5.0000000000000009</v>
      </c>
      <c r="BL273" s="18">
        <v>101.2</v>
      </c>
      <c r="BM273" s="19">
        <v>12595</v>
      </c>
      <c r="BN273" s="18">
        <v>27</v>
      </c>
      <c r="BO273" s="19">
        <v>2032</v>
      </c>
      <c r="BP273" s="19">
        <v>45960</v>
      </c>
    </row>
    <row r="274" spans="1:68" x14ac:dyDescent="0.25">
      <c r="A274" s="90" t="s">
        <v>18</v>
      </c>
      <c r="B274" s="560"/>
      <c r="C274" s="27">
        <v>15.47</v>
      </c>
      <c r="D274" s="28">
        <v>1640</v>
      </c>
      <c r="E274" s="16">
        <f t="shared" si="186"/>
        <v>106.01163542340012</v>
      </c>
      <c r="F274" s="17">
        <f t="shared" si="187"/>
        <v>4</v>
      </c>
      <c r="G274" s="18">
        <v>61.88</v>
      </c>
      <c r="H274" s="19">
        <v>6560</v>
      </c>
      <c r="I274" s="18">
        <v>12</v>
      </c>
      <c r="J274" s="19">
        <v>1147</v>
      </c>
      <c r="K274" s="19">
        <v>25810</v>
      </c>
      <c r="L274" s="136">
        <v>24690</v>
      </c>
      <c r="M274" s="20" t="s">
        <v>8</v>
      </c>
      <c r="N274" s="21">
        <f t="shared" si="188"/>
        <v>5.7192676547515253</v>
      </c>
      <c r="O274" s="22">
        <f t="shared" si="189"/>
        <v>22.502179598953791</v>
      </c>
      <c r="P274" s="23">
        <f t="shared" si="190"/>
        <v>1668.3904330963153</v>
      </c>
      <c r="Q274" s="100">
        <f t="shared" si="191"/>
        <v>0.69939024390243898</v>
      </c>
      <c r="R274" s="17">
        <f t="shared" si="192"/>
        <v>22</v>
      </c>
      <c r="S274" s="24">
        <f t="shared" si="193"/>
        <v>340.34000000000003</v>
      </c>
      <c r="T274" s="25">
        <f t="shared" si="193"/>
        <v>36080</v>
      </c>
      <c r="U274" s="24">
        <f t="shared" si="193"/>
        <v>82</v>
      </c>
      <c r="V274" s="25">
        <f t="shared" si="193"/>
        <v>6401</v>
      </c>
      <c r="W274" s="25">
        <f t="shared" si="193"/>
        <v>152870</v>
      </c>
      <c r="X274" s="72">
        <f t="shared" si="193"/>
        <v>145350</v>
      </c>
      <c r="Y274" s="20" t="s">
        <v>8</v>
      </c>
      <c r="Z274" s="21">
        <f t="shared" si="194"/>
        <v>5.6366192782377755</v>
      </c>
      <c r="AA274" s="22">
        <f t="shared" si="195"/>
        <v>23.882205905327293</v>
      </c>
      <c r="AB274" s="103">
        <f t="shared" si="196"/>
        <v>9881.7065287653513</v>
      </c>
      <c r="AC274" s="106">
        <f t="shared" si="197"/>
        <v>3.9030487804878047</v>
      </c>
      <c r="AE274" s="205">
        <v>1899.1596638655462</v>
      </c>
      <c r="AF274" s="132">
        <f t="shared" si="200"/>
        <v>230.76923076923094</v>
      </c>
      <c r="AH274" s="205">
        <v>9893.9883645766004</v>
      </c>
      <c r="AI274" s="132">
        <f t="shared" si="201"/>
        <v>12.281835811249039</v>
      </c>
      <c r="BF274" s="90" t="s">
        <v>18</v>
      </c>
      <c r="BG274" s="560"/>
      <c r="BH274" s="27">
        <v>15.47</v>
      </c>
      <c r="BI274" s="28">
        <v>1640</v>
      </c>
      <c r="BJ274" s="16">
        <f t="shared" si="198"/>
        <v>106.01163542340012</v>
      </c>
      <c r="BK274" s="17">
        <f t="shared" si="199"/>
        <v>4</v>
      </c>
      <c r="BL274" s="18">
        <v>61.88</v>
      </c>
      <c r="BM274" s="19">
        <v>6560</v>
      </c>
      <c r="BN274" s="18">
        <v>12</v>
      </c>
      <c r="BO274" s="19">
        <v>1147</v>
      </c>
      <c r="BP274" s="19">
        <v>25920</v>
      </c>
    </row>
    <row r="275" spans="1:68" x14ac:dyDescent="0.25">
      <c r="A275" s="90" t="s">
        <v>38</v>
      </c>
      <c r="B275" s="560"/>
      <c r="C275" s="27">
        <v>20.6</v>
      </c>
      <c r="D275" s="28">
        <v>2628</v>
      </c>
      <c r="E275" s="16">
        <f t="shared" si="186"/>
        <v>127.57281553398057</v>
      </c>
      <c r="F275" s="17">
        <f t="shared" si="187"/>
        <v>5</v>
      </c>
      <c r="G275" s="18">
        <v>103</v>
      </c>
      <c r="H275" s="19">
        <v>13140</v>
      </c>
      <c r="I275" s="18">
        <v>21</v>
      </c>
      <c r="J275" s="19">
        <v>2322</v>
      </c>
      <c r="K275" s="19">
        <v>52530</v>
      </c>
      <c r="L275" s="136">
        <v>50250</v>
      </c>
      <c r="M275" s="20" t="s">
        <v>8</v>
      </c>
      <c r="N275" s="21">
        <f t="shared" si="188"/>
        <v>5.6589147286821708</v>
      </c>
      <c r="O275" s="22">
        <f t="shared" si="189"/>
        <v>22.622739018087856</v>
      </c>
      <c r="P275" s="23">
        <f t="shared" si="190"/>
        <v>2550</v>
      </c>
      <c r="Q275" s="100">
        <f t="shared" si="191"/>
        <v>0.88356164383561642</v>
      </c>
      <c r="R275" s="17">
        <f t="shared" si="192"/>
        <v>22.999999999999996</v>
      </c>
      <c r="S275" s="24">
        <f t="shared" si="193"/>
        <v>473.79999999999995</v>
      </c>
      <c r="T275" s="25">
        <f t="shared" si="193"/>
        <v>60444</v>
      </c>
      <c r="U275" s="24">
        <f t="shared" si="193"/>
        <v>107</v>
      </c>
      <c r="V275" s="25">
        <f t="shared" si="193"/>
        <v>10855</v>
      </c>
      <c r="W275" s="25">
        <f t="shared" si="193"/>
        <v>264920</v>
      </c>
      <c r="X275" s="72">
        <f t="shared" si="193"/>
        <v>251900</v>
      </c>
      <c r="Y275" s="20" t="s">
        <v>8</v>
      </c>
      <c r="Z275" s="21">
        <f t="shared" si="194"/>
        <v>5.568309534776601</v>
      </c>
      <c r="AA275" s="22">
        <f t="shared" si="195"/>
        <v>24.405343159834178</v>
      </c>
      <c r="AB275" s="103">
        <f t="shared" si="196"/>
        <v>12860.19417475728</v>
      </c>
      <c r="AC275" s="106">
        <f t="shared" si="197"/>
        <v>4.1305175038051747</v>
      </c>
      <c r="AE275" s="205">
        <v>2387.3786407766988</v>
      </c>
      <c r="AF275" s="132">
        <f t="shared" si="200"/>
        <v>-162.62135922330117</v>
      </c>
      <c r="AH275" s="205">
        <v>13366.990291262135</v>
      </c>
      <c r="AI275" s="132">
        <f t="shared" si="201"/>
        <v>506.79611650485458</v>
      </c>
      <c r="BF275" s="90" t="s">
        <v>38</v>
      </c>
      <c r="BG275" s="560"/>
      <c r="BH275" s="27">
        <v>20.6</v>
      </c>
      <c r="BI275" s="28">
        <v>2628</v>
      </c>
      <c r="BJ275" s="16">
        <f t="shared" si="198"/>
        <v>127.57281553398057</v>
      </c>
      <c r="BK275" s="17">
        <f t="shared" si="199"/>
        <v>5</v>
      </c>
      <c r="BL275" s="18">
        <v>103</v>
      </c>
      <c r="BM275" s="19">
        <v>13140</v>
      </c>
      <c r="BN275" s="18">
        <v>21</v>
      </c>
      <c r="BO275" s="19">
        <v>2322</v>
      </c>
      <c r="BP275" s="19">
        <v>52760</v>
      </c>
    </row>
    <row r="276" spans="1:68" x14ac:dyDescent="0.25">
      <c r="A276" s="90" t="s">
        <v>39</v>
      </c>
      <c r="B276" s="560"/>
      <c r="C276" s="27">
        <v>17.48</v>
      </c>
      <c r="D276" s="28">
        <v>2303</v>
      </c>
      <c r="E276" s="16">
        <f t="shared" si="186"/>
        <v>131.75057208237985</v>
      </c>
      <c r="F276" s="17">
        <f t="shared" si="187"/>
        <v>5</v>
      </c>
      <c r="G276" s="18">
        <v>87.4</v>
      </c>
      <c r="H276" s="19">
        <v>11515</v>
      </c>
      <c r="I276" s="18">
        <v>20</v>
      </c>
      <c r="J276" s="19">
        <v>1713</v>
      </c>
      <c r="K276" s="19">
        <v>39190</v>
      </c>
      <c r="L276" s="136">
        <v>37490</v>
      </c>
      <c r="M276" s="20" t="s">
        <v>8</v>
      </c>
      <c r="N276" s="21">
        <f t="shared" si="188"/>
        <v>6.722124927028605</v>
      </c>
      <c r="O276" s="22">
        <f t="shared" si="189"/>
        <v>22.877991827203736</v>
      </c>
      <c r="P276" s="23">
        <f t="shared" si="190"/>
        <v>2241.990846681922</v>
      </c>
      <c r="Q276" s="100">
        <f t="shared" si="191"/>
        <v>0.74381241858445502</v>
      </c>
      <c r="R276" s="17">
        <f t="shared" si="192"/>
        <v>23.000000000000004</v>
      </c>
      <c r="S276" s="24">
        <f t="shared" si="193"/>
        <v>402.04000000000008</v>
      </c>
      <c r="T276" s="25">
        <f t="shared" si="193"/>
        <v>52969</v>
      </c>
      <c r="U276" s="24">
        <f t="shared" si="193"/>
        <v>97</v>
      </c>
      <c r="V276" s="25">
        <f t="shared" si="193"/>
        <v>8395</v>
      </c>
      <c r="W276" s="25">
        <f t="shared" si="193"/>
        <v>205780</v>
      </c>
      <c r="X276" s="72">
        <f t="shared" si="193"/>
        <v>195680</v>
      </c>
      <c r="Y276" s="20" t="s">
        <v>8</v>
      </c>
      <c r="Z276" s="21">
        <f t="shared" si="194"/>
        <v>6.3095890410958901</v>
      </c>
      <c r="AA276" s="22">
        <f t="shared" si="195"/>
        <v>24.512209648600358</v>
      </c>
      <c r="AB276" s="103">
        <f t="shared" si="196"/>
        <v>11772.311212814646</v>
      </c>
      <c r="AC276" s="106">
        <f t="shared" si="197"/>
        <v>3.6452453321754232</v>
      </c>
      <c r="AE276" s="205">
        <v>2657.3226544622426</v>
      </c>
      <c r="AF276" s="132">
        <f t="shared" si="200"/>
        <v>415.33180778032056</v>
      </c>
      <c r="AH276" s="205">
        <v>12597.826086956522</v>
      </c>
      <c r="AI276" s="132">
        <f t="shared" si="201"/>
        <v>825.51487414187613</v>
      </c>
      <c r="BF276" s="90" t="s">
        <v>39</v>
      </c>
      <c r="BG276" s="560"/>
      <c r="BH276" s="27">
        <v>17.48</v>
      </c>
      <c r="BI276" s="28">
        <v>2303</v>
      </c>
      <c r="BJ276" s="16">
        <f t="shared" si="198"/>
        <v>131.75057208237985</v>
      </c>
      <c r="BK276" s="17">
        <f t="shared" si="199"/>
        <v>5</v>
      </c>
      <c r="BL276" s="18">
        <v>87.4</v>
      </c>
      <c r="BM276" s="19">
        <v>11515</v>
      </c>
      <c r="BN276" s="18">
        <v>20</v>
      </c>
      <c r="BO276" s="19">
        <v>1713</v>
      </c>
      <c r="BP276" s="19">
        <v>39360</v>
      </c>
    </row>
    <row r="277" spans="1:68" x14ac:dyDescent="0.25">
      <c r="A277" s="90" t="s">
        <v>40</v>
      </c>
      <c r="B277" s="560"/>
      <c r="C277" s="27">
        <v>12.81</v>
      </c>
      <c r="D277" s="28">
        <v>1641</v>
      </c>
      <c r="E277" s="16">
        <f t="shared" si="186"/>
        <v>128.10304449648712</v>
      </c>
      <c r="F277" s="17">
        <f t="shared" si="187"/>
        <v>4</v>
      </c>
      <c r="G277" s="18">
        <v>51.24</v>
      </c>
      <c r="H277" s="19">
        <v>6564</v>
      </c>
      <c r="I277" s="18">
        <v>13</v>
      </c>
      <c r="J277" s="19">
        <v>1047</v>
      </c>
      <c r="K277" s="19">
        <v>22890</v>
      </c>
      <c r="L277" s="136">
        <v>21900</v>
      </c>
      <c r="M277" s="20" t="s">
        <v>8</v>
      </c>
      <c r="N277" s="21">
        <f t="shared" si="188"/>
        <v>6.2693409742120343</v>
      </c>
      <c r="O277" s="22">
        <f t="shared" si="189"/>
        <v>21.862464183381089</v>
      </c>
      <c r="P277" s="23">
        <f t="shared" si="190"/>
        <v>1786.8852459016393</v>
      </c>
      <c r="Q277" s="100">
        <f t="shared" si="191"/>
        <v>0.63802559414990856</v>
      </c>
      <c r="R277" s="17">
        <f t="shared" si="192"/>
        <v>22</v>
      </c>
      <c r="S277" s="24">
        <f t="shared" si="193"/>
        <v>281.82</v>
      </c>
      <c r="T277" s="25">
        <f t="shared" si="193"/>
        <v>36102</v>
      </c>
      <c r="U277" s="24">
        <f t="shared" si="193"/>
        <v>66</v>
      </c>
      <c r="V277" s="25">
        <f t="shared" si="193"/>
        <v>5493</v>
      </c>
      <c r="W277" s="25">
        <f t="shared" si="193"/>
        <v>124790</v>
      </c>
      <c r="X277" s="72">
        <f t="shared" si="193"/>
        <v>118670</v>
      </c>
      <c r="Y277" s="20" t="s">
        <v>8</v>
      </c>
      <c r="Z277" s="21">
        <f t="shared" si="194"/>
        <v>6.5723648279628621</v>
      </c>
      <c r="AA277" s="22">
        <f t="shared" si="195"/>
        <v>22.718004733296922</v>
      </c>
      <c r="AB277" s="103">
        <f t="shared" si="196"/>
        <v>9741.6081186572992</v>
      </c>
      <c r="AC277" s="106">
        <f t="shared" si="197"/>
        <v>3.3473491773308957</v>
      </c>
      <c r="AE277" s="205">
        <v>1938.3294301327087</v>
      </c>
      <c r="AF277" s="132">
        <f t="shared" si="200"/>
        <v>151.44418423106936</v>
      </c>
      <c r="AH277" s="205">
        <v>10143.637782982045</v>
      </c>
      <c r="AI277" s="132">
        <f t="shared" si="201"/>
        <v>402.02966432474568</v>
      </c>
      <c r="BF277" s="90" t="s">
        <v>40</v>
      </c>
      <c r="BG277" s="560"/>
      <c r="BH277" s="27">
        <v>12.81</v>
      </c>
      <c r="BI277" s="28">
        <v>1641</v>
      </c>
      <c r="BJ277" s="16">
        <f t="shared" si="198"/>
        <v>128.10304449648712</v>
      </c>
      <c r="BK277" s="17">
        <f t="shared" si="199"/>
        <v>4</v>
      </c>
      <c r="BL277" s="18">
        <v>51.24</v>
      </c>
      <c r="BM277" s="19">
        <v>6564</v>
      </c>
      <c r="BN277" s="18">
        <v>13</v>
      </c>
      <c r="BO277" s="19">
        <v>1047</v>
      </c>
      <c r="BP277" s="19">
        <v>22990</v>
      </c>
    </row>
    <row r="278" spans="1:68" x14ac:dyDescent="0.25">
      <c r="A278" s="91" t="s">
        <v>41</v>
      </c>
      <c r="B278" s="561"/>
      <c r="C278" s="54">
        <v>2.2200000000000002</v>
      </c>
      <c r="D278" s="55">
        <v>278</v>
      </c>
      <c r="E278" s="11">
        <f t="shared" si="186"/>
        <v>125.22522522522522</v>
      </c>
      <c r="F278" s="7">
        <f t="shared" si="187"/>
        <v>4</v>
      </c>
      <c r="G278" s="6">
        <v>8.8800000000000008</v>
      </c>
      <c r="H278" s="5">
        <v>1112</v>
      </c>
      <c r="I278" s="6">
        <v>4</v>
      </c>
      <c r="J278" s="5">
        <v>210</v>
      </c>
      <c r="K278" s="5">
        <v>4800</v>
      </c>
      <c r="L278" s="137">
        <v>4590</v>
      </c>
      <c r="M278" s="131" t="s">
        <v>8</v>
      </c>
      <c r="N278" s="60">
        <f t="shared" si="188"/>
        <v>5.2952380952380951</v>
      </c>
      <c r="O278" s="61">
        <f t="shared" si="189"/>
        <v>22.857142857142858</v>
      </c>
      <c r="P278" s="62">
        <f t="shared" si="190"/>
        <v>2162.1621621621621</v>
      </c>
      <c r="Q278" s="120">
        <f t="shared" si="191"/>
        <v>0.75539568345323738</v>
      </c>
      <c r="R278" s="17">
        <f t="shared" si="192"/>
        <v>22.000000000000004</v>
      </c>
      <c r="S278" s="24">
        <f t="shared" ref="S278:X293" si="202">G278+S227</f>
        <v>48.840000000000011</v>
      </c>
      <c r="T278" s="25">
        <f t="shared" si="202"/>
        <v>6116</v>
      </c>
      <c r="U278" s="24">
        <f t="shared" si="202"/>
        <v>22</v>
      </c>
      <c r="V278" s="25">
        <f t="shared" si="202"/>
        <v>1248</v>
      </c>
      <c r="W278" s="25">
        <f t="shared" si="202"/>
        <v>30490</v>
      </c>
      <c r="X278" s="72">
        <f t="shared" si="202"/>
        <v>29300</v>
      </c>
      <c r="Y278" s="131" t="s">
        <v>8</v>
      </c>
      <c r="Z278" s="21">
        <f t="shared" si="194"/>
        <v>4.9006410256410255</v>
      </c>
      <c r="AA278" s="22">
        <f t="shared" si="195"/>
        <v>24.431089743589745</v>
      </c>
      <c r="AB278" s="103">
        <f t="shared" si="196"/>
        <v>13734.234234234233</v>
      </c>
      <c r="AC278" s="106">
        <f t="shared" si="197"/>
        <v>4.4892086330935248</v>
      </c>
      <c r="AE278" s="205">
        <v>2126.1261261261261</v>
      </c>
      <c r="AF278" s="132">
        <f t="shared" si="200"/>
        <v>-36.036036036035966</v>
      </c>
      <c r="AH278" s="205">
        <v>13977.477477477476</v>
      </c>
      <c r="AI278" s="132">
        <f t="shared" si="201"/>
        <v>243.24324324324334</v>
      </c>
      <c r="BF278" s="91" t="s">
        <v>41</v>
      </c>
      <c r="BG278" s="561"/>
      <c r="BH278" s="54">
        <v>2.2200000000000002</v>
      </c>
      <c r="BI278" s="55">
        <v>278</v>
      </c>
      <c r="BJ278" s="11">
        <f t="shared" si="198"/>
        <v>125.22522522522522</v>
      </c>
      <c r="BK278" s="7">
        <f t="shared" si="199"/>
        <v>4</v>
      </c>
      <c r="BL278" s="6">
        <v>8.8800000000000008</v>
      </c>
      <c r="BM278" s="5">
        <v>1112</v>
      </c>
      <c r="BN278" s="6">
        <v>4</v>
      </c>
      <c r="BO278" s="5">
        <v>210</v>
      </c>
      <c r="BP278" s="5">
        <v>4820</v>
      </c>
    </row>
    <row r="279" spans="1:68" x14ac:dyDescent="0.25">
      <c r="A279" s="92" t="s">
        <v>24</v>
      </c>
      <c r="B279" s="44"/>
      <c r="C279" s="45">
        <f t="shared" ref="C279:D279" si="203">SUM(C262:C278)</f>
        <v>285.72000000000003</v>
      </c>
      <c r="D279" s="46">
        <f t="shared" si="203"/>
        <v>35857</v>
      </c>
      <c r="E279" s="130">
        <f t="shared" si="186"/>
        <v>125.49699006019878</v>
      </c>
      <c r="F279" s="73"/>
      <c r="G279" s="45">
        <f t="shared" ref="G279:L279" si="204">SUM(G262:G278)</f>
        <v>1236.7400000000002</v>
      </c>
      <c r="H279" s="46">
        <f t="shared" si="204"/>
        <v>155539</v>
      </c>
      <c r="I279" s="45">
        <f t="shared" si="204"/>
        <v>298</v>
      </c>
      <c r="J279" s="46">
        <f t="shared" si="204"/>
        <v>26433</v>
      </c>
      <c r="K279" s="46">
        <f t="shared" si="204"/>
        <v>598160</v>
      </c>
      <c r="L279" s="46">
        <f t="shared" si="204"/>
        <v>572220</v>
      </c>
      <c r="M279" s="74" t="s">
        <v>8</v>
      </c>
      <c r="N279" s="75">
        <f t="shared" si="188"/>
        <v>5.884273446071199</v>
      </c>
      <c r="O279" s="76">
        <f t="shared" si="189"/>
        <v>22.62928914614308</v>
      </c>
      <c r="P279" s="77">
        <f t="shared" si="190"/>
        <v>2093.5181296374071</v>
      </c>
      <c r="Q279" s="101">
        <f>J279/D279</f>
        <v>0.73717823576986363</v>
      </c>
      <c r="R279" s="73"/>
      <c r="S279" s="45">
        <f t="shared" ref="S279:W279" si="205">SUM(S262:S278)</f>
        <v>6409.45</v>
      </c>
      <c r="T279" s="46">
        <f t="shared" si="205"/>
        <v>804742</v>
      </c>
      <c r="U279" s="45">
        <f t="shared" si="205"/>
        <v>1596</v>
      </c>
      <c r="V279" s="46">
        <f t="shared" si="205"/>
        <v>135636</v>
      </c>
      <c r="W279" s="46">
        <f t="shared" si="205"/>
        <v>3279590</v>
      </c>
      <c r="X279" s="72">
        <f t="shared" si="202"/>
        <v>3118970</v>
      </c>
      <c r="Y279" s="129" t="s">
        <v>8</v>
      </c>
      <c r="Z279" s="75">
        <f t="shared" si="194"/>
        <v>5.9331003568374179</v>
      </c>
      <c r="AA279" s="76">
        <f t="shared" si="195"/>
        <v>24.179347665811438</v>
      </c>
      <c r="AB279" s="112">
        <f t="shared" si="196"/>
        <v>11478.335433291333</v>
      </c>
      <c r="AC279" s="107">
        <f>V279/D279</f>
        <v>3.7826923613241488</v>
      </c>
      <c r="AE279" s="205">
        <v>2084.8733025339493</v>
      </c>
      <c r="AF279" s="132">
        <f t="shared" si="200"/>
        <v>-8.6448271034578283</v>
      </c>
      <c r="AH279" s="205">
        <v>11640.872182556348</v>
      </c>
      <c r="AI279" s="132">
        <f t="shared" si="201"/>
        <v>162.53674926501481</v>
      </c>
      <c r="BF279" s="92" t="s">
        <v>24</v>
      </c>
      <c r="BG279" s="44"/>
      <c r="BH279" s="45">
        <f t="shared" ref="BH279:BI279" si="206">SUM(BH262:BH278)</f>
        <v>285.72000000000003</v>
      </c>
      <c r="BI279" s="46">
        <f t="shared" si="206"/>
        <v>35857</v>
      </c>
      <c r="BJ279" s="130">
        <f t="shared" si="198"/>
        <v>125.49699006019878</v>
      </c>
      <c r="BK279" s="73"/>
      <c r="BL279" s="45">
        <f t="shared" ref="BL279:BP279" si="207">SUM(BL262:BL278)</f>
        <v>1236.7400000000002</v>
      </c>
      <c r="BM279" s="46">
        <f t="shared" si="207"/>
        <v>155539</v>
      </c>
      <c r="BN279" s="45">
        <f t="shared" si="207"/>
        <v>298</v>
      </c>
      <c r="BO279" s="46">
        <f t="shared" si="207"/>
        <v>26433</v>
      </c>
      <c r="BP279" s="46">
        <f t="shared" si="207"/>
        <v>600750</v>
      </c>
    </row>
    <row r="280" spans="1:68" x14ac:dyDescent="0.25">
      <c r="A280" s="90" t="s">
        <v>42</v>
      </c>
      <c r="B280" s="562">
        <v>1998</v>
      </c>
      <c r="C280" s="27">
        <v>19.739999999999998</v>
      </c>
      <c r="D280" s="28">
        <v>2490</v>
      </c>
      <c r="E280" s="16">
        <f t="shared" si="186"/>
        <v>126.13981762917935</v>
      </c>
      <c r="F280" s="17">
        <f t="shared" ref="F280:F290" si="208">G280/C280</f>
        <v>4</v>
      </c>
      <c r="G280" s="18">
        <v>78.959999999999994</v>
      </c>
      <c r="H280" s="19">
        <v>9960</v>
      </c>
      <c r="I280" s="18">
        <v>19</v>
      </c>
      <c r="J280" s="19">
        <v>1678</v>
      </c>
      <c r="K280" s="19">
        <v>38390</v>
      </c>
      <c r="L280" s="136">
        <v>36630</v>
      </c>
      <c r="M280" s="20" t="s">
        <v>8</v>
      </c>
      <c r="N280" s="21">
        <f t="shared" si="188"/>
        <v>5.9356376638855783</v>
      </c>
      <c r="O280" s="22">
        <f t="shared" si="189"/>
        <v>22.878426698450536</v>
      </c>
      <c r="P280" s="23">
        <f t="shared" si="190"/>
        <v>1944.7821681864236</v>
      </c>
      <c r="Q280" s="100">
        <f t="shared" ref="Q280:Q290" si="209">J280/D280</f>
        <v>0.67389558232931723</v>
      </c>
      <c r="R280" s="17">
        <f t="shared" ref="R280:R290" si="210">S280/C280</f>
        <v>23</v>
      </c>
      <c r="S280" s="24">
        <f t="shared" ref="S280:W290" si="211">G280+S229</f>
        <v>454.02</v>
      </c>
      <c r="T280" s="25">
        <f t="shared" si="211"/>
        <v>57270</v>
      </c>
      <c r="U280" s="24">
        <f t="shared" si="211"/>
        <v>113</v>
      </c>
      <c r="V280" s="25">
        <f t="shared" si="211"/>
        <v>9803</v>
      </c>
      <c r="W280" s="25">
        <f t="shared" si="211"/>
        <v>241750</v>
      </c>
      <c r="X280" s="72">
        <f t="shared" si="202"/>
        <v>229780</v>
      </c>
      <c r="Y280" s="131" t="s">
        <v>8</v>
      </c>
      <c r="Z280" s="21">
        <f t="shared" si="194"/>
        <v>5.8420891563807</v>
      </c>
      <c r="AA280" s="22">
        <f t="shared" si="195"/>
        <v>24.660818116902988</v>
      </c>
      <c r="AB280" s="103">
        <f t="shared" si="196"/>
        <v>12246.707193515706</v>
      </c>
      <c r="AC280" s="106">
        <f t="shared" ref="AC280:AC290" si="212">V280/D280</f>
        <v>3.9369477911646586</v>
      </c>
      <c r="AE280" s="205">
        <v>1757.8520770010134</v>
      </c>
      <c r="AF280" s="132">
        <f t="shared" si="200"/>
        <v>-186.93009118541022</v>
      </c>
      <c r="AH280" s="205">
        <v>12392.097264437691</v>
      </c>
      <c r="AI280" s="132">
        <f t="shared" si="201"/>
        <v>145.39007092198517</v>
      </c>
      <c r="BF280" s="90" t="s">
        <v>42</v>
      </c>
      <c r="BG280" s="562">
        <v>1998</v>
      </c>
      <c r="BH280" s="27">
        <v>19.739999999999998</v>
      </c>
      <c r="BI280" s="28">
        <v>2490</v>
      </c>
      <c r="BJ280" s="16">
        <f t="shared" si="198"/>
        <v>126.13981762917935</v>
      </c>
      <c r="BK280" s="17">
        <f t="shared" ref="BK280:BK290" si="213">BL280/BH280</f>
        <v>4</v>
      </c>
      <c r="BL280" s="18">
        <v>78.959999999999994</v>
      </c>
      <c r="BM280" s="19">
        <v>9960</v>
      </c>
      <c r="BN280" s="18">
        <v>19</v>
      </c>
      <c r="BO280" s="19">
        <v>1678</v>
      </c>
      <c r="BP280" s="19">
        <v>38560</v>
      </c>
    </row>
    <row r="281" spans="1:68" x14ac:dyDescent="0.25">
      <c r="A281" s="89" t="s">
        <v>43</v>
      </c>
      <c r="B281" s="563"/>
      <c r="C281" s="78">
        <v>22.16</v>
      </c>
      <c r="D281" s="79">
        <v>2704</v>
      </c>
      <c r="E281" s="63">
        <f t="shared" si="186"/>
        <v>122.02166064981949</v>
      </c>
      <c r="F281" s="64">
        <f t="shared" si="208"/>
        <v>4</v>
      </c>
      <c r="G281" s="65">
        <v>88.64</v>
      </c>
      <c r="H281" s="66">
        <v>10816</v>
      </c>
      <c r="I281" s="65">
        <v>22</v>
      </c>
      <c r="J281" s="66">
        <v>2049</v>
      </c>
      <c r="K281" s="66">
        <v>44670</v>
      </c>
      <c r="L281" s="135">
        <v>42600</v>
      </c>
      <c r="M281" s="67" t="s">
        <v>8</v>
      </c>
      <c r="N281" s="68">
        <f t="shared" si="188"/>
        <v>5.2786725231820402</v>
      </c>
      <c r="O281" s="69">
        <f t="shared" si="189"/>
        <v>21.800878477306004</v>
      </c>
      <c r="P281" s="70">
        <f t="shared" si="190"/>
        <v>2015.7942238267149</v>
      </c>
      <c r="Q281" s="100">
        <f t="shared" si="209"/>
        <v>0.75776627218934911</v>
      </c>
      <c r="R281" s="64">
        <f t="shared" si="210"/>
        <v>22.638989169675089</v>
      </c>
      <c r="S281" s="71">
        <f t="shared" si="211"/>
        <v>501.68</v>
      </c>
      <c r="T281" s="72">
        <f t="shared" si="211"/>
        <v>61180</v>
      </c>
      <c r="U281" s="71">
        <f t="shared" si="211"/>
        <v>130</v>
      </c>
      <c r="V281" s="72">
        <f t="shared" si="211"/>
        <v>11964</v>
      </c>
      <c r="W281" s="72">
        <f t="shared" si="211"/>
        <v>277540</v>
      </c>
      <c r="X281" s="72">
        <f t="shared" si="202"/>
        <v>263740</v>
      </c>
      <c r="Y281" s="67" t="s">
        <v>8</v>
      </c>
      <c r="Z281" s="21">
        <f t="shared" si="194"/>
        <v>5.1136743564025409</v>
      </c>
      <c r="AA281" s="22">
        <f t="shared" si="195"/>
        <v>23.197927114677366</v>
      </c>
      <c r="AB281" s="103">
        <f t="shared" si="196"/>
        <v>12524.368231046932</v>
      </c>
      <c r="AC281" s="106">
        <f t="shared" si="212"/>
        <v>4.4245562130177518</v>
      </c>
      <c r="AE281" s="205">
        <v>1984.2057761732851</v>
      </c>
      <c r="AF281" s="132">
        <f t="shared" si="200"/>
        <v>-31.588447653429739</v>
      </c>
      <c r="AH281" s="205">
        <v>11363.718411552347</v>
      </c>
      <c r="AI281" s="132">
        <f t="shared" si="201"/>
        <v>-1160.6498194945852</v>
      </c>
      <c r="BF281" s="89" t="s">
        <v>43</v>
      </c>
      <c r="BG281" s="563"/>
      <c r="BH281" s="78">
        <v>22.16</v>
      </c>
      <c r="BI281" s="79">
        <v>2704</v>
      </c>
      <c r="BJ281" s="63">
        <f t="shared" si="198"/>
        <v>122.02166064981949</v>
      </c>
      <c r="BK281" s="64">
        <f t="shared" si="213"/>
        <v>4</v>
      </c>
      <c r="BL281" s="65">
        <v>88.64</v>
      </c>
      <c r="BM281" s="66">
        <v>10816</v>
      </c>
      <c r="BN281" s="65">
        <v>22</v>
      </c>
      <c r="BO281" s="66">
        <v>2049</v>
      </c>
      <c r="BP281" s="66">
        <v>44870</v>
      </c>
    </row>
    <row r="282" spans="1:68" x14ac:dyDescent="0.25">
      <c r="A282" s="90" t="s">
        <v>44</v>
      </c>
      <c r="B282" s="563"/>
      <c r="C282" s="27">
        <v>13.09</v>
      </c>
      <c r="D282" s="28">
        <v>1518</v>
      </c>
      <c r="E282" s="16">
        <f t="shared" si="186"/>
        <v>115.96638655462185</v>
      </c>
      <c r="F282" s="17">
        <f t="shared" si="208"/>
        <v>4</v>
      </c>
      <c r="G282" s="18">
        <v>52.36</v>
      </c>
      <c r="H282" s="19">
        <v>6072</v>
      </c>
      <c r="I282" s="18">
        <v>14</v>
      </c>
      <c r="J282" s="19">
        <v>1342</v>
      </c>
      <c r="K282" s="19">
        <v>29210</v>
      </c>
      <c r="L282" s="136">
        <v>27940</v>
      </c>
      <c r="M282" s="20" t="s">
        <v>8</v>
      </c>
      <c r="N282" s="21">
        <f t="shared" si="188"/>
        <v>4.5245901639344259</v>
      </c>
      <c r="O282" s="22">
        <f t="shared" si="189"/>
        <v>21.76602086438152</v>
      </c>
      <c r="P282" s="23">
        <f t="shared" si="190"/>
        <v>2231.4744079449961</v>
      </c>
      <c r="Q282" s="100">
        <f t="shared" si="209"/>
        <v>0.88405797101449279</v>
      </c>
      <c r="R282" s="17">
        <f t="shared" si="210"/>
        <v>22.236058059587474</v>
      </c>
      <c r="S282" s="24">
        <f t="shared" si="211"/>
        <v>291.07000000000005</v>
      </c>
      <c r="T282" s="25">
        <f t="shared" si="211"/>
        <v>33746</v>
      </c>
      <c r="U282" s="24">
        <f t="shared" si="211"/>
        <v>81</v>
      </c>
      <c r="V282" s="25">
        <f t="shared" si="211"/>
        <v>7494</v>
      </c>
      <c r="W282" s="25">
        <f t="shared" si="211"/>
        <v>172010</v>
      </c>
      <c r="X282" s="72">
        <f t="shared" si="202"/>
        <v>163600</v>
      </c>
      <c r="Y282" s="20" t="s">
        <v>8</v>
      </c>
      <c r="Z282" s="21">
        <f t="shared" si="194"/>
        <v>4.5030691219642378</v>
      </c>
      <c r="AA282" s="22">
        <f t="shared" si="195"/>
        <v>22.953029089938617</v>
      </c>
      <c r="AB282" s="103">
        <f t="shared" si="196"/>
        <v>13140.565317035906</v>
      </c>
      <c r="AC282" s="106">
        <f t="shared" si="212"/>
        <v>4.9367588932806328</v>
      </c>
      <c r="AE282" s="205">
        <v>2016.0427807486631</v>
      </c>
      <c r="AF282" s="132">
        <f t="shared" si="200"/>
        <v>-215.43162719633301</v>
      </c>
      <c r="AH282" s="205">
        <v>11929.717341482048</v>
      </c>
      <c r="AI282" s="132">
        <f t="shared" si="201"/>
        <v>-1210.8479755538574</v>
      </c>
      <c r="BF282" s="90" t="s">
        <v>44</v>
      </c>
      <c r="BG282" s="563"/>
      <c r="BH282" s="27">
        <v>13.09</v>
      </c>
      <c r="BI282" s="28">
        <v>1518</v>
      </c>
      <c r="BJ282" s="16">
        <f t="shared" si="198"/>
        <v>115.96638655462185</v>
      </c>
      <c r="BK282" s="17">
        <f t="shared" si="213"/>
        <v>4</v>
      </c>
      <c r="BL282" s="18">
        <v>52.36</v>
      </c>
      <c r="BM282" s="19">
        <v>6072</v>
      </c>
      <c r="BN282" s="18">
        <v>14</v>
      </c>
      <c r="BO282" s="19">
        <v>1342</v>
      </c>
      <c r="BP282" s="19">
        <v>29340</v>
      </c>
    </row>
    <row r="283" spans="1:68" x14ac:dyDescent="0.25">
      <c r="A283" s="90" t="s">
        <v>45</v>
      </c>
      <c r="B283" s="563"/>
      <c r="C283" s="27">
        <v>16.28</v>
      </c>
      <c r="D283" s="28">
        <v>1976</v>
      </c>
      <c r="E283" s="16">
        <f t="shared" si="186"/>
        <v>121.37592137592137</v>
      </c>
      <c r="F283" s="17">
        <f t="shared" si="208"/>
        <v>4</v>
      </c>
      <c r="G283" s="18">
        <v>65.12</v>
      </c>
      <c r="H283" s="19">
        <v>7904</v>
      </c>
      <c r="I283" s="18">
        <v>18</v>
      </c>
      <c r="J283" s="19">
        <v>1563</v>
      </c>
      <c r="K283" s="19">
        <v>35280</v>
      </c>
      <c r="L283" s="136">
        <v>33750</v>
      </c>
      <c r="M283" s="20" t="s">
        <v>8</v>
      </c>
      <c r="N283" s="21">
        <f t="shared" si="188"/>
        <v>5.0569417786308382</v>
      </c>
      <c r="O283" s="22">
        <f t="shared" si="189"/>
        <v>22.571976967370443</v>
      </c>
      <c r="P283" s="23">
        <f t="shared" si="190"/>
        <v>2167.0761670761667</v>
      </c>
      <c r="Q283" s="100">
        <f t="shared" si="209"/>
        <v>0.79099190283400811</v>
      </c>
      <c r="R283" s="17">
        <f t="shared" si="210"/>
        <v>22</v>
      </c>
      <c r="S283" s="24">
        <f t="shared" si="211"/>
        <v>358.16</v>
      </c>
      <c r="T283" s="25">
        <f t="shared" si="211"/>
        <v>43472</v>
      </c>
      <c r="U283" s="24">
        <f t="shared" si="211"/>
        <v>98</v>
      </c>
      <c r="V283" s="25">
        <f t="shared" si="211"/>
        <v>7555</v>
      </c>
      <c r="W283" s="25">
        <f t="shared" si="211"/>
        <v>185140</v>
      </c>
      <c r="X283" s="72">
        <f t="shared" si="202"/>
        <v>176090</v>
      </c>
      <c r="Y283" s="20" t="s">
        <v>8</v>
      </c>
      <c r="Z283" s="21">
        <f t="shared" si="194"/>
        <v>5.754070152217075</v>
      </c>
      <c r="AA283" s="22">
        <f t="shared" si="195"/>
        <v>24.505625413633357</v>
      </c>
      <c r="AB283" s="103">
        <f t="shared" si="196"/>
        <v>11372.235872235871</v>
      </c>
      <c r="AC283" s="106">
        <f t="shared" si="212"/>
        <v>3.8233805668016196</v>
      </c>
      <c r="AE283" s="205">
        <v>1995.0859950859949</v>
      </c>
      <c r="AF283" s="132">
        <f t="shared" si="200"/>
        <v>-171.9901719901718</v>
      </c>
      <c r="AH283" s="205">
        <v>11549.754299754299</v>
      </c>
      <c r="AI283" s="132">
        <f t="shared" si="201"/>
        <v>177.51842751842742</v>
      </c>
      <c r="BF283" s="90" t="s">
        <v>45</v>
      </c>
      <c r="BG283" s="563"/>
      <c r="BH283" s="27">
        <v>16.28</v>
      </c>
      <c r="BI283" s="28">
        <v>1976</v>
      </c>
      <c r="BJ283" s="16">
        <f t="shared" si="198"/>
        <v>121.37592137592137</v>
      </c>
      <c r="BK283" s="17">
        <f t="shared" si="213"/>
        <v>4</v>
      </c>
      <c r="BL283" s="18">
        <v>65.12</v>
      </c>
      <c r="BM283" s="19">
        <v>7904</v>
      </c>
      <c r="BN283" s="18">
        <v>18</v>
      </c>
      <c r="BO283" s="19">
        <v>1563</v>
      </c>
      <c r="BP283" s="19">
        <v>35430</v>
      </c>
    </row>
    <row r="284" spans="1:68" x14ac:dyDescent="0.25">
      <c r="A284" s="90" t="s">
        <v>46</v>
      </c>
      <c r="B284" s="563"/>
      <c r="C284" s="212">
        <v>18.239999999999998</v>
      </c>
      <c r="D284" s="213">
        <v>2462</v>
      </c>
      <c r="E284" s="214">
        <f t="shared" si="186"/>
        <v>134.9780701754386</v>
      </c>
      <c r="F284" s="215">
        <f t="shared" si="208"/>
        <v>5.0000000000000009</v>
      </c>
      <c r="G284" s="216">
        <v>91.2</v>
      </c>
      <c r="H284" s="209">
        <v>12310</v>
      </c>
      <c r="I284" s="216">
        <v>25</v>
      </c>
      <c r="J284" s="209">
        <v>2089</v>
      </c>
      <c r="K284" s="209">
        <v>48280</v>
      </c>
      <c r="L284" s="217">
        <v>46190</v>
      </c>
      <c r="M284" s="199" t="s">
        <v>8</v>
      </c>
      <c r="N284" s="200">
        <f t="shared" si="188"/>
        <v>5.8927716610818575</v>
      </c>
      <c r="O284" s="201">
        <f t="shared" si="189"/>
        <v>23.111536620392531</v>
      </c>
      <c r="P284" s="218">
        <f t="shared" si="190"/>
        <v>2646.9298245614036</v>
      </c>
      <c r="Q284" s="100">
        <f t="shared" si="209"/>
        <v>0.84849715678310322</v>
      </c>
      <c r="R284" s="17">
        <f t="shared" si="210"/>
        <v>23</v>
      </c>
      <c r="S284" s="24">
        <f t="shared" si="211"/>
        <v>419.52</v>
      </c>
      <c r="T284" s="25">
        <f t="shared" si="211"/>
        <v>56626</v>
      </c>
      <c r="U284" s="24">
        <f t="shared" si="211"/>
        <v>111</v>
      </c>
      <c r="V284" s="25">
        <f t="shared" si="211"/>
        <v>8890</v>
      </c>
      <c r="W284" s="25">
        <f t="shared" si="211"/>
        <v>221550</v>
      </c>
      <c r="X284" s="72">
        <f t="shared" si="202"/>
        <v>210770</v>
      </c>
      <c r="Y284" s="20" t="s">
        <v>8</v>
      </c>
      <c r="Z284" s="21">
        <f t="shared" si="194"/>
        <v>6.3696287964004501</v>
      </c>
      <c r="AA284" s="22">
        <f t="shared" si="195"/>
        <v>24.921259842519685</v>
      </c>
      <c r="AB284" s="103">
        <f t="shared" si="196"/>
        <v>12146.38157894737</v>
      </c>
      <c r="AC284" s="106">
        <f t="shared" si="212"/>
        <v>3.6108854589764419</v>
      </c>
      <c r="AE284" s="205">
        <v>1760.9649122807018</v>
      </c>
      <c r="AF284" s="257">
        <f t="shared" si="200"/>
        <v>-885.96491228070181</v>
      </c>
      <c r="AH284" s="205">
        <v>11671.600877192983</v>
      </c>
      <c r="AI284" s="132">
        <f t="shared" si="201"/>
        <v>-474.78070175438734</v>
      </c>
      <c r="BF284" s="90" t="s">
        <v>46</v>
      </c>
      <c r="BG284" s="563"/>
      <c r="BH284" s="27">
        <v>18.239999999999998</v>
      </c>
      <c r="BI284" s="28">
        <v>2462</v>
      </c>
      <c r="BJ284" s="16">
        <f t="shared" si="198"/>
        <v>134.9780701754386</v>
      </c>
      <c r="BK284" s="17">
        <f t="shared" si="213"/>
        <v>5.0000000000000009</v>
      </c>
      <c r="BL284" s="18">
        <v>91.2</v>
      </c>
      <c r="BM284" s="19">
        <v>12310</v>
      </c>
      <c r="BN284" s="18">
        <v>25</v>
      </c>
      <c r="BO284" s="19">
        <v>2089</v>
      </c>
      <c r="BP284" s="19">
        <v>48490</v>
      </c>
    </row>
    <row r="285" spans="1:68" x14ac:dyDescent="0.25">
      <c r="A285" s="90" t="s">
        <v>47</v>
      </c>
      <c r="B285" s="563"/>
      <c r="C285" s="27">
        <v>16.23</v>
      </c>
      <c r="D285" s="28">
        <v>2247</v>
      </c>
      <c r="E285" s="16">
        <f t="shared" si="186"/>
        <v>138.44731977818853</v>
      </c>
      <c r="F285" s="17">
        <f t="shared" si="208"/>
        <v>5</v>
      </c>
      <c r="G285" s="18">
        <v>81.150000000000006</v>
      </c>
      <c r="H285" s="19">
        <v>11235</v>
      </c>
      <c r="I285" s="18">
        <v>20</v>
      </c>
      <c r="J285" s="19">
        <v>1665</v>
      </c>
      <c r="K285" s="19">
        <v>37400</v>
      </c>
      <c r="L285" s="136">
        <v>35780</v>
      </c>
      <c r="M285" s="20" t="s">
        <v>8</v>
      </c>
      <c r="N285" s="21">
        <f t="shared" si="188"/>
        <v>6.7477477477477477</v>
      </c>
      <c r="O285" s="22">
        <f t="shared" si="189"/>
        <v>22.462462462462462</v>
      </c>
      <c r="P285" s="23">
        <f t="shared" si="190"/>
        <v>2304.3746149106591</v>
      </c>
      <c r="Q285" s="100">
        <f t="shared" si="209"/>
        <v>0.74098798397863819</v>
      </c>
      <c r="R285" s="17">
        <f t="shared" si="210"/>
        <v>22.753542821934687</v>
      </c>
      <c r="S285" s="24">
        <f t="shared" si="211"/>
        <v>369.28999999999996</v>
      </c>
      <c r="T285" s="25">
        <f t="shared" si="211"/>
        <v>51107</v>
      </c>
      <c r="U285" s="24">
        <f t="shared" si="211"/>
        <v>101</v>
      </c>
      <c r="V285" s="25">
        <f t="shared" si="211"/>
        <v>8560</v>
      </c>
      <c r="W285" s="25">
        <f t="shared" si="211"/>
        <v>202020</v>
      </c>
      <c r="X285" s="72">
        <f t="shared" si="202"/>
        <v>192080</v>
      </c>
      <c r="Y285" s="20" t="s">
        <v>8</v>
      </c>
      <c r="Z285" s="21">
        <f t="shared" si="194"/>
        <v>5.9704439252336448</v>
      </c>
      <c r="AA285" s="22">
        <f t="shared" si="195"/>
        <v>23.600467289719628</v>
      </c>
      <c r="AB285" s="103">
        <f t="shared" si="196"/>
        <v>12447.319778188539</v>
      </c>
      <c r="AC285" s="106">
        <f t="shared" si="212"/>
        <v>3.8095238095238093</v>
      </c>
      <c r="AE285" s="205">
        <v>1880.4682686383239</v>
      </c>
      <c r="AF285" s="132">
        <f t="shared" si="200"/>
        <v>-423.90634627233521</v>
      </c>
      <c r="AH285" s="205">
        <v>11414.664202094886</v>
      </c>
      <c r="AI285" s="132">
        <f t="shared" si="201"/>
        <v>-1032.6555760936535</v>
      </c>
      <c r="BF285" s="90" t="s">
        <v>47</v>
      </c>
      <c r="BG285" s="563"/>
      <c r="BH285" s="27">
        <v>16.23</v>
      </c>
      <c r="BI285" s="28">
        <v>2247</v>
      </c>
      <c r="BJ285" s="16">
        <f t="shared" si="198"/>
        <v>138.44731977818853</v>
      </c>
      <c r="BK285" s="17">
        <f t="shared" si="213"/>
        <v>5</v>
      </c>
      <c r="BL285" s="18">
        <v>81.150000000000006</v>
      </c>
      <c r="BM285" s="19">
        <v>11235</v>
      </c>
      <c r="BN285" s="18">
        <v>20</v>
      </c>
      <c r="BO285" s="19">
        <v>1665</v>
      </c>
      <c r="BP285" s="19">
        <v>37560</v>
      </c>
    </row>
    <row r="286" spans="1:68" x14ac:dyDescent="0.25">
      <c r="A286" s="90" t="s">
        <v>48</v>
      </c>
      <c r="B286" s="563"/>
      <c r="C286" s="212">
        <v>3.23</v>
      </c>
      <c r="D286" s="213">
        <v>402</v>
      </c>
      <c r="E286" s="214">
        <f t="shared" si="186"/>
        <v>124.45820433436532</v>
      </c>
      <c r="F286" s="215">
        <f t="shared" si="208"/>
        <v>5</v>
      </c>
      <c r="G286" s="216">
        <v>16.149999999999999</v>
      </c>
      <c r="H286" s="209">
        <v>2010</v>
      </c>
      <c r="I286" s="216">
        <v>5</v>
      </c>
      <c r="J286" s="209">
        <v>347</v>
      </c>
      <c r="K286" s="209">
        <v>7980</v>
      </c>
      <c r="L286" s="217">
        <v>7630</v>
      </c>
      <c r="M286" s="199" t="s">
        <v>8</v>
      </c>
      <c r="N286" s="200">
        <f t="shared" si="188"/>
        <v>5.7925072046109509</v>
      </c>
      <c r="O286" s="201">
        <f t="shared" si="189"/>
        <v>22.997118155619596</v>
      </c>
      <c r="P286" s="218">
        <f t="shared" si="190"/>
        <v>2470.5882352941176</v>
      </c>
      <c r="Q286" s="100">
        <f t="shared" si="209"/>
        <v>0.86318407960199006</v>
      </c>
      <c r="R286" s="17">
        <f t="shared" si="210"/>
        <v>22.999999999999996</v>
      </c>
      <c r="S286" s="439">
        <f t="shared" si="211"/>
        <v>74.289999999999992</v>
      </c>
      <c r="T286" s="440">
        <f t="shared" si="211"/>
        <v>9246</v>
      </c>
      <c r="U286" s="439">
        <f t="shared" si="211"/>
        <v>23</v>
      </c>
      <c r="V286" s="440">
        <f t="shared" si="211"/>
        <v>1656</v>
      </c>
      <c r="W286" s="440">
        <f t="shared" si="211"/>
        <v>39750</v>
      </c>
      <c r="X286" s="433">
        <f t="shared" si="202"/>
        <v>37820</v>
      </c>
      <c r="Y286" s="441" t="s">
        <v>8</v>
      </c>
      <c r="Z286" s="435">
        <f t="shared" si="194"/>
        <v>5.583333333333333</v>
      </c>
      <c r="AA286" s="436">
        <f t="shared" si="195"/>
        <v>24.003623188405797</v>
      </c>
      <c r="AB286" s="437">
        <f t="shared" si="196"/>
        <v>12306.501547987617</v>
      </c>
      <c r="AC286" s="106">
        <f t="shared" si="212"/>
        <v>4.1194029850746272</v>
      </c>
      <c r="AE286" s="205">
        <v>1356.0371517027863</v>
      </c>
      <c r="AF286" s="257">
        <f t="shared" si="200"/>
        <v>-1114.5510835913312</v>
      </c>
      <c r="AH286" s="205">
        <v>10643.962848297213</v>
      </c>
      <c r="AI286" s="257">
        <f t="shared" si="201"/>
        <v>-1662.5386996904035</v>
      </c>
      <c r="BF286" s="90" t="s">
        <v>48</v>
      </c>
      <c r="BG286" s="563"/>
      <c r="BH286" s="27">
        <v>3.23</v>
      </c>
      <c r="BI286" s="28">
        <v>402</v>
      </c>
      <c r="BJ286" s="16">
        <f t="shared" si="198"/>
        <v>124.45820433436532</v>
      </c>
      <c r="BK286" s="17">
        <f t="shared" si="213"/>
        <v>5</v>
      </c>
      <c r="BL286" s="18">
        <v>16.149999999999999</v>
      </c>
      <c r="BM286" s="19">
        <v>2010</v>
      </c>
      <c r="BN286" s="18">
        <v>5</v>
      </c>
      <c r="BO286" s="19">
        <v>347</v>
      </c>
      <c r="BP286" s="19">
        <v>8010</v>
      </c>
    </row>
    <row r="287" spans="1:68" x14ac:dyDescent="0.25">
      <c r="A287" s="90" t="s">
        <v>49</v>
      </c>
      <c r="B287" s="563"/>
      <c r="C287" s="27">
        <v>8.82</v>
      </c>
      <c r="D287" s="28">
        <v>1152</v>
      </c>
      <c r="E287" s="16">
        <f t="shared" si="186"/>
        <v>130.61224489795919</v>
      </c>
      <c r="F287" s="17">
        <f t="shared" si="208"/>
        <v>5</v>
      </c>
      <c r="G287" s="18">
        <v>44.1</v>
      </c>
      <c r="H287" s="19">
        <v>5760</v>
      </c>
      <c r="I287" s="18">
        <v>10</v>
      </c>
      <c r="J287" s="19">
        <v>953</v>
      </c>
      <c r="K287" s="19">
        <v>21950</v>
      </c>
      <c r="L287" s="136">
        <v>21000</v>
      </c>
      <c r="M287" s="20" t="s">
        <v>8</v>
      </c>
      <c r="N287" s="21">
        <f t="shared" si="188"/>
        <v>6.0440713536201471</v>
      </c>
      <c r="O287" s="22">
        <f t="shared" si="189"/>
        <v>23.032528856243442</v>
      </c>
      <c r="P287" s="23">
        <f t="shared" si="190"/>
        <v>2488.6621315192742</v>
      </c>
      <c r="Q287" s="100">
        <f t="shared" si="209"/>
        <v>0.82725694444444442</v>
      </c>
      <c r="R287" s="17">
        <f t="shared" si="210"/>
        <v>23</v>
      </c>
      <c r="S287" s="24">
        <f t="shared" si="211"/>
        <v>202.86</v>
      </c>
      <c r="T287" s="25">
        <f t="shared" si="211"/>
        <v>26496</v>
      </c>
      <c r="U287" s="24">
        <f t="shared" si="211"/>
        <v>48</v>
      </c>
      <c r="V287" s="25">
        <f t="shared" si="211"/>
        <v>4130</v>
      </c>
      <c r="W287" s="25">
        <f t="shared" si="211"/>
        <v>101880</v>
      </c>
      <c r="X287" s="72">
        <f t="shared" si="202"/>
        <v>96940</v>
      </c>
      <c r="Y287" s="20" t="s">
        <v>8</v>
      </c>
      <c r="Z287" s="21">
        <f t="shared" si="194"/>
        <v>6.4154963680387409</v>
      </c>
      <c r="AA287" s="22">
        <f t="shared" si="195"/>
        <v>24.668280871670703</v>
      </c>
      <c r="AB287" s="103">
        <f t="shared" si="196"/>
        <v>11551.020408163266</v>
      </c>
      <c r="AC287" s="106">
        <f t="shared" si="212"/>
        <v>3.5850694444444446</v>
      </c>
      <c r="AE287" s="205">
        <v>1697.2789115646258</v>
      </c>
      <c r="AF287" s="132">
        <f t="shared" si="200"/>
        <v>-791.38321995464844</v>
      </c>
      <c r="AH287" s="205">
        <v>10612.244897959183</v>
      </c>
      <c r="AI287" s="132">
        <f t="shared" si="201"/>
        <v>-938.77551020408282</v>
      </c>
      <c r="BF287" s="90" t="s">
        <v>49</v>
      </c>
      <c r="BG287" s="563"/>
      <c r="BH287" s="27">
        <v>8.82</v>
      </c>
      <c r="BI287" s="28">
        <v>1152</v>
      </c>
      <c r="BJ287" s="16">
        <f t="shared" si="198"/>
        <v>130.61224489795919</v>
      </c>
      <c r="BK287" s="17">
        <f t="shared" si="213"/>
        <v>5</v>
      </c>
      <c r="BL287" s="18">
        <v>44.1</v>
      </c>
      <c r="BM287" s="19">
        <v>5760</v>
      </c>
      <c r="BN287" s="18">
        <v>10</v>
      </c>
      <c r="BO287" s="19">
        <v>953</v>
      </c>
      <c r="BP287" s="19">
        <v>22050</v>
      </c>
    </row>
    <row r="288" spans="1:68" x14ac:dyDescent="0.25">
      <c r="A288" s="90" t="s">
        <v>50</v>
      </c>
      <c r="B288" s="563"/>
      <c r="C288" s="27">
        <v>11.54</v>
      </c>
      <c r="D288" s="28">
        <v>1448</v>
      </c>
      <c r="E288" s="16">
        <f t="shared" si="186"/>
        <v>125.47660311958407</v>
      </c>
      <c r="F288" s="17">
        <f t="shared" si="208"/>
        <v>5.0000000000000009</v>
      </c>
      <c r="G288" s="18">
        <v>57.7</v>
      </c>
      <c r="H288" s="19">
        <v>7240</v>
      </c>
      <c r="I288" s="18">
        <v>14</v>
      </c>
      <c r="J288" s="19">
        <v>1296</v>
      </c>
      <c r="K288" s="19">
        <v>29450</v>
      </c>
      <c r="L288" s="136">
        <v>28170</v>
      </c>
      <c r="M288" s="20" t="s">
        <v>8</v>
      </c>
      <c r="N288" s="21">
        <f t="shared" si="188"/>
        <v>5.5864197530864201</v>
      </c>
      <c r="O288" s="22">
        <f t="shared" si="189"/>
        <v>22.723765432098766</v>
      </c>
      <c r="P288" s="23">
        <f t="shared" si="190"/>
        <v>2551.9930675909882</v>
      </c>
      <c r="Q288" s="100">
        <f t="shared" si="209"/>
        <v>0.89502762430939231</v>
      </c>
      <c r="R288" s="17">
        <f t="shared" si="210"/>
        <v>23.000000000000004</v>
      </c>
      <c r="S288" s="24">
        <f t="shared" si="211"/>
        <v>265.42</v>
      </c>
      <c r="T288" s="25">
        <f t="shared" si="211"/>
        <v>33304</v>
      </c>
      <c r="U288" s="24">
        <f t="shared" si="211"/>
        <v>69</v>
      </c>
      <c r="V288" s="25">
        <f t="shared" si="211"/>
        <v>5372</v>
      </c>
      <c r="W288" s="25">
        <f t="shared" si="211"/>
        <v>132430</v>
      </c>
      <c r="X288" s="72">
        <f t="shared" si="202"/>
        <v>125900</v>
      </c>
      <c r="Y288" s="20" t="s">
        <v>8</v>
      </c>
      <c r="Z288" s="21">
        <f t="shared" si="194"/>
        <v>6.199553239017126</v>
      </c>
      <c r="AA288" s="22">
        <f t="shared" si="195"/>
        <v>24.651898734177216</v>
      </c>
      <c r="AB288" s="103">
        <f t="shared" si="196"/>
        <v>11475.73656845754</v>
      </c>
      <c r="AC288" s="106">
        <f t="shared" si="212"/>
        <v>3.7099447513812156</v>
      </c>
      <c r="AE288" s="205">
        <v>2494.8006932409012</v>
      </c>
      <c r="AF288" s="132">
        <f t="shared" si="200"/>
        <v>-57.192374350086993</v>
      </c>
      <c r="AH288" s="205">
        <v>12489.601386481803</v>
      </c>
      <c r="AI288" s="132">
        <f t="shared" si="201"/>
        <v>1013.8648180242635</v>
      </c>
      <c r="BF288" s="90" t="s">
        <v>50</v>
      </c>
      <c r="BG288" s="563"/>
      <c r="BH288" s="27">
        <v>11.54</v>
      </c>
      <c r="BI288" s="28">
        <v>1448</v>
      </c>
      <c r="BJ288" s="16">
        <f t="shared" si="198"/>
        <v>125.47660311958407</v>
      </c>
      <c r="BK288" s="17">
        <f t="shared" si="213"/>
        <v>5.0000000000000009</v>
      </c>
      <c r="BL288" s="18">
        <v>57.7</v>
      </c>
      <c r="BM288" s="19">
        <v>7240</v>
      </c>
      <c r="BN288" s="18">
        <v>14</v>
      </c>
      <c r="BO288" s="19">
        <v>1296</v>
      </c>
      <c r="BP288" s="19">
        <v>29580</v>
      </c>
    </row>
    <row r="289" spans="1:68" x14ac:dyDescent="0.25">
      <c r="A289" s="90" t="s">
        <v>51</v>
      </c>
      <c r="B289" s="563"/>
      <c r="C289" s="27">
        <v>19.36</v>
      </c>
      <c r="D289" s="28">
        <v>2442</v>
      </c>
      <c r="E289" s="16">
        <f t="shared" si="186"/>
        <v>126.13636363636364</v>
      </c>
      <c r="F289" s="17">
        <f t="shared" si="208"/>
        <v>4</v>
      </c>
      <c r="G289" s="18">
        <v>77.44</v>
      </c>
      <c r="H289" s="19">
        <v>9768</v>
      </c>
      <c r="I289" s="18">
        <v>20</v>
      </c>
      <c r="J289" s="19">
        <v>1758</v>
      </c>
      <c r="K289" s="19">
        <v>39480</v>
      </c>
      <c r="L289" s="136">
        <v>37770</v>
      </c>
      <c r="M289" s="20" t="s">
        <v>8</v>
      </c>
      <c r="N289" s="21">
        <f t="shared" si="188"/>
        <v>5.5563139931740615</v>
      </c>
      <c r="O289" s="22">
        <f t="shared" si="189"/>
        <v>22.457337883959045</v>
      </c>
      <c r="P289" s="23">
        <f t="shared" si="190"/>
        <v>2039.2561983471076</v>
      </c>
      <c r="Q289" s="100">
        <f t="shared" si="209"/>
        <v>0.71990171990171992</v>
      </c>
      <c r="R289" s="17">
        <f t="shared" si="210"/>
        <v>22</v>
      </c>
      <c r="S289" s="24">
        <f t="shared" si="211"/>
        <v>425.91999999999996</v>
      </c>
      <c r="T289" s="25">
        <f t="shared" si="211"/>
        <v>53724</v>
      </c>
      <c r="U289" s="24">
        <f t="shared" si="211"/>
        <v>109</v>
      </c>
      <c r="V289" s="25">
        <f t="shared" si="211"/>
        <v>8855</v>
      </c>
      <c r="W289" s="25">
        <f t="shared" si="211"/>
        <v>216690</v>
      </c>
      <c r="X289" s="72">
        <f t="shared" si="202"/>
        <v>208140</v>
      </c>
      <c r="Y289" s="20" t="s">
        <v>8</v>
      </c>
      <c r="Z289" s="21">
        <f t="shared" si="194"/>
        <v>6.0670807453416149</v>
      </c>
      <c r="AA289" s="22">
        <f t="shared" si="195"/>
        <v>24.470920383963861</v>
      </c>
      <c r="AB289" s="103">
        <f t="shared" si="196"/>
        <v>11192.665289256198</v>
      </c>
      <c r="AC289" s="106">
        <f t="shared" si="212"/>
        <v>3.6261261261261262</v>
      </c>
      <c r="AE289" s="205">
        <v>2428.2024793388432</v>
      </c>
      <c r="AF289" s="132">
        <f t="shared" si="200"/>
        <v>388.94628099173565</v>
      </c>
      <c r="AH289" s="205">
        <v>12121.384297520661</v>
      </c>
      <c r="AI289" s="132">
        <f t="shared" si="201"/>
        <v>928.7190082644629</v>
      </c>
      <c r="BF289" s="90" t="s">
        <v>51</v>
      </c>
      <c r="BG289" s="563"/>
      <c r="BH289" s="27">
        <v>19.36</v>
      </c>
      <c r="BI289" s="28">
        <v>2442</v>
      </c>
      <c r="BJ289" s="16">
        <f t="shared" si="198"/>
        <v>126.13636363636364</v>
      </c>
      <c r="BK289" s="17">
        <f t="shared" si="213"/>
        <v>4</v>
      </c>
      <c r="BL289" s="18">
        <v>77.44</v>
      </c>
      <c r="BM289" s="19">
        <v>9768</v>
      </c>
      <c r="BN289" s="18">
        <v>20</v>
      </c>
      <c r="BO289" s="19">
        <v>1758</v>
      </c>
      <c r="BP289" s="19">
        <v>39650</v>
      </c>
    </row>
    <row r="290" spans="1:68" x14ac:dyDescent="0.25">
      <c r="A290" s="94" t="s">
        <v>52</v>
      </c>
      <c r="B290" s="564"/>
      <c r="C290" s="29">
        <v>16.18</v>
      </c>
      <c r="D290" s="30">
        <v>2228</v>
      </c>
      <c r="E290" s="32">
        <f t="shared" si="186"/>
        <v>137.7008652657602</v>
      </c>
      <c r="F290" s="57">
        <f t="shared" si="208"/>
        <v>4</v>
      </c>
      <c r="G290" s="58">
        <v>64.72</v>
      </c>
      <c r="H290" s="59">
        <v>8912</v>
      </c>
      <c r="I290" s="58">
        <v>15</v>
      </c>
      <c r="J290" s="59">
        <v>1274</v>
      </c>
      <c r="K290" s="59">
        <v>27950</v>
      </c>
      <c r="L290" s="139">
        <v>26740</v>
      </c>
      <c r="M290" s="49" t="s">
        <v>8</v>
      </c>
      <c r="N290" s="37">
        <f t="shared" si="188"/>
        <v>6.9952904238618521</v>
      </c>
      <c r="O290" s="38">
        <f t="shared" si="189"/>
        <v>21.938775510204081</v>
      </c>
      <c r="P290" s="39">
        <f t="shared" si="190"/>
        <v>1727.4412855377009</v>
      </c>
      <c r="Q290" s="100">
        <f t="shared" si="209"/>
        <v>0.57181328545780974</v>
      </c>
      <c r="R290" s="57">
        <f t="shared" si="210"/>
        <v>22.000000000000004</v>
      </c>
      <c r="S290" s="47">
        <f t="shared" si="211"/>
        <v>355.96000000000004</v>
      </c>
      <c r="T290" s="48">
        <f t="shared" si="211"/>
        <v>49016</v>
      </c>
      <c r="U290" s="47">
        <f t="shared" si="211"/>
        <v>92</v>
      </c>
      <c r="V290" s="48">
        <f t="shared" si="211"/>
        <v>7011</v>
      </c>
      <c r="W290" s="48">
        <f t="shared" si="211"/>
        <v>162010</v>
      </c>
      <c r="X290" s="72">
        <f t="shared" si="202"/>
        <v>155450</v>
      </c>
      <c r="Y290" s="49" t="s">
        <v>8</v>
      </c>
      <c r="Z290" s="21">
        <f t="shared" si="194"/>
        <v>6.9912993866780777</v>
      </c>
      <c r="AA290" s="22">
        <f t="shared" si="195"/>
        <v>23.107973184995007</v>
      </c>
      <c r="AB290" s="103">
        <f t="shared" si="196"/>
        <v>10012.978986402966</v>
      </c>
      <c r="AC290" s="106">
        <f t="shared" si="212"/>
        <v>3.1467684021543985</v>
      </c>
      <c r="AE290" s="205">
        <v>2094.5611866501854</v>
      </c>
      <c r="AF290" s="132">
        <f t="shared" si="200"/>
        <v>367.11990111248451</v>
      </c>
      <c r="AH290" s="205">
        <v>9793.5723114956745</v>
      </c>
      <c r="AI290" s="132">
        <f t="shared" si="201"/>
        <v>-219.40667490729174</v>
      </c>
      <c r="BF290" s="94" t="s">
        <v>52</v>
      </c>
      <c r="BG290" s="564"/>
      <c r="BH290" s="29">
        <v>16.18</v>
      </c>
      <c r="BI290" s="30">
        <v>2228</v>
      </c>
      <c r="BJ290" s="32">
        <f t="shared" si="198"/>
        <v>137.7008652657602</v>
      </c>
      <c r="BK290" s="57">
        <f t="shared" si="213"/>
        <v>4</v>
      </c>
      <c r="BL290" s="58">
        <v>64.72</v>
      </c>
      <c r="BM290" s="59">
        <v>8912</v>
      </c>
      <c r="BN290" s="58">
        <v>15</v>
      </c>
      <c r="BO290" s="59">
        <v>1274</v>
      </c>
      <c r="BP290" s="59">
        <v>28070</v>
      </c>
    </row>
    <row r="291" spans="1:68" x14ac:dyDescent="0.25">
      <c r="A291" s="92" t="s">
        <v>24</v>
      </c>
      <c r="B291" s="44"/>
      <c r="C291" s="45">
        <f>SUM(C280:C290)</f>
        <v>164.87</v>
      </c>
      <c r="D291" s="46">
        <f>SUM(D280:D290)</f>
        <v>21069</v>
      </c>
      <c r="E291" s="80">
        <f t="shared" si="186"/>
        <v>127.79159337659974</v>
      </c>
      <c r="F291" s="73"/>
      <c r="G291" s="45">
        <f>SUM(G280:G290)</f>
        <v>717.54</v>
      </c>
      <c r="H291" s="46">
        <f>SUM(H280:H290)</f>
        <v>91987</v>
      </c>
      <c r="I291" s="45">
        <f>SUM(I280:I290)</f>
        <v>182</v>
      </c>
      <c r="J291" s="46">
        <f>SUM(J280:J290)</f>
        <v>16014</v>
      </c>
      <c r="K291" s="46">
        <f>SUM(K280:K290)</f>
        <v>360040</v>
      </c>
      <c r="L291" s="46">
        <f t="shared" ref="L291" si="214">SUM(L280:L290)</f>
        <v>344200</v>
      </c>
      <c r="M291" s="74" t="s">
        <v>8</v>
      </c>
      <c r="N291" s="75">
        <f t="shared" si="188"/>
        <v>5.7441613588110405</v>
      </c>
      <c r="O291" s="76">
        <f t="shared" si="189"/>
        <v>22.482827525914825</v>
      </c>
      <c r="P291" s="77">
        <f t="shared" si="190"/>
        <v>2183.7811609146602</v>
      </c>
      <c r="Q291" s="101">
        <f>J291/D291</f>
        <v>0.76007404243200916</v>
      </c>
      <c r="R291" s="73"/>
      <c r="S291" s="45">
        <f>SUM(S280:S290)</f>
        <v>3718.19</v>
      </c>
      <c r="T291" s="46">
        <f>SUM(T280:T290)</f>
        <v>475187</v>
      </c>
      <c r="U291" s="45">
        <f>SUM(U280:U290)</f>
        <v>975</v>
      </c>
      <c r="V291" s="46">
        <f t="shared" ref="V291:W291" si="215">SUM(V280:V290)</f>
        <v>81290</v>
      </c>
      <c r="W291" s="46">
        <f t="shared" si="215"/>
        <v>1952770</v>
      </c>
      <c r="X291" s="72">
        <f t="shared" si="202"/>
        <v>1860310</v>
      </c>
      <c r="Y291" s="74" t="s">
        <v>8</v>
      </c>
      <c r="Z291" s="75">
        <f t="shared" si="194"/>
        <v>5.8455775618157215</v>
      </c>
      <c r="AA291" s="76">
        <f t="shared" si="195"/>
        <v>24.022265961372863</v>
      </c>
      <c r="AB291" s="112">
        <f t="shared" si="196"/>
        <v>11844.301570934675</v>
      </c>
      <c r="AC291" s="107">
        <f>V291/D291</f>
        <v>3.8582751910389672</v>
      </c>
      <c r="AE291" s="205">
        <v>1996.8459998786923</v>
      </c>
      <c r="AF291" s="132">
        <f t="shared" si="200"/>
        <v>-186.93516103596789</v>
      </c>
      <c r="AH291" s="205">
        <v>11548.614059562078</v>
      </c>
      <c r="AI291" s="132">
        <f t="shared" si="201"/>
        <v>-295.68751137259642</v>
      </c>
      <c r="BF291" s="92" t="s">
        <v>24</v>
      </c>
      <c r="BG291" s="44"/>
      <c r="BH291" s="45">
        <f>SUM(BH280:BH290)</f>
        <v>164.87</v>
      </c>
      <c r="BI291" s="46">
        <f>SUM(BI280:BI290)</f>
        <v>21069</v>
      </c>
      <c r="BJ291" s="80">
        <f t="shared" si="198"/>
        <v>127.79159337659974</v>
      </c>
      <c r="BK291" s="73"/>
      <c r="BL291" s="45">
        <f>SUM(BL280:BL290)</f>
        <v>717.54</v>
      </c>
      <c r="BM291" s="46">
        <f>SUM(BM280:BM290)</f>
        <v>91987</v>
      </c>
      <c r="BN291" s="45">
        <f>SUM(BN280:BN290)</f>
        <v>182</v>
      </c>
      <c r="BO291" s="46">
        <f>SUM(BO280:BO290)</f>
        <v>16014</v>
      </c>
      <c r="BP291" s="46">
        <f>SUM(BP280:BP290)</f>
        <v>361610</v>
      </c>
    </row>
    <row r="292" spans="1:68" x14ac:dyDescent="0.25">
      <c r="A292" s="117" t="s">
        <v>16</v>
      </c>
      <c r="B292" s="565">
        <v>2005</v>
      </c>
      <c r="C292" s="115">
        <v>5.16</v>
      </c>
      <c r="D292" s="116">
        <v>525</v>
      </c>
      <c r="E292" s="63">
        <f>D292/C292</f>
        <v>101.74418604651163</v>
      </c>
      <c r="F292" s="7">
        <f t="shared" ref="F292:F300" si="216">G292/C292</f>
        <v>4</v>
      </c>
      <c r="G292" s="6">
        <v>20.64</v>
      </c>
      <c r="H292" s="5">
        <v>2100</v>
      </c>
      <c r="I292" s="6">
        <v>4</v>
      </c>
      <c r="J292" s="5">
        <v>329</v>
      </c>
      <c r="K292" s="5">
        <v>6300</v>
      </c>
      <c r="L292" s="137">
        <v>6030</v>
      </c>
      <c r="M292" s="15" t="s">
        <v>8</v>
      </c>
      <c r="N292" s="86">
        <f t="shared" si="188"/>
        <v>6.3829787234042552</v>
      </c>
      <c r="O292" s="87">
        <f t="shared" si="189"/>
        <v>19.148936170212767</v>
      </c>
      <c r="P292" s="70">
        <f>K292/C292</f>
        <v>1220.9302325581396</v>
      </c>
      <c r="Q292" s="100">
        <f t="shared" ref="Q292:Q302" si="217">J292/D292</f>
        <v>0.62666666666666671</v>
      </c>
      <c r="R292" s="14">
        <f t="shared" ref="R292:R300" si="218">S292/C292</f>
        <v>22</v>
      </c>
      <c r="S292" s="71">
        <f t="shared" ref="S292:X302" si="219">G292+S241</f>
        <v>113.52000000000001</v>
      </c>
      <c r="T292" s="72">
        <f t="shared" si="219"/>
        <v>11550</v>
      </c>
      <c r="U292" s="71">
        <f t="shared" si="219"/>
        <v>22</v>
      </c>
      <c r="V292" s="72">
        <f t="shared" si="219"/>
        <v>2054</v>
      </c>
      <c r="W292" s="72">
        <f t="shared" si="219"/>
        <v>41880</v>
      </c>
      <c r="X292" s="72">
        <f t="shared" si="202"/>
        <v>39820</v>
      </c>
      <c r="Y292" s="15" t="s">
        <v>8</v>
      </c>
      <c r="Z292" s="21">
        <f t="shared" si="194"/>
        <v>5.6231742940603704</v>
      </c>
      <c r="AA292" s="22">
        <f t="shared" si="195"/>
        <v>20.38948393378773</v>
      </c>
      <c r="AB292" s="103">
        <f t="shared" si="196"/>
        <v>8116.2790697674418</v>
      </c>
      <c r="AC292" s="106">
        <f t="shared" ref="AC292:AC302" si="220">V292/D292</f>
        <v>3.9123809523809525</v>
      </c>
      <c r="AE292" s="205">
        <v>1344.9612403100775</v>
      </c>
      <c r="AF292" s="132">
        <f t="shared" si="200"/>
        <v>124.03100775193798</v>
      </c>
      <c r="AH292" s="205">
        <v>8835.271317829458</v>
      </c>
      <c r="AI292" s="132">
        <f t="shared" si="201"/>
        <v>718.99224806201619</v>
      </c>
      <c r="BF292" s="117" t="s">
        <v>16</v>
      </c>
      <c r="BG292" s="565">
        <v>2005</v>
      </c>
      <c r="BH292" s="115">
        <v>5.16</v>
      </c>
      <c r="BI292" s="116">
        <v>525</v>
      </c>
      <c r="BJ292" s="63">
        <f>BI292/BH292</f>
        <v>101.74418604651163</v>
      </c>
      <c r="BK292" s="7">
        <f t="shared" ref="BK292:BK300" si="221">BL292/BH292</f>
        <v>4</v>
      </c>
      <c r="BL292" s="6">
        <v>20.64</v>
      </c>
      <c r="BM292" s="5">
        <v>2100</v>
      </c>
      <c r="BN292" s="6">
        <v>4</v>
      </c>
      <c r="BO292" s="5">
        <v>329</v>
      </c>
      <c r="BP292" s="5">
        <v>6330</v>
      </c>
    </row>
    <row r="293" spans="1:68" x14ac:dyDescent="0.25">
      <c r="A293" s="90" t="s">
        <v>53</v>
      </c>
      <c r="B293" s="560"/>
      <c r="C293" s="27">
        <v>11.02</v>
      </c>
      <c r="D293" s="28">
        <v>1429</v>
      </c>
      <c r="E293" s="16">
        <f t="shared" ref="E293:E302" si="222">D293/C293</f>
        <v>129.67332123411978</v>
      </c>
      <c r="F293" s="17">
        <f t="shared" si="216"/>
        <v>4</v>
      </c>
      <c r="G293" s="18">
        <v>44.08</v>
      </c>
      <c r="H293" s="19">
        <v>5716</v>
      </c>
      <c r="I293" s="18">
        <v>11</v>
      </c>
      <c r="J293" s="19">
        <v>890</v>
      </c>
      <c r="K293" s="19">
        <v>17870</v>
      </c>
      <c r="L293" s="136">
        <v>17100</v>
      </c>
      <c r="M293" s="20" t="s">
        <v>8</v>
      </c>
      <c r="N293" s="21">
        <f t="shared" si="188"/>
        <v>6.4224719101123595</v>
      </c>
      <c r="O293" s="22">
        <f t="shared" si="189"/>
        <v>20.078651685393258</v>
      </c>
      <c r="P293" s="23">
        <f t="shared" ref="P293:P302" si="223">K293/C293</f>
        <v>1621.5970961887479</v>
      </c>
      <c r="Q293" s="100">
        <f t="shared" si="217"/>
        <v>0.62281315605318399</v>
      </c>
      <c r="R293" s="17">
        <f t="shared" si="218"/>
        <v>22</v>
      </c>
      <c r="S293" s="24">
        <f t="shared" si="219"/>
        <v>242.44</v>
      </c>
      <c r="T293" s="25">
        <f t="shared" si="219"/>
        <v>31438</v>
      </c>
      <c r="U293" s="24">
        <f t="shared" si="219"/>
        <v>62</v>
      </c>
      <c r="V293" s="25">
        <f t="shared" si="219"/>
        <v>5538</v>
      </c>
      <c r="W293" s="25">
        <f t="shared" si="219"/>
        <v>117720</v>
      </c>
      <c r="X293" s="72">
        <f t="shared" si="202"/>
        <v>111880</v>
      </c>
      <c r="Y293" s="20" t="s">
        <v>8</v>
      </c>
      <c r="Z293" s="21">
        <f t="shared" si="194"/>
        <v>5.6767786204405919</v>
      </c>
      <c r="AA293" s="22">
        <f t="shared" si="195"/>
        <v>21.256771397616468</v>
      </c>
      <c r="AB293" s="103">
        <f t="shared" si="196"/>
        <v>10682.395644283122</v>
      </c>
      <c r="AC293" s="106">
        <f t="shared" si="220"/>
        <v>3.8754373687893633</v>
      </c>
      <c r="AE293" s="205">
        <v>1737.7495462794918</v>
      </c>
      <c r="AF293" s="132">
        <f t="shared" si="200"/>
        <v>116.15245009074397</v>
      </c>
      <c r="AH293" s="205">
        <v>11025.408348457351</v>
      </c>
      <c r="AI293" s="132">
        <f t="shared" si="201"/>
        <v>343.01270417422893</v>
      </c>
      <c r="BF293" s="90" t="s">
        <v>53</v>
      </c>
      <c r="BG293" s="560"/>
      <c r="BH293" s="27">
        <v>11.02</v>
      </c>
      <c r="BI293" s="28">
        <v>1429</v>
      </c>
      <c r="BJ293" s="16">
        <f t="shared" ref="BJ293:BJ302" si="224">BI293/BH293</f>
        <v>129.67332123411978</v>
      </c>
      <c r="BK293" s="17">
        <f t="shared" si="221"/>
        <v>4</v>
      </c>
      <c r="BL293" s="18">
        <v>44.08</v>
      </c>
      <c r="BM293" s="19">
        <v>5716</v>
      </c>
      <c r="BN293" s="18">
        <v>11</v>
      </c>
      <c r="BO293" s="19">
        <v>890</v>
      </c>
      <c r="BP293" s="19">
        <v>17950</v>
      </c>
    </row>
    <row r="294" spans="1:68" x14ac:dyDescent="0.25">
      <c r="A294" s="90" t="s">
        <v>54</v>
      </c>
      <c r="B294" s="560"/>
      <c r="C294" s="27">
        <v>4.38</v>
      </c>
      <c r="D294" s="28">
        <v>465</v>
      </c>
      <c r="E294" s="16">
        <f t="shared" si="222"/>
        <v>106.16438356164385</v>
      </c>
      <c r="F294" s="17">
        <f t="shared" si="216"/>
        <v>4</v>
      </c>
      <c r="G294" s="18">
        <v>17.52</v>
      </c>
      <c r="H294" s="19">
        <v>1860</v>
      </c>
      <c r="I294" s="18">
        <v>4</v>
      </c>
      <c r="J294" s="19">
        <v>328</v>
      </c>
      <c r="K294" s="19">
        <v>6190</v>
      </c>
      <c r="L294" s="136">
        <v>5920</v>
      </c>
      <c r="M294" s="20" t="s">
        <v>8</v>
      </c>
      <c r="N294" s="21">
        <f t="shared" si="188"/>
        <v>5.6707317073170733</v>
      </c>
      <c r="O294" s="22">
        <f t="shared" si="189"/>
        <v>18.871951219512194</v>
      </c>
      <c r="P294" s="23">
        <f t="shared" si="223"/>
        <v>1413.2420091324202</v>
      </c>
      <c r="Q294" s="100">
        <f t="shared" si="217"/>
        <v>0.70537634408602146</v>
      </c>
      <c r="R294" s="17">
        <f t="shared" si="218"/>
        <v>21</v>
      </c>
      <c r="S294" s="24">
        <f t="shared" si="219"/>
        <v>91.98</v>
      </c>
      <c r="T294" s="25">
        <f t="shared" si="219"/>
        <v>9765</v>
      </c>
      <c r="U294" s="24">
        <f t="shared" si="219"/>
        <v>24</v>
      </c>
      <c r="V294" s="25">
        <f t="shared" si="219"/>
        <v>2313</v>
      </c>
      <c r="W294" s="25">
        <f t="shared" si="219"/>
        <v>44370</v>
      </c>
      <c r="X294" s="72">
        <f t="shared" si="219"/>
        <v>42150</v>
      </c>
      <c r="Y294" s="20" t="s">
        <v>8</v>
      </c>
      <c r="Z294" s="21">
        <f t="shared" si="194"/>
        <v>4.2217898832684826</v>
      </c>
      <c r="AA294" s="22">
        <f t="shared" si="195"/>
        <v>19.182879377431906</v>
      </c>
      <c r="AB294" s="103">
        <f t="shared" si="196"/>
        <v>10130.13698630137</v>
      </c>
      <c r="AC294" s="106">
        <f t="shared" si="220"/>
        <v>4.9741935483870972</v>
      </c>
      <c r="AE294" s="205">
        <v>1294.5205479452054</v>
      </c>
      <c r="AF294" s="132">
        <f t="shared" si="200"/>
        <v>-118.7214611872148</v>
      </c>
      <c r="AH294" s="205">
        <v>10627.853881278539</v>
      </c>
      <c r="AI294" s="132">
        <f t="shared" si="201"/>
        <v>497.71689497716943</v>
      </c>
      <c r="BF294" s="90" t="s">
        <v>54</v>
      </c>
      <c r="BG294" s="560"/>
      <c r="BH294" s="27">
        <v>4.38</v>
      </c>
      <c r="BI294" s="28">
        <v>465</v>
      </c>
      <c r="BJ294" s="16">
        <f t="shared" si="224"/>
        <v>106.16438356164385</v>
      </c>
      <c r="BK294" s="17">
        <f t="shared" si="221"/>
        <v>4</v>
      </c>
      <c r="BL294" s="18">
        <v>17.52</v>
      </c>
      <c r="BM294" s="19">
        <v>1860</v>
      </c>
      <c r="BN294" s="18">
        <v>4</v>
      </c>
      <c r="BO294" s="19">
        <v>328</v>
      </c>
      <c r="BP294" s="19">
        <v>6220</v>
      </c>
    </row>
    <row r="295" spans="1:68" x14ac:dyDescent="0.25">
      <c r="A295" s="90" t="s">
        <v>17</v>
      </c>
      <c r="B295" s="560"/>
      <c r="C295" s="27">
        <v>9.39</v>
      </c>
      <c r="D295" s="28">
        <v>912</v>
      </c>
      <c r="E295" s="16">
        <f t="shared" si="222"/>
        <v>97.124600638977626</v>
      </c>
      <c r="F295" s="17">
        <f t="shared" si="216"/>
        <v>4</v>
      </c>
      <c r="G295" s="18">
        <v>37.56</v>
      </c>
      <c r="H295" s="19">
        <v>3648</v>
      </c>
      <c r="I295" s="18">
        <v>8</v>
      </c>
      <c r="J295" s="19">
        <v>605</v>
      </c>
      <c r="K295" s="19">
        <v>12660</v>
      </c>
      <c r="L295" s="136">
        <v>12110</v>
      </c>
      <c r="M295" s="20" t="s">
        <v>8</v>
      </c>
      <c r="N295" s="21">
        <f t="shared" si="188"/>
        <v>6.0297520661157025</v>
      </c>
      <c r="O295" s="22">
        <f t="shared" si="189"/>
        <v>20.925619834710744</v>
      </c>
      <c r="P295" s="23">
        <f t="shared" si="223"/>
        <v>1348.2428115015973</v>
      </c>
      <c r="Q295" s="100">
        <f t="shared" si="217"/>
        <v>0.66337719298245612</v>
      </c>
      <c r="R295" s="17">
        <f t="shared" si="218"/>
        <v>22</v>
      </c>
      <c r="S295" s="24">
        <f t="shared" si="219"/>
        <v>206.58</v>
      </c>
      <c r="T295" s="25">
        <f t="shared" si="219"/>
        <v>20064</v>
      </c>
      <c r="U295" s="24">
        <f t="shared" si="219"/>
        <v>48</v>
      </c>
      <c r="V295" s="25">
        <f t="shared" si="219"/>
        <v>3591</v>
      </c>
      <c r="W295" s="25">
        <f t="shared" si="219"/>
        <v>77290</v>
      </c>
      <c r="X295" s="72">
        <f t="shared" si="219"/>
        <v>73430</v>
      </c>
      <c r="Y295" s="20" t="s">
        <v>8</v>
      </c>
      <c r="Z295" s="21">
        <f t="shared" si="194"/>
        <v>5.587301587301587</v>
      </c>
      <c r="AA295" s="22">
        <f t="shared" si="195"/>
        <v>21.523252575884154</v>
      </c>
      <c r="AB295" s="103">
        <f t="shared" si="196"/>
        <v>8231.0969116080923</v>
      </c>
      <c r="AC295" s="106">
        <f t="shared" si="220"/>
        <v>3.9375</v>
      </c>
      <c r="AE295" s="205">
        <v>1462.1938232161874</v>
      </c>
      <c r="AF295" s="132">
        <f t="shared" si="200"/>
        <v>113.95101171459009</v>
      </c>
      <c r="AH295" s="205">
        <v>9015.974440894568</v>
      </c>
      <c r="AI295" s="132">
        <f t="shared" si="201"/>
        <v>784.87752928647569</v>
      </c>
      <c r="BF295" s="90" t="s">
        <v>17</v>
      </c>
      <c r="BG295" s="560"/>
      <c r="BH295" s="27">
        <v>9.39</v>
      </c>
      <c r="BI295" s="28">
        <v>912</v>
      </c>
      <c r="BJ295" s="16">
        <f t="shared" si="224"/>
        <v>97.124600638977626</v>
      </c>
      <c r="BK295" s="17">
        <f t="shared" si="221"/>
        <v>4</v>
      </c>
      <c r="BL295" s="18">
        <v>37.56</v>
      </c>
      <c r="BM295" s="19">
        <v>3648</v>
      </c>
      <c r="BN295" s="18">
        <v>8</v>
      </c>
      <c r="BO295" s="19">
        <v>605</v>
      </c>
      <c r="BP295" s="19">
        <v>12720</v>
      </c>
    </row>
    <row r="296" spans="1:68" x14ac:dyDescent="0.25">
      <c r="A296" s="90" t="s">
        <v>55</v>
      </c>
      <c r="B296" s="560"/>
      <c r="C296" s="27">
        <v>4.76</v>
      </c>
      <c r="D296" s="28">
        <v>513</v>
      </c>
      <c r="E296" s="16">
        <f t="shared" si="222"/>
        <v>107.77310924369749</v>
      </c>
      <c r="F296" s="17">
        <f t="shared" si="216"/>
        <v>4</v>
      </c>
      <c r="G296" s="18">
        <v>19.04</v>
      </c>
      <c r="H296" s="19">
        <v>2052</v>
      </c>
      <c r="I296" s="18">
        <v>4</v>
      </c>
      <c r="J296" s="19">
        <v>355</v>
      </c>
      <c r="K296" s="19">
        <v>6780</v>
      </c>
      <c r="L296" s="136">
        <v>6490</v>
      </c>
      <c r="M296" s="20" t="s">
        <v>8</v>
      </c>
      <c r="N296" s="21">
        <f t="shared" si="188"/>
        <v>5.7802816901408454</v>
      </c>
      <c r="O296" s="22">
        <f t="shared" si="189"/>
        <v>19.098591549295776</v>
      </c>
      <c r="P296" s="23">
        <f t="shared" si="223"/>
        <v>1424.3697478991596</v>
      </c>
      <c r="Q296" s="100">
        <f t="shared" si="217"/>
        <v>0.69200779727095518</v>
      </c>
      <c r="R296" s="17">
        <f t="shared" si="218"/>
        <v>21.000000000000004</v>
      </c>
      <c r="S296" s="24">
        <f t="shared" si="219"/>
        <v>99.960000000000008</v>
      </c>
      <c r="T296" s="25">
        <f t="shared" si="219"/>
        <v>10773</v>
      </c>
      <c r="U296" s="24">
        <f t="shared" si="219"/>
        <v>25</v>
      </c>
      <c r="V296" s="25">
        <f t="shared" si="219"/>
        <v>2410</v>
      </c>
      <c r="W296" s="25">
        <f t="shared" si="219"/>
        <v>46550</v>
      </c>
      <c r="X296" s="72">
        <f t="shared" si="219"/>
        <v>44220</v>
      </c>
      <c r="Y296" s="20" t="s">
        <v>8</v>
      </c>
      <c r="Z296" s="21">
        <f t="shared" si="194"/>
        <v>4.4701244813278009</v>
      </c>
      <c r="AA296" s="22">
        <f t="shared" si="195"/>
        <v>19.315352697095435</v>
      </c>
      <c r="AB296" s="103">
        <f t="shared" si="196"/>
        <v>9779.4117647058829</v>
      </c>
      <c r="AC296" s="106">
        <f t="shared" si="220"/>
        <v>4.6978557504873297</v>
      </c>
      <c r="AE296" s="205">
        <v>1571.4285714285716</v>
      </c>
      <c r="AF296" s="132">
        <f t="shared" si="200"/>
        <v>147.05882352941194</v>
      </c>
      <c r="AH296" s="205">
        <v>10840.336134453783</v>
      </c>
      <c r="AI296" s="132">
        <f t="shared" si="201"/>
        <v>1060.9243697478996</v>
      </c>
      <c r="BF296" s="90" t="s">
        <v>55</v>
      </c>
      <c r="BG296" s="560"/>
      <c r="BH296" s="27">
        <v>4.76</v>
      </c>
      <c r="BI296" s="28">
        <v>513</v>
      </c>
      <c r="BJ296" s="16">
        <f t="shared" si="224"/>
        <v>107.77310924369749</v>
      </c>
      <c r="BK296" s="17">
        <f t="shared" si="221"/>
        <v>4</v>
      </c>
      <c r="BL296" s="18">
        <v>19.04</v>
      </c>
      <c r="BM296" s="19">
        <v>2052</v>
      </c>
      <c r="BN296" s="18">
        <v>4</v>
      </c>
      <c r="BO296" s="19">
        <v>355</v>
      </c>
      <c r="BP296" s="19">
        <v>6810</v>
      </c>
    </row>
    <row r="297" spans="1:68" x14ac:dyDescent="0.25">
      <c r="A297" s="90" t="s">
        <v>56</v>
      </c>
      <c r="B297" s="560"/>
      <c r="C297" s="27">
        <v>0.86</v>
      </c>
      <c r="D297" s="28">
        <v>110</v>
      </c>
      <c r="E297" s="16">
        <f t="shared" si="222"/>
        <v>127.90697674418605</v>
      </c>
      <c r="F297" s="17">
        <f t="shared" si="216"/>
        <v>5</v>
      </c>
      <c r="G297" s="18">
        <v>4.3</v>
      </c>
      <c r="H297" s="19">
        <v>550</v>
      </c>
      <c r="I297" s="18">
        <v>5</v>
      </c>
      <c r="J297" s="19">
        <v>86</v>
      </c>
      <c r="K297" s="19">
        <v>1820</v>
      </c>
      <c r="L297" s="136">
        <v>1740</v>
      </c>
      <c r="M297" s="20" t="s">
        <v>8</v>
      </c>
      <c r="N297" s="21">
        <f t="shared" si="188"/>
        <v>6.3953488372093021</v>
      </c>
      <c r="O297" s="22">
        <f t="shared" si="189"/>
        <v>21.162790697674417</v>
      </c>
      <c r="P297" s="23">
        <f t="shared" si="223"/>
        <v>2116.2790697674418</v>
      </c>
      <c r="Q297" s="100">
        <f t="shared" si="217"/>
        <v>0.78181818181818186</v>
      </c>
      <c r="R297" s="17">
        <f t="shared" si="218"/>
        <v>22.999999999999996</v>
      </c>
      <c r="S297" s="439">
        <f t="shared" si="219"/>
        <v>19.779999999999998</v>
      </c>
      <c r="T297" s="440">
        <f t="shared" si="219"/>
        <v>2530</v>
      </c>
      <c r="U297" s="439">
        <f t="shared" si="219"/>
        <v>23</v>
      </c>
      <c r="V297" s="440">
        <f t="shared" si="219"/>
        <v>407</v>
      </c>
      <c r="W297" s="440">
        <f t="shared" si="219"/>
        <v>9100</v>
      </c>
      <c r="X297" s="433">
        <f t="shared" si="219"/>
        <v>8640</v>
      </c>
      <c r="Y297" s="441" t="s">
        <v>8</v>
      </c>
      <c r="Z297" s="435">
        <f t="shared" si="194"/>
        <v>6.2162162162162158</v>
      </c>
      <c r="AA297" s="436">
        <f t="shared" si="195"/>
        <v>22.35872235872236</v>
      </c>
      <c r="AB297" s="437">
        <f t="shared" si="196"/>
        <v>10581.39534883721</v>
      </c>
      <c r="AC297" s="106">
        <f t="shared" si="220"/>
        <v>3.7</v>
      </c>
      <c r="AE297" s="205">
        <v>1674.4186046511629</v>
      </c>
      <c r="AF297" s="132">
        <f t="shared" si="200"/>
        <v>-441.86046511627887</v>
      </c>
      <c r="AH297" s="205">
        <v>9255.8139534883721</v>
      </c>
      <c r="AI297" s="257">
        <f t="shared" si="201"/>
        <v>-1325.5813953488378</v>
      </c>
      <c r="BF297" s="90" t="s">
        <v>56</v>
      </c>
      <c r="BG297" s="560"/>
      <c r="BH297" s="27">
        <v>0.86</v>
      </c>
      <c r="BI297" s="28">
        <v>110</v>
      </c>
      <c r="BJ297" s="16">
        <f t="shared" si="224"/>
        <v>127.90697674418605</v>
      </c>
      <c r="BK297" s="17">
        <f t="shared" si="221"/>
        <v>5</v>
      </c>
      <c r="BL297" s="18">
        <v>4.3</v>
      </c>
      <c r="BM297" s="19">
        <v>550</v>
      </c>
      <c r="BN297" s="18">
        <v>5</v>
      </c>
      <c r="BO297" s="19">
        <v>86</v>
      </c>
      <c r="BP297" s="19">
        <v>1830</v>
      </c>
    </row>
    <row r="298" spans="1:68" x14ac:dyDescent="0.25">
      <c r="A298" s="90" t="s">
        <v>20</v>
      </c>
      <c r="B298" s="560"/>
      <c r="C298" s="27">
        <v>10.08</v>
      </c>
      <c r="D298" s="28">
        <v>1160</v>
      </c>
      <c r="E298" s="16">
        <f t="shared" si="222"/>
        <v>115.07936507936508</v>
      </c>
      <c r="F298" s="17">
        <f t="shared" si="216"/>
        <v>4</v>
      </c>
      <c r="G298" s="18">
        <v>40.32</v>
      </c>
      <c r="H298" s="19">
        <v>4640</v>
      </c>
      <c r="I298" s="18">
        <v>7</v>
      </c>
      <c r="J298" s="19">
        <v>1016</v>
      </c>
      <c r="K298" s="19">
        <v>20040</v>
      </c>
      <c r="L298" s="136">
        <v>19170</v>
      </c>
      <c r="M298" s="20" t="s">
        <v>8</v>
      </c>
      <c r="N298" s="21">
        <f t="shared" si="188"/>
        <v>4.5669291338582676</v>
      </c>
      <c r="O298" s="22">
        <f t="shared" si="189"/>
        <v>19.724409448818896</v>
      </c>
      <c r="P298" s="23">
        <f t="shared" si="223"/>
        <v>1988.0952380952381</v>
      </c>
      <c r="Q298" s="100">
        <f t="shared" si="217"/>
        <v>0.87586206896551722</v>
      </c>
      <c r="R298" s="17">
        <f t="shared" si="218"/>
        <v>22</v>
      </c>
      <c r="S298" s="24">
        <f t="shared" si="219"/>
        <v>221.76</v>
      </c>
      <c r="T298" s="25">
        <f t="shared" si="219"/>
        <v>25520</v>
      </c>
      <c r="U298" s="24">
        <f t="shared" si="219"/>
        <v>42</v>
      </c>
      <c r="V298" s="25">
        <f t="shared" si="219"/>
        <v>5594</v>
      </c>
      <c r="W298" s="25">
        <f t="shared" si="219"/>
        <v>112690</v>
      </c>
      <c r="X298" s="72">
        <f t="shared" si="219"/>
        <v>107150</v>
      </c>
      <c r="Y298" s="20" t="s">
        <v>8</v>
      </c>
      <c r="Z298" s="21">
        <f t="shared" si="194"/>
        <v>4.5620307472291737</v>
      </c>
      <c r="AA298" s="22">
        <f t="shared" si="195"/>
        <v>20.144797997854845</v>
      </c>
      <c r="AB298" s="103">
        <f t="shared" si="196"/>
        <v>11179.563492063491</v>
      </c>
      <c r="AC298" s="106">
        <f t="shared" si="220"/>
        <v>4.8224137931034479</v>
      </c>
      <c r="AE298" s="205">
        <v>2016.8650793650793</v>
      </c>
      <c r="AF298" s="132">
        <f t="shared" si="200"/>
        <v>28.769841269841208</v>
      </c>
      <c r="AH298" s="205">
        <v>10985.119047619048</v>
      </c>
      <c r="AI298" s="132">
        <f t="shared" si="201"/>
        <v>-194.44444444444343</v>
      </c>
      <c r="BF298" s="90" t="s">
        <v>20</v>
      </c>
      <c r="BG298" s="560"/>
      <c r="BH298" s="27">
        <v>10.08</v>
      </c>
      <c r="BI298" s="28">
        <v>1160</v>
      </c>
      <c r="BJ298" s="16">
        <f t="shared" si="224"/>
        <v>115.07936507936508</v>
      </c>
      <c r="BK298" s="17">
        <f t="shared" si="221"/>
        <v>4</v>
      </c>
      <c r="BL298" s="18">
        <v>40.32</v>
      </c>
      <c r="BM298" s="19">
        <v>4640</v>
      </c>
      <c r="BN298" s="18">
        <v>7</v>
      </c>
      <c r="BO298" s="19">
        <v>1016</v>
      </c>
      <c r="BP298" s="19">
        <v>20130</v>
      </c>
    </row>
    <row r="299" spans="1:68" x14ac:dyDescent="0.25">
      <c r="A299" s="90" t="s">
        <v>19</v>
      </c>
      <c r="B299" s="560"/>
      <c r="C299" s="27">
        <v>10.83</v>
      </c>
      <c r="D299" s="28">
        <v>1290</v>
      </c>
      <c r="E299" s="16">
        <f t="shared" si="222"/>
        <v>119.11357340720221</v>
      </c>
      <c r="F299" s="17">
        <f t="shared" si="216"/>
        <v>4</v>
      </c>
      <c r="G299" s="18">
        <v>43.32</v>
      </c>
      <c r="H299" s="19">
        <v>5160</v>
      </c>
      <c r="I299" s="18">
        <v>9</v>
      </c>
      <c r="J299" s="19">
        <v>704</v>
      </c>
      <c r="K299" s="19">
        <v>13440</v>
      </c>
      <c r="L299" s="136">
        <v>12860</v>
      </c>
      <c r="M299" s="20" t="s">
        <v>8</v>
      </c>
      <c r="N299" s="21">
        <f t="shared" si="188"/>
        <v>7.3295454545454541</v>
      </c>
      <c r="O299" s="22">
        <f t="shared" si="189"/>
        <v>19.09090909090909</v>
      </c>
      <c r="P299" s="23">
        <f t="shared" si="223"/>
        <v>1240.9972299168976</v>
      </c>
      <c r="Q299" s="100">
        <f t="shared" si="217"/>
        <v>0.54573643410852712</v>
      </c>
      <c r="R299" s="17">
        <f t="shared" si="218"/>
        <v>22</v>
      </c>
      <c r="S299" s="24">
        <f t="shared" si="219"/>
        <v>238.26</v>
      </c>
      <c r="T299" s="25">
        <f t="shared" si="219"/>
        <v>28380</v>
      </c>
      <c r="U299" s="24">
        <f t="shared" si="219"/>
        <v>119</v>
      </c>
      <c r="V299" s="25">
        <f t="shared" si="219"/>
        <v>4356</v>
      </c>
      <c r="W299" s="25">
        <f t="shared" si="219"/>
        <v>87320</v>
      </c>
      <c r="X299" s="72">
        <f t="shared" si="219"/>
        <v>83050</v>
      </c>
      <c r="Y299" s="20" t="s">
        <v>8</v>
      </c>
      <c r="Z299" s="21">
        <f t="shared" si="194"/>
        <v>6.5151515151515156</v>
      </c>
      <c r="AA299" s="22">
        <f t="shared" si="195"/>
        <v>20.04591368227732</v>
      </c>
      <c r="AB299" s="103">
        <f t="shared" si="196"/>
        <v>8062.7885503231764</v>
      </c>
      <c r="AC299" s="106">
        <f t="shared" si="220"/>
        <v>3.3767441860465115</v>
      </c>
      <c r="AE299" s="205">
        <v>1581.7174515235456</v>
      </c>
      <c r="AF299" s="132">
        <f t="shared" si="200"/>
        <v>340.72022160664801</v>
      </c>
      <c r="AH299" s="205">
        <v>8665.7433056325026</v>
      </c>
      <c r="AI299" s="132">
        <f t="shared" si="201"/>
        <v>602.95475530932617</v>
      </c>
      <c r="BF299" s="90" t="s">
        <v>19</v>
      </c>
      <c r="BG299" s="560"/>
      <c r="BH299" s="27">
        <v>10.83</v>
      </c>
      <c r="BI299" s="28">
        <v>1290</v>
      </c>
      <c r="BJ299" s="16">
        <f t="shared" si="224"/>
        <v>119.11357340720221</v>
      </c>
      <c r="BK299" s="17">
        <f t="shared" si="221"/>
        <v>4</v>
      </c>
      <c r="BL299" s="18">
        <v>43.32</v>
      </c>
      <c r="BM299" s="19">
        <v>5160</v>
      </c>
      <c r="BN299" s="18">
        <v>9</v>
      </c>
      <c r="BO299" s="19">
        <v>704</v>
      </c>
      <c r="BP299" s="19">
        <v>13500</v>
      </c>
    </row>
    <row r="300" spans="1:68" x14ac:dyDescent="0.25">
      <c r="A300" s="94" t="s">
        <v>21</v>
      </c>
      <c r="B300" s="566"/>
      <c r="C300" s="29">
        <v>0.83</v>
      </c>
      <c r="D300" s="30">
        <v>98</v>
      </c>
      <c r="E300" s="32">
        <f t="shared" si="222"/>
        <v>118.07228915662651</v>
      </c>
      <c r="F300" s="7">
        <f t="shared" si="216"/>
        <v>4</v>
      </c>
      <c r="G300" s="6">
        <v>3.32</v>
      </c>
      <c r="H300" s="5">
        <v>392</v>
      </c>
      <c r="I300" s="6">
        <v>4</v>
      </c>
      <c r="J300" s="5">
        <v>62</v>
      </c>
      <c r="K300" s="5">
        <v>1280</v>
      </c>
      <c r="L300" s="137">
        <v>1210</v>
      </c>
      <c r="M300" s="43" t="s">
        <v>8</v>
      </c>
      <c r="N300" s="37">
        <f t="shared" si="188"/>
        <v>6.32258064516129</v>
      </c>
      <c r="O300" s="38">
        <f t="shared" si="189"/>
        <v>20.64516129032258</v>
      </c>
      <c r="P300" s="39">
        <f t="shared" si="223"/>
        <v>1542.1686746987953</v>
      </c>
      <c r="Q300" s="100">
        <f t="shared" si="217"/>
        <v>0.63265306122448983</v>
      </c>
      <c r="R300" s="7">
        <f t="shared" si="218"/>
        <v>22</v>
      </c>
      <c r="S300" s="47">
        <f t="shared" si="219"/>
        <v>18.259999999999998</v>
      </c>
      <c r="T300" s="48">
        <f t="shared" si="219"/>
        <v>2156</v>
      </c>
      <c r="U300" s="47">
        <f t="shared" si="219"/>
        <v>23</v>
      </c>
      <c r="V300" s="48">
        <f t="shared" si="219"/>
        <v>343</v>
      </c>
      <c r="W300" s="48">
        <f t="shared" si="219"/>
        <v>7120</v>
      </c>
      <c r="X300" s="72">
        <f t="shared" si="219"/>
        <v>6760</v>
      </c>
      <c r="Y300" s="49" t="s">
        <v>8</v>
      </c>
      <c r="Z300" s="21">
        <f t="shared" si="194"/>
        <v>6.2857142857142856</v>
      </c>
      <c r="AA300" s="22">
        <f t="shared" si="195"/>
        <v>20.758017492711371</v>
      </c>
      <c r="AB300" s="103">
        <f t="shared" si="196"/>
        <v>8578.3132530120492</v>
      </c>
      <c r="AC300" s="106">
        <f t="shared" si="220"/>
        <v>3.5</v>
      </c>
      <c r="AE300" s="205">
        <v>1301.2048192771085</v>
      </c>
      <c r="AF300" s="132">
        <f t="shared" si="200"/>
        <v>-240.96385542168673</v>
      </c>
      <c r="AH300" s="205">
        <v>7771.0843373493981</v>
      </c>
      <c r="AI300" s="132">
        <f t="shared" si="201"/>
        <v>-807.22891566265116</v>
      </c>
      <c r="BF300" s="94" t="s">
        <v>21</v>
      </c>
      <c r="BG300" s="566"/>
      <c r="BH300" s="29">
        <v>0.83</v>
      </c>
      <c r="BI300" s="30">
        <v>98</v>
      </c>
      <c r="BJ300" s="32">
        <f t="shared" si="224"/>
        <v>118.07228915662651</v>
      </c>
      <c r="BK300" s="7">
        <f t="shared" si="221"/>
        <v>4</v>
      </c>
      <c r="BL300" s="6">
        <v>3.32</v>
      </c>
      <c r="BM300" s="5">
        <v>392</v>
      </c>
      <c r="BN300" s="6">
        <v>4</v>
      </c>
      <c r="BO300" s="5">
        <v>62</v>
      </c>
      <c r="BP300" s="5">
        <v>1280</v>
      </c>
    </row>
    <row r="301" spans="1:68" ht="15.75" thickBot="1" x14ac:dyDescent="0.3">
      <c r="A301" s="122" t="s">
        <v>24</v>
      </c>
      <c r="B301" s="123"/>
      <c r="C301" s="98">
        <f t="shared" ref="C301:D301" si="225">SUM(C292:C300)</f>
        <v>57.309999999999995</v>
      </c>
      <c r="D301" s="99">
        <f t="shared" si="225"/>
        <v>6502</v>
      </c>
      <c r="E301" s="50">
        <f t="shared" si="222"/>
        <v>113.45314953760253</v>
      </c>
      <c r="F301" s="51"/>
      <c r="G301" s="98">
        <f t="shared" ref="G301:L301" si="226">SUM(G292:G300)</f>
        <v>230.1</v>
      </c>
      <c r="H301" s="99">
        <f t="shared" si="226"/>
        <v>26118</v>
      </c>
      <c r="I301" s="98">
        <f t="shared" si="226"/>
        <v>56</v>
      </c>
      <c r="J301" s="99">
        <f t="shared" si="226"/>
        <v>4375</v>
      </c>
      <c r="K301" s="99">
        <f t="shared" si="226"/>
        <v>86380</v>
      </c>
      <c r="L301" s="99">
        <f t="shared" si="226"/>
        <v>82630</v>
      </c>
      <c r="M301" s="42" t="s">
        <v>8</v>
      </c>
      <c r="N301" s="126">
        <f t="shared" si="188"/>
        <v>5.9698285714285717</v>
      </c>
      <c r="O301" s="127">
        <f t="shared" si="189"/>
        <v>19.744</v>
      </c>
      <c r="P301" s="110">
        <f t="shared" si="223"/>
        <v>1507.2413191415112</v>
      </c>
      <c r="Q301" s="113">
        <f t="shared" si="217"/>
        <v>0.67286988618886501</v>
      </c>
      <c r="R301" s="51"/>
      <c r="S301" s="98">
        <f t="shared" ref="S301:W301" si="227">SUM(S292:S300)</f>
        <v>1252.5400000000002</v>
      </c>
      <c r="T301" s="99">
        <f t="shared" si="227"/>
        <v>142176</v>
      </c>
      <c r="U301" s="98">
        <f t="shared" si="227"/>
        <v>388</v>
      </c>
      <c r="V301" s="99">
        <f t="shared" si="227"/>
        <v>26606</v>
      </c>
      <c r="W301" s="99">
        <f t="shared" si="227"/>
        <v>544040</v>
      </c>
      <c r="X301" s="72">
        <f t="shared" si="219"/>
        <v>517100</v>
      </c>
      <c r="Y301" s="42" t="s">
        <v>8</v>
      </c>
      <c r="Z301" s="126">
        <f t="shared" si="194"/>
        <v>5.3437570472825682</v>
      </c>
      <c r="AA301" s="127">
        <f t="shared" si="195"/>
        <v>20.448019243779598</v>
      </c>
      <c r="AB301" s="128">
        <f t="shared" si="196"/>
        <v>9492.9331704763572</v>
      </c>
      <c r="AC301" s="108">
        <f t="shared" si="220"/>
        <v>4.0919717010150727</v>
      </c>
      <c r="BF301" s="122" t="s">
        <v>24</v>
      </c>
      <c r="BG301" s="123"/>
      <c r="BH301" s="98">
        <f t="shared" ref="BH301:BI301" si="228">SUM(BH292:BH300)</f>
        <v>57.309999999999995</v>
      </c>
      <c r="BI301" s="99">
        <f t="shared" si="228"/>
        <v>6502</v>
      </c>
      <c r="BJ301" s="50">
        <f t="shared" si="224"/>
        <v>113.45314953760253</v>
      </c>
      <c r="BK301" s="51"/>
      <c r="BL301" s="98">
        <f t="shared" ref="BL301:BP301" si="229">SUM(BL292:BL300)</f>
        <v>230.1</v>
      </c>
      <c r="BM301" s="99">
        <f t="shared" si="229"/>
        <v>26118</v>
      </c>
      <c r="BN301" s="98">
        <f t="shared" si="229"/>
        <v>56</v>
      </c>
      <c r="BO301" s="99">
        <f t="shared" si="229"/>
        <v>4375</v>
      </c>
      <c r="BP301" s="99">
        <f t="shared" si="229"/>
        <v>86770</v>
      </c>
    </row>
    <row r="302" spans="1:68" ht="15.75" thickBot="1" x14ac:dyDescent="0.3">
      <c r="A302" s="93" t="s">
        <v>25</v>
      </c>
      <c r="B302" s="52"/>
      <c r="C302" s="40">
        <f t="shared" ref="C302:D302" si="230">C279+C291+C301</f>
        <v>507.90000000000003</v>
      </c>
      <c r="D302" s="41">
        <f t="shared" si="230"/>
        <v>63428</v>
      </c>
      <c r="E302" s="10">
        <f t="shared" si="222"/>
        <v>124.88285095491237</v>
      </c>
      <c r="F302" s="4"/>
      <c r="G302" s="40">
        <f t="shared" ref="G302:L302" si="231">G279+G291+G301</f>
        <v>2184.38</v>
      </c>
      <c r="H302" s="41">
        <f t="shared" si="231"/>
        <v>273644</v>
      </c>
      <c r="I302" s="40">
        <f t="shared" si="231"/>
        <v>536</v>
      </c>
      <c r="J302" s="41">
        <f t="shared" si="231"/>
        <v>46822</v>
      </c>
      <c r="K302" s="41">
        <f t="shared" si="231"/>
        <v>1044580</v>
      </c>
      <c r="L302" s="41">
        <f t="shared" si="231"/>
        <v>999050</v>
      </c>
      <c r="M302" s="83" t="s">
        <v>8</v>
      </c>
      <c r="N302" s="12">
        <f t="shared" si="188"/>
        <v>5.8443466746401267</v>
      </c>
      <c r="O302" s="13">
        <f t="shared" si="189"/>
        <v>22.309598052197686</v>
      </c>
      <c r="P302" s="26">
        <f t="shared" si="223"/>
        <v>2056.6646977751525</v>
      </c>
      <c r="Q302" s="114">
        <f t="shared" si="217"/>
        <v>0.73819133505707257</v>
      </c>
      <c r="R302" s="4"/>
      <c r="S302" s="40">
        <f t="shared" ref="S302:W302" si="232">S279+S291+S301</f>
        <v>11380.18</v>
      </c>
      <c r="T302" s="41">
        <f t="shared" si="232"/>
        <v>1422105</v>
      </c>
      <c r="U302" s="40">
        <f t="shared" si="232"/>
        <v>2959</v>
      </c>
      <c r="V302" s="41">
        <f t="shared" si="232"/>
        <v>243532</v>
      </c>
      <c r="W302" s="41">
        <f t="shared" si="232"/>
        <v>5776400</v>
      </c>
      <c r="X302" s="72">
        <f t="shared" si="219"/>
        <v>5496380</v>
      </c>
      <c r="Y302" s="83" t="s">
        <v>8</v>
      </c>
      <c r="Z302" s="12">
        <f t="shared" si="194"/>
        <v>5.8394995318890333</v>
      </c>
      <c r="AA302" s="13">
        <f t="shared" si="195"/>
        <v>23.719264819407716</v>
      </c>
      <c r="AB302" s="104">
        <f t="shared" si="196"/>
        <v>11373.1049419177</v>
      </c>
      <c r="AC302" s="109">
        <f t="shared" si="220"/>
        <v>3.8395030585861134</v>
      </c>
      <c r="BF302" s="93" t="s">
        <v>25</v>
      </c>
      <c r="BG302" s="52"/>
      <c r="BH302" s="40">
        <f t="shared" ref="BH302:BI302" si="233">BH279+BH291+BH301</f>
        <v>507.90000000000003</v>
      </c>
      <c r="BI302" s="41">
        <f t="shared" si="233"/>
        <v>63428</v>
      </c>
      <c r="BJ302" s="10">
        <f t="shared" si="224"/>
        <v>124.88285095491237</v>
      </c>
      <c r="BK302" s="4"/>
      <c r="BL302" s="40">
        <f t="shared" ref="BL302:BP302" si="234">BL279+BL291+BL301</f>
        <v>2184.38</v>
      </c>
      <c r="BM302" s="41">
        <f t="shared" si="234"/>
        <v>273644</v>
      </c>
      <c r="BN302" s="40">
        <f t="shared" si="234"/>
        <v>536</v>
      </c>
      <c r="BO302" s="41">
        <f t="shared" si="234"/>
        <v>46822</v>
      </c>
      <c r="BP302" s="41">
        <f t="shared" si="234"/>
        <v>1049130</v>
      </c>
    </row>
    <row r="307" spans="1:61" ht="18.75" x14ac:dyDescent="0.3">
      <c r="A307" s="567" t="s">
        <v>58</v>
      </c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</row>
    <row r="308" spans="1:61" ht="15.75" x14ac:dyDescent="0.25">
      <c r="A308" s="568" t="s">
        <v>62</v>
      </c>
      <c r="B308" s="568"/>
      <c r="C308" s="568"/>
      <c r="D308" s="568"/>
      <c r="E308" s="568"/>
      <c r="F308" s="568"/>
      <c r="G308" s="568"/>
      <c r="H308" s="568"/>
      <c r="I308" s="568"/>
      <c r="J308" s="568"/>
      <c r="K308" s="568"/>
      <c r="L308" s="568"/>
      <c r="M308" s="568"/>
      <c r="N308" s="568"/>
      <c r="O308" s="568"/>
      <c r="P308" s="568"/>
      <c r="Q308" s="568"/>
      <c r="R308" s="568"/>
      <c r="S308" s="568"/>
      <c r="T308" s="568"/>
      <c r="U308" s="568"/>
      <c r="V308" s="568"/>
      <c r="W308" s="568"/>
      <c r="X308" s="568"/>
      <c r="Y308" s="568"/>
      <c r="Z308" s="568"/>
      <c r="AA308" s="568"/>
      <c r="AB308" s="568"/>
      <c r="AC308" s="568"/>
    </row>
    <row r="309" spans="1:61" ht="15.75" x14ac:dyDescent="0.25">
      <c r="A309" s="568" t="s">
        <v>106</v>
      </c>
      <c r="B309" s="568"/>
      <c r="C309" s="568"/>
      <c r="D309" s="568"/>
      <c r="E309" s="568"/>
      <c r="F309" s="568"/>
      <c r="G309" s="568"/>
      <c r="H309" s="568"/>
      <c r="I309" s="568"/>
      <c r="J309" s="568"/>
      <c r="K309" s="568"/>
      <c r="L309" s="568"/>
      <c r="M309" s="568"/>
      <c r="N309" s="568"/>
      <c r="O309" s="568"/>
      <c r="P309" s="568"/>
      <c r="Q309" s="568"/>
      <c r="R309" s="568"/>
      <c r="S309" s="568"/>
      <c r="T309" s="568"/>
      <c r="U309" s="568"/>
      <c r="V309" s="568"/>
      <c r="W309" s="568"/>
      <c r="X309" s="568"/>
      <c r="Y309" s="568"/>
      <c r="Z309" s="568"/>
      <c r="AA309" s="568"/>
      <c r="AB309" s="568"/>
      <c r="AC309" s="568"/>
    </row>
    <row r="310" spans="1:61" ht="19.5" thickBot="1" x14ac:dyDescent="0.35"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11">
        <v>4</v>
      </c>
      <c r="AC310" s="4"/>
    </row>
    <row r="311" spans="1:61" ht="15" customHeight="1" x14ac:dyDescent="0.25">
      <c r="A311" s="569" t="s">
        <v>3</v>
      </c>
      <c r="B311" s="571" t="s">
        <v>2</v>
      </c>
      <c r="C311" s="573" t="s">
        <v>59</v>
      </c>
      <c r="D311" s="573" t="s">
        <v>60</v>
      </c>
      <c r="E311" s="573" t="s">
        <v>23</v>
      </c>
      <c r="F311" s="576" t="s">
        <v>9</v>
      </c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8"/>
      <c r="R311" s="576" t="s">
        <v>10</v>
      </c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9"/>
    </row>
    <row r="312" spans="1:61" ht="51.75" thickBot="1" x14ac:dyDescent="0.3">
      <c r="A312" s="570"/>
      <c r="B312" s="572"/>
      <c r="C312" s="574"/>
      <c r="D312" s="575"/>
      <c r="E312" s="575"/>
      <c r="F312" s="8" t="s">
        <v>14</v>
      </c>
      <c r="G312" s="95" t="s">
        <v>13</v>
      </c>
      <c r="H312" s="95" t="s">
        <v>57</v>
      </c>
      <c r="I312" s="1" t="s">
        <v>4</v>
      </c>
      <c r="J312" s="1" t="s">
        <v>5</v>
      </c>
      <c r="K312" s="1" t="s">
        <v>6</v>
      </c>
      <c r="L312" s="95" t="s">
        <v>64</v>
      </c>
      <c r="M312" s="557" t="s">
        <v>7</v>
      </c>
      <c r="N312" s="558"/>
      <c r="O312" s="1" t="s">
        <v>0</v>
      </c>
      <c r="P312" s="1" t="s">
        <v>1</v>
      </c>
      <c r="Q312" s="95" t="s">
        <v>61</v>
      </c>
      <c r="R312" s="8" t="s">
        <v>14</v>
      </c>
      <c r="S312" s="95" t="s">
        <v>12</v>
      </c>
      <c r="T312" s="95" t="s">
        <v>11</v>
      </c>
      <c r="U312" s="1" t="s">
        <v>4</v>
      </c>
      <c r="V312" s="1" t="s">
        <v>5</v>
      </c>
      <c r="W312" s="1" t="s">
        <v>6</v>
      </c>
      <c r="X312" s="95" t="s">
        <v>65</v>
      </c>
      <c r="Y312" s="557" t="s">
        <v>7</v>
      </c>
      <c r="Z312" s="558"/>
      <c r="AA312" s="1" t="s">
        <v>0</v>
      </c>
      <c r="AB312" s="102" t="s">
        <v>1</v>
      </c>
      <c r="AC312" s="105" t="s">
        <v>15</v>
      </c>
    </row>
    <row r="313" spans="1:61" x14ac:dyDescent="0.25">
      <c r="A313" s="89" t="s">
        <v>26</v>
      </c>
      <c r="B313" s="559">
        <v>1997</v>
      </c>
      <c r="C313" s="78">
        <v>18.91</v>
      </c>
      <c r="D313" s="79">
        <v>2446</v>
      </c>
      <c r="E313" s="31">
        <f t="shared" ref="E313:E342" si="235">D313/C313</f>
        <v>129.34955050237969</v>
      </c>
      <c r="F313" s="64">
        <f t="shared" ref="F313:F329" si="236">G313/C313</f>
        <v>5</v>
      </c>
      <c r="G313" s="65">
        <v>94.55</v>
      </c>
      <c r="H313" s="66">
        <v>12230</v>
      </c>
      <c r="I313" s="65">
        <v>21</v>
      </c>
      <c r="J313" s="66">
        <v>2227</v>
      </c>
      <c r="K313" s="66">
        <v>46440</v>
      </c>
      <c r="L313" s="135">
        <v>44550</v>
      </c>
      <c r="M313" s="67" t="s">
        <v>8</v>
      </c>
      <c r="N313" s="68">
        <f t="shared" ref="N313:N353" si="237">H313/J313</f>
        <v>5.4916928603502466</v>
      </c>
      <c r="O313" s="69">
        <f t="shared" ref="O313:O353" si="238">K313/J313</f>
        <v>20.85316569375842</v>
      </c>
      <c r="P313" s="70">
        <f t="shared" ref="P313:P342" si="239">K313/C313</f>
        <v>2455.8434690639874</v>
      </c>
      <c r="Q313" s="100">
        <f t="shared" ref="Q313:Q329" si="240">J313/D313</f>
        <v>0.91046606704824207</v>
      </c>
      <c r="R313" s="64">
        <f t="shared" ref="R313:R329" si="241">S313/C313</f>
        <v>27</v>
      </c>
      <c r="S313" s="71">
        <f t="shared" ref="S313:X328" si="242">G313+S262</f>
        <v>510.57</v>
      </c>
      <c r="T313" s="72">
        <f t="shared" si="242"/>
        <v>66042</v>
      </c>
      <c r="U313" s="71">
        <f t="shared" si="242"/>
        <v>113</v>
      </c>
      <c r="V313" s="72">
        <f t="shared" si="242"/>
        <v>11355</v>
      </c>
      <c r="W313" s="72">
        <f t="shared" si="242"/>
        <v>252080</v>
      </c>
      <c r="X313" s="72">
        <f t="shared" si="242"/>
        <v>240120</v>
      </c>
      <c r="Y313" s="67" t="s">
        <v>8</v>
      </c>
      <c r="Z313" s="21">
        <f t="shared" ref="Z313:Z353" si="243">T313/V313</f>
        <v>5.8161162483487452</v>
      </c>
      <c r="AA313" s="22">
        <f t="shared" ref="AA313:AA353" si="244">W313/V313</f>
        <v>22.199911933069131</v>
      </c>
      <c r="AB313" s="103">
        <f t="shared" ref="AB313:AB353" si="245">W313/C313</f>
        <v>13330.512956107879</v>
      </c>
      <c r="AC313" s="106">
        <f t="shared" ref="AC313:AC329" si="246">V313/D313</f>
        <v>4.6422730989370402</v>
      </c>
      <c r="AE313" s="205">
        <v>1792.1734531993654</v>
      </c>
      <c r="AF313" s="132">
        <f>AE313-P313</f>
        <v>-663.67001586462197</v>
      </c>
      <c r="AH313" s="205">
        <v>12793.231094658911</v>
      </c>
      <c r="AI313" s="132">
        <f>AH313-AB313</f>
        <v>-537.2818614489679</v>
      </c>
      <c r="AY313" s="89" t="s">
        <v>26</v>
      </c>
      <c r="AZ313" s="559">
        <v>1997</v>
      </c>
      <c r="BA313" s="78">
        <v>18.91</v>
      </c>
      <c r="BB313" s="79">
        <v>2446</v>
      </c>
      <c r="BC313" s="31">
        <f t="shared" ref="BC313:BC342" si="247">BB313/BA313</f>
        <v>129.34955050237969</v>
      </c>
      <c r="BD313" s="64">
        <f t="shared" ref="BD313:BD329" si="248">BE313/BA313</f>
        <v>0</v>
      </c>
      <c r="BE313" s="65"/>
      <c r="BF313" s="66"/>
      <c r="BG313" s="65"/>
      <c r="BH313" s="66"/>
      <c r="BI313" s="66"/>
    </row>
    <row r="314" spans="1:61" x14ac:dyDescent="0.25">
      <c r="A314" s="90" t="s">
        <v>27</v>
      </c>
      <c r="B314" s="560"/>
      <c r="C314" s="27">
        <v>16.41</v>
      </c>
      <c r="D314" s="28">
        <v>2028</v>
      </c>
      <c r="E314" s="16">
        <f t="shared" si="235"/>
        <v>123.58318098720292</v>
      </c>
      <c r="F314" s="17">
        <f t="shared" si="236"/>
        <v>5</v>
      </c>
      <c r="G314" s="18">
        <v>82.05</v>
      </c>
      <c r="H314" s="19">
        <v>10140</v>
      </c>
      <c r="I314" s="18">
        <v>20</v>
      </c>
      <c r="J314" s="19">
        <v>1621</v>
      </c>
      <c r="K314" s="19">
        <v>36480</v>
      </c>
      <c r="L314" s="136">
        <v>35020</v>
      </c>
      <c r="M314" s="20" t="s">
        <v>8</v>
      </c>
      <c r="N314" s="21">
        <f t="shared" si="237"/>
        <v>6.2553979025293032</v>
      </c>
      <c r="O314" s="22">
        <f t="shared" si="238"/>
        <v>22.504626773596545</v>
      </c>
      <c r="P314" s="23">
        <f t="shared" si="239"/>
        <v>2223.0347349177332</v>
      </c>
      <c r="Q314" s="100">
        <f t="shared" si="240"/>
        <v>0.79930966469428011</v>
      </c>
      <c r="R314" s="17">
        <f t="shared" si="241"/>
        <v>27</v>
      </c>
      <c r="S314" s="24">
        <f t="shared" si="242"/>
        <v>443.07</v>
      </c>
      <c r="T314" s="25">
        <f t="shared" si="242"/>
        <v>54756</v>
      </c>
      <c r="U314" s="24">
        <f t="shared" si="242"/>
        <v>117</v>
      </c>
      <c r="V314" s="25">
        <f t="shared" si="242"/>
        <v>8945</v>
      </c>
      <c r="W314" s="25">
        <f t="shared" si="242"/>
        <v>214610</v>
      </c>
      <c r="X314" s="72">
        <f t="shared" si="242"/>
        <v>204040</v>
      </c>
      <c r="Y314" s="20" t="s">
        <v>8</v>
      </c>
      <c r="Z314" s="21">
        <f t="shared" si="243"/>
        <v>6.1214086081609835</v>
      </c>
      <c r="AA314" s="22">
        <f t="shared" si="244"/>
        <v>23.992174399105647</v>
      </c>
      <c r="AB314" s="103">
        <f t="shared" si="245"/>
        <v>13078.001218769043</v>
      </c>
      <c r="AC314" s="106">
        <f t="shared" si="246"/>
        <v>4.4107495069033531</v>
      </c>
      <c r="AE314" s="205">
        <v>1485.679463741621</v>
      </c>
      <c r="AF314" s="132">
        <f t="shared" ref="AF314:AF351" si="249">AE314-P314</f>
        <v>-737.35527117611218</v>
      </c>
      <c r="AH314" s="205">
        <v>11965.874466788544</v>
      </c>
      <c r="AI314" s="132">
        <f t="shared" ref="AI314:AI351" si="250">AH314-AB314</f>
        <v>-1112.1267519804987</v>
      </c>
      <c r="AY314" s="90" t="s">
        <v>27</v>
      </c>
      <c r="AZ314" s="560"/>
      <c r="BA314" s="27">
        <v>16.41</v>
      </c>
      <c r="BB314" s="28">
        <v>2028</v>
      </c>
      <c r="BC314" s="16">
        <f t="shared" si="247"/>
        <v>123.58318098720292</v>
      </c>
      <c r="BD314" s="17">
        <f t="shared" si="248"/>
        <v>0</v>
      </c>
      <c r="BE314" s="18"/>
      <c r="BF314" s="19"/>
      <c r="BG314" s="18"/>
      <c r="BH314" s="19"/>
      <c r="BI314" s="19"/>
    </row>
    <row r="315" spans="1:61" x14ac:dyDescent="0.25">
      <c r="A315" s="90" t="s">
        <v>28</v>
      </c>
      <c r="B315" s="560"/>
      <c r="C315" s="27">
        <v>18.7</v>
      </c>
      <c r="D315" s="28">
        <v>2286</v>
      </c>
      <c r="E315" s="16">
        <f t="shared" si="235"/>
        <v>122.24598930481284</v>
      </c>
      <c r="F315" s="17">
        <f t="shared" si="236"/>
        <v>4</v>
      </c>
      <c r="G315" s="18">
        <v>74.8</v>
      </c>
      <c r="H315" s="19">
        <v>9144</v>
      </c>
      <c r="I315" s="18">
        <v>19</v>
      </c>
      <c r="J315" s="19">
        <v>1409</v>
      </c>
      <c r="K315" s="19">
        <v>31980</v>
      </c>
      <c r="L315" s="136">
        <v>30610</v>
      </c>
      <c r="M315" s="20" t="s">
        <v>8</v>
      </c>
      <c r="N315" s="21">
        <f t="shared" si="237"/>
        <v>6.4897090134847408</v>
      </c>
      <c r="O315" s="22">
        <f t="shared" si="238"/>
        <v>22.69694819020582</v>
      </c>
      <c r="P315" s="245">
        <f t="shared" si="239"/>
        <v>1710.1604278074867</v>
      </c>
      <c r="Q315" s="100">
        <f t="shared" si="240"/>
        <v>0.61636045494313207</v>
      </c>
      <c r="R315" s="17">
        <f t="shared" si="241"/>
        <v>26.000000000000004</v>
      </c>
      <c r="S315" s="24">
        <f t="shared" si="242"/>
        <v>486.20000000000005</v>
      </c>
      <c r="T315" s="25">
        <f t="shared" si="242"/>
        <v>59436</v>
      </c>
      <c r="U315" s="24">
        <f t="shared" si="242"/>
        <v>124</v>
      </c>
      <c r="V315" s="25">
        <f t="shared" si="242"/>
        <v>10198</v>
      </c>
      <c r="W315" s="25">
        <f t="shared" si="242"/>
        <v>246820</v>
      </c>
      <c r="X315" s="72">
        <f t="shared" si="242"/>
        <v>235030</v>
      </c>
      <c r="Y315" s="20" t="s">
        <v>8</v>
      </c>
      <c r="Z315" s="21">
        <f t="shared" si="243"/>
        <v>5.8282016081584622</v>
      </c>
      <c r="AA315" s="22">
        <f t="shared" si="244"/>
        <v>24.202784859776425</v>
      </c>
      <c r="AB315" s="103">
        <f t="shared" si="245"/>
        <v>13198.930481283423</v>
      </c>
      <c r="AC315" s="106">
        <f t="shared" si="246"/>
        <v>4.4610673665791776</v>
      </c>
      <c r="AE315" s="205">
        <v>1915.5080213903743</v>
      </c>
      <c r="AF315" s="132">
        <f t="shared" si="249"/>
        <v>205.34759358288761</v>
      </c>
      <c r="AH315" s="205">
        <v>12891.978609625668</v>
      </c>
      <c r="AI315" s="132">
        <f t="shared" si="250"/>
        <v>-306.95187165775496</v>
      </c>
      <c r="AY315" s="90" t="s">
        <v>28</v>
      </c>
      <c r="AZ315" s="560"/>
      <c r="BA315" s="27">
        <v>18.7</v>
      </c>
      <c r="BB315" s="28">
        <v>2286</v>
      </c>
      <c r="BC315" s="16">
        <f t="shared" si="247"/>
        <v>122.24598930481284</v>
      </c>
      <c r="BD315" s="17">
        <f t="shared" si="248"/>
        <v>4</v>
      </c>
      <c r="BE315" s="18">
        <v>74.8</v>
      </c>
      <c r="BF315" s="19">
        <v>9144</v>
      </c>
      <c r="BG315" s="18">
        <v>19</v>
      </c>
      <c r="BH315" s="19">
        <v>1409</v>
      </c>
      <c r="BI315" s="19">
        <v>32090</v>
      </c>
    </row>
    <row r="316" spans="1:61" x14ac:dyDescent="0.25">
      <c r="A316" s="90" t="s">
        <v>29</v>
      </c>
      <c r="B316" s="560"/>
      <c r="C316" s="27">
        <v>17.149999999999999</v>
      </c>
      <c r="D316" s="28">
        <v>2151</v>
      </c>
      <c r="E316" s="16">
        <f t="shared" si="235"/>
        <v>125.42274052478135</v>
      </c>
      <c r="F316" s="17">
        <f t="shared" si="236"/>
        <v>4</v>
      </c>
      <c r="G316" s="18">
        <v>68.599999999999994</v>
      </c>
      <c r="H316" s="19">
        <v>8604</v>
      </c>
      <c r="I316" s="18">
        <v>17</v>
      </c>
      <c r="J316" s="19">
        <v>1537</v>
      </c>
      <c r="K316" s="19">
        <v>34880</v>
      </c>
      <c r="L316" s="136">
        <v>33390</v>
      </c>
      <c r="M316" s="20" t="s">
        <v>8</v>
      </c>
      <c r="N316" s="21">
        <f t="shared" si="237"/>
        <v>5.5979180221210152</v>
      </c>
      <c r="O316" s="22">
        <f t="shared" si="238"/>
        <v>22.693558880936891</v>
      </c>
      <c r="P316" s="23">
        <f t="shared" si="239"/>
        <v>2033.8192419825075</v>
      </c>
      <c r="Q316" s="100">
        <f t="shared" si="240"/>
        <v>0.71455137145513714</v>
      </c>
      <c r="R316" s="17">
        <f t="shared" si="241"/>
        <v>26.358600583090379</v>
      </c>
      <c r="S316" s="24">
        <f t="shared" si="242"/>
        <v>452.04999999999995</v>
      </c>
      <c r="T316" s="25">
        <f t="shared" si="242"/>
        <v>56698</v>
      </c>
      <c r="U316" s="24">
        <f t="shared" si="242"/>
        <v>111</v>
      </c>
      <c r="V316" s="25">
        <f t="shared" si="242"/>
        <v>9872</v>
      </c>
      <c r="W316" s="25">
        <f t="shared" si="242"/>
        <v>239630</v>
      </c>
      <c r="X316" s="72">
        <f t="shared" si="242"/>
        <v>228050</v>
      </c>
      <c r="Y316" s="20" t="s">
        <v>8</v>
      </c>
      <c r="Z316" s="21">
        <f t="shared" si="243"/>
        <v>5.743314424635332</v>
      </c>
      <c r="AA316" s="22">
        <f t="shared" si="244"/>
        <v>24.273703403565641</v>
      </c>
      <c r="AB316" s="103">
        <f t="shared" si="245"/>
        <v>13972.594752186589</v>
      </c>
      <c r="AC316" s="106">
        <f t="shared" si="246"/>
        <v>4.589493258949326</v>
      </c>
      <c r="AE316" s="205">
        <v>1918.9504373177845</v>
      </c>
      <c r="AF316" s="132">
        <f t="shared" si="249"/>
        <v>-114.86880466472303</v>
      </c>
      <c r="AH316" s="205">
        <v>13353.352769679301</v>
      </c>
      <c r="AI316" s="132">
        <f t="shared" si="250"/>
        <v>-619.24198250728841</v>
      </c>
      <c r="AY316" s="90" t="s">
        <v>29</v>
      </c>
      <c r="AZ316" s="560"/>
      <c r="BA316" s="27">
        <v>17.149999999999999</v>
      </c>
      <c r="BB316" s="28">
        <v>2151</v>
      </c>
      <c r="BC316" s="16">
        <f t="shared" si="247"/>
        <v>125.42274052478135</v>
      </c>
      <c r="BD316" s="17">
        <f t="shared" si="248"/>
        <v>4</v>
      </c>
      <c r="BE316" s="18">
        <v>68.599999999999994</v>
      </c>
      <c r="BF316" s="19">
        <v>8604</v>
      </c>
      <c r="BG316" s="18">
        <v>17</v>
      </c>
      <c r="BH316" s="19">
        <v>1537</v>
      </c>
      <c r="BI316" s="19">
        <v>35000</v>
      </c>
    </row>
    <row r="317" spans="1:61" x14ac:dyDescent="0.25">
      <c r="A317" s="90" t="s">
        <v>30</v>
      </c>
      <c r="B317" s="560"/>
      <c r="C317" s="27">
        <v>16.600000000000001</v>
      </c>
      <c r="D317" s="28">
        <v>2133</v>
      </c>
      <c r="E317" s="16">
        <f t="shared" si="235"/>
        <v>128.49397590361446</v>
      </c>
      <c r="F317" s="17">
        <f t="shared" si="236"/>
        <v>4</v>
      </c>
      <c r="G317" s="18">
        <v>66.400000000000006</v>
      </c>
      <c r="H317" s="19">
        <v>8532</v>
      </c>
      <c r="I317" s="18">
        <v>16</v>
      </c>
      <c r="J317" s="19">
        <v>1429</v>
      </c>
      <c r="K317" s="19">
        <v>32660</v>
      </c>
      <c r="L317" s="136">
        <v>31260</v>
      </c>
      <c r="M317" s="20" t="s">
        <v>8</v>
      </c>
      <c r="N317" s="21">
        <f t="shared" si="237"/>
        <v>5.970608817354794</v>
      </c>
      <c r="O317" s="22">
        <f t="shared" si="238"/>
        <v>22.85514345696291</v>
      </c>
      <c r="P317" s="23">
        <f t="shared" si="239"/>
        <v>1967.469879518072</v>
      </c>
      <c r="Q317" s="100">
        <f t="shared" si="240"/>
        <v>0.66994842944210031</v>
      </c>
      <c r="R317" s="17">
        <f t="shared" si="241"/>
        <v>27</v>
      </c>
      <c r="S317" s="24">
        <f t="shared" si="242"/>
        <v>448.20000000000005</v>
      </c>
      <c r="T317" s="25">
        <f t="shared" si="242"/>
        <v>57591</v>
      </c>
      <c r="U317" s="24">
        <f t="shared" si="242"/>
        <v>111</v>
      </c>
      <c r="V317" s="25">
        <f t="shared" si="242"/>
        <v>9619</v>
      </c>
      <c r="W317" s="25">
        <f t="shared" si="242"/>
        <v>234790</v>
      </c>
      <c r="X317" s="72">
        <f t="shared" si="242"/>
        <v>223450</v>
      </c>
      <c r="Y317" s="20" t="s">
        <v>8</v>
      </c>
      <c r="Z317" s="21">
        <f t="shared" si="243"/>
        <v>5.9872128079841982</v>
      </c>
      <c r="AA317" s="22">
        <f t="shared" si="244"/>
        <v>24.408982222684269</v>
      </c>
      <c r="AB317" s="103">
        <f t="shared" si="245"/>
        <v>14143.975903614457</v>
      </c>
      <c r="AC317" s="106">
        <f t="shared" si="246"/>
        <v>4.509610876699484</v>
      </c>
      <c r="AE317" s="205">
        <v>1885.5421686746986</v>
      </c>
      <c r="AF317" s="132">
        <f t="shared" si="249"/>
        <v>-81.927710843373461</v>
      </c>
      <c r="AH317" s="205">
        <v>13030.722891566264</v>
      </c>
      <c r="AI317" s="132">
        <f t="shared" si="250"/>
        <v>-1113.2530120481933</v>
      </c>
      <c r="AY317" s="90" t="s">
        <v>30</v>
      </c>
      <c r="AZ317" s="560"/>
      <c r="BA317" s="27">
        <v>16.600000000000001</v>
      </c>
      <c r="BB317" s="28">
        <v>2133</v>
      </c>
      <c r="BC317" s="16">
        <f t="shared" si="247"/>
        <v>128.49397590361446</v>
      </c>
      <c r="BD317" s="17">
        <f t="shared" si="248"/>
        <v>4</v>
      </c>
      <c r="BE317" s="18">
        <v>66.400000000000006</v>
      </c>
      <c r="BF317" s="19">
        <v>8532</v>
      </c>
      <c r="BG317" s="18">
        <v>16</v>
      </c>
      <c r="BH317" s="19">
        <v>1429</v>
      </c>
      <c r="BI317" s="19">
        <v>32770</v>
      </c>
    </row>
    <row r="318" spans="1:61" x14ac:dyDescent="0.25">
      <c r="A318" s="90" t="s">
        <v>31</v>
      </c>
      <c r="B318" s="560"/>
      <c r="C318" s="27">
        <v>14.28</v>
      </c>
      <c r="D318" s="28">
        <v>1762</v>
      </c>
      <c r="E318" s="16">
        <f t="shared" si="235"/>
        <v>123.38935574229693</v>
      </c>
      <c r="F318" s="17">
        <f t="shared" si="236"/>
        <v>5.0000000000000009</v>
      </c>
      <c r="G318" s="18">
        <v>71.400000000000006</v>
      </c>
      <c r="H318" s="19">
        <v>8810</v>
      </c>
      <c r="I318" s="18">
        <v>18</v>
      </c>
      <c r="J318" s="19">
        <v>1333</v>
      </c>
      <c r="K318" s="19">
        <v>28110</v>
      </c>
      <c r="L318" s="136">
        <v>26910</v>
      </c>
      <c r="M318" s="20" t="s">
        <v>8</v>
      </c>
      <c r="N318" s="21">
        <f t="shared" si="237"/>
        <v>6.6091522880720177</v>
      </c>
      <c r="O318" s="22">
        <f t="shared" si="238"/>
        <v>21.087771942985746</v>
      </c>
      <c r="P318" s="23">
        <f t="shared" si="239"/>
        <v>1968.4873949579833</v>
      </c>
      <c r="Q318" s="100">
        <f t="shared" si="240"/>
        <v>0.75652667423382525</v>
      </c>
      <c r="R318" s="17">
        <f t="shared" si="241"/>
        <v>26.999999999999996</v>
      </c>
      <c r="S318" s="24">
        <f t="shared" si="242"/>
        <v>385.55999999999995</v>
      </c>
      <c r="T318" s="25">
        <f t="shared" si="242"/>
        <v>47574</v>
      </c>
      <c r="U318" s="24">
        <f t="shared" si="242"/>
        <v>105</v>
      </c>
      <c r="V318" s="25">
        <f t="shared" si="242"/>
        <v>7908</v>
      </c>
      <c r="W318" s="25">
        <f t="shared" si="242"/>
        <v>175630</v>
      </c>
      <c r="X318" s="72">
        <f t="shared" si="242"/>
        <v>167160</v>
      </c>
      <c r="Y318" s="20" t="s">
        <v>8</v>
      </c>
      <c r="Z318" s="21">
        <f t="shared" si="243"/>
        <v>6.0159332321699548</v>
      </c>
      <c r="AA318" s="22">
        <f t="shared" si="244"/>
        <v>22.209155285786544</v>
      </c>
      <c r="AB318" s="103">
        <f t="shared" si="245"/>
        <v>12299.019607843138</v>
      </c>
      <c r="AC318" s="106">
        <f t="shared" si="246"/>
        <v>4.4880817253121457</v>
      </c>
      <c r="AE318" s="205">
        <v>1822.1288515406163</v>
      </c>
      <c r="AF318" s="132">
        <f t="shared" si="249"/>
        <v>-146.35854341736695</v>
      </c>
      <c r="AH318" s="205">
        <v>11953.081232492998</v>
      </c>
      <c r="AI318" s="132">
        <f t="shared" si="250"/>
        <v>-345.93837535014063</v>
      </c>
      <c r="AY318" s="90" t="s">
        <v>31</v>
      </c>
      <c r="AZ318" s="560"/>
      <c r="BA318" s="27">
        <v>14.28</v>
      </c>
      <c r="BB318" s="28">
        <v>1762</v>
      </c>
      <c r="BC318" s="16">
        <f t="shared" si="247"/>
        <v>123.38935574229693</v>
      </c>
      <c r="BD318" s="17">
        <f t="shared" si="248"/>
        <v>0</v>
      </c>
      <c r="BE318" s="18"/>
      <c r="BF318" s="19"/>
      <c r="BG318" s="18"/>
      <c r="BH318" s="19"/>
      <c r="BI318" s="19"/>
    </row>
    <row r="319" spans="1:61" x14ac:dyDescent="0.25">
      <c r="A319" s="90" t="s">
        <v>32</v>
      </c>
      <c r="B319" s="560"/>
      <c r="C319" s="27">
        <v>19.53</v>
      </c>
      <c r="D319" s="28">
        <v>2423</v>
      </c>
      <c r="E319" s="16">
        <f t="shared" si="235"/>
        <v>124.06554019457245</v>
      </c>
      <c r="F319" s="17">
        <f t="shared" si="236"/>
        <v>5</v>
      </c>
      <c r="G319" s="18">
        <v>97.65</v>
      </c>
      <c r="H319" s="19">
        <v>12115</v>
      </c>
      <c r="I319" s="18">
        <v>25</v>
      </c>
      <c r="J319" s="19">
        <v>2051</v>
      </c>
      <c r="K319" s="19">
        <v>47250</v>
      </c>
      <c r="L319" s="136">
        <v>45330</v>
      </c>
      <c r="M319" s="20" t="s">
        <v>8</v>
      </c>
      <c r="N319" s="21">
        <f t="shared" si="237"/>
        <v>5.9068746952705995</v>
      </c>
      <c r="O319" s="22">
        <f t="shared" si="238"/>
        <v>23.037542662116042</v>
      </c>
      <c r="P319" s="23">
        <f t="shared" si="239"/>
        <v>2419.3548387096771</v>
      </c>
      <c r="Q319" s="100">
        <f t="shared" si="240"/>
        <v>0.84647131654973173</v>
      </c>
      <c r="R319" s="17">
        <f t="shared" si="241"/>
        <v>27</v>
      </c>
      <c r="S319" s="24">
        <f t="shared" si="242"/>
        <v>527.31000000000006</v>
      </c>
      <c r="T319" s="25">
        <f t="shared" si="242"/>
        <v>65421</v>
      </c>
      <c r="U319" s="24">
        <f t="shared" si="242"/>
        <v>127</v>
      </c>
      <c r="V319" s="25">
        <f t="shared" si="242"/>
        <v>10840</v>
      </c>
      <c r="W319" s="25">
        <f t="shared" si="242"/>
        <v>263480</v>
      </c>
      <c r="X319" s="72">
        <f t="shared" si="242"/>
        <v>250950</v>
      </c>
      <c r="Y319" s="20" t="s">
        <v>8</v>
      </c>
      <c r="Z319" s="21">
        <f t="shared" si="243"/>
        <v>6.035147601476015</v>
      </c>
      <c r="AA319" s="22">
        <f t="shared" si="244"/>
        <v>24.306273062730629</v>
      </c>
      <c r="AB319" s="103">
        <f t="shared" si="245"/>
        <v>13491.039426523297</v>
      </c>
      <c r="AC319" s="106">
        <f t="shared" si="246"/>
        <v>4.4737928188196454</v>
      </c>
      <c r="AE319" s="205">
        <v>1858.678955453149</v>
      </c>
      <c r="AF319" s="132">
        <f t="shared" si="249"/>
        <v>-560.6758832565281</v>
      </c>
      <c r="AH319" s="205">
        <v>13230.414746543778</v>
      </c>
      <c r="AI319" s="132">
        <f t="shared" si="250"/>
        <v>-260.62467997951899</v>
      </c>
      <c r="AY319" s="90" t="s">
        <v>32</v>
      </c>
      <c r="AZ319" s="560"/>
      <c r="BA319" s="27">
        <v>19.53</v>
      </c>
      <c r="BB319" s="28">
        <v>2423</v>
      </c>
      <c r="BC319" s="16">
        <f t="shared" si="247"/>
        <v>124.06554019457245</v>
      </c>
      <c r="BD319" s="17">
        <f t="shared" si="248"/>
        <v>0</v>
      </c>
      <c r="BE319" s="18"/>
      <c r="BF319" s="19"/>
      <c r="BG319" s="18"/>
      <c r="BH319" s="19"/>
      <c r="BI319" s="19"/>
    </row>
    <row r="320" spans="1:61" x14ac:dyDescent="0.25">
      <c r="A320" s="90" t="s">
        <v>33</v>
      </c>
      <c r="B320" s="560"/>
      <c r="C320" s="27">
        <v>19.88</v>
      </c>
      <c r="D320" s="28">
        <v>2473</v>
      </c>
      <c r="E320" s="16">
        <f t="shared" si="235"/>
        <v>124.39637826961771</v>
      </c>
      <c r="F320" s="17">
        <f t="shared" si="236"/>
        <v>4</v>
      </c>
      <c r="G320" s="18">
        <v>79.52</v>
      </c>
      <c r="H320" s="19">
        <v>9892</v>
      </c>
      <c r="I320" s="18">
        <v>21</v>
      </c>
      <c r="J320" s="19">
        <v>2019</v>
      </c>
      <c r="K320" s="19">
        <v>45940</v>
      </c>
      <c r="L320" s="136">
        <v>43970</v>
      </c>
      <c r="M320" s="20" t="s">
        <v>8</v>
      </c>
      <c r="N320" s="21">
        <f t="shared" si="237"/>
        <v>4.899455175829619</v>
      </c>
      <c r="O320" s="22">
        <f t="shared" si="238"/>
        <v>22.753838533927688</v>
      </c>
      <c r="P320" s="23">
        <f t="shared" si="239"/>
        <v>2310.8651911468814</v>
      </c>
      <c r="Q320" s="100">
        <f t="shared" si="240"/>
        <v>0.81641730691467851</v>
      </c>
      <c r="R320" s="17">
        <f t="shared" si="241"/>
        <v>26.150905432595575</v>
      </c>
      <c r="S320" s="24">
        <f t="shared" si="242"/>
        <v>519.88</v>
      </c>
      <c r="T320" s="25">
        <f t="shared" si="242"/>
        <v>64671</v>
      </c>
      <c r="U320" s="24">
        <f t="shared" si="242"/>
        <v>133</v>
      </c>
      <c r="V320" s="25">
        <f t="shared" si="242"/>
        <v>11489</v>
      </c>
      <c r="W320" s="25">
        <f t="shared" si="242"/>
        <v>275990</v>
      </c>
      <c r="X320" s="72">
        <f t="shared" si="242"/>
        <v>262750</v>
      </c>
      <c r="Y320" s="20" t="s">
        <v>8</v>
      </c>
      <c r="Z320" s="21">
        <f t="shared" si="243"/>
        <v>5.6289494298894596</v>
      </c>
      <c r="AA320" s="22">
        <f t="shared" si="244"/>
        <v>24.022108103403255</v>
      </c>
      <c r="AB320" s="103">
        <f t="shared" si="245"/>
        <v>13882.796780684106</v>
      </c>
      <c r="AC320" s="106">
        <f t="shared" si="246"/>
        <v>4.6457743631217143</v>
      </c>
      <c r="AE320" s="205">
        <v>2131.7907444668008</v>
      </c>
      <c r="AF320" s="132">
        <f t="shared" si="249"/>
        <v>-179.07444668008065</v>
      </c>
      <c r="AH320" s="205">
        <v>14112.676056338029</v>
      </c>
      <c r="AI320" s="132">
        <f t="shared" si="250"/>
        <v>229.87927565392238</v>
      </c>
      <c r="AY320" s="90" t="s">
        <v>33</v>
      </c>
      <c r="AZ320" s="560"/>
      <c r="BA320" s="27">
        <v>19.88</v>
      </c>
      <c r="BB320" s="28">
        <v>2473</v>
      </c>
      <c r="BC320" s="16">
        <f t="shared" si="247"/>
        <v>124.39637826961771</v>
      </c>
      <c r="BD320" s="17">
        <f t="shared" si="248"/>
        <v>4</v>
      </c>
      <c r="BE320" s="18">
        <v>79.52</v>
      </c>
      <c r="BF320" s="19">
        <v>9892</v>
      </c>
      <c r="BG320" s="18">
        <v>21</v>
      </c>
      <c r="BH320" s="19">
        <v>2019</v>
      </c>
      <c r="BI320" s="19">
        <v>46100</v>
      </c>
    </row>
    <row r="321" spans="1:61" x14ac:dyDescent="0.25">
      <c r="A321" s="90" t="s">
        <v>34</v>
      </c>
      <c r="B321" s="560"/>
      <c r="C321" s="27">
        <v>19.899999999999999</v>
      </c>
      <c r="D321" s="28">
        <v>2485</v>
      </c>
      <c r="E321" s="16">
        <f t="shared" si="235"/>
        <v>124.87437185929649</v>
      </c>
      <c r="F321" s="17">
        <f t="shared" si="236"/>
        <v>4</v>
      </c>
      <c r="G321" s="18">
        <v>79.599999999999994</v>
      </c>
      <c r="H321" s="19">
        <v>9940</v>
      </c>
      <c r="I321" s="18">
        <v>21</v>
      </c>
      <c r="J321" s="19">
        <v>1806</v>
      </c>
      <c r="K321" s="19">
        <v>41000</v>
      </c>
      <c r="L321" s="136">
        <v>39240</v>
      </c>
      <c r="M321" s="20" t="s">
        <v>8</v>
      </c>
      <c r="N321" s="21">
        <f t="shared" si="237"/>
        <v>5.5038759689922481</v>
      </c>
      <c r="O321" s="22">
        <f t="shared" si="238"/>
        <v>22.702104097452935</v>
      </c>
      <c r="P321" s="23">
        <f t="shared" si="239"/>
        <v>2060.3015075376884</v>
      </c>
      <c r="Q321" s="100">
        <f t="shared" si="240"/>
        <v>0.72676056338028172</v>
      </c>
      <c r="R321" s="17">
        <f t="shared" si="241"/>
        <v>26.201005025125628</v>
      </c>
      <c r="S321" s="24">
        <f t="shared" si="242"/>
        <v>521.4</v>
      </c>
      <c r="T321" s="25">
        <f t="shared" si="242"/>
        <v>65109</v>
      </c>
      <c r="U321" s="24">
        <f t="shared" si="242"/>
        <v>126</v>
      </c>
      <c r="V321" s="25">
        <f t="shared" si="242"/>
        <v>11764</v>
      </c>
      <c r="W321" s="25">
        <f t="shared" si="242"/>
        <v>285850</v>
      </c>
      <c r="X321" s="72">
        <f t="shared" si="242"/>
        <v>272160</v>
      </c>
      <c r="Y321" s="20" t="s">
        <v>8</v>
      </c>
      <c r="Z321" s="21">
        <f t="shared" si="243"/>
        <v>5.5345970758245491</v>
      </c>
      <c r="AA321" s="22">
        <f t="shared" si="244"/>
        <v>24.298707922475348</v>
      </c>
      <c r="AB321" s="103">
        <f t="shared" si="245"/>
        <v>14364.321608040202</v>
      </c>
      <c r="AC321" s="106">
        <f t="shared" si="246"/>
        <v>4.7340040241448689</v>
      </c>
      <c r="AE321" s="205">
        <v>2096.4824120603016</v>
      </c>
      <c r="AF321" s="132">
        <f t="shared" si="249"/>
        <v>36.180904522613218</v>
      </c>
      <c r="AH321" s="205">
        <v>14709.547738693469</v>
      </c>
      <c r="AI321" s="132">
        <f t="shared" si="250"/>
        <v>345.22613065326732</v>
      </c>
      <c r="AY321" s="90" t="s">
        <v>34</v>
      </c>
      <c r="AZ321" s="560"/>
      <c r="BA321" s="27">
        <v>19.899999999999999</v>
      </c>
      <c r="BB321" s="28">
        <v>2485</v>
      </c>
      <c r="BC321" s="16">
        <f t="shared" si="247"/>
        <v>124.87437185929649</v>
      </c>
      <c r="BD321" s="17">
        <f t="shared" si="248"/>
        <v>4</v>
      </c>
      <c r="BE321" s="18">
        <v>79.599999999999994</v>
      </c>
      <c r="BF321" s="19">
        <v>9940</v>
      </c>
      <c r="BG321" s="18">
        <v>21</v>
      </c>
      <c r="BH321" s="19">
        <v>1806</v>
      </c>
      <c r="BI321" s="19">
        <v>41140</v>
      </c>
    </row>
    <row r="322" spans="1:61" x14ac:dyDescent="0.25">
      <c r="A322" s="90" t="s">
        <v>35</v>
      </c>
      <c r="B322" s="560"/>
      <c r="C322" s="27">
        <v>16.489999999999998</v>
      </c>
      <c r="D322" s="28">
        <v>2171</v>
      </c>
      <c r="E322" s="16">
        <f t="shared" si="235"/>
        <v>131.65554881746513</v>
      </c>
      <c r="F322" s="17">
        <f t="shared" si="236"/>
        <v>4</v>
      </c>
      <c r="G322" s="18">
        <v>65.959999999999994</v>
      </c>
      <c r="H322" s="19">
        <v>8684</v>
      </c>
      <c r="I322" s="18">
        <v>17</v>
      </c>
      <c r="J322" s="19">
        <v>1490</v>
      </c>
      <c r="K322" s="19">
        <v>33620</v>
      </c>
      <c r="L322" s="136">
        <v>32180</v>
      </c>
      <c r="M322" s="20" t="s">
        <v>8</v>
      </c>
      <c r="N322" s="21">
        <f t="shared" si="237"/>
        <v>5.8281879194630877</v>
      </c>
      <c r="O322" s="22">
        <f t="shared" si="238"/>
        <v>22.563758389261746</v>
      </c>
      <c r="P322" s="23">
        <f t="shared" si="239"/>
        <v>2038.8114008489995</v>
      </c>
      <c r="Q322" s="100">
        <f t="shared" si="240"/>
        <v>0.68631966835559655</v>
      </c>
      <c r="R322" s="17">
        <f t="shared" si="241"/>
        <v>27</v>
      </c>
      <c r="S322" s="24">
        <f t="shared" si="242"/>
        <v>445.22999999999996</v>
      </c>
      <c r="T322" s="25">
        <f t="shared" si="242"/>
        <v>58617</v>
      </c>
      <c r="U322" s="24">
        <f t="shared" si="242"/>
        <v>119</v>
      </c>
      <c r="V322" s="25">
        <f t="shared" si="242"/>
        <v>9713</v>
      </c>
      <c r="W322" s="25">
        <f t="shared" si="242"/>
        <v>238880</v>
      </c>
      <c r="X322" s="72">
        <f t="shared" si="242"/>
        <v>227470</v>
      </c>
      <c r="Y322" s="20" t="s">
        <v>8</v>
      </c>
      <c r="Z322" s="21">
        <f t="shared" si="243"/>
        <v>6.034901678163286</v>
      </c>
      <c r="AA322" s="22">
        <f t="shared" si="244"/>
        <v>24.593843302790074</v>
      </c>
      <c r="AB322" s="103">
        <f t="shared" si="245"/>
        <v>14486.355366889025</v>
      </c>
      <c r="AC322" s="106">
        <f t="shared" si="246"/>
        <v>4.4739751266697372</v>
      </c>
      <c r="AE322" s="205">
        <v>2141.2977562158885</v>
      </c>
      <c r="AF322" s="132">
        <f t="shared" si="249"/>
        <v>102.48635536688903</v>
      </c>
      <c r="AH322" s="205">
        <v>14892.055791388722</v>
      </c>
      <c r="AI322" s="132">
        <f t="shared" si="250"/>
        <v>405.70042449969696</v>
      </c>
      <c r="AY322" s="90" t="s">
        <v>35</v>
      </c>
      <c r="AZ322" s="560"/>
      <c r="BA322" s="27">
        <v>16.489999999999998</v>
      </c>
      <c r="BB322" s="28">
        <v>2171</v>
      </c>
      <c r="BC322" s="16">
        <f t="shared" si="247"/>
        <v>131.65554881746513</v>
      </c>
      <c r="BD322" s="17">
        <f t="shared" si="248"/>
        <v>4</v>
      </c>
      <c r="BE322" s="18">
        <v>65.959999999999994</v>
      </c>
      <c r="BF322" s="19">
        <v>8684</v>
      </c>
      <c r="BG322" s="18">
        <v>17</v>
      </c>
      <c r="BH322" s="19">
        <v>1490</v>
      </c>
      <c r="BI322" s="19">
        <v>33730</v>
      </c>
    </row>
    <row r="323" spans="1:61" x14ac:dyDescent="0.25">
      <c r="A323" s="90" t="s">
        <v>36</v>
      </c>
      <c r="B323" s="560"/>
      <c r="C323" s="27">
        <v>19.05</v>
      </c>
      <c r="D323" s="28">
        <v>2490</v>
      </c>
      <c r="E323" s="16">
        <f t="shared" si="235"/>
        <v>130.70866141732282</v>
      </c>
      <c r="F323" s="17">
        <f t="shared" si="236"/>
        <v>4</v>
      </c>
      <c r="G323" s="18">
        <v>76.2</v>
      </c>
      <c r="H323" s="19">
        <v>9960</v>
      </c>
      <c r="I323" s="18">
        <v>20</v>
      </c>
      <c r="J323" s="19">
        <v>1752</v>
      </c>
      <c r="K323" s="19">
        <v>39850</v>
      </c>
      <c r="L323" s="136">
        <v>38140</v>
      </c>
      <c r="M323" s="20" t="s">
        <v>8</v>
      </c>
      <c r="N323" s="21">
        <f t="shared" si="237"/>
        <v>5.6849315068493151</v>
      </c>
      <c r="O323" s="22">
        <f t="shared" si="238"/>
        <v>22.745433789954337</v>
      </c>
      <c r="P323" s="23">
        <f t="shared" si="239"/>
        <v>2091.8635170603675</v>
      </c>
      <c r="Q323" s="100">
        <f t="shared" si="240"/>
        <v>0.70361445783132526</v>
      </c>
      <c r="R323" s="17">
        <f t="shared" si="241"/>
        <v>26.580052493438316</v>
      </c>
      <c r="S323" s="24">
        <f t="shared" si="242"/>
        <v>506.34999999999997</v>
      </c>
      <c r="T323" s="25">
        <f t="shared" si="242"/>
        <v>66184</v>
      </c>
      <c r="U323" s="24">
        <f t="shared" si="242"/>
        <v>131</v>
      </c>
      <c r="V323" s="25">
        <f t="shared" si="242"/>
        <v>10901</v>
      </c>
      <c r="W323" s="25">
        <f t="shared" si="242"/>
        <v>264850</v>
      </c>
      <c r="X323" s="72">
        <f t="shared" si="242"/>
        <v>252190</v>
      </c>
      <c r="Y323" s="20" t="s">
        <v>8</v>
      </c>
      <c r="Z323" s="21">
        <f t="shared" si="243"/>
        <v>6.0713695991193468</v>
      </c>
      <c r="AA323" s="22">
        <f t="shared" si="244"/>
        <v>24.295936152646547</v>
      </c>
      <c r="AB323" s="103">
        <f t="shared" si="245"/>
        <v>13902.887139107612</v>
      </c>
      <c r="AC323" s="106">
        <f t="shared" si="246"/>
        <v>4.3779116465863455</v>
      </c>
      <c r="AE323" s="205">
        <v>2103.4120734908138</v>
      </c>
      <c r="AF323" s="132">
        <f t="shared" si="249"/>
        <v>11.548556430446297</v>
      </c>
      <c r="AH323" s="205">
        <v>15330.18372703412</v>
      </c>
      <c r="AI323" s="132">
        <f t="shared" si="250"/>
        <v>1427.2965879265084</v>
      </c>
      <c r="AY323" s="90" t="s">
        <v>36</v>
      </c>
      <c r="AZ323" s="560"/>
      <c r="BA323" s="27">
        <v>19.05</v>
      </c>
      <c r="BB323" s="28">
        <v>2490</v>
      </c>
      <c r="BC323" s="16">
        <f t="shared" si="247"/>
        <v>130.70866141732282</v>
      </c>
      <c r="BD323" s="17">
        <f t="shared" si="248"/>
        <v>4</v>
      </c>
      <c r="BE323" s="18">
        <v>76.2</v>
      </c>
      <c r="BF323" s="19">
        <v>9960</v>
      </c>
      <c r="BG323" s="18">
        <v>20</v>
      </c>
      <c r="BH323" s="19">
        <v>1752</v>
      </c>
      <c r="BI323" s="19">
        <v>39980</v>
      </c>
    </row>
    <row r="324" spans="1:61" x14ac:dyDescent="0.25">
      <c r="A324" s="90" t="s">
        <v>37</v>
      </c>
      <c r="B324" s="560"/>
      <c r="C324" s="27">
        <v>20.239999999999998</v>
      </c>
      <c r="D324" s="28">
        <v>2519</v>
      </c>
      <c r="E324" s="16">
        <f t="shared" si="235"/>
        <v>124.45652173913045</v>
      </c>
      <c r="F324" s="17">
        <f t="shared" si="236"/>
        <v>4</v>
      </c>
      <c r="G324" s="18">
        <v>80.959999999999994</v>
      </c>
      <c r="H324" s="19">
        <v>10076</v>
      </c>
      <c r="I324" s="18">
        <v>20</v>
      </c>
      <c r="J324" s="19">
        <v>1681</v>
      </c>
      <c r="K324" s="19">
        <v>38230</v>
      </c>
      <c r="L324" s="136">
        <v>36590</v>
      </c>
      <c r="M324" s="20" t="s">
        <v>8</v>
      </c>
      <c r="N324" s="21">
        <f t="shared" si="237"/>
        <v>5.9940511600237958</v>
      </c>
      <c r="O324" s="22">
        <f t="shared" si="238"/>
        <v>22.742415229030339</v>
      </c>
      <c r="P324" s="23">
        <f t="shared" si="239"/>
        <v>1888.8339920948617</v>
      </c>
      <c r="Q324" s="100">
        <f t="shared" si="240"/>
        <v>0.66732830488289008</v>
      </c>
      <c r="R324" s="17">
        <f t="shared" si="241"/>
        <v>27.395256916996043</v>
      </c>
      <c r="S324" s="24">
        <f t="shared" si="242"/>
        <v>554.4799999999999</v>
      </c>
      <c r="T324" s="25">
        <f t="shared" si="242"/>
        <v>69059</v>
      </c>
      <c r="U324" s="24">
        <f t="shared" si="242"/>
        <v>140</v>
      </c>
      <c r="V324" s="25">
        <f t="shared" si="242"/>
        <v>10995</v>
      </c>
      <c r="W324" s="25">
        <f t="shared" si="242"/>
        <v>264570</v>
      </c>
      <c r="X324" s="72">
        <f t="shared" si="242"/>
        <v>251890</v>
      </c>
      <c r="Y324" s="20" t="s">
        <v>8</v>
      </c>
      <c r="Z324" s="21">
        <f t="shared" si="243"/>
        <v>6.2809458844929518</v>
      </c>
      <c r="AA324" s="22">
        <f t="shared" si="244"/>
        <v>24.062755798090041</v>
      </c>
      <c r="AB324" s="103">
        <f t="shared" si="245"/>
        <v>13071.640316205534</v>
      </c>
      <c r="AC324" s="106">
        <f t="shared" si="246"/>
        <v>4.3648273124255654</v>
      </c>
      <c r="AE324" s="205">
        <v>1689.723320158103</v>
      </c>
      <c r="AF324" s="132">
        <f t="shared" si="249"/>
        <v>-199.11067193675876</v>
      </c>
      <c r="AH324" s="205">
        <v>13146.245059288538</v>
      </c>
      <c r="AI324" s="132">
        <f t="shared" si="250"/>
        <v>74.604743083003996</v>
      </c>
      <c r="AY324" s="90" t="s">
        <v>37</v>
      </c>
      <c r="AZ324" s="560"/>
      <c r="BA324" s="27">
        <v>20.239999999999998</v>
      </c>
      <c r="BB324" s="28">
        <v>2519</v>
      </c>
      <c r="BC324" s="16">
        <f t="shared" si="247"/>
        <v>124.45652173913045</v>
      </c>
      <c r="BD324" s="17">
        <f t="shared" si="248"/>
        <v>4</v>
      </c>
      <c r="BE324" s="18">
        <v>80.959999999999994</v>
      </c>
      <c r="BF324" s="19">
        <v>10076</v>
      </c>
      <c r="BG324" s="18">
        <v>20</v>
      </c>
      <c r="BH324" s="19">
        <v>1681</v>
      </c>
      <c r="BI324" s="19">
        <v>38360</v>
      </c>
    </row>
    <row r="325" spans="1:61" x14ac:dyDescent="0.25">
      <c r="A325" s="90" t="s">
        <v>18</v>
      </c>
      <c r="B325" s="560"/>
      <c r="C325" s="27">
        <v>15.47</v>
      </c>
      <c r="D325" s="28">
        <v>1640</v>
      </c>
      <c r="E325" s="16">
        <f t="shared" si="235"/>
        <v>106.01163542340012</v>
      </c>
      <c r="F325" s="17">
        <f t="shared" si="236"/>
        <v>4.9999999999999991</v>
      </c>
      <c r="G325" s="18">
        <v>77.349999999999994</v>
      </c>
      <c r="H325" s="19">
        <v>8200</v>
      </c>
      <c r="I325" s="18">
        <v>18</v>
      </c>
      <c r="J325" s="19">
        <v>1376</v>
      </c>
      <c r="K325" s="19">
        <v>30430</v>
      </c>
      <c r="L325" s="136">
        <v>29130</v>
      </c>
      <c r="M325" s="20" t="s">
        <v>8</v>
      </c>
      <c r="N325" s="21">
        <f t="shared" si="237"/>
        <v>5.9593023255813957</v>
      </c>
      <c r="O325" s="22">
        <f t="shared" si="238"/>
        <v>22.114825581395348</v>
      </c>
      <c r="P325" s="23">
        <f t="shared" si="239"/>
        <v>1967.032967032967</v>
      </c>
      <c r="Q325" s="100">
        <f t="shared" si="240"/>
        <v>0.83902439024390241</v>
      </c>
      <c r="R325" s="17">
        <f t="shared" si="241"/>
        <v>27.000000000000004</v>
      </c>
      <c r="S325" s="24">
        <f t="shared" si="242"/>
        <v>417.69000000000005</v>
      </c>
      <c r="T325" s="25">
        <f t="shared" si="242"/>
        <v>44280</v>
      </c>
      <c r="U325" s="24">
        <f t="shared" si="242"/>
        <v>100</v>
      </c>
      <c r="V325" s="25">
        <f t="shared" si="242"/>
        <v>7777</v>
      </c>
      <c r="W325" s="25">
        <f t="shared" si="242"/>
        <v>183300</v>
      </c>
      <c r="X325" s="72">
        <f t="shared" si="242"/>
        <v>174480</v>
      </c>
      <c r="Y325" s="20" t="s">
        <v>8</v>
      </c>
      <c r="Z325" s="21">
        <f t="shared" si="243"/>
        <v>5.693712228365694</v>
      </c>
      <c r="AA325" s="22">
        <f t="shared" si="244"/>
        <v>23.56949980712357</v>
      </c>
      <c r="AB325" s="103">
        <f t="shared" si="245"/>
        <v>11848.73949579832</v>
      </c>
      <c r="AC325" s="106">
        <f t="shared" si="246"/>
        <v>4.7420731707317074</v>
      </c>
      <c r="AE325" s="205">
        <v>1465.4169360051712</v>
      </c>
      <c r="AF325" s="132">
        <f t="shared" si="249"/>
        <v>-501.61603102779577</v>
      </c>
      <c r="AH325" s="205">
        <v>11359.405300581771</v>
      </c>
      <c r="AI325" s="132">
        <f t="shared" si="250"/>
        <v>-489.33419521654832</v>
      </c>
      <c r="AY325" s="90" t="s">
        <v>18</v>
      </c>
      <c r="AZ325" s="560"/>
      <c r="BA325" s="27">
        <v>15.47</v>
      </c>
      <c r="BB325" s="28">
        <v>1640</v>
      </c>
      <c r="BC325" s="16">
        <f t="shared" si="247"/>
        <v>106.01163542340012</v>
      </c>
      <c r="BD325" s="17">
        <f t="shared" si="248"/>
        <v>4.9999999999999991</v>
      </c>
      <c r="BE325" s="18">
        <v>77.349999999999994</v>
      </c>
      <c r="BF325" s="19">
        <v>8200</v>
      </c>
      <c r="BG325" s="18">
        <v>18</v>
      </c>
      <c r="BH325" s="19">
        <v>1376</v>
      </c>
      <c r="BI325" s="19">
        <v>30530</v>
      </c>
    </row>
    <row r="326" spans="1:61" x14ac:dyDescent="0.25">
      <c r="A326" s="90" t="s">
        <v>38</v>
      </c>
      <c r="B326" s="560"/>
      <c r="C326" s="27">
        <v>20.6</v>
      </c>
      <c r="D326" s="28">
        <v>2628</v>
      </c>
      <c r="E326" s="16">
        <f t="shared" si="235"/>
        <v>127.57281553398057</v>
      </c>
      <c r="F326" s="17">
        <f t="shared" si="236"/>
        <v>4</v>
      </c>
      <c r="G326" s="18">
        <v>82.4</v>
      </c>
      <c r="H326" s="19">
        <v>10512</v>
      </c>
      <c r="I326" s="18">
        <v>20</v>
      </c>
      <c r="J326" s="19">
        <v>2046</v>
      </c>
      <c r="K326" s="19">
        <v>46490</v>
      </c>
      <c r="L326" s="136">
        <v>44500</v>
      </c>
      <c r="M326" s="20" t="s">
        <v>8</v>
      </c>
      <c r="N326" s="21">
        <f t="shared" si="237"/>
        <v>5.1378299120234603</v>
      </c>
      <c r="O326" s="22">
        <f t="shared" si="238"/>
        <v>22.722385141739981</v>
      </c>
      <c r="P326" s="23">
        <f t="shared" si="239"/>
        <v>2256.7961165048541</v>
      </c>
      <c r="Q326" s="100">
        <f t="shared" si="240"/>
        <v>0.77853881278538817</v>
      </c>
      <c r="R326" s="17">
        <f t="shared" si="241"/>
        <v>26.999999999999996</v>
      </c>
      <c r="S326" s="24">
        <f t="shared" si="242"/>
        <v>556.19999999999993</v>
      </c>
      <c r="T326" s="25">
        <f t="shared" si="242"/>
        <v>70956</v>
      </c>
      <c r="U326" s="24">
        <f t="shared" si="242"/>
        <v>127</v>
      </c>
      <c r="V326" s="25">
        <f t="shared" si="242"/>
        <v>12901</v>
      </c>
      <c r="W326" s="25">
        <f t="shared" si="242"/>
        <v>311410</v>
      </c>
      <c r="X326" s="72">
        <f t="shared" si="242"/>
        <v>296400</v>
      </c>
      <c r="Y326" s="20" t="s">
        <v>8</v>
      </c>
      <c r="Z326" s="21">
        <f t="shared" si="243"/>
        <v>5.5000387566855284</v>
      </c>
      <c r="AA326" s="22">
        <f t="shared" si="244"/>
        <v>24.138438880706921</v>
      </c>
      <c r="AB326" s="103">
        <f t="shared" si="245"/>
        <v>15116.990291262135</v>
      </c>
      <c r="AC326" s="106">
        <f t="shared" si="246"/>
        <v>4.9090563165905632</v>
      </c>
      <c r="AE326" s="205">
        <v>2210.1941747572814</v>
      </c>
      <c r="AF326" s="132">
        <f t="shared" si="249"/>
        <v>-46.60194174757271</v>
      </c>
      <c r="AH326" s="205">
        <v>15577.184466019417</v>
      </c>
      <c r="AI326" s="132">
        <f t="shared" si="250"/>
        <v>460.19417475728187</v>
      </c>
      <c r="AY326" s="90" t="s">
        <v>38</v>
      </c>
      <c r="AZ326" s="560"/>
      <c r="BA326" s="27">
        <v>20.6</v>
      </c>
      <c r="BB326" s="28">
        <v>2628</v>
      </c>
      <c r="BC326" s="16">
        <f t="shared" si="247"/>
        <v>127.57281553398057</v>
      </c>
      <c r="BD326" s="17">
        <f t="shared" si="248"/>
        <v>4</v>
      </c>
      <c r="BE326" s="18">
        <v>82.4</v>
      </c>
      <c r="BF326" s="19">
        <v>10512</v>
      </c>
      <c r="BG326" s="18">
        <v>20</v>
      </c>
      <c r="BH326" s="19">
        <v>2046</v>
      </c>
      <c r="BI326" s="19">
        <v>46650</v>
      </c>
    </row>
    <row r="327" spans="1:61" x14ac:dyDescent="0.25">
      <c r="A327" s="90" t="s">
        <v>39</v>
      </c>
      <c r="B327" s="560"/>
      <c r="C327" s="27">
        <v>17.48</v>
      </c>
      <c r="D327" s="28">
        <v>2303</v>
      </c>
      <c r="E327" s="16">
        <f t="shared" si="235"/>
        <v>131.75057208237985</v>
      </c>
      <c r="F327" s="17">
        <f t="shared" si="236"/>
        <v>4</v>
      </c>
      <c r="G327" s="18">
        <v>69.92</v>
      </c>
      <c r="H327" s="19">
        <v>9212</v>
      </c>
      <c r="I327" s="18">
        <v>16</v>
      </c>
      <c r="J327" s="19">
        <v>1619</v>
      </c>
      <c r="K327" s="19">
        <v>36760</v>
      </c>
      <c r="L327" s="136">
        <v>35190</v>
      </c>
      <c r="M327" s="20" t="s">
        <v>8</v>
      </c>
      <c r="N327" s="21">
        <f t="shared" si="237"/>
        <v>5.6899320568252003</v>
      </c>
      <c r="O327" s="22">
        <f t="shared" si="238"/>
        <v>22.705373687461396</v>
      </c>
      <c r="P327" s="23">
        <f t="shared" si="239"/>
        <v>2102.9748283752861</v>
      </c>
      <c r="Q327" s="100">
        <f t="shared" si="240"/>
        <v>0.70299609205384284</v>
      </c>
      <c r="R327" s="17">
        <f t="shared" si="241"/>
        <v>27.000000000000004</v>
      </c>
      <c r="S327" s="24">
        <f t="shared" si="242"/>
        <v>471.96000000000009</v>
      </c>
      <c r="T327" s="25">
        <f t="shared" si="242"/>
        <v>62181</v>
      </c>
      <c r="U327" s="24">
        <f t="shared" si="242"/>
        <v>113</v>
      </c>
      <c r="V327" s="25">
        <f t="shared" si="242"/>
        <v>10014</v>
      </c>
      <c r="W327" s="25">
        <f t="shared" si="242"/>
        <v>242540</v>
      </c>
      <c r="X327" s="72">
        <f t="shared" si="242"/>
        <v>230870</v>
      </c>
      <c r="Y327" s="20" t="s">
        <v>8</v>
      </c>
      <c r="Z327" s="21">
        <f t="shared" si="243"/>
        <v>6.2094068304373877</v>
      </c>
      <c r="AA327" s="22">
        <f t="shared" si="244"/>
        <v>24.220091871380067</v>
      </c>
      <c r="AB327" s="103">
        <f t="shared" si="245"/>
        <v>13875.286041189931</v>
      </c>
      <c r="AC327" s="106">
        <f t="shared" si="246"/>
        <v>4.3482414242292657</v>
      </c>
      <c r="AE327" s="205">
        <v>1836.3844393592676</v>
      </c>
      <c r="AF327" s="132">
        <f t="shared" si="249"/>
        <v>-266.59038901601843</v>
      </c>
      <c r="AH327" s="205">
        <v>14434.210526315788</v>
      </c>
      <c r="AI327" s="132">
        <f t="shared" si="250"/>
        <v>558.92448512585725</v>
      </c>
      <c r="AY327" s="90" t="s">
        <v>39</v>
      </c>
      <c r="AZ327" s="560"/>
      <c r="BA327" s="27">
        <v>17.48</v>
      </c>
      <c r="BB327" s="28">
        <v>2303</v>
      </c>
      <c r="BC327" s="16">
        <f t="shared" si="247"/>
        <v>131.75057208237985</v>
      </c>
      <c r="BD327" s="17">
        <f t="shared" si="248"/>
        <v>4</v>
      </c>
      <c r="BE327" s="18">
        <v>69.92</v>
      </c>
      <c r="BF327" s="19">
        <v>9212</v>
      </c>
      <c r="BG327" s="18">
        <v>16</v>
      </c>
      <c r="BH327" s="19">
        <v>1619</v>
      </c>
      <c r="BI327" s="19">
        <v>36880</v>
      </c>
    </row>
    <row r="328" spans="1:61" x14ac:dyDescent="0.25">
      <c r="A328" s="90" t="s">
        <v>40</v>
      </c>
      <c r="B328" s="560"/>
      <c r="C328" s="27">
        <v>12.81</v>
      </c>
      <c r="D328" s="28">
        <v>1641</v>
      </c>
      <c r="E328" s="16">
        <f t="shared" si="235"/>
        <v>128.10304449648712</v>
      </c>
      <c r="F328" s="17">
        <f t="shared" si="236"/>
        <v>5</v>
      </c>
      <c r="G328" s="18">
        <v>64.05</v>
      </c>
      <c r="H328" s="19">
        <v>8205</v>
      </c>
      <c r="I328" s="18">
        <v>14</v>
      </c>
      <c r="J328" s="19">
        <v>1178</v>
      </c>
      <c r="K328" s="19">
        <v>25320</v>
      </c>
      <c r="L328" s="136">
        <v>24240</v>
      </c>
      <c r="M328" s="20" t="s">
        <v>8</v>
      </c>
      <c r="N328" s="21">
        <f t="shared" si="237"/>
        <v>6.9651952461799658</v>
      </c>
      <c r="O328" s="22">
        <f t="shared" si="238"/>
        <v>21.494057724957557</v>
      </c>
      <c r="P328" s="23">
        <f t="shared" si="239"/>
        <v>1976.5807962529273</v>
      </c>
      <c r="Q328" s="100">
        <f t="shared" si="240"/>
        <v>0.71785496648385128</v>
      </c>
      <c r="R328" s="17">
        <f t="shared" si="241"/>
        <v>27</v>
      </c>
      <c r="S328" s="24">
        <f t="shared" si="242"/>
        <v>345.87</v>
      </c>
      <c r="T328" s="25">
        <f t="shared" si="242"/>
        <v>44307</v>
      </c>
      <c r="U328" s="24">
        <f t="shared" si="242"/>
        <v>80</v>
      </c>
      <c r="V328" s="25">
        <f t="shared" si="242"/>
        <v>6671</v>
      </c>
      <c r="W328" s="25">
        <f t="shared" si="242"/>
        <v>150110</v>
      </c>
      <c r="X328" s="72">
        <f t="shared" si="242"/>
        <v>142910</v>
      </c>
      <c r="Y328" s="20" t="s">
        <v>8</v>
      </c>
      <c r="Z328" s="21">
        <f t="shared" si="243"/>
        <v>6.6417328736321393</v>
      </c>
      <c r="AA328" s="22">
        <f t="shared" si="244"/>
        <v>22.501873782041674</v>
      </c>
      <c r="AB328" s="195">
        <f t="shared" si="245"/>
        <v>11718.188914910226</v>
      </c>
      <c r="AC328" s="106">
        <f t="shared" si="246"/>
        <v>4.0652041438147473</v>
      </c>
      <c r="AE328" s="205">
        <v>1448.0874316939889</v>
      </c>
      <c r="AF328" s="132">
        <f t="shared" si="249"/>
        <v>-528.49336455893831</v>
      </c>
      <c r="AH328" s="205">
        <v>11591.725214676035</v>
      </c>
      <c r="AI328" s="132">
        <f t="shared" si="250"/>
        <v>-126.46370023419149</v>
      </c>
      <c r="AY328" s="90" t="s">
        <v>40</v>
      </c>
      <c r="AZ328" s="560"/>
      <c r="BA328" s="27">
        <v>12.81</v>
      </c>
      <c r="BB328" s="28">
        <v>1641</v>
      </c>
      <c r="BC328" s="16">
        <f t="shared" si="247"/>
        <v>128.10304449648712</v>
      </c>
      <c r="BD328" s="17">
        <f t="shared" si="248"/>
        <v>5</v>
      </c>
      <c r="BE328" s="18">
        <v>64.05</v>
      </c>
      <c r="BF328" s="19">
        <v>8205</v>
      </c>
      <c r="BG328" s="18">
        <v>14</v>
      </c>
      <c r="BH328" s="19">
        <v>1178</v>
      </c>
      <c r="BI328" s="19">
        <v>25410</v>
      </c>
    </row>
    <row r="329" spans="1:61" x14ac:dyDescent="0.25">
      <c r="A329" s="483" t="s">
        <v>41</v>
      </c>
      <c r="B329" s="561"/>
      <c r="C329" s="54">
        <v>2.2200000000000002</v>
      </c>
      <c r="D329" s="55">
        <v>278</v>
      </c>
      <c r="E329" s="11">
        <f t="shared" si="235"/>
        <v>125.22522522522522</v>
      </c>
      <c r="F329" s="266">
        <f t="shared" si="236"/>
        <v>4.9999999999999991</v>
      </c>
      <c r="G329" s="267">
        <v>11.1</v>
      </c>
      <c r="H329" s="268">
        <v>1390</v>
      </c>
      <c r="I329" s="267">
        <v>5</v>
      </c>
      <c r="J329" s="268">
        <v>327</v>
      </c>
      <c r="K329" s="268">
        <v>7360</v>
      </c>
      <c r="L329" s="269">
        <v>7040</v>
      </c>
      <c r="M329" s="477" t="s">
        <v>8</v>
      </c>
      <c r="N329" s="478">
        <f t="shared" si="237"/>
        <v>4.2507645259938842</v>
      </c>
      <c r="O329" s="479">
        <f t="shared" si="238"/>
        <v>22.507645259938837</v>
      </c>
      <c r="P329" s="480">
        <f t="shared" si="239"/>
        <v>3315.3153153153148</v>
      </c>
      <c r="Q329" s="481">
        <f t="shared" si="240"/>
        <v>1.1762589928057554</v>
      </c>
      <c r="R329" s="215">
        <f t="shared" si="241"/>
        <v>27.000000000000004</v>
      </c>
      <c r="S329" s="24">
        <f t="shared" ref="S329:X344" si="251">G329+S278</f>
        <v>59.940000000000012</v>
      </c>
      <c r="T329" s="25">
        <f t="shared" si="251"/>
        <v>7506</v>
      </c>
      <c r="U329" s="24">
        <f t="shared" si="251"/>
        <v>27</v>
      </c>
      <c r="V329" s="25">
        <f t="shared" si="251"/>
        <v>1575</v>
      </c>
      <c r="W329" s="25">
        <f t="shared" si="251"/>
        <v>37850</v>
      </c>
      <c r="X329" s="72">
        <f t="shared" si="251"/>
        <v>36340</v>
      </c>
      <c r="Y329" s="131" t="s">
        <v>8</v>
      </c>
      <c r="Z329" s="21">
        <f t="shared" si="243"/>
        <v>4.765714285714286</v>
      </c>
      <c r="AA329" s="22">
        <f t="shared" si="244"/>
        <v>24.031746031746032</v>
      </c>
      <c r="AB329" s="103">
        <f t="shared" si="245"/>
        <v>17049.549549549549</v>
      </c>
      <c r="AC329" s="106">
        <f t="shared" si="246"/>
        <v>5.6654676258992804</v>
      </c>
      <c r="AE329" s="205">
        <v>2184.6846846846843</v>
      </c>
      <c r="AF329" s="257">
        <f t="shared" si="249"/>
        <v>-1130.6306306306305</v>
      </c>
      <c r="AH329" s="205">
        <v>16162.162162162162</v>
      </c>
      <c r="AI329" s="132">
        <f t="shared" si="250"/>
        <v>-887.38738738738721</v>
      </c>
      <c r="AY329" s="91" t="s">
        <v>41</v>
      </c>
      <c r="AZ329" s="561"/>
      <c r="BA329" s="54">
        <v>2.2200000000000002</v>
      </c>
      <c r="BB329" s="55">
        <v>278</v>
      </c>
      <c r="BC329" s="11">
        <f t="shared" si="247"/>
        <v>125.22522522522522</v>
      </c>
      <c r="BD329" s="7">
        <f t="shared" si="248"/>
        <v>4.9999999999999991</v>
      </c>
      <c r="BE329" s="6">
        <v>11.1</v>
      </c>
      <c r="BF329" s="5">
        <v>1390</v>
      </c>
      <c r="BG329" s="6">
        <v>5</v>
      </c>
      <c r="BH329" s="5">
        <v>327</v>
      </c>
      <c r="BI329" s="5">
        <v>7380</v>
      </c>
    </row>
    <row r="330" spans="1:61" x14ac:dyDescent="0.25">
      <c r="A330" s="92" t="s">
        <v>24</v>
      </c>
      <c r="B330" s="44"/>
      <c r="C330" s="45">
        <f t="shared" ref="C330:D330" si="252">SUM(C313:C329)</f>
        <v>285.72000000000003</v>
      </c>
      <c r="D330" s="46">
        <f t="shared" si="252"/>
        <v>35857</v>
      </c>
      <c r="E330" s="130">
        <f t="shared" si="235"/>
        <v>125.49699006019878</v>
      </c>
      <c r="F330" s="73"/>
      <c r="G330" s="45">
        <f t="shared" ref="G330:L330" si="253">SUM(G313:G329)</f>
        <v>1242.51</v>
      </c>
      <c r="H330" s="46">
        <f t="shared" si="253"/>
        <v>155646</v>
      </c>
      <c r="I330" s="45">
        <f t="shared" si="253"/>
        <v>308</v>
      </c>
      <c r="J330" s="46">
        <f t="shared" si="253"/>
        <v>26901</v>
      </c>
      <c r="K330" s="46">
        <f t="shared" si="253"/>
        <v>602800</v>
      </c>
      <c r="L330" s="46">
        <f t="shared" si="253"/>
        <v>577290</v>
      </c>
      <c r="M330" s="74" t="s">
        <v>8</v>
      </c>
      <c r="N330" s="75">
        <f t="shared" si="237"/>
        <v>5.7858815657410503</v>
      </c>
      <c r="O330" s="76">
        <f t="shared" si="238"/>
        <v>22.408088918627559</v>
      </c>
      <c r="P330" s="77">
        <f t="shared" si="239"/>
        <v>2109.7578048439027</v>
      </c>
      <c r="Q330" s="101">
        <f>J330/D330</f>
        <v>0.75023008059793062</v>
      </c>
      <c r="R330" s="73"/>
      <c r="S330" s="45">
        <f t="shared" ref="S330:W330" si="254">SUM(S313:S329)</f>
        <v>7651.9599999999991</v>
      </c>
      <c r="T330" s="46">
        <f t="shared" si="254"/>
        <v>960388</v>
      </c>
      <c r="U330" s="45">
        <f t="shared" si="254"/>
        <v>1904</v>
      </c>
      <c r="V330" s="46">
        <f t="shared" si="254"/>
        <v>162537</v>
      </c>
      <c r="W330" s="46">
        <f t="shared" si="254"/>
        <v>3882390</v>
      </c>
      <c r="X330" s="72">
        <f t="shared" si="251"/>
        <v>3696260</v>
      </c>
      <c r="Y330" s="129" t="s">
        <v>8</v>
      </c>
      <c r="Z330" s="75">
        <f t="shared" si="243"/>
        <v>5.9087346265773331</v>
      </c>
      <c r="AA330" s="76">
        <f t="shared" si="244"/>
        <v>23.886192067037044</v>
      </c>
      <c r="AB330" s="112">
        <f t="shared" si="245"/>
        <v>13588.093238135236</v>
      </c>
      <c r="AC330" s="107">
        <f>V330/D330</f>
        <v>4.5329224419220795</v>
      </c>
      <c r="AE330" s="205">
        <v>1882.9623407531847</v>
      </c>
      <c r="AF330" s="132">
        <f t="shared" si="249"/>
        <v>-226.79546409071804</v>
      </c>
      <c r="AH330" s="205">
        <v>13523.834523309533</v>
      </c>
      <c r="AI330" s="132">
        <f t="shared" si="250"/>
        <v>-64.258714825702555</v>
      </c>
      <c r="AY330" s="92" t="s">
        <v>24</v>
      </c>
      <c r="AZ330" s="44"/>
      <c r="BA330" s="45">
        <f t="shared" ref="BA330:BB330" si="255">SUM(BA313:BA329)</f>
        <v>285.72000000000003</v>
      </c>
      <c r="BB330" s="46">
        <f t="shared" si="255"/>
        <v>35857</v>
      </c>
      <c r="BC330" s="130">
        <f t="shared" si="247"/>
        <v>125.49699006019878</v>
      </c>
      <c r="BD330" s="73"/>
      <c r="BE330" s="45">
        <f t="shared" ref="BE330:BI330" si="256">SUM(BE313:BE329)</f>
        <v>896.8599999999999</v>
      </c>
      <c r="BF330" s="46">
        <f t="shared" si="256"/>
        <v>112351</v>
      </c>
      <c r="BG330" s="45">
        <f t="shared" si="256"/>
        <v>224</v>
      </c>
      <c r="BH330" s="46">
        <f t="shared" si="256"/>
        <v>19669</v>
      </c>
      <c r="BI330" s="46">
        <f t="shared" si="256"/>
        <v>446020</v>
      </c>
    </row>
    <row r="331" spans="1:61" x14ac:dyDescent="0.25">
      <c r="A331" s="90" t="s">
        <v>42</v>
      </c>
      <c r="B331" s="562">
        <v>1998</v>
      </c>
      <c r="C331" s="27">
        <v>19.739999999999998</v>
      </c>
      <c r="D331" s="28">
        <v>2490</v>
      </c>
      <c r="E331" s="16">
        <f t="shared" si="235"/>
        <v>126.13981762917935</v>
      </c>
      <c r="F331" s="17">
        <f t="shared" ref="F331:F341" si="257">G331/C331</f>
        <v>4</v>
      </c>
      <c r="G331" s="18">
        <v>78.959999999999994</v>
      </c>
      <c r="H331" s="19">
        <v>9960</v>
      </c>
      <c r="I331" s="18">
        <v>18</v>
      </c>
      <c r="J331" s="19">
        <v>1775</v>
      </c>
      <c r="K331" s="19">
        <v>40260</v>
      </c>
      <c r="L331" s="136">
        <v>38540</v>
      </c>
      <c r="M331" s="20" t="s">
        <v>8</v>
      </c>
      <c r="N331" s="21">
        <f t="shared" si="237"/>
        <v>5.6112676056338024</v>
      </c>
      <c r="O331" s="22">
        <f t="shared" si="238"/>
        <v>22.68169014084507</v>
      </c>
      <c r="P331" s="23">
        <f t="shared" si="239"/>
        <v>2039.5136778115502</v>
      </c>
      <c r="Q331" s="100">
        <f t="shared" ref="Q331:Q341" si="258">J331/D331</f>
        <v>0.71285140562248994</v>
      </c>
      <c r="R331" s="17">
        <f t="shared" ref="R331:R341" si="259">S331/C331</f>
        <v>27.000000000000004</v>
      </c>
      <c r="S331" s="24">
        <f t="shared" ref="S331:W341" si="260">G331+S280</f>
        <v>532.98</v>
      </c>
      <c r="T331" s="25">
        <f t="shared" si="260"/>
        <v>67230</v>
      </c>
      <c r="U331" s="24">
        <f t="shared" si="260"/>
        <v>131</v>
      </c>
      <c r="V331" s="25">
        <f t="shared" si="260"/>
        <v>11578</v>
      </c>
      <c r="W331" s="25">
        <f t="shared" si="260"/>
        <v>282010</v>
      </c>
      <c r="X331" s="72">
        <f t="shared" si="251"/>
        <v>268320</v>
      </c>
      <c r="Y331" s="131" t="s">
        <v>8</v>
      </c>
      <c r="Z331" s="21">
        <f t="shared" si="243"/>
        <v>5.8067023665572641</v>
      </c>
      <c r="AA331" s="22">
        <f t="shared" si="244"/>
        <v>24.357401969252031</v>
      </c>
      <c r="AB331" s="103">
        <f t="shared" si="245"/>
        <v>14286.220871327256</v>
      </c>
      <c r="AC331" s="106">
        <f t="shared" ref="AC331:AC341" si="261">V331/D331</f>
        <v>4.649799196787149</v>
      </c>
      <c r="AE331" s="205">
        <v>1953.9007092198583</v>
      </c>
      <c r="AF331" s="132">
        <f t="shared" si="249"/>
        <v>-85.612968591691924</v>
      </c>
      <c r="AH331" s="205">
        <v>14345.99797365755</v>
      </c>
      <c r="AI331" s="132">
        <f t="shared" si="250"/>
        <v>59.777102330293928</v>
      </c>
      <c r="AY331" s="90" t="s">
        <v>42</v>
      </c>
      <c r="AZ331" s="562">
        <v>1998</v>
      </c>
      <c r="BA331" s="27">
        <v>19.739999999999998</v>
      </c>
      <c r="BB331" s="28">
        <v>2490</v>
      </c>
      <c r="BC331" s="16">
        <f t="shared" si="247"/>
        <v>126.13981762917935</v>
      </c>
      <c r="BD331" s="17">
        <f t="shared" ref="BD331:BD341" si="262">BE331/BA331</f>
        <v>4</v>
      </c>
      <c r="BE331" s="18">
        <v>78.959999999999994</v>
      </c>
      <c r="BF331" s="19">
        <v>9960</v>
      </c>
      <c r="BG331" s="18">
        <v>18</v>
      </c>
      <c r="BH331" s="19">
        <v>1775</v>
      </c>
      <c r="BI331" s="19">
        <v>40400</v>
      </c>
    </row>
    <row r="332" spans="1:61" x14ac:dyDescent="0.25">
      <c r="A332" s="89" t="s">
        <v>43</v>
      </c>
      <c r="B332" s="563"/>
      <c r="C332" s="78">
        <v>22.16</v>
      </c>
      <c r="D332" s="79">
        <v>2704</v>
      </c>
      <c r="E332" s="63">
        <f t="shared" si="235"/>
        <v>122.02166064981949</v>
      </c>
      <c r="F332" s="64">
        <f t="shared" si="257"/>
        <v>4</v>
      </c>
      <c r="G332" s="65">
        <v>88.64</v>
      </c>
      <c r="H332" s="66">
        <v>10816</v>
      </c>
      <c r="I332" s="65">
        <v>21</v>
      </c>
      <c r="J332" s="66">
        <v>2002</v>
      </c>
      <c r="K332" s="66">
        <v>42460</v>
      </c>
      <c r="L332" s="135">
        <v>40640</v>
      </c>
      <c r="M332" s="67" t="s">
        <v>8</v>
      </c>
      <c r="N332" s="68">
        <f t="shared" si="237"/>
        <v>5.4025974025974026</v>
      </c>
      <c r="O332" s="69">
        <f t="shared" si="238"/>
        <v>21.208791208791208</v>
      </c>
      <c r="P332" s="70">
        <f t="shared" si="239"/>
        <v>1916.0649819494586</v>
      </c>
      <c r="Q332" s="100">
        <f t="shared" si="258"/>
        <v>0.74038461538461542</v>
      </c>
      <c r="R332" s="64">
        <f t="shared" si="259"/>
        <v>26.638989169675092</v>
      </c>
      <c r="S332" s="71">
        <f t="shared" si="260"/>
        <v>590.32000000000005</v>
      </c>
      <c r="T332" s="72">
        <f t="shared" si="260"/>
        <v>71996</v>
      </c>
      <c r="U332" s="71">
        <f t="shared" si="260"/>
        <v>151</v>
      </c>
      <c r="V332" s="72">
        <f t="shared" si="260"/>
        <v>13966</v>
      </c>
      <c r="W332" s="72">
        <f t="shared" si="260"/>
        <v>320000</v>
      </c>
      <c r="X332" s="72">
        <f t="shared" si="251"/>
        <v>304380</v>
      </c>
      <c r="Y332" s="67" t="s">
        <v>8</v>
      </c>
      <c r="Z332" s="21">
        <f t="shared" si="243"/>
        <v>5.1550909351281682</v>
      </c>
      <c r="AA332" s="22">
        <f t="shared" si="244"/>
        <v>22.912788199914075</v>
      </c>
      <c r="AB332" s="103">
        <f t="shared" si="245"/>
        <v>14440.43321299639</v>
      </c>
      <c r="AC332" s="106">
        <f t="shared" si="261"/>
        <v>5.1649408284023668</v>
      </c>
      <c r="AE332" s="205">
        <v>2027.0758122743682</v>
      </c>
      <c r="AF332" s="132">
        <f t="shared" si="249"/>
        <v>111.01083032490965</v>
      </c>
      <c r="AH332" s="205">
        <v>13390.794223826715</v>
      </c>
      <c r="AI332" s="132">
        <f t="shared" si="250"/>
        <v>-1049.6389891696745</v>
      </c>
      <c r="AY332" s="89" t="s">
        <v>43</v>
      </c>
      <c r="AZ332" s="563"/>
      <c r="BA332" s="78">
        <v>22.16</v>
      </c>
      <c r="BB332" s="79">
        <v>2704</v>
      </c>
      <c r="BC332" s="63">
        <f t="shared" si="247"/>
        <v>122.02166064981949</v>
      </c>
      <c r="BD332" s="64">
        <f t="shared" si="262"/>
        <v>4</v>
      </c>
      <c r="BE332" s="65">
        <v>88.64</v>
      </c>
      <c r="BF332" s="66">
        <v>10816</v>
      </c>
      <c r="BG332" s="65">
        <v>21</v>
      </c>
      <c r="BH332" s="66">
        <v>2002</v>
      </c>
      <c r="BI332" s="66">
        <v>42600</v>
      </c>
    </row>
    <row r="333" spans="1:61" x14ac:dyDescent="0.25">
      <c r="A333" s="90" t="s">
        <v>44</v>
      </c>
      <c r="B333" s="563"/>
      <c r="C333" s="27">
        <v>13.09</v>
      </c>
      <c r="D333" s="28">
        <v>1518</v>
      </c>
      <c r="E333" s="16">
        <f t="shared" si="235"/>
        <v>115.96638655462185</v>
      </c>
      <c r="F333" s="17">
        <f t="shared" si="257"/>
        <v>4</v>
      </c>
      <c r="G333" s="18">
        <v>52.36</v>
      </c>
      <c r="H333" s="19">
        <v>6072</v>
      </c>
      <c r="I333" s="18">
        <v>12</v>
      </c>
      <c r="J333" s="19">
        <v>1176</v>
      </c>
      <c r="K333" s="19">
        <v>25090</v>
      </c>
      <c r="L333" s="136">
        <v>24020</v>
      </c>
      <c r="M333" s="20" t="s">
        <v>8</v>
      </c>
      <c r="N333" s="21">
        <f t="shared" si="237"/>
        <v>5.1632653061224492</v>
      </c>
      <c r="O333" s="22">
        <f t="shared" si="238"/>
        <v>21.335034013605441</v>
      </c>
      <c r="P333" s="23">
        <f t="shared" si="239"/>
        <v>1916.7303284950344</v>
      </c>
      <c r="Q333" s="100">
        <f t="shared" si="258"/>
        <v>0.77470355731225293</v>
      </c>
      <c r="R333" s="17">
        <f t="shared" si="259"/>
        <v>26.236058059587478</v>
      </c>
      <c r="S333" s="24">
        <f t="shared" si="260"/>
        <v>343.43000000000006</v>
      </c>
      <c r="T333" s="25">
        <f t="shared" si="260"/>
        <v>39818</v>
      </c>
      <c r="U333" s="24">
        <f t="shared" si="260"/>
        <v>93</v>
      </c>
      <c r="V333" s="25">
        <f t="shared" si="260"/>
        <v>8670</v>
      </c>
      <c r="W333" s="25">
        <f t="shared" si="260"/>
        <v>197100</v>
      </c>
      <c r="X333" s="72">
        <f t="shared" si="251"/>
        <v>187620</v>
      </c>
      <c r="Y333" s="20" t="s">
        <v>8</v>
      </c>
      <c r="Z333" s="21">
        <f t="shared" si="243"/>
        <v>4.5926182237600921</v>
      </c>
      <c r="AA333" s="22">
        <f t="shared" si="244"/>
        <v>22.73356401384083</v>
      </c>
      <c r="AB333" s="103">
        <f t="shared" si="245"/>
        <v>15057.29564553094</v>
      </c>
      <c r="AC333" s="106">
        <f t="shared" si="261"/>
        <v>5.7114624505928857</v>
      </c>
      <c r="AE333" s="205">
        <v>1823.5294117647059</v>
      </c>
      <c r="AF333" s="132">
        <f t="shared" si="249"/>
        <v>-93.200916730328572</v>
      </c>
      <c r="AH333" s="205">
        <v>13753.246753246753</v>
      </c>
      <c r="AI333" s="132">
        <f t="shared" si="250"/>
        <v>-1304.0488922841869</v>
      </c>
      <c r="AY333" s="90" t="s">
        <v>44</v>
      </c>
      <c r="AZ333" s="563"/>
      <c r="BA333" s="27">
        <v>13.09</v>
      </c>
      <c r="BB333" s="28">
        <v>1518</v>
      </c>
      <c r="BC333" s="16">
        <f t="shared" si="247"/>
        <v>115.96638655462185</v>
      </c>
      <c r="BD333" s="17">
        <f t="shared" si="262"/>
        <v>4</v>
      </c>
      <c r="BE333" s="18">
        <v>52.36</v>
      </c>
      <c r="BF333" s="19">
        <v>6072</v>
      </c>
      <c r="BG333" s="18">
        <v>12</v>
      </c>
      <c r="BH333" s="19">
        <v>1176</v>
      </c>
      <c r="BI333" s="19">
        <v>25170</v>
      </c>
    </row>
    <row r="334" spans="1:61" x14ac:dyDescent="0.25">
      <c r="A334" s="90" t="s">
        <v>45</v>
      </c>
      <c r="B334" s="563"/>
      <c r="C334" s="27">
        <v>16.28</v>
      </c>
      <c r="D334" s="28">
        <v>1976</v>
      </c>
      <c r="E334" s="16">
        <f t="shared" si="235"/>
        <v>121.37592137592137</v>
      </c>
      <c r="F334" s="17">
        <f t="shared" si="257"/>
        <v>5</v>
      </c>
      <c r="G334" s="18">
        <v>81.400000000000006</v>
      </c>
      <c r="H334" s="19">
        <v>9880</v>
      </c>
      <c r="I334" s="18">
        <v>21</v>
      </c>
      <c r="J334" s="19">
        <v>1617</v>
      </c>
      <c r="K334" s="19">
        <v>35810</v>
      </c>
      <c r="L334" s="136">
        <v>34280</v>
      </c>
      <c r="M334" s="20" t="s">
        <v>8</v>
      </c>
      <c r="N334" s="21">
        <f t="shared" si="237"/>
        <v>6.1100803957946814</v>
      </c>
      <c r="O334" s="22">
        <f t="shared" si="238"/>
        <v>22.145949288806431</v>
      </c>
      <c r="P334" s="23">
        <f t="shared" si="239"/>
        <v>2199.6314496314494</v>
      </c>
      <c r="Q334" s="100">
        <f t="shared" si="258"/>
        <v>0.81831983805668018</v>
      </c>
      <c r="R334" s="17">
        <f t="shared" si="259"/>
        <v>27</v>
      </c>
      <c r="S334" s="24">
        <f t="shared" si="260"/>
        <v>439.56000000000006</v>
      </c>
      <c r="T334" s="25">
        <f t="shared" si="260"/>
        <v>53352</v>
      </c>
      <c r="U334" s="24">
        <f t="shared" si="260"/>
        <v>119</v>
      </c>
      <c r="V334" s="25">
        <f t="shared" si="260"/>
        <v>9172</v>
      </c>
      <c r="W334" s="25">
        <f t="shared" si="260"/>
        <v>220950</v>
      </c>
      <c r="X334" s="72">
        <f t="shared" si="251"/>
        <v>210370</v>
      </c>
      <c r="Y334" s="20" t="s">
        <v>8</v>
      </c>
      <c r="Z334" s="21">
        <f t="shared" si="243"/>
        <v>5.816833842128216</v>
      </c>
      <c r="AA334" s="22">
        <f t="shared" si="244"/>
        <v>24.089620584387266</v>
      </c>
      <c r="AB334" s="103">
        <f t="shared" si="245"/>
        <v>13571.867321867321</v>
      </c>
      <c r="AC334" s="106">
        <f t="shared" si="261"/>
        <v>4.6417004048582999</v>
      </c>
      <c r="AE334" s="205">
        <v>1672.6044226044226</v>
      </c>
      <c r="AF334" s="132">
        <f t="shared" si="249"/>
        <v>-527.02702702702686</v>
      </c>
      <c r="AH334" s="205">
        <v>13222.358722358722</v>
      </c>
      <c r="AI334" s="132">
        <f t="shared" si="250"/>
        <v>-349.50859950859922</v>
      </c>
      <c r="AY334" s="90" t="s">
        <v>45</v>
      </c>
      <c r="AZ334" s="563"/>
      <c r="BA334" s="27">
        <v>16.28</v>
      </c>
      <c r="BB334" s="28">
        <v>1976</v>
      </c>
      <c r="BC334" s="16">
        <f t="shared" si="247"/>
        <v>121.37592137592137</v>
      </c>
      <c r="BD334" s="17">
        <f t="shared" si="262"/>
        <v>5</v>
      </c>
      <c r="BE334" s="18">
        <v>81.400000000000006</v>
      </c>
      <c r="BF334" s="19">
        <v>9880</v>
      </c>
      <c r="BG334" s="18">
        <v>21</v>
      </c>
      <c r="BH334" s="19">
        <v>1617</v>
      </c>
      <c r="BI334" s="19">
        <v>35930</v>
      </c>
    </row>
    <row r="335" spans="1:61" x14ac:dyDescent="0.25">
      <c r="A335" s="90" t="s">
        <v>46</v>
      </c>
      <c r="B335" s="563"/>
      <c r="C335" s="27">
        <v>18.239999999999998</v>
      </c>
      <c r="D335" s="28">
        <v>2462</v>
      </c>
      <c r="E335" s="16">
        <f t="shared" si="235"/>
        <v>134.9780701754386</v>
      </c>
      <c r="F335" s="17">
        <f t="shared" si="257"/>
        <v>4</v>
      </c>
      <c r="G335" s="18">
        <v>72.959999999999994</v>
      </c>
      <c r="H335" s="19">
        <v>9848</v>
      </c>
      <c r="I335" s="18">
        <v>21</v>
      </c>
      <c r="J335" s="19">
        <v>1622</v>
      </c>
      <c r="K335" s="19">
        <v>36730</v>
      </c>
      <c r="L335" s="136">
        <v>35160</v>
      </c>
      <c r="M335" s="20" t="s">
        <v>8</v>
      </c>
      <c r="N335" s="21">
        <f t="shared" si="237"/>
        <v>6.0715166461159065</v>
      </c>
      <c r="O335" s="22">
        <f t="shared" si="238"/>
        <v>22.644882860665845</v>
      </c>
      <c r="P335" s="23">
        <f t="shared" si="239"/>
        <v>2013.7061403508774</v>
      </c>
      <c r="Q335" s="100">
        <f t="shared" si="258"/>
        <v>0.65881397238017869</v>
      </c>
      <c r="R335" s="17">
        <f t="shared" si="259"/>
        <v>27</v>
      </c>
      <c r="S335" s="24">
        <f t="shared" si="260"/>
        <v>492.47999999999996</v>
      </c>
      <c r="T335" s="25">
        <f t="shared" si="260"/>
        <v>66474</v>
      </c>
      <c r="U335" s="24">
        <f t="shared" si="260"/>
        <v>132</v>
      </c>
      <c r="V335" s="25">
        <f t="shared" si="260"/>
        <v>10512</v>
      </c>
      <c r="W335" s="25">
        <f t="shared" si="260"/>
        <v>258280</v>
      </c>
      <c r="X335" s="72">
        <f t="shared" si="251"/>
        <v>245930</v>
      </c>
      <c r="Y335" s="20" t="s">
        <v>8</v>
      </c>
      <c r="Z335" s="21">
        <f t="shared" si="243"/>
        <v>6.3236301369863011</v>
      </c>
      <c r="AA335" s="22">
        <f t="shared" si="244"/>
        <v>24.570015220700153</v>
      </c>
      <c r="AB335" s="103">
        <f t="shared" si="245"/>
        <v>14160.087719298246</v>
      </c>
      <c r="AC335" s="106">
        <f t="shared" si="261"/>
        <v>4.2696994313566208</v>
      </c>
      <c r="AE335" s="205">
        <v>1860.7456140350878</v>
      </c>
      <c r="AF335" s="132">
        <f t="shared" si="249"/>
        <v>-152.96052631578959</v>
      </c>
      <c r="AH335" s="205">
        <v>13532.346491228071</v>
      </c>
      <c r="AI335" s="132">
        <f t="shared" si="250"/>
        <v>-627.74122807017557</v>
      </c>
      <c r="AY335" s="90" t="s">
        <v>46</v>
      </c>
      <c r="AZ335" s="563"/>
      <c r="BA335" s="27">
        <v>18.239999999999998</v>
      </c>
      <c r="BB335" s="28">
        <v>2462</v>
      </c>
      <c r="BC335" s="16">
        <f t="shared" si="247"/>
        <v>134.9780701754386</v>
      </c>
      <c r="BD335" s="17">
        <f t="shared" si="262"/>
        <v>4</v>
      </c>
      <c r="BE335" s="18">
        <v>72.959999999999994</v>
      </c>
      <c r="BF335" s="19">
        <v>9848</v>
      </c>
      <c r="BG335" s="18">
        <v>21</v>
      </c>
      <c r="BH335" s="19">
        <v>1622</v>
      </c>
      <c r="BI335" s="19">
        <v>36850</v>
      </c>
    </row>
    <row r="336" spans="1:61" x14ac:dyDescent="0.25">
      <c r="A336" s="90" t="s">
        <v>47</v>
      </c>
      <c r="B336" s="563"/>
      <c r="C336" s="27">
        <v>16.23</v>
      </c>
      <c r="D336" s="28">
        <v>2247</v>
      </c>
      <c r="E336" s="16">
        <f t="shared" si="235"/>
        <v>138.44731977818853</v>
      </c>
      <c r="F336" s="17">
        <f t="shared" si="257"/>
        <v>4</v>
      </c>
      <c r="G336" s="18">
        <v>64.92</v>
      </c>
      <c r="H336" s="19">
        <v>8988</v>
      </c>
      <c r="I336" s="18">
        <v>16</v>
      </c>
      <c r="J336" s="19">
        <v>1344</v>
      </c>
      <c r="K336" s="19">
        <v>29930</v>
      </c>
      <c r="L336" s="136">
        <v>28650</v>
      </c>
      <c r="M336" s="20" t="s">
        <v>8</v>
      </c>
      <c r="N336" s="21">
        <f t="shared" si="237"/>
        <v>6.6875</v>
      </c>
      <c r="O336" s="22">
        <f t="shared" si="238"/>
        <v>22.269345238095237</v>
      </c>
      <c r="P336" s="23">
        <f t="shared" si="239"/>
        <v>1844.1158348736906</v>
      </c>
      <c r="Q336" s="100">
        <f t="shared" si="258"/>
        <v>0.59813084112149528</v>
      </c>
      <c r="R336" s="17">
        <f t="shared" si="259"/>
        <v>26.753542821934687</v>
      </c>
      <c r="S336" s="24">
        <f t="shared" si="260"/>
        <v>434.21</v>
      </c>
      <c r="T336" s="25">
        <f t="shared" si="260"/>
        <v>60095</v>
      </c>
      <c r="U336" s="24">
        <f t="shared" si="260"/>
        <v>117</v>
      </c>
      <c r="V336" s="25">
        <f t="shared" si="260"/>
        <v>9904</v>
      </c>
      <c r="W336" s="25">
        <f t="shared" si="260"/>
        <v>231950</v>
      </c>
      <c r="X336" s="72">
        <f t="shared" si="251"/>
        <v>220730</v>
      </c>
      <c r="Y336" s="20" t="s">
        <v>8</v>
      </c>
      <c r="Z336" s="21">
        <f t="shared" si="243"/>
        <v>6.0677504038772216</v>
      </c>
      <c r="AA336" s="22">
        <f t="shared" si="244"/>
        <v>23.419830371567045</v>
      </c>
      <c r="AB336" s="103">
        <f t="shared" si="245"/>
        <v>14291.435613062231</v>
      </c>
      <c r="AC336" s="106">
        <f t="shared" si="261"/>
        <v>4.4076546506453047</v>
      </c>
      <c r="AE336" s="205">
        <v>1819.4701170671594</v>
      </c>
      <c r="AF336" s="132">
        <f t="shared" si="249"/>
        <v>-24.645717806531138</v>
      </c>
      <c r="AH336" s="205">
        <v>13234.134319162045</v>
      </c>
      <c r="AI336" s="132">
        <f t="shared" si="250"/>
        <v>-1057.3012939001856</v>
      </c>
      <c r="AY336" s="90" t="s">
        <v>47</v>
      </c>
      <c r="AZ336" s="563"/>
      <c r="BA336" s="27">
        <v>16.23</v>
      </c>
      <c r="BB336" s="28">
        <v>2247</v>
      </c>
      <c r="BC336" s="16">
        <f t="shared" si="247"/>
        <v>138.44731977818853</v>
      </c>
      <c r="BD336" s="17">
        <f t="shared" si="262"/>
        <v>4</v>
      </c>
      <c r="BE336" s="18">
        <v>64.92</v>
      </c>
      <c r="BF336" s="19">
        <v>8988</v>
      </c>
      <c r="BG336" s="18">
        <v>16</v>
      </c>
      <c r="BH336" s="19">
        <v>1344</v>
      </c>
      <c r="BI336" s="19">
        <v>30030</v>
      </c>
    </row>
    <row r="337" spans="1:61" x14ac:dyDescent="0.25">
      <c r="A337" s="208" t="s">
        <v>48</v>
      </c>
      <c r="B337" s="563"/>
      <c r="C337" s="27">
        <v>3.23</v>
      </c>
      <c r="D337" s="28">
        <v>402</v>
      </c>
      <c r="E337" s="16">
        <f t="shared" si="235"/>
        <v>124.45820433436532</v>
      </c>
      <c r="F337" s="17">
        <f t="shared" si="257"/>
        <v>4</v>
      </c>
      <c r="G337" s="18">
        <v>12.92</v>
      </c>
      <c r="H337" s="19">
        <v>1608</v>
      </c>
      <c r="I337" s="18">
        <v>4</v>
      </c>
      <c r="J337" s="19">
        <v>250</v>
      </c>
      <c r="K337" s="19">
        <v>5530</v>
      </c>
      <c r="L337" s="136">
        <v>5290</v>
      </c>
      <c r="M337" s="20" t="s">
        <v>8</v>
      </c>
      <c r="N337" s="21">
        <f t="shared" si="237"/>
        <v>6.4320000000000004</v>
      </c>
      <c r="O337" s="22">
        <f t="shared" si="238"/>
        <v>22.12</v>
      </c>
      <c r="P337" s="245">
        <f t="shared" si="239"/>
        <v>1712.0743034055727</v>
      </c>
      <c r="Q337" s="100">
        <f t="shared" si="258"/>
        <v>0.62189054726368154</v>
      </c>
      <c r="R337" s="215">
        <f t="shared" si="259"/>
        <v>26.999999999999996</v>
      </c>
      <c r="S337" s="196">
        <f t="shared" si="260"/>
        <v>87.21</v>
      </c>
      <c r="T337" s="197">
        <f t="shared" si="260"/>
        <v>10854</v>
      </c>
      <c r="U337" s="196">
        <f t="shared" si="260"/>
        <v>27</v>
      </c>
      <c r="V337" s="197">
        <f t="shared" si="260"/>
        <v>1906</v>
      </c>
      <c r="W337" s="197">
        <f t="shared" si="260"/>
        <v>45280</v>
      </c>
      <c r="X337" s="198">
        <f t="shared" si="251"/>
        <v>43110</v>
      </c>
      <c r="Y337" s="199" t="s">
        <v>8</v>
      </c>
      <c r="Z337" s="200">
        <f t="shared" si="243"/>
        <v>5.6946484784889826</v>
      </c>
      <c r="AA337" s="201">
        <f t="shared" si="244"/>
        <v>23.756558237145857</v>
      </c>
      <c r="AB337" s="202">
        <f t="shared" si="245"/>
        <v>14018.575851393189</v>
      </c>
      <c r="AC337" s="203">
        <f t="shared" si="261"/>
        <v>4.7412935323383083</v>
      </c>
      <c r="AE337" s="205">
        <v>1727.5541795665636</v>
      </c>
      <c r="AF337" s="132">
        <f t="shared" si="249"/>
        <v>15.479876160990898</v>
      </c>
      <c r="AH337" s="205">
        <v>12371.517027863778</v>
      </c>
      <c r="AI337" s="257">
        <f t="shared" si="250"/>
        <v>-1647.0588235294108</v>
      </c>
      <c r="AY337" s="90" t="s">
        <v>48</v>
      </c>
      <c r="AZ337" s="563"/>
      <c r="BA337" s="27">
        <v>3.23</v>
      </c>
      <c r="BB337" s="28">
        <v>402</v>
      </c>
      <c r="BC337" s="16">
        <f t="shared" si="247"/>
        <v>124.45820433436532</v>
      </c>
      <c r="BD337" s="17">
        <f t="shared" si="262"/>
        <v>4</v>
      </c>
      <c r="BE337" s="18">
        <v>12.92</v>
      </c>
      <c r="BF337" s="19">
        <v>1608</v>
      </c>
      <c r="BG337" s="18">
        <v>4</v>
      </c>
      <c r="BH337" s="19">
        <v>250</v>
      </c>
      <c r="BI337" s="19">
        <v>5550</v>
      </c>
    </row>
    <row r="338" spans="1:61" x14ac:dyDescent="0.25">
      <c r="A338" s="90" t="s">
        <v>49</v>
      </c>
      <c r="B338" s="563"/>
      <c r="C338" s="27">
        <v>8.82</v>
      </c>
      <c r="D338" s="28">
        <v>1152</v>
      </c>
      <c r="E338" s="16">
        <f t="shared" si="235"/>
        <v>130.61224489795919</v>
      </c>
      <c r="F338" s="17">
        <f t="shared" si="257"/>
        <v>4</v>
      </c>
      <c r="G338" s="18">
        <v>35.28</v>
      </c>
      <c r="H338" s="19">
        <v>4608</v>
      </c>
      <c r="I338" s="18">
        <v>8</v>
      </c>
      <c r="J338" s="19">
        <v>674</v>
      </c>
      <c r="K338" s="19">
        <v>15180</v>
      </c>
      <c r="L338" s="136">
        <v>14530</v>
      </c>
      <c r="M338" s="20" t="s">
        <v>8</v>
      </c>
      <c r="N338" s="21">
        <f t="shared" si="237"/>
        <v>6.8367952522255191</v>
      </c>
      <c r="O338" s="22">
        <f t="shared" si="238"/>
        <v>22.522255192878337</v>
      </c>
      <c r="P338" s="23">
        <f t="shared" si="239"/>
        <v>1721.0884353741496</v>
      </c>
      <c r="Q338" s="100">
        <f t="shared" si="258"/>
        <v>0.58506944444444442</v>
      </c>
      <c r="R338" s="17">
        <f t="shared" si="259"/>
        <v>27</v>
      </c>
      <c r="S338" s="24">
        <f t="shared" si="260"/>
        <v>238.14000000000001</v>
      </c>
      <c r="T338" s="25">
        <f t="shared" si="260"/>
        <v>31104</v>
      </c>
      <c r="U338" s="24">
        <f t="shared" si="260"/>
        <v>56</v>
      </c>
      <c r="V338" s="25">
        <f t="shared" si="260"/>
        <v>4804</v>
      </c>
      <c r="W338" s="25">
        <f t="shared" si="260"/>
        <v>117060</v>
      </c>
      <c r="X338" s="72">
        <f t="shared" si="251"/>
        <v>111470</v>
      </c>
      <c r="Y338" s="20" t="s">
        <v>8</v>
      </c>
      <c r="Z338" s="21">
        <f t="shared" si="243"/>
        <v>6.4746044962531224</v>
      </c>
      <c r="AA338" s="22">
        <f t="shared" si="244"/>
        <v>24.367194004995838</v>
      </c>
      <c r="AB338" s="103">
        <f t="shared" si="245"/>
        <v>13272.108843537415</v>
      </c>
      <c r="AC338" s="106">
        <f t="shared" si="261"/>
        <v>4.1701388888888893</v>
      </c>
      <c r="AE338" s="205">
        <v>1817.4603174603174</v>
      </c>
      <c r="AF338" s="132">
        <f t="shared" si="249"/>
        <v>96.371882086167716</v>
      </c>
      <c r="AH338" s="205">
        <v>12429.705215419501</v>
      </c>
      <c r="AI338" s="132">
        <f t="shared" si="250"/>
        <v>-842.4036281179142</v>
      </c>
      <c r="AY338" s="90" t="s">
        <v>49</v>
      </c>
      <c r="AZ338" s="563"/>
      <c r="BA338" s="27">
        <v>8.82</v>
      </c>
      <c r="BB338" s="28">
        <v>1152</v>
      </c>
      <c r="BC338" s="16">
        <f t="shared" si="247"/>
        <v>130.61224489795919</v>
      </c>
      <c r="BD338" s="17">
        <f t="shared" si="262"/>
        <v>4</v>
      </c>
      <c r="BE338" s="18">
        <v>35.28</v>
      </c>
      <c r="BF338" s="19">
        <v>4608</v>
      </c>
      <c r="BG338" s="18">
        <v>8</v>
      </c>
      <c r="BH338" s="19">
        <v>674</v>
      </c>
      <c r="BI338" s="19">
        <v>15230</v>
      </c>
    </row>
    <row r="339" spans="1:61" x14ac:dyDescent="0.25">
      <c r="A339" s="90" t="s">
        <v>50</v>
      </c>
      <c r="B339" s="563"/>
      <c r="C339" s="27">
        <v>11.54</v>
      </c>
      <c r="D339" s="28">
        <v>1448</v>
      </c>
      <c r="E339" s="16">
        <f t="shared" si="235"/>
        <v>125.47660311958407</v>
      </c>
      <c r="F339" s="17">
        <f t="shared" si="257"/>
        <v>4</v>
      </c>
      <c r="G339" s="18">
        <v>46.16</v>
      </c>
      <c r="H339" s="19">
        <v>5792</v>
      </c>
      <c r="I339" s="18">
        <v>13</v>
      </c>
      <c r="J339" s="19">
        <v>1310</v>
      </c>
      <c r="K339" s="19">
        <v>29900</v>
      </c>
      <c r="L339" s="136">
        <v>28620</v>
      </c>
      <c r="M339" s="20" t="s">
        <v>8</v>
      </c>
      <c r="N339" s="21">
        <f t="shared" si="237"/>
        <v>4.4213740458015272</v>
      </c>
      <c r="O339" s="22">
        <f t="shared" si="238"/>
        <v>22.824427480916029</v>
      </c>
      <c r="P339" s="23">
        <f t="shared" si="239"/>
        <v>2590.9878682842291</v>
      </c>
      <c r="Q339" s="100">
        <f t="shared" si="258"/>
        <v>0.90469613259668513</v>
      </c>
      <c r="R339" s="17">
        <f t="shared" si="259"/>
        <v>27.000000000000007</v>
      </c>
      <c r="S339" s="24">
        <f t="shared" si="260"/>
        <v>311.58000000000004</v>
      </c>
      <c r="T339" s="25">
        <f t="shared" si="260"/>
        <v>39096</v>
      </c>
      <c r="U339" s="24">
        <f t="shared" si="260"/>
        <v>82</v>
      </c>
      <c r="V339" s="25">
        <f t="shared" si="260"/>
        <v>6682</v>
      </c>
      <c r="W339" s="25">
        <f t="shared" si="260"/>
        <v>162330</v>
      </c>
      <c r="X339" s="72">
        <f t="shared" si="251"/>
        <v>154520</v>
      </c>
      <c r="Y339" s="20" t="s">
        <v>8</v>
      </c>
      <c r="Z339" s="21">
        <f t="shared" si="243"/>
        <v>5.8509428314875782</v>
      </c>
      <c r="AA339" s="22">
        <f t="shared" si="244"/>
        <v>24.293624663274468</v>
      </c>
      <c r="AB339" s="103">
        <f t="shared" si="245"/>
        <v>14066.724436741768</v>
      </c>
      <c r="AC339" s="106">
        <f t="shared" si="261"/>
        <v>4.6146408839779003</v>
      </c>
      <c r="AE339" s="205">
        <v>2041.5944540727905</v>
      </c>
      <c r="AF339" s="132">
        <f t="shared" si="249"/>
        <v>-549.39341421143854</v>
      </c>
      <c r="AH339" s="205">
        <v>14531.195840554594</v>
      </c>
      <c r="AI339" s="132">
        <f t="shared" si="250"/>
        <v>464.47140381282588</v>
      </c>
      <c r="AY339" s="90" t="s">
        <v>50</v>
      </c>
      <c r="AZ339" s="563"/>
      <c r="BA339" s="27">
        <v>11.54</v>
      </c>
      <c r="BB339" s="28">
        <v>1448</v>
      </c>
      <c r="BC339" s="16">
        <f t="shared" si="247"/>
        <v>125.47660311958407</v>
      </c>
      <c r="BD339" s="17">
        <f t="shared" si="262"/>
        <v>4</v>
      </c>
      <c r="BE339" s="18">
        <v>46.16</v>
      </c>
      <c r="BF339" s="19">
        <v>5792</v>
      </c>
      <c r="BG339" s="18">
        <v>13</v>
      </c>
      <c r="BH339" s="19">
        <v>1310</v>
      </c>
      <c r="BI339" s="19">
        <v>30000</v>
      </c>
    </row>
    <row r="340" spans="1:61" x14ac:dyDescent="0.25">
      <c r="A340" s="90" t="s">
        <v>51</v>
      </c>
      <c r="B340" s="563"/>
      <c r="C340" s="27">
        <v>19.36</v>
      </c>
      <c r="D340" s="28">
        <v>2442</v>
      </c>
      <c r="E340" s="16">
        <f t="shared" si="235"/>
        <v>126.13636363636364</v>
      </c>
      <c r="F340" s="17">
        <f t="shared" si="257"/>
        <v>5</v>
      </c>
      <c r="G340" s="18">
        <v>96.8</v>
      </c>
      <c r="H340" s="19">
        <v>12210</v>
      </c>
      <c r="I340" s="18">
        <v>25</v>
      </c>
      <c r="J340" s="19">
        <v>2113</v>
      </c>
      <c r="K340" s="19">
        <v>46500</v>
      </c>
      <c r="L340" s="136">
        <v>44510</v>
      </c>
      <c r="M340" s="20" t="s">
        <v>8</v>
      </c>
      <c r="N340" s="21">
        <f t="shared" si="237"/>
        <v>5.7785139611926173</v>
      </c>
      <c r="O340" s="22">
        <f t="shared" si="238"/>
        <v>22.006625650733554</v>
      </c>
      <c r="P340" s="23">
        <f t="shared" si="239"/>
        <v>2401.8595041322315</v>
      </c>
      <c r="Q340" s="100">
        <f t="shared" si="258"/>
        <v>0.8652743652743653</v>
      </c>
      <c r="R340" s="17">
        <f t="shared" si="259"/>
        <v>26.999999999999996</v>
      </c>
      <c r="S340" s="24">
        <f t="shared" si="260"/>
        <v>522.71999999999991</v>
      </c>
      <c r="T340" s="25">
        <f t="shared" si="260"/>
        <v>65934</v>
      </c>
      <c r="U340" s="24">
        <f t="shared" si="260"/>
        <v>134</v>
      </c>
      <c r="V340" s="25">
        <f t="shared" si="260"/>
        <v>10968</v>
      </c>
      <c r="W340" s="25">
        <f t="shared" si="260"/>
        <v>263190</v>
      </c>
      <c r="X340" s="72">
        <f t="shared" si="251"/>
        <v>252650</v>
      </c>
      <c r="Y340" s="20" t="s">
        <v>8</v>
      </c>
      <c r="Z340" s="21">
        <f t="shared" si="243"/>
        <v>6.0114879649890591</v>
      </c>
      <c r="AA340" s="22">
        <f t="shared" si="244"/>
        <v>23.996170678336981</v>
      </c>
      <c r="AB340" s="103">
        <f t="shared" si="245"/>
        <v>13594.524793388429</v>
      </c>
      <c r="AC340" s="106">
        <f t="shared" si="261"/>
        <v>4.4914004914004915</v>
      </c>
      <c r="AE340" s="205">
        <v>2215.909090909091</v>
      </c>
      <c r="AF340" s="132">
        <f t="shared" si="249"/>
        <v>-185.95041322314046</v>
      </c>
      <c r="AH340" s="205">
        <v>14337.293388429753</v>
      </c>
      <c r="AI340" s="132">
        <f t="shared" si="250"/>
        <v>742.76859504132335</v>
      </c>
      <c r="AY340" s="90" t="s">
        <v>51</v>
      </c>
      <c r="AZ340" s="563"/>
      <c r="BA340" s="27">
        <v>19.36</v>
      </c>
      <c r="BB340" s="28">
        <v>2442</v>
      </c>
      <c r="BC340" s="16">
        <f t="shared" si="247"/>
        <v>126.13636363636364</v>
      </c>
      <c r="BD340" s="17">
        <f t="shared" si="262"/>
        <v>5</v>
      </c>
      <c r="BE340" s="18">
        <v>96.8</v>
      </c>
      <c r="BF340" s="19">
        <v>12210</v>
      </c>
      <c r="BG340" s="18">
        <v>25</v>
      </c>
      <c r="BH340" s="19">
        <v>2113</v>
      </c>
      <c r="BI340" s="19">
        <v>46660</v>
      </c>
    </row>
    <row r="341" spans="1:61" x14ac:dyDescent="0.25">
      <c r="A341" s="482" t="s">
        <v>52</v>
      </c>
      <c r="B341" s="564"/>
      <c r="C341" s="29">
        <v>16.18</v>
      </c>
      <c r="D341" s="30">
        <v>2228</v>
      </c>
      <c r="E341" s="32">
        <f t="shared" si="235"/>
        <v>137.7008652657602</v>
      </c>
      <c r="F341" s="289">
        <f t="shared" si="257"/>
        <v>5</v>
      </c>
      <c r="G341" s="426">
        <v>80.900000000000006</v>
      </c>
      <c r="H341" s="427">
        <v>11140</v>
      </c>
      <c r="I341" s="426">
        <v>21</v>
      </c>
      <c r="J341" s="427">
        <v>1747</v>
      </c>
      <c r="K341" s="427">
        <v>37700</v>
      </c>
      <c r="L341" s="428">
        <v>36080</v>
      </c>
      <c r="M341" s="292" t="s">
        <v>8</v>
      </c>
      <c r="N341" s="429">
        <f t="shared" si="237"/>
        <v>6.3766456783056666</v>
      </c>
      <c r="O341" s="430">
        <f t="shared" si="238"/>
        <v>21.579851173440183</v>
      </c>
      <c r="P341" s="261">
        <f t="shared" si="239"/>
        <v>2330.037082818294</v>
      </c>
      <c r="Q341" s="219">
        <f t="shared" si="258"/>
        <v>0.78411131059245964</v>
      </c>
      <c r="R341" s="289">
        <f t="shared" si="259"/>
        <v>27</v>
      </c>
      <c r="S341" s="47">
        <f t="shared" si="260"/>
        <v>436.86</v>
      </c>
      <c r="T341" s="48">
        <f t="shared" si="260"/>
        <v>60156</v>
      </c>
      <c r="U341" s="47">
        <f t="shared" si="260"/>
        <v>113</v>
      </c>
      <c r="V341" s="48">
        <f t="shared" si="260"/>
        <v>8758</v>
      </c>
      <c r="W341" s="48">
        <f t="shared" si="260"/>
        <v>199710</v>
      </c>
      <c r="X341" s="72">
        <f t="shared" si="251"/>
        <v>191530</v>
      </c>
      <c r="Y341" s="49" t="s">
        <v>8</v>
      </c>
      <c r="Z341" s="21">
        <f t="shared" si="243"/>
        <v>6.8686914820735332</v>
      </c>
      <c r="AA341" s="22">
        <f t="shared" si="244"/>
        <v>22.803151404430235</v>
      </c>
      <c r="AB341" s="195">
        <f t="shared" si="245"/>
        <v>12343.016069221261</v>
      </c>
      <c r="AC341" s="106">
        <f t="shared" si="261"/>
        <v>3.930879712746858</v>
      </c>
      <c r="AE341" s="205">
        <v>1474.0420271940668</v>
      </c>
      <c r="AF341" s="257">
        <f t="shared" si="249"/>
        <v>-855.99505562422723</v>
      </c>
      <c r="AH341" s="205">
        <v>11267.61433868974</v>
      </c>
      <c r="AI341" s="132">
        <f t="shared" si="250"/>
        <v>-1075.401730531521</v>
      </c>
      <c r="AY341" s="94" t="s">
        <v>52</v>
      </c>
      <c r="AZ341" s="564"/>
      <c r="BA341" s="29">
        <v>16.18</v>
      </c>
      <c r="BB341" s="30">
        <v>2228</v>
      </c>
      <c r="BC341" s="32">
        <f t="shared" si="247"/>
        <v>137.7008652657602</v>
      </c>
      <c r="BD341" s="57">
        <f t="shared" si="262"/>
        <v>5</v>
      </c>
      <c r="BE341" s="58">
        <v>80.900000000000006</v>
      </c>
      <c r="BF341" s="59">
        <v>11140</v>
      </c>
      <c r="BG341" s="58">
        <v>21</v>
      </c>
      <c r="BH341" s="59">
        <v>1747</v>
      </c>
      <c r="BI341" s="59">
        <v>37700</v>
      </c>
    </row>
    <row r="342" spans="1:61" x14ac:dyDescent="0.25">
      <c r="A342" s="92" t="s">
        <v>24</v>
      </c>
      <c r="B342" s="44"/>
      <c r="C342" s="45">
        <f>SUM(C331:C341)</f>
        <v>164.87</v>
      </c>
      <c r="D342" s="46">
        <f>SUM(D331:D341)</f>
        <v>21069</v>
      </c>
      <c r="E342" s="80">
        <f t="shared" si="235"/>
        <v>127.79159337659974</v>
      </c>
      <c r="F342" s="73"/>
      <c r="G342" s="45">
        <f>SUM(G331:G341)</f>
        <v>711.3</v>
      </c>
      <c r="H342" s="46">
        <f>SUM(H331:H341)</f>
        <v>90922</v>
      </c>
      <c r="I342" s="45">
        <f>SUM(I331:I341)</f>
        <v>180</v>
      </c>
      <c r="J342" s="46">
        <f>SUM(J331:J341)</f>
        <v>15630</v>
      </c>
      <c r="K342" s="46">
        <f>SUM(K331:K341)</f>
        <v>345090</v>
      </c>
      <c r="L342" s="46">
        <f t="shared" ref="L342" si="263">SUM(L331:L341)</f>
        <v>330320</v>
      </c>
      <c r="M342" s="74" t="s">
        <v>8</v>
      </c>
      <c r="N342" s="75">
        <f t="shared" si="237"/>
        <v>5.8171465131158033</v>
      </c>
      <c r="O342" s="76">
        <f t="shared" si="238"/>
        <v>22.078694817658349</v>
      </c>
      <c r="P342" s="77">
        <f t="shared" si="239"/>
        <v>2093.1036574270638</v>
      </c>
      <c r="Q342" s="101">
        <f>J342/D342</f>
        <v>0.74184821301438131</v>
      </c>
      <c r="R342" s="73"/>
      <c r="S342" s="45">
        <f>SUM(S331:S341)</f>
        <v>4429.49</v>
      </c>
      <c r="T342" s="46">
        <f>SUM(T331:T341)</f>
        <v>566109</v>
      </c>
      <c r="U342" s="45">
        <f>SUM(U331:U341)</f>
        <v>1155</v>
      </c>
      <c r="V342" s="46">
        <f t="shared" ref="V342:W342" si="264">SUM(V331:V341)</f>
        <v>96920</v>
      </c>
      <c r="W342" s="46">
        <f t="shared" si="264"/>
        <v>2297860</v>
      </c>
      <c r="X342" s="72">
        <f t="shared" si="251"/>
        <v>2190630</v>
      </c>
      <c r="Y342" s="74" t="s">
        <v>8</v>
      </c>
      <c r="Z342" s="75">
        <f t="shared" si="243"/>
        <v>5.8409925711927366</v>
      </c>
      <c r="AA342" s="76">
        <f t="shared" si="244"/>
        <v>23.708832026413535</v>
      </c>
      <c r="AB342" s="112">
        <f t="shared" si="245"/>
        <v>13937.405228361738</v>
      </c>
      <c r="AC342" s="107">
        <f>V342/D342</f>
        <v>4.600123404053349</v>
      </c>
      <c r="AE342" s="205">
        <v>1880.1479953903074</v>
      </c>
      <c r="AF342" s="132">
        <f t="shared" si="249"/>
        <v>-212.95566203675639</v>
      </c>
      <c r="AH342" s="205">
        <v>13428.762054952387</v>
      </c>
      <c r="AI342" s="132">
        <f t="shared" si="250"/>
        <v>-508.64317340935122</v>
      </c>
      <c r="AY342" s="92" t="s">
        <v>24</v>
      </c>
      <c r="AZ342" s="44"/>
      <c r="BA342" s="45">
        <f>SUM(BA331:BA341)</f>
        <v>164.87</v>
      </c>
      <c r="BB342" s="46">
        <f>SUM(BB331:BB341)</f>
        <v>21069</v>
      </c>
      <c r="BC342" s="80">
        <f t="shared" si="247"/>
        <v>127.79159337659974</v>
      </c>
      <c r="BD342" s="73"/>
      <c r="BE342" s="45">
        <f>SUM(BE331:BE341)</f>
        <v>711.3</v>
      </c>
      <c r="BF342" s="46">
        <f>SUM(BF331:BF341)</f>
        <v>90922</v>
      </c>
      <c r="BG342" s="45">
        <f>SUM(BG331:BG341)</f>
        <v>180</v>
      </c>
      <c r="BH342" s="46">
        <f>SUM(BH331:BH341)</f>
        <v>15630</v>
      </c>
      <c r="BI342" s="46">
        <f>SUM(BI331:BI341)</f>
        <v>346120</v>
      </c>
    </row>
    <row r="343" spans="1:61" x14ac:dyDescent="0.25">
      <c r="A343" s="117" t="s">
        <v>16</v>
      </c>
      <c r="B343" s="565">
        <v>2005</v>
      </c>
      <c r="C343" s="115">
        <v>5.16</v>
      </c>
      <c r="D343" s="116">
        <v>525</v>
      </c>
      <c r="E343" s="63">
        <f>D343/C343</f>
        <v>101.74418604651163</v>
      </c>
      <c r="F343" s="7">
        <f t="shared" ref="F343:F351" si="265">G343/C343</f>
        <v>5</v>
      </c>
      <c r="G343" s="6">
        <v>25.8</v>
      </c>
      <c r="H343" s="5">
        <v>2625</v>
      </c>
      <c r="I343" s="6">
        <v>5</v>
      </c>
      <c r="J343" s="5">
        <v>442</v>
      </c>
      <c r="K343" s="5">
        <v>8230</v>
      </c>
      <c r="L343" s="137">
        <v>7880</v>
      </c>
      <c r="M343" s="15" t="s">
        <v>8</v>
      </c>
      <c r="N343" s="86">
        <f t="shared" si="237"/>
        <v>5.9389140271493215</v>
      </c>
      <c r="O343" s="87">
        <f t="shared" si="238"/>
        <v>18.619909502262445</v>
      </c>
      <c r="P343" s="287">
        <f>K343/C343</f>
        <v>1594.9612403100775</v>
      </c>
      <c r="Q343" s="100">
        <f t="shared" ref="Q343:Q353" si="266">J343/D343</f>
        <v>0.84190476190476193</v>
      </c>
      <c r="R343" s="14">
        <f t="shared" ref="R343:R351" si="267">S343/C343</f>
        <v>27.000000000000004</v>
      </c>
      <c r="S343" s="71">
        <f t="shared" ref="S343:X353" si="268">G343+S292</f>
        <v>139.32000000000002</v>
      </c>
      <c r="T343" s="72">
        <f t="shared" si="268"/>
        <v>14175</v>
      </c>
      <c r="U343" s="71">
        <f t="shared" si="268"/>
        <v>27</v>
      </c>
      <c r="V343" s="72">
        <f t="shared" si="268"/>
        <v>2496</v>
      </c>
      <c r="W343" s="72">
        <f t="shared" si="268"/>
        <v>50110</v>
      </c>
      <c r="X343" s="72">
        <f t="shared" si="251"/>
        <v>47700</v>
      </c>
      <c r="Y343" s="15" t="s">
        <v>8</v>
      </c>
      <c r="Z343" s="21">
        <f t="shared" si="243"/>
        <v>5.6790865384615383</v>
      </c>
      <c r="AA343" s="22">
        <f t="shared" si="244"/>
        <v>20.076121794871796</v>
      </c>
      <c r="AB343" s="195">
        <f t="shared" si="245"/>
        <v>9711.2403100775191</v>
      </c>
      <c r="AC343" s="106">
        <f t="shared" ref="AC343:AC353" si="269">V343/D343</f>
        <v>4.7542857142857144</v>
      </c>
      <c r="AE343" s="205">
        <v>1403.1007751937984</v>
      </c>
      <c r="AF343" s="132">
        <f t="shared" si="249"/>
        <v>-191.8604651162791</v>
      </c>
      <c r="AH343" s="205">
        <v>10238.372093023256</v>
      </c>
      <c r="AI343" s="132">
        <f t="shared" si="250"/>
        <v>527.13178294573663</v>
      </c>
      <c r="AY343" s="117" t="s">
        <v>16</v>
      </c>
      <c r="AZ343" s="565">
        <v>2005</v>
      </c>
      <c r="BA343" s="115">
        <v>5.16</v>
      </c>
      <c r="BB343" s="116">
        <v>525</v>
      </c>
      <c r="BC343" s="63">
        <f>BB343/BA343</f>
        <v>101.74418604651163</v>
      </c>
      <c r="BD343" s="7">
        <f t="shared" ref="BD343:BD351" si="270">BE343/BA343</f>
        <v>0</v>
      </c>
      <c r="BE343" s="6"/>
      <c r="BF343" s="5"/>
      <c r="BG343" s="6"/>
      <c r="BH343" s="5"/>
      <c r="BI343" s="5"/>
    </row>
    <row r="344" spans="1:61" x14ac:dyDescent="0.25">
      <c r="A344" s="90" t="s">
        <v>53</v>
      </c>
      <c r="B344" s="560"/>
      <c r="C344" s="27">
        <v>11.02</v>
      </c>
      <c r="D344" s="28">
        <v>1429</v>
      </c>
      <c r="E344" s="16">
        <f t="shared" ref="E344:E353" si="271">D344/C344</f>
        <v>129.67332123411978</v>
      </c>
      <c r="F344" s="17">
        <f t="shared" si="265"/>
        <v>5</v>
      </c>
      <c r="G344" s="18">
        <v>55.1</v>
      </c>
      <c r="H344" s="19">
        <v>7145</v>
      </c>
      <c r="I344" s="18">
        <v>14</v>
      </c>
      <c r="J344" s="19">
        <v>1184</v>
      </c>
      <c r="K344" s="19">
        <v>23030</v>
      </c>
      <c r="L344" s="136">
        <v>22040</v>
      </c>
      <c r="M344" s="20" t="s">
        <v>8</v>
      </c>
      <c r="N344" s="21">
        <f t="shared" si="237"/>
        <v>6.0346283783783781</v>
      </c>
      <c r="O344" s="22">
        <f t="shared" si="238"/>
        <v>19.451013513513512</v>
      </c>
      <c r="P344" s="23">
        <f t="shared" ref="P344:P353" si="272">K344/C344</f>
        <v>2089.8366606170598</v>
      </c>
      <c r="Q344" s="100">
        <f t="shared" si="266"/>
        <v>0.8285514345696291</v>
      </c>
      <c r="R344" s="17">
        <f t="shared" si="267"/>
        <v>27.000000000000004</v>
      </c>
      <c r="S344" s="24">
        <f t="shared" si="268"/>
        <v>297.54000000000002</v>
      </c>
      <c r="T344" s="25">
        <f t="shared" si="268"/>
        <v>38583</v>
      </c>
      <c r="U344" s="24">
        <f t="shared" si="268"/>
        <v>76</v>
      </c>
      <c r="V344" s="25">
        <f t="shared" si="268"/>
        <v>6722</v>
      </c>
      <c r="W344" s="25">
        <f t="shared" si="268"/>
        <v>140750</v>
      </c>
      <c r="X344" s="72">
        <f t="shared" si="251"/>
        <v>133920</v>
      </c>
      <c r="Y344" s="20" t="s">
        <v>8</v>
      </c>
      <c r="Z344" s="21">
        <f t="shared" si="243"/>
        <v>5.7398095804819995</v>
      </c>
      <c r="AA344" s="22">
        <f t="shared" si="244"/>
        <v>20.938708717643557</v>
      </c>
      <c r="AB344" s="103">
        <f t="shared" si="245"/>
        <v>12772.232304900182</v>
      </c>
      <c r="AC344" s="106">
        <f t="shared" si="269"/>
        <v>4.7039888033589925</v>
      </c>
      <c r="AE344" s="205">
        <v>1962.7949183303085</v>
      </c>
      <c r="AF344" s="132">
        <f t="shared" si="249"/>
        <v>-127.04174228675129</v>
      </c>
      <c r="AH344" s="205">
        <v>12988.203266787659</v>
      </c>
      <c r="AI344" s="132">
        <f t="shared" si="250"/>
        <v>215.97096188747673</v>
      </c>
      <c r="AY344" s="90" t="s">
        <v>53</v>
      </c>
      <c r="AZ344" s="560"/>
      <c r="BA344" s="27">
        <v>11.02</v>
      </c>
      <c r="BB344" s="28">
        <v>1429</v>
      </c>
      <c r="BC344" s="16">
        <f t="shared" ref="BC344:BC353" si="273">BB344/BA344</f>
        <v>129.67332123411978</v>
      </c>
      <c r="BD344" s="17">
        <f t="shared" si="270"/>
        <v>0</v>
      </c>
      <c r="BE344" s="18"/>
      <c r="BF344" s="19"/>
      <c r="BG344" s="18"/>
      <c r="BH344" s="19"/>
      <c r="BI344" s="19"/>
    </row>
    <row r="345" spans="1:61" x14ac:dyDescent="0.25">
      <c r="A345" s="90" t="s">
        <v>54</v>
      </c>
      <c r="B345" s="560"/>
      <c r="C345" s="27">
        <v>4.38</v>
      </c>
      <c r="D345" s="28">
        <v>465</v>
      </c>
      <c r="E345" s="16">
        <f t="shared" si="271"/>
        <v>106.16438356164385</v>
      </c>
      <c r="F345" s="17">
        <f t="shared" si="265"/>
        <v>4</v>
      </c>
      <c r="G345" s="18">
        <v>17.52</v>
      </c>
      <c r="H345" s="19">
        <v>1860</v>
      </c>
      <c r="I345" s="18">
        <v>4</v>
      </c>
      <c r="J345" s="19">
        <v>430</v>
      </c>
      <c r="K345" s="19">
        <v>7960</v>
      </c>
      <c r="L345" s="136">
        <v>7360</v>
      </c>
      <c r="M345" s="20" t="s">
        <v>8</v>
      </c>
      <c r="N345" s="21">
        <f t="shared" si="237"/>
        <v>4.3255813953488369</v>
      </c>
      <c r="O345" s="22">
        <f t="shared" si="238"/>
        <v>18.511627906976745</v>
      </c>
      <c r="P345" s="23">
        <f t="shared" si="272"/>
        <v>1817.3515981735161</v>
      </c>
      <c r="Q345" s="100">
        <f t="shared" si="266"/>
        <v>0.92473118279569888</v>
      </c>
      <c r="R345" s="17">
        <f t="shared" si="267"/>
        <v>25</v>
      </c>
      <c r="S345" s="24">
        <f t="shared" si="268"/>
        <v>109.5</v>
      </c>
      <c r="T345" s="25">
        <f t="shared" si="268"/>
        <v>11625</v>
      </c>
      <c r="U345" s="24">
        <f t="shared" si="268"/>
        <v>28</v>
      </c>
      <c r="V345" s="25">
        <f t="shared" si="268"/>
        <v>2743</v>
      </c>
      <c r="W345" s="25">
        <f t="shared" si="268"/>
        <v>52330</v>
      </c>
      <c r="X345" s="72">
        <f t="shared" si="268"/>
        <v>49510</v>
      </c>
      <c r="Y345" s="20" t="s">
        <v>8</v>
      </c>
      <c r="Z345" s="21">
        <f t="shared" si="243"/>
        <v>4.2380605176813706</v>
      </c>
      <c r="AA345" s="22">
        <f t="shared" si="244"/>
        <v>19.077652205614292</v>
      </c>
      <c r="AB345" s="103">
        <f t="shared" si="245"/>
        <v>11947.488584474886</v>
      </c>
      <c r="AC345" s="106">
        <f t="shared" si="269"/>
        <v>5.8989247311827953</v>
      </c>
      <c r="AE345" s="205">
        <v>1760.2739726027398</v>
      </c>
      <c r="AF345" s="132">
        <f t="shared" si="249"/>
        <v>-57.077625570776263</v>
      </c>
      <c r="AH345" s="205">
        <v>12388.127853881278</v>
      </c>
      <c r="AI345" s="132">
        <f t="shared" si="250"/>
        <v>440.63926940639249</v>
      </c>
      <c r="AY345" s="90" t="s">
        <v>54</v>
      </c>
      <c r="AZ345" s="560"/>
      <c r="BA345" s="27">
        <v>4.38</v>
      </c>
      <c r="BB345" s="28">
        <v>465</v>
      </c>
      <c r="BC345" s="16">
        <f t="shared" si="273"/>
        <v>106.16438356164385</v>
      </c>
      <c r="BD345" s="17">
        <f t="shared" si="270"/>
        <v>4</v>
      </c>
      <c r="BE345" s="18">
        <v>17.52</v>
      </c>
      <c r="BF345" s="19">
        <v>1860</v>
      </c>
      <c r="BG345" s="18">
        <v>4</v>
      </c>
      <c r="BH345" s="19">
        <v>430</v>
      </c>
      <c r="BI345" s="19">
        <v>7990</v>
      </c>
    </row>
    <row r="346" spans="1:61" x14ac:dyDescent="0.25">
      <c r="A346" s="90" t="s">
        <v>17</v>
      </c>
      <c r="B346" s="560"/>
      <c r="C346" s="27">
        <v>9.39</v>
      </c>
      <c r="D346" s="28">
        <v>912</v>
      </c>
      <c r="E346" s="16">
        <f t="shared" si="271"/>
        <v>97.124600638977626</v>
      </c>
      <c r="F346" s="17">
        <f t="shared" si="265"/>
        <v>5</v>
      </c>
      <c r="G346" s="18">
        <v>46.95</v>
      </c>
      <c r="H346" s="19">
        <v>4560</v>
      </c>
      <c r="I346" s="18">
        <v>10</v>
      </c>
      <c r="J346" s="19">
        <v>860</v>
      </c>
      <c r="K346" s="19">
        <v>17430</v>
      </c>
      <c r="L346" s="136">
        <v>16680</v>
      </c>
      <c r="M346" s="20" t="s">
        <v>8</v>
      </c>
      <c r="N346" s="21">
        <f t="shared" si="237"/>
        <v>5.3023255813953485</v>
      </c>
      <c r="O346" s="22">
        <f t="shared" si="238"/>
        <v>20.267441860465116</v>
      </c>
      <c r="P346" s="23">
        <f t="shared" si="272"/>
        <v>1856.2300319488818</v>
      </c>
      <c r="Q346" s="100">
        <f t="shared" si="266"/>
        <v>0.94298245614035092</v>
      </c>
      <c r="R346" s="17">
        <f t="shared" si="267"/>
        <v>27</v>
      </c>
      <c r="S346" s="24">
        <f t="shared" si="268"/>
        <v>253.53000000000003</v>
      </c>
      <c r="T346" s="25">
        <f t="shared" si="268"/>
        <v>24624</v>
      </c>
      <c r="U346" s="24">
        <f t="shared" si="268"/>
        <v>58</v>
      </c>
      <c r="V346" s="25">
        <f t="shared" si="268"/>
        <v>4451</v>
      </c>
      <c r="W346" s="25">
        <f t="shared" si="268"/>
        <v>94720</v>
      </c>
      <c r="X346" s="72">
        <f t="shared" si="268"/>
        <v>90110</v>
      </c>
      <c r="Y346" s="20" t="s">
        <v>8</v>
      </c>
      <c r="Z346" s="21">
        <f t="shared" si="243"/>
        <v>5.5322399460795326</v>
      </c>
      <c r="AA346" s="22">
        <f t="shared" si="244"/>
        <v>21.280611098629521</v>
      </c>
      <c r="AB346" s="103">
        <f t="shared" si="245"/>
        <v>10087.326943556975</v>
      </c>
      <c r="AC346" s="106">
        <f t="shared" si="269"/>
        <v>4.880482456140351</v>
      </c>
      <c r="AE346" s="205">
        <v>1652.8221512247071</v>
      </c>
      <c r="AF346" s="132">
        <f t="shared" si="249"/>
        <v>-203.40788072417467</v>
      </c>
      <c r="AH346" s="205">
        <v>10668.796592119275</v>
      </c>
      <c r="AI346" s="132">
        <f t="shared" si="250"/>
        <v>581.46964856230079</v>
      </c>
      <c r="AY346" s="90" t="s">
        <v>17</v>
      </c>
      <c r="AZ346" s="560"/>
      <c r="BA346" s="27">
        <v>9.39</v>
      </c>
      <c r="BB346" s="28">
        <v>912</v>
      </c>
      <c r="BC346" s="16">
        <f t="shared" si="273"/>
        <v>97.124600638977626</v>
      </c>
      <c r="BD346" s="17">
        <f t="shared" si="270"/>
        <v>0</v>
      </c>
      <c r="BE346" s="18"/>
      <c r="BF346" s="19"/>
      <c r="BG346" s="18"/>
      <c r="BH346" s="19"/>
      <c r="BI346" s="19"/>
    </row>
    <row r="347" spans="1:61" x14ac:dyDescent="0.25">
      <c r="A347" s="90" t="s">
        <v>55</v>
      </c>
      <c r="B347" s="560"/>
      <c r="C347" s="27">
        <v>4.76</v>
      </c>
      <c r="D347" s="28">
        <v>513</v>
      </c>
      <c r="E347" s="16">
        <f t="shared" si="271"/>
        <v>107.77310924369749</v>
      </c>
      <c r="F347" s="17">
        <f t="shared" si="265"/>
        <v>4</v>
      </c>
      <c r="G347" s="18">
        <v>19.04</v>
      </c>
      <c r="H347" s="19">
        <v>2052</v>
      </c>
      <c r="I347" s="18">
        <v>4</v>
      </c>
      <c r="J347" s="19">
        <v>445</v>
      </c>
      <c r="K347" s="19">
        <v>8420</v>
      </c>
      <c r="L347" s="136">
        <v>8060</v>
      </c>
      <c r="M347" s="20" t="s">
        <v>8</v>
      </c>
      <c r="N347" s="21">
        <f t="shared" si="237"/>
        <v>4.6112359550561797</v>
      </c>
      <c r="O347" s="22">
        <f t="shared" si="238"/>
        <v>18.921348314606742</v>
      </c>
      <c r="P347" s="23">
        <f t="shared" si="272"/>
        <v>1768.9075630252103</v>
      </c>
      <c r="Q347" s="100">
        <f t="shared" si="266"/>
        <v>0.86744639376218324</v>
      </c>
      <c r="R347" s="17">
        <f t="shared" si="267"/>
        <v>25</v>
      </c>
      <c r="S347" s="24">
        <f t="shared" si="268"/>
        <v>119</v>
      </c>
      <c r="T347" s="25">
        <f t="shared" si="268"/>
        <v>12825</v>
      </c>
      <c r="U347" s="24">
        <f t="shared" si="268"/>
        <v>29</v>
      </c>
      <c r="V347" s="25">
        <f t="shared" si="268"/>
        <v>2855</v>
      </c>
      <c r="W347" s="25">
        <f t="shared" si="268"/>
        <v>54970</v>
      </c>
      <c r="X347" s="72">
        <f t="shared" si="268"/>
        <v>52280</v>
      </c>
      <c r="Y347" s="20" t="s">
        <v>8</v>
      </c>
      <c r="Z347" s="21">
        <f t="shared" si="243"/>
        <v>4.4921190893169873</v>
      </c>
      <c r="AA347" s="22">
        <f t="shared" si="244"/>
        <v>19.253940455341507</v>
      </c>
      <c r="AB347" s="103">
        <f t="shared" si="245"/>
        <v>11548.319327731093</v>
      </c>
      <c r="AC347" s="106">
        <f t="shared" si="269"/>
        <v>5.5653021442495128</v>
      </c>
      <c r="AE347" s="205">
        <v>1573.5294117647059</v>
      </c>
      <c r="AF347" s="132">
        <f t="shared" si="249"/>
        <v>-195.37815126050441</v>
      </c>
      <c r="AH347" s="205">
        <v>12413.865546218489</v>
      </c>
      <c r="AI347" s="132">
        <f t="shared" si="250"/>
        <v>865.54621848739589</v>
      </c>
      <c r="AY347" s="90" t="s">
        <v>55</v>
      </c>
      <c r="AZ347" s="560"/>
      <c r="BA347" s="27">
        <v>4.76</v>
      </c>
      <c r="BB347" s="28">
        <v>513</v>
      </c>
      <c r="BC347" s="16">
        <f t="shared" si="273"/>
        <v>107.77310924369749</v>
      </c>
      <c r="BD347" s="17">
        <f t="shared" si="270"/>
        <v>4</v>
      </c>
      <c r="BE347" s="18">
        <v>19.04</v>
      </c>
      <c r="BF347" s="19">
        <v>2052</v>
      </c>
      <c r="BG347" s="18">
        <v>4</v>
      </c>
      <c r="BH347" s="19">
        <v>445</v>
      </c>
      <c r="BI347" s="19">
        <v>8450</v>
      </c>
    </row>
    <row r="348" spans="1:61" x14ac:dyDescent="0.25">
      <c r="A348" s="208" t="s">
        <v>56</v>
      </c>
      <c r="B348" s="560"/>
      <c r="C348" s="27">
        <v>0.86</v>
      </c>
      <c r="D348" s="28">
        <v>110</v>
      </c>
      <c r="E348" s="16">
        <f t="shared" si="271"/>
        <v>127.90697674418605</v>
      </c>
      <c r="F348" s="17">
        <f t="shared" si="265"/>
        <v>4</v>
      </c>
      <c r="G348" s="6">
        <v>3.44</v>
      </c>
      <c r="H348" s="5">
        <v>440</v>
      </c>
      <c r="I348" s="6">
        <v>4</v>
      </c>
      <c r="J348" s="5">
        <v>74</v>
      </c>
      <c r="K348" s="5">
        <v>1520</v>
      </c>
      <c r="L348" s="136">
        <v>1450</v>
      </c>
      <c r="M348" s="20" t="s">
        <v>8</v>
      </c>
      <c r="N348" s="21">
        <f t="shared" si="237"/>
        <v>5.9459459459459456</v>
      </c>
      <c r="O348" s="22">
        <f t="shared" si="238"/>
        <v>20.54054054054054</v>
      </c>
      <c r="P348" s="23">
        <f t="shared" si="272"/>
        <v>1767.4418604651164</v>
      </c>
      <c r="Q348" s="100">
        <f t="shared" si="266"/>
        <v>0.67272727272727273</v>
      </c>
      <c r="R348" s="215">
        <f t="shared" si="267"/>
        <v>27</v>
      </c>
      <c r="S348" s="196">
        <f t="shared" si="268"/>
        <v>23.22</v>
      </c>
      <c r="T348" s="197">
        <f t="shared" si="268"/>
        <v>2970</v>
      </c>
      <c r="U348" s="196">
        <f t="shared" si="268"/>
        <v>27</v>
      </c>
      <c r="V348" s="197">
        <f t="shared" si="268"/>
        <v>481</v>
      </c>
      <c r="W348" s="197">
        <f t="shared" si="268"/>
        <v>10620</v>
      </c>
      <c r="X348" s="198">
        <f t="shared" si="268"/>
        <v>10090</v>
      </c>
      <c r="Y348" s="199" t="s">
        <v>8</v>
      </c>
      <c r="Z348" s="200">
        <f t="shared" si="243"/>
        <v>6.1746361746361744</v>
      </c>
      <c r="AA348" s="201">
        <f t="shared" si="244"/>
        <v>22.07900207900208</v>
      </c>
      <c r="AB348" s="202">
        <f t="shared" si="245"/>
        <v>12348.837209302326</v>
      </c>
      <c r="AC348" s="203">
        <f t="shared" si="269"/>
        <v>4.372727272727273</v>
      </c>
      <c r="AE348" s="205">
        <v>1302.3255813953488</v>
      </c>
      <c r="AF348" s="132">
        <f t="shared" si="249"/>
        <v>-465.11627906976764</v>
      </c>
      <c r="AH348" s="205">
        <v>10558.139534883721</v>
      </c>
      <c r="AI348" s="257">
        <f t="shared" si="250"/>
        <v>-1790.6976744186049</v>
      </c>
      <c r="AY348" s="90" t="s">
        <v>56</v>
      </c>
      <c r="AZ348" s="560"/>
      <c r="BA348" s="27">
        <v>0.86</v>
      </c>
      <c r="BB348" s="28">
        <v>110</v>
      </c>
      <c r="BC348" s="16">
        <f t="shared" si="273"/>
        <v>127.90697674418605</v>
      </c>
      <c r="BD348" s="17">
        <f t="shared" si="270"/>
        <v>4</v>
      </c>
      <c r="BE348" s="6">
        <v>3.44</v>
      </c>
      <c r="BF348" s="5">
        <v>440</v>
      </c>
      <c r="BG348" s="6">
        <v>4</v>
      </c>
      <c r="BH348" s="5">
        <v>74</v>
      </c>
      <c r="BI348" s="5">
        <v>1530</v>
      </c>
    </row>
    <row r="349" spans="1:61" x14ac:dyDescent="0.25">
      <c r="A349" s="90" t="s">
        <v>20</v>
      </c>
      <c r="B349" s="560"/>
      <c r="C349" s="27">
        <v>10.08</v>
      </c>
      <c r="D349" s="28">
        <v>1160</v>
      </c>
      <c r="E349" s="16">
        <f t="shared" si="271"/>
        <v>115.07936507936508</v>
      </c>
      <c r="F349" s="17">
        <f t="shared" si="265"/>
        <v>5</v>
      </c>
      <c r="G349" s="18">
        <v>50.4</v>
      </c>
      <c r="H349" s="19">
        <v>5800</v>
      </c>
      <c r="I349" s="18">
        <v>10</v>
      </c>
      <c r="J349" s="19">
        <v>1299</v>
      </c>
      <c r="K349" s="19">
        <v>25220</v>
      </c>
      <c r="L349" s="136">
        <v>24140</v>
      </c>
      <c r="M349" s="20" t="s">
        <v>8</v>
      </c>
      <c r="N349" s="21">
        <f t="shared" si="237"/>
        <v>4.4649730561970751</v>
      </c>
      <c r="O349" s="22">
        <f t="shared" si="238"/>
        <v>19.414934565050039</v>
      </c>
      <c r="P349" s="23">
        <f t="shared" si="272"/>
        <v>2501.9841269841268</v>
      </c>
      <c r="Q349" s="100">
        <f t="shared" si="266"/>
        <v>1.1198275862068965</v>
      </c>
      <c r="R349" s="17">
        <f t="shared" si="267"/>
        <v>26.999999999999996</v>
      </c>
      <c r="S349" s="24">
        <f t="shared" si="268"/>
        <v>272.15999999999997</v>
      </c>
      <c r="T349" s="25">
        <f t="shared" si="268"/>
        <v>31320</v>
      </c>
      <c r="U349" s="24">
        <f t="shared" si="268"/>
        <v>52</v>
      </c>
      <c r="V349" s="25">
        <f t="shared" si="268"/>
        <v>6893</v>
      </c>
      <c r="W349" s="25">
        <f t="shared" si="268"/>
        <v>137910</v>
      </c>
      <c r="X349" s="72">
        <f t="shared" si="268"/>
        <v>131290</v>
      </c>
      <c r="Y349" s="20" t="s">
        <v>8</v>
      </c>
      <c r="Z349" s="21">
        <f t="shared" si="243"/>
        <v>4.5437400261134488</v>
      </c>
      <c r="AA349" s="22">
        <f t="shared" si="244"/>
        <v>20.007253735673871</v>
      </c>
      <c r="AB349" s="103">
        <f t="shared" si="245"/>
        <v>13681.547619047618</v>
      </c>
      <c r="AC349" s="106">
        <f t="shared" si="269"/>
        <v>5.942241379310345</v>
      </c>
      <c r="AE349" s="205">
        <v>1874.0079365079364</v>
      </c>
      <c r="AF349" s="132">
        <f t="shared" si="249"/>
        <v>-627.97619047619037</v>
      </c>
      <c r="AH349" s="205">
        <v>12859.126984126984</v>
      </c>
      <c r="AI349" s="132">
        <f t="shared" si="250"/>
        <v>-822.42063492063426</v>
      </c>
      <c r="AY349" s="90" t="s">
        <v>20</v>
      </c>
      <c r="AZ349" s="560"/>
      <c r="BA349" s="27">
        <v>10.08</v>
      </c>
      <c r="BB349" s="28">
        <v>1160</v>
      </c>
      <c r="BC349" s="16">
        <f t="shared" si="273"/>
        <v>115.07936507936508</v>
      </c>
      <c r="BD349" s="17">
        <f t="shared" si="270"/>
        <v>5</v>
      </c>
      <c r="BE349" s="18">
        <v>50.4</v>
      </c>
      <c r="BF349" s="19">
        <v>5800</v>
      </c>
      <c r="BG349" s="18">
        <v>10</v>
      </c>
      <c r="BH349" s="19">
        <v>1299</v>
      </c>
      <c r="BI349" s="19">
        <v>25310</v>
      </c>
    </row>
    <row r="350" spans="1:61" x14ac:dyDescent="0.25">
      <c r="A350" s="90" t="s">
        <v>19</v>
      </c>
      <c r="B350" s="560"/>
      <c r="C350" s="27">
        <v>10.83</v>
      </c>
      <c r="D350" s="28">
        <v>1290</v>
      </c>
      <c r="E350" s="16">
        <f t="shared" si="271"/>
        <v>119.11357340720221</v>
      </c>
      <c r="F350" s="17">
        <f t="shared" si="265"/>
        <v>5</v>
      </c>
      <c r="G350" s="18">
        <v>54.15</v>
      </c>
      <c r="H350" s="19">
        <v>6450</v>
      </c>
      <c r="I350" s="18">
        <v>10</v>
      </c>
      <c r="J350" s="19">
        <v>1080</v>
      </c>
      <c r="K350" s="19">
        <v>20240</v>
      </c>
      <c r="L350" s="136">
        <v>19370</v>
      </c>
      <c r="M350" s="20" t="s">
        <v>8</v>
      </c>
      <c r="N350" s="21">
        <f t="shared" si="237"/>
        <v>5.9722222222222223</v>
      </c>
      <c r="O350" s="22">
        <f t="shared" si="238"/>
        <v>18.74074074074074</v>
      </c>
      <c r="P350" s="23">
        <f t="shared" si="272"/>
        <v>1868.8827331486611</v>
      </c>
      <c r="Q350" s="100">
        <f t="shared" si="266"/>
        <v>0.83720930232558144</v>
      </c>
      <c r="R350" s="17">
        <f t="shared" si="267"/>
        <v>26.999999999999996</v>
      </c>
      <c r="S350" s="24">
        <f t="shared" si="268"/>
        <v>292.40999999999997</v>
      </c>
      <c r="T350" s="25">
        <f t="shared" si="268"/>
        <v>34830</v>
      </c>
      <c r="U350" s="24">
        <f t="shared" si="268"/>
        <v>129</v>
      </c>
      <c r="V350" s="25">
        <f t="shared" si="268"/>
        <v>5436</v>
      </c>
      <c r="W350" s="25">
        <f t="shared" si="268"/>
        <v>107560</v>
      </c>
      <c r="X350" s="72">
        <f t="shared" si="268"/>
        <v>102420</v>
      </c>
      <c r="Y350" s="20" t="s">
        <v>8</v>
      </c>
      <c r="Z350" s="21">
        <f t="shared" si="243"/>
        <v>6.4072847682119205</v>
      </c>
      <c r="AA350" s="22">
        <f t="shared" si="244"/>
        <v>19.786607799852835</v>
      </c>
      <c r="AB350" s="103">
        <f t="shared" si="245"/>
        <v>9931.6712834718383</v>
      </c>
      <c r="AC350" s="106">
        <f t="shared" si="269"/>
        <v>4.213953488372093</v>
      </c>
      <c r="AE350" s="205">
        <v>1583.5641735918744</v>
      </c>
      <c r="AF350" s="132">
        <f t="shared" si="249"/>
        <v>-285.31855955678679</v>
      </c>
      <c r="AH350" s="205">
        <v>10249.307479224377</v>
      </c>
      <c r="AI350" s="132">
        <f t="shared" si="250"/>
        <v>317.6361957525387</v>
      </c>
      <c r="AY350" s="90" t="s">
        <v>19</v>
      </c>
      <c r="AZ350" s="560"/>
      <c r="BA350" s="27">
        <v>10.83</v>
      </c>
      <c r="BB350" s="28">
        <v>1290</v>
      </c>
      <c r="BC350" s="16">
        <f t="shared" si="273"/>
        <v>119.11357340720221</v>
      </c>
      <c r="BD350" s="17">
        <f t="shared" si="270"/>
        <v>5</v>
      </c>
      <c r="BE350" s="18">
        <v>54.15</v>
      </c>
      <c r="BF350" s="19">
        <v>6450</v>
      </c>
      <c r="BG350" s="18">
        <v>10</v>
      </c>
      <c r="BH350" s="19">
        <v>1080</v>
      </c>
      <c r="BI350" s="19">
        <v>20310</v>
      </c>
    </row>
    <row r="351" spans="1:61" x14ac:dyDescent="0.25">
      <c r="A351" s="94" t="s">
        <v>21</v>
      </c>
      <c r="B351" s="566"/>
      <c r="C351" s="29">
        <v>0.83</v>
      </c>
      <c r="D351" s="30">
        <v>98</v>
      </c>
      <c r="E351" s="32">
        <f t="shared" si="271"/>
        <v>118.07228915662651</v>
      </c>
      <c r="F351" s="7">
        <f t="shared" si="265"/>
        <v>5.0000000000000009</v>
      </c>
      <c r="G351" s="6">
        <v>4.1500000000000004</v>
      </c>
      <c r="H351" s="5">
        <v>490</v>
      </c>
      <c r="I351" s="6">
        <v>5</v>
      </c>
      <c r="J351" s="5">
        <v>77</v>
      </c>
      <c r="K351" s="5">
        <v>1590</v>
      </c>
      <c r="L351" s="137">
        <v>1520</v>
      </c>
      <c r="M351" s="43" t="s">
        <v>8</v>
      </c>
      <c r="N351" s="37">
        <f t="shared" si="237"/>
        <v>6.3636363636363633</v>
      </c>
      <c r="O351" s="38">
        <f t="shared" si="238"/>
        <v>20.649350649350648</v>
      </c>
      <c r="P351" s="39">
        <f t="shared" si="272"/>
        <v>1915.6626506024097</v>
      </c>
      <c r="Q351" s="100">
        <f t="shared" si="266"/>
        <v>0.7857142857142857</v>
      </c>
      <c r="R351" s="7">
        <f t="shared" si="267"/>
        <v>26.999999999999996</v>
      </c>
      <c r="S351" s="47">
        <f t="shared" si="268"/>
        <v>22.409999999999997</v>
      </c>
      <c r="T351" s="48">
        <f t="shared" si="268"/>
        <v>2646</v>
      </c>
      <c r="U351" s="47">
        <f t="shared" si="268"/>
        <v>28</v>
      </c>
      <c r="V351" s="48">
        <f t="shared" si="268"/>
        <v>420</v>
      </c>
      <c r="W351" s="48">
        <f t="shared" si="268"/>
        <v>8710</v>
      </c>
      <c r="X351" s="72">
        <f t="shared" si="268"/>
        <v>8280</v>
      </c>
      <c r="Y351" s="49" t="s">
        <v>8</v>
      </c>
      <c r="Z351" s="21">
        <f t="shared" si="243"/>
        <v>6.3</v>
      </c>
      <c r="AA351" s="22">
        <f t="shared" si="244"/>
        <v>20.738095238095237</v>
      </c>
      <c r="AB351" s="103">
        <f t="shared" si="245"/>
        <v>10493.975903614459</v>
      </c>
      <c r="AC351" s="106">
        <f t="shared" si="269"/>
        <v>4.2857142857142856</v>
      </c>
      <c r="AE351" s="205">
        <v>1120.4819277108434</v>
      </c>
      <c r="AF351" s="132">
        <f t="shared" si="249"/>
        <v>-795.18072289156635</v>
      </c>
      <c r="AH351" s="205">
        <v>8891.5662650602408</v>
      </c>
      <c r="AI351" s="132">
        <f t="shared" si="250"/>
        <v>-1602.409638554218</v>
      </c>
      <c r="AY351" s="94" t="s">
        <v>21</v>
      </c>
      <c r="AZ351" s="566"/>
      <c r="BA351" s="29">
        <v>0.83</v>
      </c>
      <c r="BB351" s="30">
        <v>98</v>
      </c>
      <c r="BC351" s="32">
        <f t="shared" si="273"/>
        <v>118.07228915662651</v>
      </c>
      <c r="BD351" s="7">
        <f t="shared" si="270"/>
        <v>5.0000000000000009</v>
      </c>
      <c r="BE351" s="6">
        <v>4.1500000000000004</v>
      </c>
      <c r="BF351" s="5">
        <v>490</v>
      </c>
      <c r="BG351" s="6">
        <v>5</v>
      </c>
      <c r="BH351" s="5">
        <v>77</v>
      </c>
      <c r="BI351" s="5">
        <v>1600</v>
      </c>
    </row>
    <row r="352" spans="1:61" ht="15.75" thickBot="1" x14ac:dyDescent="0.3">
      <c r="A352" s="122" t="s">
        <v>24</v>
      </c>
      <c r="B352" s="123"/>
      <c r="C352" s="98">
        <f t="shared" ref="C352:D352" si="274">SUM(C343:C351)</f>
        <v>57.309999999999995</v>
      </c>
      <c r="D352" s="99">
        <f t="shared" si="274"/>
        <v>6502</v>
      </c>
      <c r="E352" s="50">
        <f t="shared" si="271"/>
        <v>113.45314953760253</v>
      </c>
      <c r="F352" s="51"/>
      <c r="G352" s="98">
        <f t="shared" ref="G352:L352" si="275">SUM(G343:G351)</f>
        <v>276.54999999999995</v>
      </c>
      <c r="H352" s="99">
        <f t="shared" si="275"/>
        <v>31422</v>
      </c>
      <c r="I352" s="98">
        <f t="shared" si="275"/>
        <v>66</v>
      </c>
      <c r="J352" s="99">
        <f t="shared" si="275"/>
        <v>5891</v>
      </c>
      <c r="K352" s="99">
        <f t="shared" si="275"/>
        <v>113640</v>
      </c>
      <c r="L352" s="99">
        <f t="shared" si="275"/>
        <v>108500</v>
      </c>
      <c r="M352" s="42" t="s">
        <v>8</v>
      </c>
      <c r="N352" s="126">
        <f t="shared" si="237"/>
        <v>5.3338991682227128</v>
      </c>
      <c r="O352" s="127">
        <f t="shared" si="238"/>
        <v>19.290443048718384</v>
      </c>
      <c r="P352" s="110">
        <f t="shared" si="272"/>
        <v>1982.900017448962</v>
      </c>
      <c r="Q352" s="113">
        <f t="shared" si="266"/>
        <v>0.90602891418025222</v>
      </c>
      <c r="R352" s="51"/>
      <c r="S352" s="98">
        <f t="shared" ref="S352:W352" si="276">SUM(S343:S351)</f>
        <v>1529.09</v>
      </c>
      <c r="T352" s="99">
        <f t="shared" si="276"/>
        <v>173598</v>
      </c>
      <c r="U352" s="98">
        <f t="shared" si="276"/>
        <v>454</v>
      </c>
      <c r="V352" s="99">
        <f t="shared" si="276"/>
        <v>32497</v>
      </c>
      <c r="W352" s="99">
        <f t="shared" si="276"/>
        <v>657680</v>
      </c>
      <c r="X352" s="72">
        <f t="shared" si="268"/>
        <v>625600</v>
      </c>
      <c r="Y352" s="42" t="s">
        <v>8</v>
      </c>
      <c r="Z352" s="126">
        <f t="shared" si="243"/>
        <v>5.341970028002585</v>
      </c>
      <c r="AA352" s="127">
        <f t="shared" si="244"/>
        <v>20.238175831615226</v>
      </c>
      <c r="AB352" s="128">
        <f t="shared" si="245"/>
        <v>11475.83318792532</v>
      </c>
      <c r="AC352" s="108">
        <f t="shared" si="269"/>
        <v>4.9980006151953242</v>
      </c>
      <c r="AY352" s="122" t="s">
        <v>24</v>
      </c>
      <c r="AZ352" s="123"/>
      <c r="BA352" s="98">
        <f t="shared" ref="BA352:BB352" si="277">SUM(BA343:BA351)</f>
        <v>57.309999999999995</v>
      </c>
      <c r="BB352" s="99">
        <f t="shared" si="277"/>
        <v>6502</v>
      </c>
      <c r="BC352" s="50">
        <f t="shared" si="273"/>
        <v>113.45314953760253</v>
      </c>
      <c r="BD352" s="51"/>
      <c r="BE352" s="98">
        <f t="shared" ref="BE352:BI352" si="278">SUM(BE343:BE351)</f>
        <v>148.70000000000002</v>
      </c>
      <c r="BF352" s="99">
        <f t="shared" si="278"/>
        <v>17092</v>
      </c>
      <c r="BG352" s="98">
        <f t="shared" si="278"/>
        <v>37</v>
      </c>
      <c r="BH352" s="99">
        <f t="shared" si="278"/>
        <v>3405</v>
      </c>
      <c r="BI352" s="99">
        <f t="shared" si="278"/>
        <v>65190</v>
      </c>
    </row>
    <row r="353" spans="1:61" ht="15.75" thickBot="1" x14ac:dyDescent="0.3">
      <c r="A353" s="93" t="s">
        <v>25</v>
      </c>
      <c r="B353" s="52"/>
      <c r="C353" s="40">
        <f t="shared" ref="C353:D353" si="279">C330+C342+C352</f>
        <v>507.90000000000003</v>
      </c>
      <c r="D353" s="41">
        <f t="shared" si="279"/>
        <v>63428</v>
      </c>
      <c r="E353" s="10">
        <f t="shared" si="271"/>
        <v>124.88285095491237</v>
      </c>
      <c r="F353" s="4"/>
      <c r="G353" s="40">
        <f t="shared" ref="G353:L353" si="280">G330+G342+G352</f>
        <v>2230.3599999999997</v>
      </c>
      <c r="H353" s="41">
        <f t="shared" si="280"/>
        <v>277990</v>
      </c>
      <c r="I353" s="40">
        <f t="shared" si="280"/>
        <v>554</v>
      </c>
      <c r="J353" s="41">
        <f t="shared" si="280"/>
        <v>48422</v>
      </c>
      <c r="K353" s="41">
        <f t="shared" si="280"/>
        <v>1061530</v>
      </c>
      <c r="L353" s="41">
        <f t="shared" si="280"/>
        <v>1016110</v>
      </c>
      <c r="M353" s="83" t="s">
        <v>8</v>
      </c>
      <c r="N353" s="12">
        <f t="shared" si="237"/>
        <v>5.7409855024575602</v>
      </c>
      <c r="O353" s="13">
        <f t="shared" si="238"/>
        <v>21.922473255958035</v>
      </c>
      <c r="P353" s="26">
        <f t="shared" si="272"/>
        <v>2090.0374089387674</v>
      </c>
      <c r="Q353" s="114">
        <f t="shared" si="266"/>
        <v>0.76341678753862652</v>
      </c>
      <c r="R353" s="4"/>
      <c r="S353" s="40">
        <f t="shared" ref="S353:W353" si="281">S330+S342+S352</f>
        <v>13610.539999999999</v>
      </c>
      <c r="T353" s="41">
        <f t="shared" si="281"/>
        <v>1700095</v>
      </c>
      <c r="U353" s="40">
        <f t="shared" si="281"/>
        <v>3513</v>
      </c>
      <c r="V353" s="41">
        <f t="shared" si="281"/>
        <v>291954</v>
      </c>
      <c r="W353" s="41">
        <f t="shared" si="281"/>
        <v>6837930</v>
      </c>
      <c r="X353" s="72">
        <f t="shared" si="268"/>
        <v>6512490</v>
      </c>
      <c r="Y353" s="83" t="s">
        <v>8</v>
      </c>
      <c r="Z353" s="12">
        <f t="shared" si="243"/>
        <v>5.8231604978866534</v>
      </c>
      <c r="AA353" s="13">
        <f t="shared" si="244"/>
        <v>23.421258143406153</v>
      </c>
      <c r="AB353" s="104">
        <f t="shared" si="245"/>
        <v>13463.142350856468</v>
      </c>
      <c r="AC353" s="109">
        <f t="shared" si="269"/>
        <v>4.60291984612474</v>
      </c>
      <c r="AY353" s="93" t="s">
        <v>25</v>
      </c>
      <c r="AZ353" s="52"/>
      <c r="BA353" s="40">
        <f t="shared" ref="BA353:BB353" si="282">BA330+BA342+BA352</f>
        <v>507.90000000000003</v>
      </c>
      <c r="BB353" s="41">
        <f t="shared" si="282"/>
        <v>63428</v>
      </c>
      <c r="BC353" s="10">
        <f t="shared" si="273"/>
        <v>124.88285095491237</v>
      </c>
      <c r="BD353" s="4"/>
      <c r="BE353" s="40">
        <f t="shared" ref="BE353:BI353" si="283">BE330+BE342+BE352</f>
        <v>1756.86</v>
      </c>
      <c r="BF353" s="41">
        <f t="shared" si="283"/>
        <v>220365</v>
      </c>
      <c r="BG353" s="40">
        <f t="shared" si="283"/>
        <v>441</v>
      </c>
      <c r="BH353" s="41">
        <f t="shared" si="283"/>
        <v>38704</v>
      </c>
      <c r="BI353" s="41">
        <f t="shared" si="283"/>
        <v>857330</v>
      </c>
    </row>
    <row r="355" spans="1:61" x14ac:dyDescent="0.25">
      <c r="K355" s="132"/>
      <c r="L355" s="132"/>
    </row>
    <row r="358" spans="1:61" ht="18.75" x14ac:dyDescent="0.3">
      <c r="A358" s="567" t="s">
        <v>58</v>
      </c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</row>
    <row r="359" spans="1:61" ht="15.75" x14ac:dyDescent="0.25">
      <c r="A359" s="568" t="s">
        <v>62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68"/>
      <c r="AB359" s="568"/>
      <c r="AC359" s="568"/>
    </row>
    <row r="360" spans="1:61" ht="15.75" x14ac:dyDescent="0.25">
      <c r="A360" s="568" t="s">
        <v>107</v>
      </c>
      <c r="B360" s="568"/>
      <c r="C360" s="568"/>
      <c r="D360" s="568"/>
      <c r="E360" s="568"/>
      <c r="F360" s="568"/>
      <c r="G360" s="568"/>
      <c r="H360" s="568"/>
      <c r="I360" s="568"/>
      <c r="J360" s="568"/>
      <c r="K360" s="568"/>
      <c r="L360" s="568"/>
      <c r="M360" s="568"/>
      <c r="N360" s="568"/>
      <c r="O360" s="568"/>
      <c r="P360" s="568"/>
      <c r="Q360" s="568"/>
      <c r="R360" s="568"/>
      <c r="S360" s="568"/>
      <c r="T360" s="568"/>
      <c r="U360" s="568"/>
      <c r="V360" s="568"/>
      <c r="W360" s="568"/>
      <c r="X360" s="568"/>
      <c r="Y360" s="568"/>
      <c r="Z360" s="568"/>
      <c r="AA360" s="568"/>
      <c r="AB360" s="568"/>
      <c r="AC360" s="568"/>
    </row>
    <row r="361" spans="1:61" ht="19.5" thickBot="1" x14ac:dyDescent="0.35"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11">
        <v>4</v>
      </c>
      <c r="AC361" s="4"/>
    </row>
    <row r="362" spans="1:61" ht="15" customHeight="1" x14ac:dyDescent="0.25">
      <c r="A362" s="569" t="s">
        <v>3</v>
      </c>
      <c r="B362" s="571" t="s">
        <v>2</v>
      </c>
      <c r="C362" s="573" t="s">
        <v>59</v>
      </c>
      <c r="D362" s="573" t="s">
        <v>60</v>
      </c>
      <c r="E362" s="573" t="s">
        <v>23</v>
      </c>
      <c r="F362" s="576" t="s">
        <v>9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8"/>
      <c r="R362" s="576" t="s">
        <v>10</v>
      </c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9"/>
    </row>
    <row r="363" spans="1:61" ht="51.75" thickBot="1" x14ac:dyDescent="0.3">
      <c r="A363" s="570"/>
      <c r="B363" s="572"/>
      <c r="C363" s="574"/>
      <c r="D363" s="575"/>
      <c r="E363" s="575"/>
      <c r="F363" s="8" t="s">
        <v>14</v>
      </c>
      <c r="G363" s="95" t="s">
        <v>13</v>
      </c>
      <c r="H363" s="95" t="s">
        <v>57</v>
      </c>
      <c r="I363" s="1" t="s">
        <v>4</v>
      </c>
      <c r="J363" s="1" t="s">
        <v>5</v>
      </c>
      <c r="K363" s="1" t="s">
        <v>6</v>
      </c>
      <c r="L363" s="95" t="s">
        <v>64</v>
      </c>
      <c r="M363" s="557" t="s">
        <v>7</v>
      </c>
      <c r="N363" s="558"/>
      <c r="O363" s="1" t="s">
        <v>0</v>
      </c>
      <c r="P363" s="1" t="s">
        <v>1</v>
      </c>
      <c r="Q363" s="95" t="s">
        <v>61</v>
      </c>
      <c r="R363" s="8" t="s">
        <v>14</v>
      </c>
      <c r="S363" s="95" t="s">
        <v>12</v>
      </c>
      <c r="T363" s="95" t="s">
        <v>11</v>
      </c>
      <c r="U363" s="1" t="s">
        <v>4</v>
      </c>
      <c r="V363" s="1" t="s">
        <v>5</v>
      </c>
      <c r="W363" s="1" t="s">
        <v>6</v>
      </c>
      <c r="X363" s="95" t="s">
        <v>65</v>
      </c>
      <c r="Y363" s="557" t="s">
        <v>7</v>
      </c>
      <c r="Z363" s="558"/>
      <c r="AA363" s="1" t="s">
        <v>0</v>
      </c>
      <c r="AB363" s="102" t="s">
        <v>1</v>
      </c>
      <c r="AC363" s="105" t="s">
        <v>15</v>
      </c>
    </row>
    <row r="364" spans="1:61" x14ac:dyDescent="0.25">
      <c r="A364" s="89" t="s">
        <v>26</v>
      </c>
      <c r="B364" s="559">
        <v>1997</v>
      </c>
      <c r="C364" s="78">
        <v>18.91</v>
      </c>
      <c r="D364" s="79">
        <v>2446</v>
      </c>
      <c r="E364" s="31">
        <f t="shared" ref="E364:E393" si="284">D364/C364</f>
        <v>129.34955050237969</v>
      </c>
      <c r="F364" s="64">
        <f t="shared" ref="F364:F380" si="285">G364/C364</f>
        <v>4</v>
      </c>
      <c r="G364" s="65">
        <v>75.64</v>
      </c>
      <c r="H364" s="66">
        <v>9784</v>
      </c>
      <c r="I364" s="65">
        <v>18</v>
      </c>
      <c r="J364" s="66">
        <v>1844</v>
      </c>
      <c r="K364" s="66">
        <v>41030</v>
      </c>
      <c r="L364" s="135">
        <v>39370</v>
      </c>
      <c r="M364" s="67" t="s">
        <v>8</v>
      </c>
      <c r="N364" s="68">
        <f t="shared" ref="N364:N404" si="286">H364/J364</f>
        <v>5.3058568329718003</v>
      </c>
      <c r="O364" s="69">
        <f t="shared" ref="O364:O404" si="287">K364/J364</f>
        <v>22.250542299349242</v>
      </c>
      <c r="P364" s="70">
        <f t="shared" ref="P364:P393" si="288">K364/C364</f>
        <v>2169.751454257007</v>
      </c>
      <c r="Q364" s="100">
        <f t="shared" ref="Q364:Q380" si="289">J364/D364</f>
        <v>0.75388389206868356</v>
      </c>
      <c r="R364" s="64">
        <f t="shared" ref="R364:R380" si="290">S364/C364</f>
        <v>31</v>
      </c>
      <c r="S364" s="71">
        <f t="shared" ref="S364:X379" si="291">G364+S313</f>
        <v>586.21</v>
      </c>
      <c r="T364" s="72">
        <f t="shared" si="291"/>
        <v>75826</v>
      </c>
      <c r="U364" s="71">
        <f t="shared" si="291"/>
        <v>131</v>
      </c>
      <c r="V364" s="72">
        <f t="shared" si="291"/>
        <v>13199</v>
      </c>
      <c r="W364" s="72">
        <f t="shared" si="291"/>
        <v>293110</v>
      </c>
      <c r="X364" s="72">
        <f t="shared" si="291"/>
        <v>279490</v>
      </c>
      <c r="Y364" s="67" t="s">
        <v>8</v>
      </c>
      <c r="Z364" s="21">
        <f t="shared" ref="Z364:Z404" si="292">T364/V364</f>
        <v>5.7448291537237672</v>
      </c>
      <c r="AA364" s="22">
        <f t="shared" ref="AA364:AA404" si="293">W364/V364</f>
        <v>22.206985377680127</v>
      </c>
      <c r="AB364" s="103">
        <f t="shared" ref="AB364:AB404" si="294">W364/C364</f>
        <v>15500.264410364885</v>
      </c>
      <c r="AC364" s="106">
        <f t="shared" ref="AC364:AC380" si="295">V364/D364</f>
        <v>5.3961569910057232</v>
      </c>
      <c r="AE364" s="205">
        <v>1890.5341089370704</v>
      </c>
      <c r="AF364" s="132">
        <f>AE364-P364</f>
        <v>-279.21734531993661</v>
      </c>
      <c r="AH364" s="205">
        <v>14683.76520359598</v>
      </c>
      <c r="AI364" s="132">
        <f>AH364-AB364</f>
        <v>-816.49920676890542</v>
      </c>
      <c r="BE364" s="66">
        <v>1844</v>
      </c>
      <c r="BF364" s="66">
        <v>41350</v>
      </c>
    </row>
    <row r="365" spans="1:61" x14ac:dyDescent="0.25">
      <c r="A365" s="90" t="s">
        <v>27</v>
      </c>
      <c r="B365" s="560"/>
      <c r="C365" s="27">
        <v>16.41</v>
      </c>
      <c r="D365" s="28">
        <v>2028</v>
      </c>
      <c r="E365" s="16">
        <f t="shared" si="284"/>
        <v>123.58318098720292</v>
      </c>
      <c r="F365" s="17">
        <f t="shared" si="285"/>
        <v>4</v>
      </c>
      <c r="G365" s="18">
        <v>65.64</v>
      </c>
      <c r="H365" s="19">
        <v>8112</v>
      </c>
      <c r="I365" s="18">
        <v>18</v>
      </c>
      <c r="J365" s="19">
        <v>1205</v>
      </c>
      <c r="K365" s="19">
        <v>28610</v>
      </c>
      <c r="L365" s="136">
        <v>27460</v>
      </c>
      <c r="M365" s="20" t="s">
        <v>8</v>
      </c>
      <c r="N365" s="21">
        <f t="shared" si="286"/>
        <v>6.7319502074688797</v>
      </c>
      <c r="O365" s="22">
        <f t="shared" si="287"/>
        <v>23.742738589211619</v>
      </c>
      <c r="P365" s="23">
        <f t="shared" si="288"/>
        <v>1743.4491163924436</v>
      </c>
      <c r="Q365" s="100">
        <f t="shared" si="289"/>
        <v>0.59418145956607493</v>
      </c>
      <c r="R365" s="17">
        <f t="shared" si="290"/>
        <v>31</v>
      </c>
      <c r="S365" s="24">
        <f t="shared" si="291"/>
        <v>508.71</v>
      </c>
      <c r="T365" s="25">
        <f t="shared" si="291"/>
        <v>62868</v>
      </c>
      <c r="U365" s="24">
        <f t="shared" si="291"/>
        <v>135</v>
      </c>
      <c r="V365" s="25">
        <f t="shared" si="291"/>
        <v>10150</v>
      </c>
      <c r="W365" s="25">
        <f t="shared" si="291"/>
        <v>243220</v>
      </c>
      <c r="X365" s="72">
        <f t="shared" si="291"/>
        <v>231500</v>
      </c>
      <c r="Y365" s="20" t="s">
        <v>8</v>
      </c>
      <c r="Z365" s="21">
        <f t="shared" si="292"/>
        <v>6.1938916256157635</v>
      </c>
      <c r="AA365" s="22">
        <f t="shared" si="293"/>
        <v>23.96256157635468</v>
      </c>
      <c r="AB365" s="103">
        <f t="shared" si="294"/>
        <v>14821.450335161488</v>
      </c>
      <c r="AC365" s="106">
        <f t="shared" si="295"/>
        <v>5.0049309664694279</v>
      </c>
      <c r="AE365" s="205">
        <v>2146.2522851919562</v>
      </c>
      <c r="AF365" s="132">
        <f t="shared" ref="AF365:AF402" si="296">AE365-P365</f>
        <v>402.8031687995126</v>
      </c>
      <c r="AH365" s="205">
        <v>14112.126751980499</v>
      </c>
      <c r="AI365" s="132">
        <f t="shared" ref="AI365:AI402" si="297">AH365-AB365</f>
        <v>-709.32358318098886</v>
      </c>
      <c r="BE365" s="19">
        <v>1205</v>
      </c>
      <c r="BF365" s="19">
        <v>28830</v>
      </c>
    </row>
    <row r="366" spans="1:61" x14ac:dyDescent="0.25">
      <c r="A366" s="90" t="s">
        <v>28</v>
      </c>
      <c r="B366" s="560"/>
      <c r="C366" s="27">
        <v>18.7</v>
      </c>
      <c r="D366" s="28">
        <v>2286</v>
      </c>
      <c r="E366" s="16">
        <f t="shared" si="284"/>
        <v>122.24598930481284</v>
      </c>
      <c r="F366" s="17">
        <f t="shared" si="285"/>
        <v>5</v>
      </c>
      <c r="G366" s="18">
        <v>93.5</v>
      </c>
      <c r="H366" s="19">
        <v>11430</v>
      </c>
      <c r="I366" s="18">
        <v>26</v>
      </c>
      <c r="J366" s="19">
        <v>2071</v>
      </c>
      <c r="K366" s="19">
        <v>49250</v>
      </c>
      <c r="L366" s="136">
        <v>47260</v>
      </c>
      <c r="M366" s="20" t="s">
        <v>8</v>
      </c>
      <c r="N366" s="21">
        <f t="shared" si="286"/>
        <v>5.51907291163689</v>
      </c>
      <c r="O366" s="22">
        <f t="shared" si="287"/>
        <v>23.780782230806373</v>
      </c>
      <c r="P366" s="23">
        <f t="shared" si="288"/>
        <v>2633.6898395721928</v>
      </c>
      <c r="Q366" s="100">
        <f t="shared" si="289"/>
        <v>0.90594925634295709</v>
      </c>
      <c r="R366" s="17">
        <f t="shared" si="290"/>
        <v>31.000000000000004</v>
      </c>
      <c r="S366" s="24">
        <f t="shared" si="291"/>
        <v>579.70000000000005</v>
      </c>
      <c r="T366" s="25">
        <f t="shared" si="291"/>
        <v>70866</v>
      </c>
      <c r="U366" s="24">
        <f t="shared" si="291"/>
        <v>150</v>
      </c>
      <c r="V366" s="25">
        <f t="shared" si="291"/>
        <v>12269</v>
      </c>
      <c r="W366" s="25">
        <f t="shared" si="291"/>
        <v>296070</v>
      </c>
      <c r="X366" s="72">
        <f t="shared" si="291"/>
        <v>282290</v>
      </c>
      <c r="Y366" s="20" t="s">
        <v>8</v>
      </c>
      <c r="Z366" s="21">
        <f t="shared" si="292"/>
        <v>5.7760208655962177</v>
      </c>
      <c r="AA366" s="22">
        <f t="shared" si="293"/>
        <v>24.131551063656371</v>
      </c>
      <c r="AB366" s="103">
        <f t="shared" si="294"/>
        <v>15832.620320855616</v>
      </c>
      <c r="AC366" s="106">
        <f t="shared" si="295"/>
        <v>5.3670166229221348</v>
      </c>
      <c r="AE366" s="205">
        <v>2473.2620320855617</v>
      </c>
      <c r="AF366" s="132">
        <f t="shared" si="296"/>
        <v>-160.42780748663108</v>
      </c>
      <c r="AH366" s="205">
        <v>15365.240641711231</v>
      </c>
      <c r="AI366" s="132">
        <f t="shared" si="297"/>
        <v>-467.37967914438559</v>
      </c>
      <c r="BE366" s="19">
        <v>2071</v>
      </c>
      <c r="BF366" s="19">
        <v>49630</v>
      </c>
    </row>
    <row r="367" spans="1:61" x14ac:dyDescent="0.25">
      <c r="A367" s="90" t="s">
        <v>29</v>
      </c>
      <c r="B367" s="560"/>
      <c r="C367" s="27">
        <v>17.149999999999999</v>
      </c>
      <c r="D367" s="28">
        <v>2151</v>
      </c>
      <c r="E367" s="16">
        <f t="shared" si="284"/>
        <v>125.42274052478135</v>
      </c>
      <c r="F367" s="17">
        <f t="shared" si="285"/>
        <v>5</v>
      </c>
      <c r="G367" s="18">
        <v>85.75</v>
      </c>
      <c r="H367" s="19">
        <v>10755</v>
      </c>
      <c r="I367" s="18">
        <v>20</v>
      </c>
      <c r="J367" s="19">
        <v>1737</v>
      </c>
      <c r="K367" s="19">
        <v>41280</v>
      </c>
      <c r="L367" s="136">
        <v>39610</v>
      </c>
      <c r="M367" s="20" t="s">
        <v>8</v>
      </c>
      <c r="N367" s="21">
        <f t="shared" si="286"/>
        <v>6.1917098445595853</v>
      </c>
      <c r="O367" s="22">
        <f t="shared" si="287"/>
        <v>23.76511226252159</v>
      </c>
      <c r="P367" s="23">
        <f t="shared" si="288"/>
        <v>2406.9970845481052</v>
      </c>
      <c r="Q367" s="100">
        <f t="shared" si="289"/>
        <v>0.80753138075313813</v>
      </c>
      <c r="R367" s="17">
        <f t="shared" si="290"/>
        <v>31.358600583090379</v>
      </c>
      <c r="S367" s="24">
        <f t="shared" si="291"/>
        <v>537.79999999999995</v>
      </c>
      <c r="T367" s="25">
        <f t="shared" si="291"/>
        <v>67453</v>
      </c>
      <c r="U367" s="24">
        <f t="shared" si="291"/>
        <v>131</v>
      </c>
      <c r="V367" s="25">
        <f t="shared" si="291"/>
        <v>11609</v>
      </c>
      <c r="W367" s="25">
        <f t="shared" si="291"/>
        <v>280910</v>
      </c>
      <c r="X367" s="72">
        <f t="shared" si="291"/>
        <v>267660</v>
      </c>
      <c r="Y367" s="20" t="s">
        <v>8</v>
      </c>
      <c r="Z367" s="21">
        <f t="shared" si="292"/>
        <v>5.810405719700233</v>
      </c>
      <c r="AA367" s="22">
        <f t="shared" si="293"/>
        <v>24.197605306227928</v>
      </c>
      <c r="AB367" s="103">
        <f t="shared" si="294"/>
        <v>16379.591836734695</v>
      </c>
      <c r="AC367" s="106">
        <f t="shared" si="295"/>
        <v>5.3970246397024644</v>
      </c>
      <c r="AE367" s="205">
        <v>2450.1457725947525</v>
      </c>
      <c r="AF367" s="132">
        <f t="shared" si="296"/>
        <v>43.148688046647294</v>
      </c>
      <c r="AH367" s="205">
        <v>15803.498542274054</v>
      </c>
      <c r="AI367" s="132">
        <f t="shared" si="297"/>
        <v>-576.09329446064112</v>
      </c>
      <c r="BE367" s="19">
        <v>1737</v>
      </c>
      <c r="BF367" s="19">
        <v>41600</v>
      </c>
    </row>
    <row r="368" spans="1:61" x14ac:dyDescent="0.25">
      <c r="A368" s="90" t="s">
        <v>30</v>
      </c>
      <c r="B368" s="560"/>
      <c r="C368" s="27">
        <v>16.600000000000001</v>
      </c>
      <c r="D368" s="28">
        <v>2133</v>
      </c>
      <c r="E368" s="16">
        <f t="shared" si="284"/>
        <v>128.49397590361446</v>
      </c>
      <c r="F368" s="17">
        <f t="shared" si="285"/>
        <v>5</v>
      </c>
      <c r="G368" s="18">
        <v>83</v>
      </c>
      <c r="H368" s="19">
        <v>10665</v>
      </c>
      <c r="I368" s="18">
        <v>21</v>
      </c>
      <c r="J368" s="19">
        <v>1523</v>
      </c>
      <c r="K368" s="19">
        <v>36240</v>
      </c>
      <c r="L368" s="136">
        <v>34780</v>
      </c>
      <c r="M368" s="20" t="s">
        <v>8</v>
      </c>
      <c r="N368" s="21">
        <f t="shared" si="286"/>
        <v>7.0026263952724888</v>
      </c>
      <c r="O368" s="22">
        <f t="shared" si="287"/>
        <v>23.795141168745896</v>
      </c>
      <c r="P368" s="23">
        <f t="shared" si="288"/>
        <v>2183.1325301204815</v>
      </c>
      <c r="Q368" s="100">
        <f t="shared" si="289"/>
        <v>0.71401781528363806</v>
      </c>
      <c r="R368" s="17">
        <f t="shared" si="290"/>
        <v>32</v>
      </c>
      <c r="S368" s="24">
        <f t="shared" si="291"/>
        <v>531.20000000000005</v>
      </c>
      <c r="T368" s="25">
        <f t="shared" si="291"/>
        <v>68256</v>
      </c>
      <c r="U368" s="24">
        <f t="shared" si="291"/>
        <v>132</v>
      </c>
      <c r="V368" s="25">
        <f t="shared" si="291"/>
        <v>11142</v>
      </c>
      <c r="W368" s="25">
        <f t="shared" si="291"/>
        <v>271030</v>
      </c>
      <c r="X368" s="72">
        <f t="shared" si="291"/>
        <v>258230</v>
      </c>
      <c r="Y368" s="20" t="s">
        <v>8</v>
      </c>
      <c r="Z368" s="21">
        <f t="shared" si="292"/>
        <v>6.1260096930533114</v>
      </c>
      <c r="AA368" s="22">
        <f t="shared" si="293"/>
        <v>24.325076287919583</v>
      </c>
      <c r="AB368" s="103">
        <f t="shared" si="294"/>
        <v>16327.108433734938</v>
      </c>
      <c r="AC368" s="106">
        <f t="shared" si="295"/>
        <v>5.2236286919831221</v>
      </c>
      <c r="AE368" s="205">
        <v>2252.4096385542166</v>
      </c>
      <c r="AF368" s="132">
        <f t="shared" si="296"/>
        <v>69.277108433735066</v>
      </c>
      <c r="AH368" s="205">
        <v>15283.13253012048</v>
      </c>
      <c r="AI368" s="132">
        <f t="shared" si="297"/>
        <v>-1043.9759036144587</v>
      </c>
      <c r="BE368" s="19">
        <v>1523</v>
      </c>
      <c r="BF368" s="19">
        <v>36520</v>
      </c>
    </row>
    <row r="369" spans="1:58" x14ac:dyDescent="0.25">
      <c r="A369" s="90" t="s">
        <v>31</v>
      </c>
      <c r="B369" s="560"/>
      <c r="C369" s="27">
        <v>14.28</v>
      </c>
      <c r="D369" s="28">
        <v>1762</v>
      </c>
      <c r="E369" s="16">
        <f t="shared" si="284"/>
        <v>123.38935574229693</v>
      </c>
      <c r="F369" s="17">
        <f t="shared" si="285"/>
        <v>4</v>
      </c>
      <c r="G369" s="18">
        <v>57.12</v>
      </c>
      <c r="H369" s="19">
        <v>7048</v>
      </c>
      <c r="I369" s="18">
        <v>16</v>
      </c>
      <c r="J369" s="19">
        <v>1205</v>
      </c>
      <c r="K369" s="19">
        <v>27290</v>
      </c>
      <c r="L369" s="136">
        <v>26190</v>
      </c>
      <c r="M369" s="20" t="s">
        <v>8</v>
      </c>
      <c r="N369" s="21">
        <f t="shared" si="286"/>
        <v>5.8489626556016594</v>
      </c>
      <c r="O369" s="22">
        <f t="shared" si="287"/>
        <v>22.647302904564317</v>
      </c>
      <c r="P369" s="23">
        <f t="shared" si="288"/>
        <v>1911.0644257703082</v>
      </c>
      <c r="Q369" s="100">
        <f t="shared" si="289"/>
        <v>0.6838819523269013</v>
      </c>
      <c r="R369" s="17">
        <f t="shared" si="290"/>
        <v>30.999999999999996</v>
      </c>
      <c r="S369" s="24">
        <f t="shared" si="291"/>
        <v>442.67999999999995</v>
      </c>
      <c r="T369" s="25">
        <f t="shared" si="291"/>
        <v>54622</v>
      </c>
      <c r="U369" s="24">
        <f t="shared" si="291"/>
        <v>121</v>
      </c>
      <c r="V369" s="25">
        <f t="shared" si="291"/>
        <v>9113</v>
      </c>
      <c r="W369" s="25">
        <f t="shared" si="291"/>
        <v>202920</v>
      </c>
      <c r="X369" s="72">
        <f t="shared" si="291"/>
        <v>193350</v>
      </c>
      <c r="Y369" s="20" t="s">
        <v>8</v>
      </c>
      <c r="Z369" s="21">
        <f t="shared" si="292"/>
        <v>5.9938549325139912</v>
      </c>
      <c r="AA369" s="22">
        <f t="shared" si="293"/>
        <v>22.267090968945464</v>
      </c>
      <c r="AB369" s="103">
        <f t="shared" si="294"/>
        <v>14210.084033613446</v>
      </c>
      <c r="AC369" s="106">
        <f t="shared" si="295"/>
        <v>5.171963677639047</v>
      </c>
      <c r="AE369" s="205">
        <v>2207.2829131652661</v>
      </c>
      <c r="AF369" s="132">
        <f t="shared" si="296"/>
        <v>296.21848739495795</v>
      </c>
      <c r="AH369" s="205">
        <v>14160.364145658265</v>
      </c>
      <c r="AI369" s="132">
        <f t="shared" si="297"/>
        <v>-49.719887955181548</v>
      </c>
      <c r="BE369" s="19">
        <v>1205</v>
      </c>
      <c r="BF369" s="19">
        <v>27500</v>
      </c>
    </row>
    <row r="370" spans="1:58" x14ac:dyDescent="0.25">
      <c r="A370" s="90" t="s">
        <v>32</v>
      </c>
      <c r="B370" s="560"/>
      <c r="C370" s="27">
        <v>19.53</v>
      </c>
      <c r="D370" s="28">
        <v>2423</v>
      </c>
      <c r="E370" s="16">
        <f t="shared" si="284"/>
        <v>124.06554019457245</v>
      </c>
      <c r="F370" s="17">
        <f t="shared" si="285"/>
        <v>4</v>
      </c>
      <c r="G370" s="18">
        <v>78.12</v>
      </c>
      <c r="H370" s="19">
        <v>9692</v>
      </c>
      <c r="I370" s="18">
        <v>21</v>
      </c>
      <c r="J370" s="19">
        <v>1605</v>
      </c>
      <c r="K370" s="19">
        <v>38890</v>
      </c>
      <c r="L370" s="136">
        <v>37320</v>
      </c>
      <c r="M370" s="20" t="s">
        <v>8</v>
      </c>
      <c r="N370" s="21">
        <f t="shared" si="286"/>
        <v>6.0386292834890964</v>
      </c>
      <c r="O370" s="22">
        <f t="shared" si="287"/>
        <v>24.230529595015575</v>
      </c>
      <c r="P370" s="23">
        <f t="shared" si="288"/>
        <v>1991.2954429083461</v>
      </c>
      <c r="Q370" s="100">
        <f t="shared" si="289"/>
        <v>0.66240198101527037</v>
      </c>
      <c r="R370" s="17">
        <f t="shared" si="290"/>
        <v>31</v>
      </c>
      <c r="S370" s="24">
        <f t="shared" si="291"/>
        <v>605.43000000000006</v>
      </c>
      <c r="T370" s="25">
        <f t="shared" si="291"/>
        <v>75113</v>
      </c>
      <c r="U370" s="24">
        <f t="shared" si="291"/>
        <v>148</v>
      </c>
      <c r="V370" s="25">
        <f t="shared" si="291"/>
        <v>12445</v>
      </c>
      <c r="W370" s="25">
        <f t="shared" si="291"/>
        <v>302370</v>
      </c>
      <c r="X370" s="72">
        <f t="shared" si="291"/>
        <v>288270</v>
      </c>
      <c r="Y370" s="20" t="s">
        <v>8</v>
      </c>
      <c r="Z370" s="21">
        <f t="shared" si="292"/>
        <v>6.0355966251506628</v>
      </c>
      <c r="AA370" s="22">
        <f t="shared" si="293"/>
        <v>24.296504620329451</v>
      </c>
      <c r="AB370" s="103">
        <f t="shared" si="294"/>
        <v>15482.334869431643</v>
      </c>
      <c r="AC370" s="106">
        <f t="shared" si="295"/>
        <v>5.1361947998349153</v>
      </c>
      <c r="AE370" s="205">
        <v>2274.4495647721451</v>
      </c>
      <c r="AF370" s="132">
        <f t="shared" si="296"/>
        <v>283.15412186379899</v>
      </c>
      <c r="AH370" s="205">
        <v>15504.864311315923</v>
      </c>
      <c r="AI370" s="132">
        <f t="shared" si="297"/>
        <v>22.529441884280459</v>
      </c>
      <c r="BE370" s="19">
        <v>1605</v>
      </c>
      <c r="BF370" s="19">
        <v>39200</v>
      </c>
    </row>
    <row r="371" spans="1:58" x14ac:dyDescent="0.25">
      <c r="A371" s="90" t="s">
        <v>33</v>
      </c>
      <c r="B371" s="560"/>
      <c r="C371" s="27">
        <v>19.88</v>
      </c>
      <c r="D371" s="28">
        <v>2473</v>
      </c>
      <c r="E371" s="16">
        <f t="shared" si="284"/>
        <v>124.39637826961771</v>
      </c>
      <c r="F371" s="17">
        <f t="shared" si="285"/>
        <v>5.0000000000000009</v>
      </c>
      <c r="G371" s="18">
        <v>99.4</v>
      </c>
      <c r="H371" s="19">
        <v>12365</v>
      </c>
      <c r="I371" s="18">
        <v>25</v>
      </c>
      <c r="J371" s="19">
        <v>2094</v>
      </c>
      <c r="K371" s="19">
        <v>49790</v>
      </c>
      <c r="L371" s="136">
        <v>47780</v>
      </c>
      <c r="M371" s="20" t="s">
        <v>8</v>
      </c>
      <c r="N371" s="21">
        <f t="shared" si="286"/>
        <v>5.9049665711556827</v>
      </c>
      <c r="O371" s="22">
        <f t="shared" si="287"/>
        <v>23.777459407831902</v>
      </c>
      <c r="P371" s="23">
        <f t="shared" si="288"/>
        <v>2504.5271629778672</v>
      </c>
      <c r="Q371" s="100">
        <f t="shared" si="289"/>
        <v>0.84674484431864128</v>
      </c>
      <c r="R371" s="17">
        <f t="shared" si="290"/>
        <v>31.150905432595575</v>
      </c>
      <c r="S371" s="24">
        <f t="shared" si="291"/>
        <v>619.28</v>
      </c>
      <c r="T371" s="25">
        <f t="shared" si="291"/>
        <v>77036</v>
      </c>
      <c r="U371" s="24">
        <f t="shared" si="291"/>
        <v>158</v>
      </c>
      <c r="V371" s="25">
        <f t="shared" si="291"/>
        <v>13583</v>
      </c>
      <c r="W371" s="25">
        <f t="shared" si="291"/>
        <v>325780</v>
      </c>
      <c r="X371" s="72">
        <f t="shared" si="291"/>
        <v>310530</v>
      </c>
      <c r="Y371" s="20" t="s">
        <v>8</v>
      </c>
      <c r="Z371" s="21">
        <f t="shared" si="292"/>
        <v>5.671501141132298</v>
      </c>
      <c r="AA371" s="22">
        <f t="shared" si="293"/>
        <v>23.984392255024662</v>
      </c>
      <c r="AB371" s="103">
        <f t="shared" si="294"/>
        <v>16387.323943661973</v>
      </c>
      <c r="AC371" s="106">
        <f t="shared" si="295"/>
        <v>5.4925192074403562</v>
      </c>
      <c r="AE371" s="205">
        <v>2621.7303822937629</v>
      </c>
      <c r="AF371" s="132">
        <f t="shared" si="296"/>
        <v>117.20321931589569</v>
      </c>
      <c r="AH371" s="205">
        <v>16734.406438631791</v>
      </c>
      <c r="AI371" s="132">
        <f t="shared" si="297"/>
        <v>347.08249496981807</v>
      </c>
      <c r="BE371" s="19">
        <v>2094</v>
      </c>
      <c r="BF371" s="19">
        <v>50180</v>
      </c>
    </row>
    <row r="372" spans="1:58" x14ac:dyDescent="0.25">
      <c r="A372" s="90" t="s">
        <v>34</v>
      </c>
      <c r="B372" s="560"/>
      <c r="C372" s="27">
        <v>19.899999999999999</v>
      </c>
      <c r="D372" s="28">
        <v>2485</v>
      </c>
      <c r="E372" s="16">
        <f t="shared" si="284"/>
        <v>124.87437185929649</v>
      </c>
      <c r="F372" s="17">
        <f t="shared" si="285"/>
        <v>5</v>
      </c>
      <c r="G372" s="18">
        <v>99.5</v>
      </c>
      <c r="H372" s="19">
        <v>12425</v>
      </c>
      <c r="I372" s="18">
        <v>24</v>
      </c>
      <c r="J372" s="19">
        <v>2422</v>
      </c>
      <c r="K372" s="19">
        <v>57760</v>
      </c>
      <c r="L372" s="136">
        <v>55430</v>
      </c>
      <c r="M372" s="20" t="s">
        <v>8</v>
      </c>
      <c r="N372" s="21">
        <f t="shared" si="286"/>
        <v>5.1300578034682083</v>
      </c>
      <c r="O372" s="22">
        <f t="shared" si="287"/>
        <v>23.84805945499587</v>
      </c>
      <c r="P372" s="23">
        <f t="shared" si="288"/>
        <v>2902.5125628140704</v>
      </c>
      <c r="Q372" s="100">
        <f t="shared" si="289"/>
        <v>0.9746478873239437</v>
      </c>
      <c r="R372" s="17">
        <f t="shared" si="290"/>
        <v>31.201005025125628</v>
      </c>
      <c r="S372" s="24">
        <f t="shared" si="291"/>
        <v>620.9</v>
      </c>
      <c r="T372" s="25">
        <f t="shared" si="291"/>
        <v>77534</v>
      </c>
      <c r="U372" s="24">
        <f t="shared" si="291"/>
        <v>150</v>
      </c>
      <c r="V372" s="25">
        <f t="shared" si="291"/>
        <v>14186</v>
      </c>
      <c r="W372" s="25">
        <f t="shared" si="291"/>
        <v>343610</v>
      </c>
      <c r="X372" s="72">
        <f t="shared" si="291"/>
        <v>327590</v>
      </c>
      <c r="Y372" s="20" t="s">
        <v>8</v>
      </c>
      <c r="Z372" s="21">
        <f t="shared" si="292"/>
        <v>5.4655293951783452</v>
      </c>
      <c r="AA372" s="22">
        <f t="shared" si="293"/>
        <v>24.221767940222755</v>
      </c>
      <c r="AB372" s="103">
        <f t="shared" si="294"/>
        <v>17266.834170854272</v>
      </c>
      <c r="AC372" s="106">
        <f t="shared" si="295"/>
        <v>5.708651911468813</v>
      </c>
      <c r="AE372" s="205">
        <v>2591.9597989949752</v>
      </c>
      <c r="AF372" s="132">
        <f t="shared" si="296"/>
        <v>-310.55276381909516</v>
      </c>
      <c r="AH372" s="205">
        <v>17301.507537688445</v>
      </c>
      <c r="AI372" s="132">
        <f t="shared" si="297"/>
        <v>34.673366834173066</v>
      </c>
      <c r="BE372" s="19">
        <v>2422</v>
      </c>
      <c r="BF372" s="19">
        <v>58210</v>
      </c>
    </row>
    <row r="373" spans="1:58" x14ac:dyDescent="0.25">
      <c r="A373" s="90" t="s">
        <v>35</v>
      </c>
      <c r="B373" s="560"/>
      <c r="C373" s="27">
        <v>16.489999999999998</v>
      </c>
      <c r="D373" s="28">
        <v>2171</v>
      </c>
      <c r="E373" s="16">
        <f t="shared" si="284"/>
        <v>131.65554881746513</v>
      </c>
      <c r="F373" s="17">
        <f t="shared" si="285"/>
        <v>4.6361431170406311</v>
      </c>
      <c r="G373" s="18">
        <v>76.45</v>
      </c>
      <c r="H373" s="19">
        <v>10065</v>
      </c>
      <c r="I373" s="18">
        <v>20</v>
      </c>
      <c r="J373" s="19">
        <v>1664</v>
      </c>
      <c r="K373" s="19">
        <v>40240</v>
      </c>
      <c r="L373" s="136">
        <v>38620</v>
      </c>
      <c r="M373" s="20" t="s">
        <v>8</v>
      </c>
      <c r="N373" s="21">
        <f t="shared" si="286"/>
        <v>6.048677884615385</v>
      </c>
      <c r="O373" s="22">
        <f t="shared" si="287"/>
        <v>24.182692307692307</v>
      </c>
      <c r="P373" s="23">
        <f t="shared" si="288"/>
        <v>2440.2668283808371</v>
      </c>
      <c r="Q373" s="100">
        <f t="shared" si="289"/>
        <v>0.76646706586826352</v>
      </c>
      <c r="R373" s="17">
        <f t="shared" si="290"/>
        <v>31.636143117040632</v>
      </c>
      <c r="S373" s="24">
        <f t="shared" si="291"/>
        <v>521.67999999999995</v>
      </c>
      <c r="T373" s="25">
        <f t="shared" si="291"/>
        <v>68682</v>
      </c>
      <c r="U373" s="24">
        <f t="shared" si="291"/>
        <v>139</v>
      </c>
      <c r="V373" s="25">
        <f t="shared" si="291"/>
        <v>11377</v>
      </c>
      <c r="W373" s="25">
        <f t="shared" si="291"/>
        <v>279120</v>
      </c>
      <c r="X373" s="72">
        <f t="shared" si="291"/>
        <v>266090</v>
      </c>
      <c r="Y373" s="20" t="s">
        <v>8</v>
      </c>
      <c r="Z373" s="21">
        <f t="shared" si="292"/>
        <v>6.0369165860947529</v>
      </c>
      <c r="AA373" s="22">
        <f t="shared" si="293"/>
        <v>24.53370835896985</v>
      </c>
      <c r="AB373" s="103">
        <f t="shared" si="294"/>
        <v>16926.622195269862</v>
      </c>
      <c r="AC373" s="106">
        <f t="shared" si="295"/>
        <v>5.2404421925380014</v>
      </c>
      <c r="AE373" s="205">
        <v>2534.2631898120076</v>
      </c>
      <c r="AF373" s="132">
        <f t="shared" si="296"/>
        <v>93.996361431170499</v>
      </c>
      <c r="AH373" s="205">
        <v>17426.318981200729</v>
      </c>
      <c r="AI373" s="132">
        <f t="shared" si="297"/>
        <v>499.69678593086792</v>
      </c>
      <c r="BE373" s="19">
        <v>1664</v>
      </c>
      <c r="BF373" s="19">
        <v>40550</v>
      </c>
    </row>
    <row r="374" spans="1:58" x14ac:dyDescent="0.25">
      <c r="A374" s="90" t="s">
        <v>36</v>
      </c>
      <c r="B374" s="560"/>
      <c r="C374" s="27">
        <v>19.05</v>
      </c>
      <c r="D374" s="28">
        <v>2490</v>
      </c>
      <c r="E374" s="16">
        <f t="shared" si="284"/>
        <v>130.70866141732282</v>
      </c>
      <c r="F374" s="17">
        <f t="shared" si="285"/>
        <v>4</v>
      </c>
      <c r="G374" s="18">
        <v>76.2</v>
      </c>
      <c r="H374" s="19">
        <v>9960</v>
      </c>
      <c r="I374" s="18">
        <v>20</v>
      </c>
      <c r="J374" s="19">
        <v>1596</v>
      </c>
      <c r="K374" s="19">
        <v>38560</v>
      </c>
      <c r="L374" s="136">
        <v>37000</v>
      </c>
      <c r="M374" s="20" t="s">
        <v>8</v>
      </c>
      <c r="N374" s="21">
        <f t="shared" si="286"/>
        <v>6.2406015037593985</v>
      </c>
      <c r="O374" s="22">
        <f t="shared" si="287"/>
        <v>24.160401002506266</v>
      </c>
      <c r="P374" s="23">
        <f t="shared" si="288"/>
        <v>2024.1469816272966</v>
      </c>
      <c r="Q374" s="100">
        <f t="shared" si="289"/>
        <v>0.64096385542168677</v>
      </c>
      <c r="R374" s="17">
        <f t="shared" si="290"/>
        <v>30.580052493438316</v>
      </c>
      <c r="S374" s="24">
        <f t="shared" si="291"/>
        <v>582.54999999999995</v>
      </c>
      <c r="T374" s="25">
        <f t="shared" si="291"/>
        <v>76144</v>
      </c>
      <c r="U374" s="24">
        <f t="shared" si="291"/>
        <v>151</v>
      </c>
      <c r="V374" s="25">
        <f t="shared" si="291"/>
        <v>12497</v>
      </c>
      <c r="W374" s="25">
        <f t="shared" si="291"/>
        <v>303410</v>
      </c>
      <c r="X374" s="72">
        <f t="shared" si="291"/>
        <v>289190</v>
      </c>
      <c r="Y374" s="20" t="s">
        <v>8</v>
      </c>
      <c r="Z374" s="21">
        <f t="shared" si="292"/>
        <v>6.0929823157557816</v>
      </c>
      <c r="AA374" s="22">
        <f t="shared" si="293"/>
        <v>24.278626870448907</v>
      </c>
      <c r="AB374" s="103">
        <f t="shared" si="294"/>
        <v>15927.034120734908</v>
      </c>
      <c r="AC374" s="106">
        <f t="shared" si="295"/>
        <v>5.018875502008032</v>
      </c>
      <c r="AE374" s="205">
        <v>2789.5013123359581</v>
      </c>
      <c r="AF374" s="132">
        <f t="shared" si="296"/>
        <v>765.35433070866156</v>
      </c>
      <c r="AH374" s="205">
        <v>18119.685039370077</v>
      </c>
      <c r="AI374" s="132">
        <f t="shared" si="297"/>
        <v>2192.6509186351686</v>
      </c>
      <c r="BE374" s="19">
        <v>1596</v>
      </c>
      <c r="BF374" s="19">
        <v>38860</v>
      </c>
    </row>
    <row r="375" spans="1:58" x14ac:dyDescent="0.25">
      <c r="A375" s="90" t="s">
        <v>37</v>
      </c>
      <c r="B375" s="560"/>
      <c r="C375" s="27">
        <v>20.239999999999998</v>
      </c>
      <c r="D375" s="28">
        <v>2519</v>
      </c>
      <c r="E375" s="16">
        <f t="shared" si="284"/>
        <v>124.45652173913045</v>
      </c>
      <c r="F375" s="17">
        <f t="shared" si="285"/>
        <v>4</v>
      </c>
      <c r="G375" s="18">
        <v>80.959999999999994</v>
      </c>
      <c r="H375" s="19">
        <v>10076</v>
      </c>
      <c r="I375" s="18">
        <v>20</v>
      </c>
      <c r="J375" s="19">
        <v>1480</v>
      </c>
      <c r="K375" s="19">
        <v>35810</v>
      </c>
      <c r="L375" s="136">
        <v>34360</v>
      </c>
      <c r="M375" s="20" t="s">
        <v>8</v>
      </c>
      <c r="N375" s="21">
        <f t="shared" si="286"/>
        <v>6.8081081081081081</v>
      </c>
      <c r="O375" s="22">
        <f t="shared" si="287"/>
        <v>24.195945945945947</v>
      </c>
      <c r="P375" s="23">
        <f t="shared" si="288"/>
        <v>1769.2687747035575</v>
      </c>
      <c r="Q375" s="100">
        <f t="shared" si="289"/>
        <v>0.58753473600635175</v>
      </c>
      <c r="R375" s="17">
        <f t="shared" si="290"/>
        <v>31.395256916996047</v>
      </c>
      <c r="S375" s="24">
        <f t="shared" si="291"/>
        <v>635.43999999999994</v>
      </c>
      <c r="T375" s="25">
        <f t="shared" si="291"/>
        <v>79135</v>
      </c>
      <c r="U375" s="24">
        <f t="shared" si="291"/>
        <v>160</v>
      </c>
      <c r="V375" s="25">
        <f t="shared" si="291"/>
        <v>12475</v>
      </c>
      <c r="W375" s="25">
        <f t="shared" si="291"/>
        <v>300380</v>
      </c>
      <c r="X375" s="72">
        <f t="shared" si="291"/>
        <v>286250</v>
      </c>
      <c r="Y375" s="20" t="s">
        <v>8</v>
      </c>
      <c r="Z375" s="21">
        <f t="shared" si="292"/>
        <v>6.3434869739478961</v>
      </c>
      <c r="AA375" s="22">
        <f t="shared" si="293"/>
        <v>24.078557114228456</v>
      </c>
      <c r="AB375" s="103">
        <f t="shared" si="294"/>
        <v>14840.909090909092</v>
      </c>
      <c r="AC375" s="106">
        <f t="shared" si="295"/>
        <v>4.9523620484319171</v>
      </c>
      <c r="AE375" s="205">
        <v>2936.2648221343875</v>
      </c>
      <c r="AF375" s="132">
        <f t="shared" si="296"/>
        <v>1166.99604743083</v>
      </c>
      <c r="AH375" s="205">
        <v>16082.509881422926</v>
      </c>
      <c r="AI375" s="132">
        <f t="shared" si="297"/>
        <v>1241.600790513834</v>
      </c>
      <c r="BE375" s="19">
        <v>1480</v>
      </c>
      <c r="BF375" s="19">
        <v>36090</v>
      </c>
    </row>
    <row r="376" spans="1:58" x14ac:dyDescent="0.25">
      <c r="A376" s="90" t="s">
        <v>18</v>
      </c>
      <c r="B376" s="560"/>
      <c r="C376" s="27">
        <v>15.47</v>
      </c>
      <c r="D376" s="28">
        <v>1640</v>
      </c>
      <c r="E376" s="16">
        <f t="shared" si="284"/>
        <v>106.01163542340012</v>
      </c>
      <c r="F376" s="17">
        <f t="shared" si="285"/>
        <v>4</v>
      </c>
      <c r="G376" s="18">
        <v>61.88</v>
      </c>
      <c r="H376" s="19">
        <v>6560</v>
      </c>
      <c r="I376" s="18">
        <v>14</v>
      </c>
      <c r="J376" s="19">
        <v>1085</v>
      </c>
      <c r="K376" s="19">
        <v>25460</v>
      </c>
      <c r="L376" s="136">
        <v>24430</v>
      </c>
      <c r="M376" s="20" t="s">
        <v>8</v>
      </c>
      <c r="N376" s="21">
        <f t="shared" si="286"/>
        <v>6.0460829493087553</v>
      </c>
      <c r="O376" s="22">
        <f t="shared" si="287"/>
        <v>23.465437788018434</v>
      </c>
      <c r="P376" s="245">
        <f t="shared" si="288"/>
        <v>1645.7659987071752</v>
      </c>
      <c r="Q376" s="100">
        <f t="shared" si="289"/>
        <v>0.66158536585365857</v>
      </c>
      <c r="R376" s="17">
        <f t="shared" si="290"/>
        <v>31.000000000000004</v>
      </c>
      <c r="S376" s="24">
        <f t="shared" si="291"/>
        <v>479.57000000000005</v>
      </c>
      <c r="T376" s="25">
        <f t="shared" si="291"/>
        <v>50840</v>
      </c>
      <c r="U376" s="24">
        <f t="shared" si="291"/>
        <v>114</v>
      </c>
      <c r="V376" s="25">
        <f t="shared" si="291"/>
        <v>8862</v>
      </c>
      <c r="W376" s="25">
        <f t="shared" si="291"/>
        <v>208760</v>
      </c>
      <c r="X376" s="72">
        <f t="shared" si="291"/>
        <v>198910</v>
      </c>
      <c r="Y376" s="20" t="s">
        <v>8</v>
      </c>
      <c r="Z376" s="21">
        <f t="shared" si="292"/>
        <v>5.7368539832994809</v>
      </c>
      <c r="AA376" s="22">
        <f t="shared" si="293"/>
        <v>23.556759196569622</v>
      </c>
      <c r="AB376" s="195">
        <f t="shared" si="294"/>
        <v>13494.505494505494</v>
      </c>
      <c r="AC376" s="106">
        <f t="shared" si="295"/>
        <v>5.4036585365853655</v>
      </c>
      <c r="AE376" s="205">
        <v>1892.0491273432449</v>
      </c>
      <c r="AF376" s="132">
        <f t="shared" si="296"/>
        <v>246.2831286360697</v>
      </c>
      <c r="AH376" s="205">
        <v>13251.454427925015</v>
      </c>
      <c r="AI376" s="132">
        <f t="shared" si="297"/>
        <v>-243.05106658047953</v>
      </c>
      <c r="BE376" s="19">
        <v>1085</v>
      </c>
      <c r="BF376" s="19">
        <v>25660</v>
      </c>
    </row>
    <row r="377" spans="1:58" x14ac:dyDescent="0.25">
      <c r="A377" s="90" t="s">
        <v>38</v>
      </c>
      <c r="B377" s="560"/>
      <c r="C377" s="27">
        <v>20.6</v>
      </c>
      <c r="D377" s="28">
        <v>2628</v>
      </c>
      <c r="E377" s="16">
        <f t="shared" si="284"/>
        <v>127.57281553398057</v>
      </c>
      <c r="F377" s="17">
        <f t="shared" si="285"/>
        <v>4</v>
      </c>
      <c r="G377" s="18">
        <v>82.4</v>
      </c>
      <c r="H377" s="19">
        <v>10512</v>
      </c>
      <c r="I377" s="18">
        <v>16</v>
      </c>
      <c r="J377" s="19">
        <v>1785</v>
      </c>
      <c r="K377" s="19">
        <v>43080</v>
      </c>
      <c r="L377" s="136">
        <v>41340</v>
      </c>
      <c r="M377" s="20" t="s">
        <v>8</v>
      </c>
      <c r="N377" s="21">
        <f t="shared" si="286"/>
        <v>5.8890756302521012</v>
      </c>
      <c r="O377" s="22">
        <f t="shared" si="287"/>
        <v>24.134453781512605</v>
      </c>
      <c r="P377" s="23">
        <f t="shared" si="288"/>
        <v>2091.2621359223299</v>
      </c>
      <c r="Q377" s="100">
        <f t="shared" si="289"/>
        <v>0.67922374429223742</v>
      </c>
      <c r="R377" s="17">
        <f t="shared" si="290"/>
        <v>30.999999999999993</v>
      </c>
      <c r="S377" s="24">
        <f t="shared" si="291"/>
        <v>638.59999999999991</v>
      </c>
      <c r="T377" s="25">
        <f t="shared" si="291"/>
        <v>81468</v>
      </c>
      <c r="U377" s="24">
        <f t="shared" si="291"/>
        <v>143</v>
      </c>
      <c r="V377" s="25">
        <f t="shared" si="291"/>
        <v>14686</v>
      </c>
      <c r="W377" s="25">
        <f t="shared" si="291"/>
        <v>354490</v>
      </c>
      <c r="X377" s="72">
        <f t="shared" si="291"/>
        <v>337740</v>
      </c>
      <c r="Y377" s="20" t="s">
        <v>8</v>
      </c>
      <c r="Z377" s="21">
        <f t="shared" si="292"/>
        <v>5.5473239820236957</v>
      </c>
      <c r="AA377" s="22">
        <f t="shared" si="293"/>
        <v>24.137954514503608</v>
      </c>
      <c r="AB377" s="103">
        <f t="shared" si="294"/>
        <v>17208.252427184463</v>
      </c>
      <c r="AC377" s="106">
        <f t="shared" si="295"/>
        <v>5.5882800608828003</v>
      </c>
      <c r="AE377" s="205">
        <v>2816.9902912621355</v>
      </c>
      <c r="AF377" s="132">
        <f t="shared" si="296"/>
        <v>725.72815533980565</v>
      </c>
      <c r="AH377" s="205">
        <v>18394.174757281551</v>
      </c>
      <c r="AI377" s="132">
        <f t="shared" si="297"/>
        <v>1185.922330097088</v>
      </c>
      <c r="BE377" s="19">
        <v>1785</v>
      </c>
      <c r="BF377" s="19">
        <v>43420</v>
      </c>
    </row>
    <row r="378" spans="1:58" x14ac:dyDescent="0.25">
      <c r="A378" s="90" t="s">
        <v>39</v>
      </c>
      <c r="B378" s="560"/>
      <c r="C378" s="27">
        <v>17.48</v>
      </c>
      <c r="D378" s="28">
        <v>2303</v>
      </c>
      <c r="E378" s="16">
        <f t="shared" si="284"/>
        <v>131.75057208237985</v>
      </c>
      <c r="F378" s="17">
        <f t="shared" si="285"/>
        <v>4</v>
      </c>
      <c r="G378" s="18">
        <v>69.92</v>
      </c>
      <c r="H378" s="19">
        <v>9212</v>
      </c>
      <c r="I378" s="18">
        <v>16</v>
      </c>
      <c r="J378" s="19">
        <v>1404</v>
      </c>
      <c r="K378" s="19">
        <v>33890</v>
      </c>
      <c r="L378" s="136">
        <v>32520</v>
      </c>
      <c r="M378" s="20" t="s">
        <v>8</v>
      </c>
      <c r="N378" s="21">
        <f t="shared" si="286"/>
        <v>6.5612535612535616</v>
      </c>
      <c r="O378" s="22">
        <f t="shared" si="287"/>
        <v>24.138176638176638</v>
      </c>
      <c r="P378" s="23">
        <f t="shared" si="288"/>
        <v>1938.787185354691</v>
      </c>
      <c r="Q378" s="100">
        <f t="shared" si="289"/>
        <v>0.60963960052105948</v>
      </c>
      <c r="R378" s="17">
        <f t="shared" si="290"/>
        <v>31.000000000000007</v>
      </c>
      <c r="S378" s="24">
        <f t="shared" si="291"/>
        <v>541.88000000000011</v>
      </c>
      <c r="T378" s="25">
        <f t="shared" si="291"/>
        <v>71393</v>
      </c>
      <c r="U378" s="24">
        <f t="shared" si="291"/>
        <v>129</v>
      </c>
      <c r="V378" s="25">
        <f t="shared" si="291"/>
        <v>11418</v>
      </c>
      <c r="W378" s="25">
        <f t="shared" si="291"/>
        <v>276430</v>
      </c>
      <c r="X378" s="72">
        <f t="shared" si="291"/>
        <v>263390</v>
      </c>
      <c r="Y378" s="20" t="s">
        <v>8</v>
      </c>
      <c r="Z378" s="21">
        <f t="shared" si="292"/>
        <v>6.2526712208793134</v>
      </c>
      <c r="AA378" s="22">
        <f t="shared" si="293"/>
        <v>24.210019267822737</v>
      </c>
      <c r="AB378" s="103">
        <f t="shared" si="294"/>
        <v>15814.073226544622</v>
      </c>
      <c r="AC378" s="106">
        <f t="shared" si="295"/>
        <v>4.9578810247503258</v>
      </c>
      <c r="AE378" s="205">
        <v>2800.3432494279177</v>
      </c>
      <c r="AF378" s="132">
        <f t="shared" si="296"/>
        <v>861.55606407322671</v>
      </c>
      <c r="AH378" s="205">
        <v>17234.553775743705</v>
      </c>
      <c r="AI378" s="132">
        <f t="shared" si="297"/>
        <v>1420.4805491990828</v>
      </c>
      <c r="BE378" s="19">
        <v>1404</v>
      </c>
      <c r="BF378" s="19">
        <v>34160</v>
      </c>
    </row>
    <row r="379" spans="1:58" x14ac:dyDescent="0.25">
      <c r="A379" s="90" t="s">
        <v>40</v>
      </c>
      <c r="B379" s="560"/>
      <c r="C379" s="27">
        <v>12.81</v>
      </c>
      <c r="D379" s="28">
        <v>1641</v>
      </c>
      <c r="E379" s="16">
        <f t="shared" si="284"/>
        <v>128.10304449648712</v>
      </c>
      <c r="F379" s="17">
        <f t="shared" si="285"/>
        <v>4</v>
      </c>
      <c r="G379" s="18">
        <v>51.24</v>
      </c>
      <c r="H379" s="19">
        <v>6564</v>
      </c>
      <c r="I379" s="18">
        <v>11</v>
      </c>
      <c r="J379" s="19">
        <v>1022</v>
      </c>
      <c r="K379" s="19">
        <v>23230</v>
      </c>
      <c r="L379" s="136">
        <v>22290</v>
      </c>
      <c r="M379" s="20" t="s">
        <v>8</v>
      </c>
      <c r="N379" s="21">
        <f t="shared" si="286"/>
        <v>6.4227005870841491</v>
      </c>
      <c r="O379" s="22">
        <f t="shared" si="287"/>
        <v>22.729941291585128</v>
      </c>
      <c r="P379" s="23">
        <f t="shared" si="288"/>
        <v>1813.4270101483216</v>
      </c>
      <c r="Q379" s="100">
        <f t="shared" si="289"/>
        <v>0.62279098110907982</v>
      </c>
      <c r="R379" s="17">
        <f t="shared" si="290"/>
        <v>31</v>
      </c>
      <c r="S379" s="24">
        <f t="shared" si="291"/>
        <v>397.11</v>
      </c>
      <c r="T379" s="25">
        <f t="shared" si="291"/>
        <v>50871</v>
      </c>
      <c r="U379" s="24">
        <f t="shared" si="291"/>
        <v>91</v>
      </c>
      <c r="V379" s="25">
        <f t="shared" si="291"/>
        <v>7693</v>
      </c>
      <c r="W379" s="25">
        <f t="shared" si="291"/>
        <v>173340</v>
      </c>
      <c r="X379" s="72">
        <f t="shared" si="291"/>
        <v>165200</v>
      </c>
      <c r="Y379" s="20" t="s">
        <v>8</v>
      </c>
      <c r="Z379" s="21">
        <f t="shared" si="292"/>
        <v>6.6126348628623424</v>
      </c>
      <c r="AA379" s="22">
        <f t="shared" si="293"/>
        <v>22.532172104510593</v>
      </c>
      <c r="AB379" s="103">
        <f t="shared" si="294"/>
        <v>13531.615925058548</v>
      </c>
      <c r="AC379" s="106">
        <f t="shared" si="295"/>
        <v>4.6879951249238268</v>
      </c>
      <c r="AE379" s="205">
        <v>2072.5995316159251</v>
      </c>
      <c r="AF379" s="132">
        <f t="shared" si="296"/>
        <v>259.17252146760347</v>
      </c>
      <c r="AH379" s="205">
        <v>13664.324746291959</v>
      </c>
      <c r="AI379" s="132">
        <f t="shared" si="297"/>
        <v>132.70882123341107</v>
      </c>
      <c r="BE379" s="19">
        <v>1022</v>
      </c>
      <c r="BF379" s="19">
        <v>23410</v>
      </c>
    </row>
    <row r="380" spans="1:58" x14ac:dyDescent="0.25">
      <c r="A380" s="91" t="s">
        <v>41</v>
      </c>
      <c r="B380" s="561"/>
      <c r="C380" s="54">
        <v>2.2200000000000002</v>
      </c>
      <c r="D380" s="55">
        <v>278</v>
      </c>
      <c r="E380" s="11">
        <f t="shared" si="284"/>
        <v>125.22522522522522</v>
      </c>
      <c r="F380" s="7">
        <f t="shared" si="285"/>
        <v>4</v>
      </c>
      <c r="G380" s="6">
        <v>8.8800000000000008</v>
      </c>
      <c r="H380" s="5">
        <v>1112</v>
      </c>
      <c r="I380" s="6">
        <v>4</v>
      </c>
      <c r="J380" s="5">
        <v>262</v>
      </c>
      <c r="K380" s="5">
        <v>6210</v>
      </c>
      <c r="L380" s="137">
        <v>5960</v>
      </c>
      <c r="M380" s="131" t="s">
        <v>8</v>
      </c>
      <c r="N380" s="60">
        <f t="shared" si="286"/>
        <v>4.2442748091603058</v>
      </c>
      <c r="O380" s="61">
        <f t="shared" si="287"/>
        <v>23.702290076335878</v>
      </c>
      <c r="P380" s="62">
        <f t="shared" si="288"/>
        <v>2797.2972972972971</v>
      </c>
      <c r="Q380" s="120">
        <f t="shared" si="289"/>
        <v>0.94244604316546765</v>
      </c>
      <c r="R380" s="17">
        <f t="shared" si="290"/>
        <v>31</v>
      </c>
      <c r="S380" s="24">
        <f t="shared" ref="S380:X395" si="298">G380+S329</f>
        <v>68.820000000000007</v>
      </c>
      <c r="T380" s="25">
        <f t="shared" si="298"/>
        <v>8618</v>
      </c>
      <c r="U380" s="24">
        <f t="shared" si="298"/>
        <v>31</v>
      </c>
      <c r="V380" s="25">
        <f t="shared" si="298"/>
        <v>1837</v>
      </c>
      <c r="W380" s="25">
        <f t="shared" si="298"/>
        <v>44060</v>
      </c>
      <c r="X380" s="72">
        <f t="shared" si="298"/>
        <v>42300</v>
      </c>
      <c r="Y380" s="131" t="s">
        <v>8</v>
      </c>
      <c r="Z380" s="21">
        <f t="shared" si="292"/>
        <v>4.6913445835601522</v>
      </c>
      <c r="AA380" s="22">
        <f t="shared" si="293"/>
        <v>23.984757757212847</v>
      </c>
      <c r="AB380" s="103">
        <f t="shared" si="294"/>
        <v>19846.846846846845</v>
      </c>
      <c r="AC380" s="106">
        <f t="shared" si="295"/>
        <v>6.6079136690647484</v>
      </c>
      <c r="AE380" s="205">
        <v>1806.3063063063062</v>
      </c>
      <c r="AF380" s="211">
        <f t="shared" si="296"/>
        <v>-990.99099099099089</v>
      </c>
      <c r="AH380" s="205">
        <v>17968.468468468465</v>
      </c>
      <c r="AI380" s="211">
        <f t="shared" si="297"/>
        <v>-1878.3783783783801</v>
      </c>
      <c r="BE380" s="5">
        <v>262</v>
      </c>
      <c r="BF380" s="5">
        <v>6260</v>
      </c>
    </row>
    <row r="381" spans="1:58" x14ac:dyDescent="0.25">
      <c r="A381" s="92" t="s">
        <v>24</v>
      </c>
      <c r="B381" s="44"/>
      <c r="C381" s="45">
        <f t="shared" ref="C381:D381" si="299">SUM(C364:C380)</f>
        <v>285.72000000000003</v>
      </c>
      <c r="D381" s="46">
        <f t="shared" si="299"/>
        <v>35857</v>
      </c>
      <c r="E381" s="130">
        <f t="shared" si="284"/>
        <v>125.49699006019878</v>
      </c>
      <c r="F381" s="73"/>
      <c r="G381" s="45">
        <f t="shared" ref="G381:L381" si="300">SUM(G364:G380)</f>
        <v>1245.6000000000004</v>
      </c>
      <c r="H381" s="46">
        <f t="shared" si="300"/>
        <v>156337</v>
      </c>
      <c r="I381" s="45">
        <f t="shared" si="300"/>
        <v>310</v>
      </c>
      <c r="J381" s="46">
        <f t="shared" si="300"/>
        <v>26004</v>
      </c>
      <c r="K381" s="46">
        <f t="shared" si="300"/>
        <v>616620</v>
      </c>
      <c r="L381" s="46">
        <f t="shared" si="300"/>
        <v>591720</v>
      </c>
      <c r="M381" s="74" t="s">
        <v>8</v>
      </c>
      <c r="N381" s="75">
        <f t="shared" si="286"/>
        <v>6.0120366097523457</v>
      </c>
      <c r="O381" s="76">
        <f t="shared" si="287"/>
        <v>23.71250576834333</v>
      </c>
      <c r="P381" s="77">
        <f t="shared" si="288"/>
        <v>2158.1268374632505</v>
      </c>
      <c r="Q381" s="101">
        <f>J381/D381</f>
        <v>0.72521404467746886</v>
      </c>
      <c r="R381" s="73"/>
      <c r="S381" s="45">
        <f t="shared" ref="S381:W381" si="301">SUM(S364:S380)</f>
        <v>8897.5599999999977</v>
      </c>
      <c r="T381" s="46">
        <f t="shared" si="301"/>
        <v>1116725</v>
      </c>
      <c r="U381" s="45">
        <f t="shared" si="301"/>
        <v>2214</v>
      </c>
      <c r="V381" s="46">
        <f t="shared" si="301"/>
        <v>188541</v>
      </c>
      <c r="W381" s="46">
        <f t="shared" si="301"/>
        <v>4499010</v>
      </c>
      <c r="X381" s="72">
        <f t="shared" si="298"/>
        <v>4287980</v>
      </c>
      <c r="Y381" s="129" t="s">
        <v>8</v>
      </c>
      <c r="Z381" s="75">
        <f t="shared" si="292"/>
        <v>5.9229822691085756</v>
      </c>
      <c r="AA381" s="76">
        <f t="shared" si="293"/>
        <v>23.862236860948016</v>
      </c>
      <c r="AB381" s="112">
        <f t="shared" si="294"/>
        <v>15746.220075598487</v>
      </c>
      <c r="AC381" s="107">
        <f>V381/D381</f>
        <v>5.2581364865995486</v>
      </c>
      <c r="AE381" s="205">
        <v>2440.991180176396</v>
      </c>
      <c r="AF381" s="132">
        <f t="shared" si="296"/>
        <v>282.86434271314556</v>
      </c>
      <c r="AH381" s="205">
        <v>15964.825703485929</v>
      </c>
      <c r="AI381" s="132">
        <f t="shared" si="297"/>
        <v>218.6056278874421</v>
      </c>
      <c r="BE381" s="46">
        <f t="shared" ref="BE381:BF381" si="302">SUM(BE364:BE380)</f>
        <v>26004</v>
      </c>
      <c r="BF381" s="46">
        <f t="shared" si="302"/>
        <v>621430</v>
      </c>
    </row>
    <row r="382" spans="1:58" x14ac:dyDescent="0.25">
      <c r="A382" s="90" t="s">
        <v>42</v>
      </c>
      <c r="B382" s="562">
        <v>1998</v>
      </c>
      <c r="C382" s="27">
        <v>19.739999999999998</v>
      </c>
      <c r="D382" s="28">
        <v>2490</v>
      </c>
      <c r="E382" s="16">
        <f t="shared" si="284"/>
        <v>126.13981762917935</v>
      </c>
      <c r="F382" s="17">
        <f t="shared" ref="F382:F392" si="303">G382/C382</f>
        <v>5.0000000000000009</v>
      </c>
      <c r="G382" s="18">
        <v>98.7</v>
      </c>
      <c r="H382" s="19">
        <v>12450</v>
      </c>
      <c r="I382" s="18">
        <v>22</v>
      </c>
      <c r="J382" s="19">
        <v>2079</v>
      </c>
      <c r="K382" s="19">
        <v>49520</v>
      </c>
      <c r="L382" s="136">
        <v>47520</v>
      </c>
      <c r="M382" s="20" t="s">
        <v>8</v>
      </c>
      <c r="N382" s="21">
        <f t="shared" si="286"/>
        <v>5.9884559884559883</v>
      </c>
      <c r="O382" s="22">
        <f t="shared" si="287"/>
        <v>23.819143819143818</v>
      </c>
      <c r="P382" s="23">
        <f t="shared" si="288"/>
        <v>2508.6119554204661</v>
      </c>
      <c r="Q382" s="100">
        <f t="shared" ref="Q382:Q392" si="304">J382/D382</f>
        <v>0.83493975903614459</v>
      </c>
      <c r="R382" s="17">
        <f t="shared" ref="R382:R392" si="305">S382/C382</f>
        <v>32.000000000000007</v>
      </c>
      <c r="S382" s="24">
        <f t="shared" ref="S382:W392" si="306">G382+S331</f>
        <v>631.68000000000006</v>
      </c>
      <c r="T382" s="25">
        <f t="shared" si="306"/>
        <v>79680</v>
      </c>
      <c r="U382" s="24">
        <f t="shared" si="306"/>
        <v>153</v>
      </c>
      <c r="V382" s="25">
        <f t="shared" si="306"/>
        <v>13657</v>
      </c>
      <c r="W382" s="25">
        <f t="shared" si="306"/>
        <v>331530</v>
      </c>
      <c r="X382" s="72">
        <f t="shared" si="298"/>
        <v>315840</v>
      </c>
      <c r="Y382" s="131" t="s">
        <v>8</v>
      </c>
      <c r="Z382" s="21">
        <f t="shared" si="292"/>
        <v>5.8343706524126819</v>
      </c>
      <c r="AA382" s="22">
        <f t="shared" si="293"/>
        <v>24.275463132459546</v>
      </c>
      <c r="AB382" s="103">
        <f t="shared" si="294"/>
        <v>16794.832826747723</v>
      </c>
      <c r="AC382" s="106">
        <f t="shared" ref="AC382:AC392" si="307">V382/D382</f>
        <v>5.4847389558232935</v>
      </c>
      <c r="AE382" s="205">
        <v>2375.3799392097267</v>
      </c>
      <c r="AF382" s="132">
        <f t="shared" si="296"/>
        <v>-133.2320162107394</v>
      </c>
      <c r="AH382" s="205">
        <v>16721.377912867276</v>
      </c>
      <c r="AI382" s="132">
        <f t="shared" si="297"/>
        <v>-73.454913880446838</v>
      </c>
      <c r="BE382" s="19">
        <v>2079</v>
      </c>
      <c r="BF382" s="19">
        <v>49910</v>
      </c>
    </row>
    <row r="383" spans="1:58" x14ac:dyDescent="0.25">
      <c r="A383" s="89" t="s">
        <v>43</v>
      </c>
      <c r="B383" s="563"/>
      <c r="C383" s="78">
        <v>22.16</v>
      </c>
      <c r="D383" s="79">
        <v>2704</v>
      </c>
      <c r="E383" s="63">
        <f t="shared" si="284"/>
        <v>122.02166064981949</v>
      </c>
      <c r="F383" s="64">
        <f t="shared" si="303"/>
        <v>4.7292418772563174</v>
      </c>
      <c r="G383" s="65">
        <v>104.8</v>
      </c>
      <c r="H383" s="66">
        <v>12788</v>
      </c>
      <c r="I383" s="65">
        <v>26</v>
      </c>
      <c r="J383" s="66">
        <v>2221</v>
      </c>
      <c r="K383" s="66">
        <v>49550</v>
      </c>
      <c r="L383" s="135">
        <v>47550</v>
      </c>
      <c r="M383" s="67" t="s">
        <v>8</v>
      </c>
      <c r="N383" s="68">
        <f t="shared" si="286"/>
        <v>5.7577667717244481</v>
      </c>
      <c r="O383" s="69">
        <f t="shared" si="287"/>
        <v>22.30977037370554</v>
      </c>
      <c r="P383" s="70">
        <f t="shared" si="288"/>
        <v>2236.0108303249099</v>
      </c>
      <c r="Q383" s="100">
        <f t="shared" si="304"/>
        <v>0.82137573964497046</v>
      </c>
      <c r="R383" s="64">
        <f t="shared" si="305"/>
        <v>31.36823104693141</v>
      </c>
      <c r="S383" s="71">
        <f t="shared" si="306"/>
        <v>695.12</v>
      </c>
      <c r="T383" s="72">
        <f t="shared" si="306"/>
        <v>84784</v>
      </c>
      <c r="U383" s="71">
        <f t="shared" si="306"/>
        <v>177</v>
      </c>
      <c r="V383" s="72">
        <f t="shared" si="306"/>
        <v>16187</v>
      </c>
      <c r="W383" s="72">
        <f t="shared" si="306"/>
        <v>369550</v>
      </c>
      <c r="X383" s="72">
        <f t="shared" si="298"/>
        <v>351930</v>
      </c>
      <c r="Y383" s="67" t="s">
        <v>8</v>
      </c>
      <c r="Z383" s="21">
        <f t="shared" si="292"/>
        <v>5.2377834064372646</v>
      </c>
      <c r="AA383" s="22">
        <f t="shared" si="293"/>
        <v>22.830048804596281</v>
      </c>
      <c r="AB383" s="103">
        <f t="shared" si="294"/>
        <v>16676.444043321299</v>
      </c>
      <c r="AC383" s="106">
        <f t="shared" si="307"/>
        <v>5.9863165680473376</v>
      </c>
      <c r="AE383" s="205">
        <v>2546.0288808664259</v>
      </c>
      <c r="AF383" s="132">
        <f t="shared" si="296"/>
        <v>310.018050541516</v>
      </c>
      <c r="AH383" s="205">
        <v>15936.823104693141</v>
      </c>
      <c r="AI383" s="132">
        <f t="shared" si="297"/>
        <v>-739.62093862815709</v>
      </c>
      <c r="BE383" s="66">
        <v>2221</v>
      </c>
      <c r="BF383" s="66">
        <v>49940</v>
      </c>
    </row>
    <row r="384" spans="1:58" x14ac:dyDescent="0.25">
      <c r="A384" s="90" t="s">
        <v>44</v>
      </c>
      <c r="B384" s="563"/>
      <c r="C384" s="27">
        <v>13.09</v>
      </c>
      <c r="D384" s="28">
        <v>1518</v>
      </c>
      <c r="E384" s="16">
        <f t="shared" si="284"/>
        <v>115.96638655462185</v>
      </c>
      <c r="F384" s="17">
        <f t="shared" si="303"/>
        <v>4.7708174178762413</v>
      </c>
      <c r="G384" s="18">
        <v>62.45</v>
      </c>
      <c r="H384" s="19">
        <v>7242</v>
      </c>
      <c r="I384" s="18">
        <v>15</v>
      </c>
      <c r="J384" s="19">
        <v>1292</v>
      </c>
      <c r="K384" s="19">
        <v>28980</v>
      </c>
      <c r="L384" s="136">
        <v>27810</v>
      </c>
      <c r="M384" s="20" t="s">
        <v>8</v>
      </c>
      <c r="N384" s="21">
        <f t="shared" si="286"/>
        <v>5.6052631578947372</v>
      </c>
      <c r="O384" s="22">
        <f t="shared" si="287"/>
        <v>22.430340557275542</v>
      </c>
      <c r="P384" s="23">
        <f t="shared" si="288"/>
        <v>2213.9037433155081</v>
      </c>
      <c r="Q384" s="100">
        <f t="shared" si="304"/>
        <v>0.85111989459815551</v>
      </c>
      <c r="R384" s="17">
        <f t="shared" si="305"/>
        <v>31.006875477463716</v>
      </c>
      <c r="S384" s="24">
        <f t="shared" si="306"/>
        <v>405.88000000000005</v>
      </c>
      <c r="T384" s="25">
        <f t="shared" si="306"/>
        <v>47060</v>
      </c>
      <c r="U384" s="24">
        <f t="shared" si="306"/>
        <v>108</v>
      </c>
      <c r="V384" s="25">
        <f t="shared" si="306"/>
        <v>9962</v>
      </c>
      <c r="W384" s="25">
        <f t="shared" si="306"/>
        <v>226080</v>
      </c>
      <c r="X384" s="72">
        <f t="shared" si="298"/>
        <v>215430</v>
      </c>
      <c r="Y384" s="20" t="s">
        <v>8</v>
      </c>
      <c r="Z384" s="21">
        <f t="shared" si="292"/>
        <v>4.7239510138526404</v>
      </c>
      <c r="AA384" s="22">
        <f t="shared" si="293"/>
        <v>22.694238104798234</v>
      </c>
      <c r="AB384" s="103">
        <f t="shared" si="294"/>
        <v>17271.199388846449</v>
      </c>
      <c r="AC384" s="106">
        <f t="shared" si="307"/>
        <v>6.562582345191041</v>
      </c>
      <c r="AE384" s="205">
        <v>2614.9732620320856</v>
      </c>
      <c r="AF384" s="132">
        <f t="shared" si="296"/>
        <v>401.06951871657748</v>
      </c>
      <c r="AH384" s="205">
        <v>16368.220015278839</v>
      </c>
      <c r="AI384" s="132">
        <f t="shared" si="297"/>
        <v>-902.97937356761031</v>
      </c>
      <c r="BE384" s="19">
        <v>1292</v>
      </c>
      <c r="BF384" s="19">
        <v>29210</v>
      </c>
    </row>
    <row r="385" spans="1:58" x14ac:dyDescent="0.25">
      <c r="A385" s="90" t="s">
        <v>45</v>
      </c>
      <c r="B385" s="563"/>
      <c r="C385" s="27">
        <v>16.28</v>
      </c>
      <c r="D385" s="28">
        <v>1976</v>
      </c>
      <c r="E385" s="16">
        <f t="shared" si="284"/>
        <v>121.37592137592137</v>
      </c>
      <c r="F385" s="17">
        <f t="shared" si="303"/>
        <v>4</v>
      </c>
      <c r="G385" s="18">
        <v>65.12</v>
      </c>
      <c r="H385" s="19">
        <v>7904</v>
      </c>
      <c r="I385" s="18">
        <v>17</v>
      </c>
      <c r="J385" s="19">
        <v>1236</v>
      </c>
      <c r="K385" s="19">
        <v>28980</v>
      </c>
      <c r="L385" s="136">
        <v>27810</v>
      </c>
      <c r="M385" s="20" t="s">
        <v>8</v>
      </c>
      <c r="N385" s="21">
        <f t="shared" si="286"/>
        <v>6.3948220064724923</v>
      </c>
      <c r="O385" s="22">
        <f t="shared" si="287"/>
        <v>23.446601941747574</v>
      </c>
      <c r="P385" s="23">
        <f t="shared" si="288"/>
        <v>1780.0982800982799</v>
      </c>
      <c r="Q385" s="100">
        <f t="shared" si="304"/>
        <v>0.62550607287449389</v>
      </c>
      <c r="R385" s="17">
        <f t="shared" si="305"/>
        <v>31</v>
      </c>
      <c r="S385" s="24">
        <f t="shared" si="306"/>
        <v>504.68000000000006</v>
      </c>
      <c r="T385" s="25">
        <f t="shared" si="306"/>
        <v>61256</v>
      </c>
      <c r="U385" s="24">
        <f t="shared" si="306"/>
        <v>136</v>
      </c>
      <c r="V385" s="25">
        <f t="shared" si="306"/>
        <v>10408</v>
      </c>
      <c r="W385" s="25">
        <f t="shared" si="306"/>
        <v>249930</v>
      </c>
      <c r="X385" s="72">
        <f t="shared" si="298"/>
        <v>238180</v>
      </c>
      <c r="Y385" s="20" t="s">
        <v>8</v>
      </c>
      <c r="Z385" s="21">
        <f t="shared" si="292"/>
        <v>5.8854727132974638</v>
      </c>
      <c r="AA385" s="22">
        <f t="shared" si="293"/>
        <v>24.01325903151422</v>
      </c>
      <c r="AB385" s="103">
        <f t="shared" si="294"/>
        <v>15351.965601965601</v>
      </c>
      <c r="AC385" s="106">
        <f t="shared" si="307"/>
        <v>5.2672064777327936</v>
      </c>
      <c r="AE385" s="205">
        <v>1713.7592137592137</v>
      </c>
      <c r="AF385" s="132">
        <f t="shared" si="296"/>
        <v>-66.339066339066221</v>
      </c>
      <c r="AH385" s="205">
        <v>14936.117936117935</v>
      </c>
      <c r="AI385" s="132">
        <f t="shared" si="297"/>
        <v>-415.84766584766658</v>
      </c>
      <c r="BE385" s="19">
        <v>1236</v>
      </c>
      <c r="BF385" s="19">
        <v>29210</v>
      </c>
    </row>
    <row r="386" spans="1:58" x14ac:dyDescent="0.25">
      <c r="A386" s="90" t="s">
        <v>46</v>
      </c>
      <c r="B386" s="563"/>
      <c r="C386" s="27">
        <v>18.239999999999998</v>
      </c>
      <c r="D386" s="28">
        <v>2462</v>
      </c>
      <c r="E386" s="16">
        <f t="shared" si="284"/>
        <v>134.9780701754386</v>
      </c>
      <c r="F386" s="17">
        <f t="shared" si="303"/>
        <v>4.5614035087719307</v>
      </c>
      <c r="G386" s="18">
        <v>83.2</v>
      </c>
      <c r="H386" s="19">
        <v>11230</v>
      </c>
      <c r="I386" s="18">
        <v>23</v>
      </c>
      <c r="J386" s="19">
        <v>1653</v>
      </c>
      <c r="K386" s="19">
        <v>39780</v>
      </c>
      <c r="L386" s="136">
        <v>38170</v>
      </c>
      <c r="M386" s="20" t="s">
        <v>8</v>
      </c>
      <c r="N386" s="21">
        <f t="shared" si="286"/>
        <v>6.7937084089534183</v>
      </c>
      <c r="O386" s="22">
        <f t="shared" si="287"/>
        <v>24.065335753176043</v>
      </c>
      <c r="P386" s="23">
        <f t="shared" si="288"/>
        <v>2180.9210526315792</v>
      </c>
      <c r="Q386" s="100">
        <f t="shared" si="304"/>
        <v>0.67140536149471974</v>
      </c>
      <c r="R386" s="17">
        <f t="shared" si="305"/>
        <v>31.561403508771928</v>
      </c>
      <c r="S386" s="24">
        <f t="shared" si="306"/>
        <v>575.67999999999995</v>
      </c>
      <c r="T386" s="25">
        <f t="shared" si="306"/>
        <v>77704</v>
      </c>
      <c r="U386" s="24">
        <f t="shared" si="306"/>
        <v>155</v>
      </c>
      <c r="V386" s="25">
        <f t="shared" si="306"/>
        <v>12165</v>
      </c>
      <c r="W386" s="25">
        <f t="shared" si="306"/>
        <v>298060</v>
      </c>
      <c r="X386" s="72">
        <f t="shared" si="298"/>
        <v>284100</v>
      </c>
      <c r="Y386" s="20" t="s">
        <v>8</v>
      </c>
      <c r="Z386" s="21">
        <f t="shared" si="292"/>
        <v>6.3875051376900949</v>
      </c>
      <c r="AA386" s="22">
        <f t="shared" si="293"/>
        <v>24.501438553226471</v>
      </c>
      <c r="AB386" s="103">
        <f t="shared" si="294"/>
        <v>16341.008771929826</v>
      </c>
      <c r="AC386" s="106">
        <f t="shared" si="307"/>
        <v>4.9411047928513403</v>
      </c>
      <c r="AE386" s="205">
        <v>2391.4473684210529</v>
      </c>
      <c r="AF386" s="132">
        <f t="shared" si="296"/>
        <v>210.52631578947376</v>
      </c>
      <c r="AH386" s="205">
        <v>15923.793859649124</v>
      </c>
      <c r="AI386" s="132">
        <f t="shared" si="297"/>
        <v>-417.21491228070226</v>
      </c>
      <c r="BE386" s="19">
        <v>1653</v>
      </c>
      <c r="BF386" s="19">
        <v>40090</v>
      </c>
    </row>
    <row r="387" spans="1:58" x14ac:dyDescent="0.25">
      <c r="A387" s="90" t="s">
        <v>47</v>
      </c>
      <c r="B387" s="563"/>
      <c r="C387" s="27">
        <v>16.23</v>
      </c>
      <c r="D387" s="28">
        <v>2247</v>
      </c>
      <c r="E387" s="16">
        <f t="shared" si="284"/>
        <v>138.44731977818853</v>
      </c>
      <c r="F387" s="17">
        <f t="shared" si="303"/>
        <v>4.5070856438693783</v>
      </c>
      <c r="G387" s="18">
        <v>73.150000000000006</v>
      </c>
      <c r="H387" s="19">
        <v>10127</v>
      </c>
      <c r="I387" s="18">
        <v>20</v>
      </c>
      <c r="J387" s="19">
        <v>1582</v>
      </c>
      <c r="K387" s="19">
        <v>36290</v>
      </c>
      <c r="L387" s="136">
        <v>34830</v>
      </c>
      <c r="M387" s="20" t="s">
        <v>8</v>
      </c>
      <c r="N387" s="21">
        <f t="shared" si="286"/>
        <v>6.4013906447534765</v>
      </c>
      <c r="O387" s="22">
        <f t="shared" si="287"/>
        <v>22.939317319848293</v>
      </c>
      <c r="P387" s="23">
        <f t="shared" si="288"/>
        <v>2235.9827479975352</v>
      </c>
      <c r="Q387" s="100">
        <f t="shared" si="304"/>
        <v>0.70404984423676009</v>
      </c>
      <c r="R387" s="17">
        <f t="shared" si="305"/>
        <v>31.260628465804068</v>
      </c>
      <c r="S387" s="24">
        <f t="shared" si="306"/>
        <v>507.36</v>
      </c>
      <c r="T387" s="25">
        <f t="shared" si="306"/>
        <v>70222</v>
      </c>
      <c r="U387" s="24">
        <f t="shared" si="306"/>
        <v>137</v>
      </c>
      <c r="V387" s="25">
        <f t="shared" si="306"/>
        <v>11486</v>
      </c>
      <c r="W387" s="25">
        <f t="shared" si="306"/>
        <v>268240</v>
      </c>
      <c r="X387" s="72">
        <f t="shared" si="298"/>
        <v>255560</v>
      </c>
      <c r="Y387" s="20" t="s">
        <v>8</v>
      </c>
      <c r="Z387" s="21">
        <f t="shared" si="292"/>
        <v>6.1137036392129547</v>
      </c>
      <c r="AA387" s="22">
        <f t="shared" si="293"/>
        <v>23.35364791920599</v>
      </c>
      <c r="AB387" s="103">
        <f t="shared" si="294"/>
        <v>16527.418361059765</v>
      </c>
      <c r="AC387" s="106">
        <f t="shared" si="307"/>
        <v>5.1117044948820647</v>
      </c>
      <c r="AE387" s="205">
        <v>2327.1719038817005</v>
      </c>
      <c r="AF387" s="132">
        <f t="shared" si="296"/>
        <v>91.189155884165302</v>
      </c>
      <c r="AH387" s="205">
        <v>15561.306223043746</v>
      </c>
      <c r="AI387" s="132">
        <f t="shared" si="297"/>
        <v>-966.11213801601843</v>
      </c>
      <c r="BE387" s="19">
        <v>1582</v>
      </c>
      <c r="BF387" s="19">
        <v>36570</v>
      </c>
    </row>
    <row r="388" spans="1:58" x14ac:dyDescent="0.25">
      <c r="A388" s="90" t="s">
        <v>48</v>
      </c>
      <c r="B388" s="563"/>
      <c r="C388" s="27">
        <v>3.23</v>
      </c>
      <c r="D388" s="28">
        <v>402</v>
      </c>
      <c r="E388" s="16">
        <f t="shared" si="284"/>
        <v>124.45820433436532</v>
      </c>
      <c r="F388" s="17">
        <f t="shared" si="303"/>
        <v>5</v>
      </c>
      <c r="G388" s="18">
        <v>16.149999999999999</v>
      </c>
      <c r="H388" s="19">
        <v>2010</v>
      </c>
      <c r="I388" s="18">
        <v>5</v>
      </c>
      <c r="J388" s="19">
        <v>443</v>
      </c>
      <c r="K388" s="19">
        <v>10330</v>
      </c>
      <c r="L388" s="136">
        <v>9910</v>
      </c>
      <c r="M388" s="20" t="s">
        <v>8</v>
      </c>
      <c r="N388" s="21">
        <f t="shared" si="286"/>
        <v>4.5372460496613991</v>
      </c>
      <c r="O388" s="22">
        <f t="shared" si="287"/>
        <v>23.318284424379232</v>
      </c>
      <c r="P388" s="23">
        <f t="shared" si="288"/>
        <v>3198.1424148606811</v>
      </c>
      <c r="Q388" s="100">
        <f t="shared" si="304"/>
        <v>1.1019900497512438</v>
      </c>
      <c r="R388" s="17">
        <f t="shared" si="305"/>
        <v>31.999999999999996</v>
      </c>
      <c r="S388" s="24">
        <f t="shared" si="306"/>
        <v>103.35999999999999</v>
      </c>
      <c r="T388" s="25">
        <f t="shared" si="306"/>
        <v>12864</v>
      </c>
      <c r="U388" s="24">
        <f t="shared" si="306"/>
        <v>32</v>
      </c>
      <c r="V388" s="25">
        <f t="shared" si="306"/>
        <v>2349</v>
      </c>
      <c r="W388" s="25">
        <f t="shared" si="306"/>
        <v>55610</v>
      </c>
      <c r="X388" s="72">
        <f t="shared" si="298"/>
        <v>53020</v>
      </c>
      <c r="Y388" s="20" t="s">
        <v>8</v>
      </c>
      <c r="Z388" s="21">
        <f t="shared" si="292"/>
        <v>5.4763729246487864</v>
      </c>
      <c r="AA388" s="22">
        <f t="shared" si="293"/>
        <v>23.673903788846317</v>
      </c>
      <c r="AB388" s="103">
        <f t="shared" si="294"/>
        <v>17216.718266253869</v>
      </c>
      <c r="AC388" s="106">
        <f t="shared" si="307"/>
        <v>5.8432835820895521</v>
      </c>
      <c r="AE388" s="205">
        <v>2160.9907120743032</v>
      </c>
      <c r="AF388" s="211">
        <f t="shared" si="296"/>
        <v>-1037.1517027863779</v>
      </c>
      <c r="AH388" s="205">
        <v>14532.507739938081</v>
      </c>
      <c r="AI388" s="211">
        <f t="shared" si="297"/>
        <v>-2684.2105263157882</v>
      </c>
      <c r="BE388" s="19">
        <v>443</v>
      </c>
      <c r="BF388" s="19">
        <v>10410</v>
      </c>
    </row>
    <row r="389" spans="1:58" x14ac:dyDescent="0.25">
      <c r="A389" s="90" t="s">
        <v>49</v>
      </c>
      <c r="B389" s="563"/>
      <c r="C389" s="27">
        <v>8.82</v>
      </c>
      <c r="D389" s="28">
        <v>1152</v>
      </c>
      <c r="E389" s="16">
        <f t="shared" si="284"/>
        <v>130.61224489795919</v>
      </c>
      <c r="F389" s="17">
        <f t="shared" si="303"/>
        <v>4</v>
      </c>
      <c r="G389" s="18">
        <v>35.28</v>
      </c>
      <c r="H389" s="19">
        <v>4608</v>
      </c>
      <c r="I389" s="18">
        <v>8</v>
      </c>
      <c r="J389" s="19">
        <v>562</v>
      </c>
      <c r="K389" s="19">
        <v>13350</v>
      </c>
      <c r="L389" s="136">
        <v>12810</v>
      </c>
      <c r="M389" s="20" t="s">
        <v>8</v>
      </c>
      <c r="N389" s="21">
        <f t="shared" si="286"/>
        <v>8.1992882562277583</v>
      </c>
      <c r="O389" s="22">
        <f t="shared" si="287"/>
        <v>23.754448398576514</v>
      </c>
      <c r="P389" s="245">
        <f t="shared" si="288"/>
        <v>1513.6054421768706</v>
      </c>
      <c r="Q389" s="100">
        <f t="shared" si="304"/>
        <v>0.48784722222222221</v>
      </c>
      <c r="R389" s="17">
        <f t="shared" si="305"/>
        <v>31</v>
      </c>
      <c r="S389" s="24">
        <f t="shared" si="306"/>
        <v>273.42</v>
      </c>
      <c r="T389" s="25">
        <f t="shared" si="306"/>
        <v>35712</v>
      </c>
      <c r="U389" s="24">
        <f t="shared" si="306"/>
        <v>64</v>
      </c>
      <c r="V389" s="25">
        <f t="shared" si="306"/>
        <v>5366</v>
      </c>
      <c r="W389" s="25">
        <f t="shared" si="306"/>
        <v>130410</v>
      </c>
      <c r="X389" s="72">
        <f t="shared" si="298"/>
        <v>124280</v>
      </c>
      <c r="Y389" s="20" t="s">
        <v>8</v>
      </c>
      <c r="Z389" s="21">
        <f t="shared" si="292"/>
        <v>6.6552366753633994</v>
      </c>
      <c r="AA389" s="22">
        <f t="shared" si="293"/>
        <v>24.303019008572495</v>
      </c>
      <c r="AB389" s="103">
        <f t="shared" si="294"/>
        <v>14785.714285714284</v>
      </c>
      <c r="AC389" s="106">
        <f t="shared" si="307"/>
        <v>4.6579861111111107</v>
      </c>
      <c r="AE389" s="205">
        <v>2201.8140589569161</v>
      </c>
      <c r="AF389" s="132">
        <f t="shared" si="296"/>
        <v>688.20861678004553</v>
      </c>
      <c r="AH389" s="205">
        <v>14631.519274376416</v>
      </c>
      <c r="AI389" s="132">
        <f t="shared" si="297"/>
        <v>-154.19501133786798</v>
      </c>
      <c r="BE389" s="19">
        <v>562</v>
      </c>
      <c r="BF389" s="19">
        <v>13450</v>
      </c>
    </row>
    <row r="390" spans="1:58" x14ac:dyDescent="0.25">
      <c r="A390" s="90" t="s">
        <v>50</v>
      </c>
      <c r="B390" s="563"/>
      <c r="C390" s="27">
        <v>11.54</v>
      </c>
      <c r="D390" s="28">
        <v>1448</v>
      </c>
      <c r="E390" s="16">
        <f t="shared" si="284"/>
        <v>125.47660311958407</v>
      </c>
      <c r="F390" s="17">
        <f t="shared" si="303"/>
        <v>4</v>
      </c>
      <c r="G390" s="18">
        <v>46.16</v>
      </c>
      <c r="H390" s="19">
        <v>5792</v>
      </c>
      <c r="I390" s="18">
        <v>11</v>
      </c>
      <c r="J390" s="19">
        <v>1007</v>
      </c>
      <c r="K390" s="19">
        <v>24320</v>
      </c>
      <c r="L390" s="136">
        <v>23340</v>
      </c>
      <c r="M390" s="20" t="s">
        <v>8</v>
      </c>
      <c r="N390" s="21">
        <f t="shared" si="286"/>
        <v>5.7517378351539223</v>
      </c>
      <c r="O390" s="22">
        <f t="shared" si="287"/>
        <v>24.150943396226417</v>
      </c>
      <c r="P390" s="23">
        <f t="shared" si="288"/>
        <v>2107.4523396880418</v>
      </c>
      <c r="Q390" s="100">
        <f t="shared" si="304"/>
        <v>0.6954419889502762</v>
      </c>
      <c r="R390" s="17">
        <f t="shared" si="305"/>
        <v>31.000000000000004</v>
      </c>
      <c r="S390" s="24">
        <f t="shared" si="306"/>
        <v>357.74</v>
      </c>
      <c r="T390" s="25">
        <f t="shared" si="306"/>
        <v>44888</v>
      </c>
      <c r="U390" s="24">
        <f t="shared" si="306"/>
        <v>93</v>
      </c>
      <c r="V390" s="25">
        <f t="shared" si="306"/>
        <v>7689</v>
      </c>
      <c r="W390" s="25">
        <f t="shared" si="306"/>
        <v>186650</v>
      </c>
      <c r="X390" s="72">
        <f t="shared" si="298"/>
        <v>177860</v>
      </c>
      <c r="Y390" s="20" t="s">
        <v>8</v>
      </c>
      <c r="Z390" s="21">
        <f t="shared" si="292"/>
        <v>5.8379503186370139</v>
      </c>
      <c r="AA390" s="22">
        <f t="shared" si="293"/>
        <v>24.274938223436077</v>
      </c>
      <c r="AB390" s="103">
        <f t="shared" si="294"/>
        <v>16174.176776429811</v>
      </c>
      <c r="AC390" s="106">
        <f t="shared" si="307"/>
        <v>5.3100828729281764</v>
      </c>
      <c r="AE390" s="205">
        <v>2617.8509532062394</v>
      </c>
      <c r="AF390" s="132">
        <f t="shared" si="296"/>
        <v>510.39861351819764</v>
      </c>
      <c r="AH390" s="205">
        <v>17149.046793760834</v>
      </c>
      <c r="AI390" s="132">
        <f t="shared" si="297"/>
        <v>974.87001733102261</v>
      </c>
      <c r="BE390" s="19">
        <v>1007</v>
      </c>
      <c r="BF390" s="19">
        <v>24510</v>
      </c>
    </row>
    <row r="391" spans="1:58" x14ac:dyDescent="0.25">
      <c r="A391" s="90" t="s">
        <v>51</v>
      </c>
      <c r="B391" s="563"/>
      <c r="C391" s="27">
        <v>19.36</v>
      </c>
      <c r="D391" s="28">
        <v>2442</v>
      </c>
      <c r="E391" s="16">
        <f t="shared" si="284"/>
        <v>126.13636363636364</v>
      </c>
      <c r="F391" s="17">
        <f t="shared" si="303"/>
        <v>4</v>
      </c>
      <c r="G391" s="18">
        <v>77.44</v>
      </c>
      <c r="H391" s="19">
        <v>9768</v>
      </c>
      <c r="I391" s="18">
        <v>20</v>
      </c>
      <c r="J391" s="19">
        <v>1766</v>
      </c>
      <c r="K391" s="19">
        <v>40810</v>
      </c>
      <c r="L391" s="136">
        <v>39160</v>
      </c>
      <c r="M391" s="20" t="s">
        <v>8</v>
      </c>
      <c r="N391" s="21">
        <f t="shared" si="286"/>
        <v>5.5311438278595695</v>
      </c>
      <c r="O391" s="22">
        <f t="shared" si="287"/>
        <v>23.108720271800678</v>
      </c>
      <c r="P391" s="23">
        <f t="shared" si="288"/>
        <v>2107.9545454545455</v>
      </c>
      <c r="Q391" s="100">
        <f t="shared" si="304"/>
        <v>0.72317772317772322</v>
      </c>
      <c r="R391" s="17">
        <f t="shared" si="305"/>
        <v>30.999999999999993</v>
      </c>
      <c r="S391" s="24">
        <f t="shared" si="306"/>
        <v>600.15999999999985</v>
      </c>
      <c r="T391" s="25">
        <f t="shared" si="306"/>
        <v>75702</v>
      </c>
      <c r="U391" s="24">
        <f t="shared" si="306"/>
        <v>154</v>
      </c>
      <c r="V391" s="25">
        <f t="shared" si="306"/>
        <v>12734</v>
      </c>
      <c r="W391" s="25">
        <f t="shared" si="306"/>
        <v>304000</v>
      </c>
      <c r="X391" s="72">
        <f t="shared" si="298"/>
        <v>291810</v>
      </c>
      <c r="Y391" s="20" t="s">
        <v>8</v>
      </c>
      <c r="Z391" s="21">
        <f t="shared" si="292"/>
        <v>5.9448719962305638</v>
      </c>
      <c r="AA391" s="22">
        <f t="shared" si="293"/>
        <v>23.873095649442437</v>
      </c>
      <c r="AB391" s="103">
        <f t="shared" si="294"/>
        <v>15702.479338842975</v>
      </c>
      <c r="AC391" s="106">
        <f t="shared" si="307"/>
        <v>5.2145782145782142</v>
      </c>
      <c r="AE391" s="205">
        <v>2316.6322314049589</v>
      </c>
      <c r="AF391" s="132">
        <f t="shared" si="296"/>
        <v>208.67768595041343</v>
      </c>
      <c r="AH391" s="205">
        <v>16653.92561983471</v>
      </c>
      <c r="AI391" s="132">
        <f t="shared" si="297"/>
        <v>951.44628099173497</v>
      </c>
      <c r="BE391" s="19">
        <v>1766</v>
      </c>
      <c r="BF391" s="19">
        <v>41130</v>
      </c>
    </row>
    <row r="392" spans="1:58" x14ac:dyDescent="0.25">
      <c r="A392" s="94" t="s">
        <v>52</v>
      </c>
      <c r="B392" s="564"/>
      <c r="C392" s="29">
        <v>16.18</v>
      </c>
      <c r="D392" s="30">
        <v>2228</v>
      </c>
      <c r="E392" s="32">
        <f t="shared" si="284"/>
        <v>137.7008652657602</v>
      </c>
      <c r="F392" s="57">
        <f t="shared" si="303"/>
        <v>4</v>
      </c>
      <c r="G392" s="58">
        <v>64.72</v>
      </c>
      <c r="H392" s="59">
        <v>8912</v>
      </c>
      <c r="I392" s="58">
        <v>16</v>
      </c>
      <c r="J392" s="59">
        <v>1315</v>
      </c>
      <c r="K392" s="59">
        <v>29780</v>
      </c>
      <c r="L392" s="139">
        <v>28580</v>
      </c>
      <c r="M392" s="49" t="s">
        <v>8</v>
      </c>
      <c r="N392" s="37">
        <f t="shared" si="286"/>
        <v>6.7771863117870721</v>
      </c>
      <c r="O392" s="38">
        <f t="shared" si="287"/>
        <v>22.64638783269962</v>
      </c>
      <c r="P392" s="39">
        <f t="shared" si="288"/>
        <v>1840.5438813349815</v>
      </c>
      <c r="Q392" s="100">
        <f t="shared" si="304"/>
        <v>0.59021543985637348</v>
      </c>
      <c r="R392" s="57">
        <f t="shared" si="305"/>
        <v>31.000000000000004</v>
      </c>
      <c r="S392" s="47">
        <f t="shared" si="306"/>
        <v>501.58000000000004</v>
      </c>
      <c r="T392" s="48">
        <f t="shared" si="306"/>
        <v>69068</v>
      </c>
      <c r="U392" s="47">
        <f t="shared" si="306"/>
        <v>129</v>
      </c>
      <c r="V392" s="48">
        <f t="shared" si="306"/>
        <v>10073</v>
      </c>
      <c r="W392" s="48">
        <f t="shared" si="306"/>
        <v>229490</v>
      </c>
      <c r="X392" s="72">
        <f t="shared" si="298"/>
        <v>220110</v>
      </c>
      <c r="Y392" s="49" t="s">
        <v>8</v>
      </c>
      <c r="Z392" s="21">
        <f t="shared" si="292"/>
        <v>6.8567457559813363</v>
      </c>
      <c r="AA392" s="22">
        <f t="shared" si="293"/>
        <v>22.782686389357689</v>
      </c>
      <c r="AB392" s="195">
        <f t="shared" si="294"/>
        <v>14183.559950556242</v>
      </c>
      <c r="AC392" s="106">
        <f t="shared" si="307"/>
        <v>4.5210951526032312</v>
      </c>
      <c r="AE392" s="205">
        <v>2052.5339925834364</v>
      </c>
      <c r="AF392" s="132">
        <f t="shared" si="296"/>
        <v>211.99011124845492</v>
      </c>
      <c r="AH392" s="205">
        <v>13320.148331273176</v>
      </c>
      <c r="AI392" s="132">
        <f t="shared" si="297"/>
        <v>-863.4116192830661</v>
      </c>
      <c r="BE392" s="59">
        <v>1315</v>
      </c>
      <c r="BF392" s="59">
        <v>30010</v>
      </c>
    </row>
    <row r="393" spans="1:58" x14ac:dyDescent="0.25">
      <c r="A393" s="92" t="s">
        <v>24</v>
      </c>
      <c r="B393" s="44"/>
      <c r="C393" s="45">
        <f>SUM(C382:C392)</f>
        <v>164.87</v>
      </c>
      <c r="D393" s="46">
        <f>SUM(D382:D392)</f>
        <v>21069</v>
      </c>
      <c r="E393" s="80">
        <f t="shared" si="284"/>
        <v>127.79159337659974</v>
      </c>
      <c r="F393" s="73"/>
      <c r="G393" s="45">
        <f>SUM(G382:G392)</f>
        <v>727.16999999999985</v>
      </c>
      <c r="H393" s="46">
        <f>SUM(H382:H392)</f>
        <v>92831</v>
      </c>
      <c r="I393" s="45">
        <f>SUM(I382:I392)</f>
        <v>183</v>
      </c>
      <c r="J393" s="46">
        <f>SUM(J382:J392)</f>
        <v>15156</v>
      </c>
      <c r="K393" s="46">
        <f>SUM(K382:K392)</f>
        <v>351690</v>
      </c>
      <c r="L393" s="46">
        <f t="shared" ref="L393" si="308">SUM(L382:L392)</f>
        <v>337490</v>
      </c>
      <c r="M393" s="74" t="s">
        <v>8</v>
      </c>
      <c r="N393" s="75">
        <f t="shared" si="286"/>
        <v>6.1250329902348906</v>
      </c>
      <c r="O393" s="76">
        <f t="shared" si="287"/>
        <v>23.204671417260492</v>
      </c>
      <c r="P393" s="77">
        <f t="shared" si="288"/>
        <v>2133.1351974282766</v>
      </c>
      <c r="Q393" s="101">
        <f>J393/D393</f>
        <v>0.71935070482699703</v>
      </c>
      <c r="R393" s="73"/>
      <c r="S393" s="45">
        <f>SUM(S382:S392)</f>
        <v>5156.6600000000008</v>
      </c>
      <c r="T393" s="46">
        <f>SUM(T382:T392)</f>
        <v>658940</v>
      </c>
      <c r="U393" s="45">
        <f>SUM(U382:U392)</f>
        <v>1338</v>
      </c>
      <c r="V393" s="46">
        <f t="shared" ref="V393:W393" si="309">SUM(V382:V392)</f>
        <v>112076</v>
      </c>
      <c r="W393" s="46">
        <f t="shared" si="309"/>
        <v>2649550</v>
      </c>
      <c r="X393" s="72">
        <f t="shared" si="298"/>
        <v>2528120</v>
      </c>
      <c r="Y393" s="74" t="s">
        <v>8</v>
      </c>
      <c r="Z393" s="75">
        <f t="shared" si="292"/>
        <v>5.8794032620721657</v>
      </c>
      <c r="AA393" s="76">
        <f t="shared" si="293"/>
        <v>23.640654555837109</v>
      </c>
      <c r="AB393" s="112">
        <f t="shared" si="294"/>
        <v>16070.540425790015</v>
      </c>
      <c r="AC393" s="107">
        <f>V393/D393</f>
        <v>5.3194741088803452</v>
      </c>
      <c r="AE393" s="205">
        <v>2313.9443197670894</v>
      </c>
      <c r="AF393" s="132">
        <f t="shared" si="296"/>
        <v>180.80912233881281</v>
      </c>
      <c r="AH393" s="205">
        <v>15742.706374719475</v>
      </c>
      <c r="AI393" s="132">
        <f t="shared" si="297"/>
        <v>-327.83405107054023</v>
      </c>
      <c r="BE393" s="46">
        <f>SUM(BE382:BE392)</f>
        <v>15156</v>
      </c>
      <c r="BF393" s="46">
        <f>SUM(BF382:BF392)</f>
        <v>354440</v>
      </c>
    </row>
    <row r="394" spans="1:58" x14ac:dyDescent="0.25">
      <c r="A394" s="117" t="s">
        <v>16</v>
      </c>
      <c r="B394" s="565">
        <v>2005</v>
      </c>
      <c r="C394" s="115">
        <v>5.16</v>
      </c>
      <c r="D394" s="116">
        <v>525</v>
      </c>
      <c r="E394" s="63">
        <f>D394/C394</f>
        <v>101.74418604651163</v>
      </c>
      <c r="F394" s="7">
        <f t="shared" ref="F394:F402" si="310">G394/C394</f>
        <v>4</v>
      </c>
      <c r="G394" s="6">
        <v>20.64</v>
      </c>
      <c r="H394" s="5">
        <v>2100</v>
      </c>
      <c r="I394" s="6">
        <v>4</v>
      </c>
      <c r="J394" s="5">
        <v>359</v>
      </c>
      <c r="K394" s="5">
        <v>7270</v>
      </c>
      <c r="L394" s="137">
        <v>6980</v>
      </c>
      <c r="M394" s="15" t="s">
        <v>8</v>
      </c>
      <c r="N394" s="86">
        <f t="shared" si="286"/>
        <v>5.8495821727019495</v>
      </c>
      <c r="O394" s="87">
        <f t="shared" si="287"/>
        <v>20.250696378830085</v>
      </c>
      <c r="P394" s="287">
        <f>K394/C394</f>
        <v>1408.9147286821706</v>
      </c>
      <c r="Q394" s="100">
        <f t="shared" ref="Q394:Q404" si="311">J394/D394</f>
        <v>0.68380952380952376</v>
      </c>
      <c r="R394" s="14">
        <f t="shared" ref="R394:R402" si="312">S394/C394</f>
        <v>31.000000000000007</v>
      </c>
      <c r="S394" s="71">
        <f t="shared" ref="S394:X404" si="313">G394+S343</f>
        <v>159.96000000000004</v>
      </c>
      <c r="T394" s="72">
        <f t="shared" si="313"/>
        <v>16275</v>
      </c>
      <c r="U394" s="71">
        <f t="shared" si="313"/>
        <v>31</v>
      </c>
      <c r="V394" s="72">
        <f t="shared" si="313"/>
        <v>2855</v>
      </c>
      <c r="W394" s="72">
        <f t="shared" si="313"/>
        <v>57380</v>
      </c>
      <c r="X394" s="72">
        <f t="shared" si="298"/>
        <v>54680</v>
      </c>
      <c r="Y394" s="15" t="s">
        <v>8</v>
      </c>
      <c r="Z394" s="21">
        <f t="shared" si="292"/>
        <v>5.7005253940455338</v>
      </c>
      <c r="AA394" s="22">
        <f t="shared" si="293"/>
        <v>20.098073555166376</v>
      </c>
      <c r="AB394" s="195">
        <f t="shared" si="294"/>
        <v>11120.155038759689</v>
      </c>
      <c r="AC394" s="106">
        <f t="shared" ref="AC394:AC404" si="314">V394/D394</f>
        <v>5.4380952380952383</v>
      </c>
      <c r="AE394" s="205">
        <v>1695.7364341085272</v>
      </c>
      <c r="AF394" s="132">
        <f t="shared" si="296"/>
        <v>286.82170542635663</v>
      </c>
      <c r="AH394" s="205">
        <v>11934.108527131782</v>
      </c>
      <c r="AI394" s="132">
        <f t="shared" si="297"/>
        <v>813.95348837209349</v>
      </c>
      <c r="BE394" s="5">
        <v>359</v>
      </c>
      <c r="BF394" s="5">
        <v>7330</v>
      </c>
    </row>
    <row r="395" spans="1:58" x14ac:dyDescent="0.25">
      <c r="A395" s="90" t="s">
        <v>53</v>
      </c>
      <c r="B395" s="560"/>
      <c r="C395" s="27">
        <v>11.02</v>
      </c>
      <c r="D395" s="28">
        <v>1429</v>
      </c>
      <c r="E395" s="16">
        <f t="shared" ref="E395:E404" si="315">D395/C395</f>
        <v>129.67332123411978</v>
      </c>
      <c r="F395" s="17">
        <f t="shared" si="310"/>
        <v>4</v>
      </c>
      <c r="G395" s="18">
        <v>44.08</v>
      </c>
      <c r="H395" s="19">
        <v>5716</v>
      </c>
      <c r="I395" s="18">
        <v>12</v>
      </c>
      <c r="J395" s="19">
        <v>810</v>
      </c>
      <c r="K395" s="19">
        <v>16740</v>
      </c>
      <c r="L395" s="136">
        <v>16070</v>
      </c>
      <c r="M395" s="20" t="s">
        <v>8</v>
      </c>
      <c r="N395" s="21">
        <f t="shared" si="286"/>
        <v>7.05679012345679</v>
      </c>
      <c r="O395" s="22">
        <f t="shared" si="287"/>
        <v>20.666666666666668</v>
      </c>
      <c r="P395" s="23">
        <f t="shared" ref="P395:P404" si="316">K395/C395</f>
        <v>1519.0562613430127</v>
      </c>
      <c r="Q395" s="100">
        <f t="shared" si="311"/>
        <v>0.56682995101469558</v>
      </c>
      <c r="R395" s="17">
        <f t="shared" si="312"/>
        <v>31</v>
      </c>
      <c r="S395" s="24">
        <f t="shared" si="313"/>
        <v>341.62</v>
      </c>
      <c r="T395" s="25">
        <f t="shared" si="313"/>
        <v>44299</v>
      </c>
      <c r="U395" s="24">
        <f t="shared" si="313"/>
        <v>88</v>
      </c>
      <c r="V395" s="25">
        <f t="shared" si="313"/>
        <v>7532</v>
      </c>
      <c r="W395" s="25">
        <f t="shared" si="313"/>
        <v>157490</v>
      </c>
      <c r="X395" s="72">
        <f t="shared" si="298"/>
        <v>149990</v>
      </c>
      <c r="Y395" s="20" t="s">
        <v>8</v>
      </c>
      <c r="Z395" s="21">
        <f t="shared" si="292"/>
        <v>5.8814391927774832</v>
      </c>
      <c r="AA395" s="22">
        <f t="shared" si="293"/>
        <v>20.909453000531066</v>
      </c>
      <c r="AB395" s="103">
        <f t="shared" si="294"/>
        <v>14291.288566243195</v>
      </c>
      <c r="AC395" s="106">
        <f t="shared" si="314"/>
        <v>5.2708187543736882</v>
      </c>
      <c r="AE395" s="205">
        <v>2266.7876588021782</v>
      </c>
      <c r="AF395" s="132">
        <f t="shared" si="296"/>
        <v>747.73139745916546</v>
      </c>
      <c r="AH395" s="205">
        <v>15254.990925589836</v>
      </c>
      <c r="AI395" s="132">
        <f t="shared" si="297"/>
        <v>963.70235934664197</v>
      </c>
      <c r="BE395" s="19">
        <v>810</v>
      </c>
      <c r="BF395" s="19">
        <v>16870</v>
      </c>
    </row>
    <row r="396" spans="1:58" x14ac:dyDescent="0.25">
      <c r="A396" s="90" t="s">
        <v>54</v>
      </c>
      <c r="B396" s="560"/>
      <c r="C396" s="27">
        <v>4.38</v>
      </c>
      <c r="D396" s="28">
        <v>465</v>
      </c>
      <c r="E396" s="16">
        <f t="shared" si="315"/>
        <v>106.16438356164385</v>
      </c>
      <c r="F396" s="17">
        <f t="shared" si="310"/>
        <v>5</v>
      </c>
      <c r="G396" s="18">
        <v>21.9</v>
      </c>
      <c r="H396" s="19">
        <v>2325</v>
      </c>
      <c r="I396" s="18">
        <v>5</v>
      </c>
      <c r="J396" s="19">
        <v>488</v>
      </c>
      <c r="K396" s="19">
        <v>9760</v>
      </c>
      <c r="L396" s="136">
        <v>9370</v>
      </c>
      <c r="M396" s="20" t="s">
        <v>8</v>
      </c>
      <c r="N396" s="21">
        <f t="shared" si="286"/>
        <v>4.764344262295082</v>
      </c>
      <c r="O396" s="22">
        <f t="shared" si="287"/>
        <v>20</v>
      </c>
      <c r="P396" s="23">
        <f t="shared" si="316"/>
        <v>2228.3105022831051</v>
      </c>
      <c r="Q396" s="100">
        <f t="shared" si="311"/>
        <v>1.0494623655913979</v>
      </c>
      <c r="R396" s="17">
        <f t="shared" si="312"/>
        <v>30.000000000000004</v>
      </c>
      <c r="S396" s="24">
        <f t="shared" si="313"/>
        <v>131.4</v>
      </c>
      <c r="T396" s="25">
        <f t="shared" si="313"/>
        <v>13950</v>
      </c>
      <c r="U396" s="24">
        <f t="shared" si="313"/>
        <v>33</v>
      </c>
      <c r="V396" s="25">
        <f t="shared" si="313"/>
        <v>3231</v>
      </c>
      <c r="W396" s="25">
        <f t="shared" si="313"/>
        <v>62090</v>
      </c>
      <c r="X396" s="72">
        <f t="shared" si="313"/>
        <v>58880</v>
      </c>
      <c r="Y396" s="20" t="s">
        <v>8</v>
      </c>
      <c r="Z396" s="21">
        <f t="shared" si="292"/>
        <v>4.3175487465181055</v>
      </c>
      <c r="AA396" s="22">
        <f t="shared" si="293"/>
        <v>19.216960693283813</v>
      </c>
      <c r="AB396" s="103">
        <f t="shared" si="294"/>
        <v>14175.799086757992</v>
      </c>
      <c r="AC396" s="106">
        <f t="shared" si="314"/>
        <v>6.9483870967741934</v>
      </c>
      <c r="AE396" s="205">
        <v>1942.9223744292237</v>
      </c>
      <c r="AF396" s="132">
        <f t="shared" si="296"/>
        <v>-285.38812785388131</v>
      </c>
      <c r="AH396" s="205">
        <v>14331.050228310503</v>
      </c>
      <c r="AI396" s="132">
        <f t="shared" si="297"/>
        <v>155.2511415525114</v>
      </c>
      <c r="BE396" s="19">
        <v>488</v>
      </c>
      <c r="BF396" s="19">
        <v>9840</v>
      </c>
    </row>
    <row r="397" spans="1:58" x14ac:dyDescent="0.25">
      <c r="A397" s="90" t="s">
        <v>17</v>
      </c>
      <c r="B397" s="560"/>
      <c r="C397" s="27">
        <v>9.39</v>
      </c>
      <c r="D397" s="28">
        <v>912</v>
      </c>
      <c r="E397" s="16">
        <f t="shared" si="315"/>
        <v>97.124600638977626</v>
      </c>
      <c r="F397" s="17">
        <f t="shared" si="310"/>
        <v>4</v>
      </c>
      <c r="G397" s="18">
        <v>37.56</v>
      </c>
      <c r="H397" s="19">
        <v>3648</v>
      </c>
      <c r="I397" s="18">
        <v>8</v>
      </c>
      <c r="J397" s="19">
        <v>653</v>
      </c>
      <c r="K397" s="19">
        <v>14130</v>
      </c>
      <c r="L397" s="136">
        <v>13560</v>
      </c>
      <c r="M397" s="20" t="s">
        <v>8</v>
      </c>
      <c r="N397" s="21">
        <f t="shared" si="286"/>
        <v>5.5865237366003067</v>
      </c>
      <c r="O397" s="22">
        <f t="shared" si="287"/>
        <v>21.638591117917304</v>
      </c>
      <c r="P397" s="23">
        <f t="shared" si="316"/>
        <v>1504.7923322683705</v>
      </c>
      <c r="Q397" s="100">
        <f t="shared" si="311"/>
        <v>0.71600877192982459</v>
      </c>
      <c r="R397" s="17">
        <f t="shared" si="312"/>
        <v>31</v>
      </c>
      <c r="S397" s="24">
        <f t="shared" si="313"/>
        <v>291.09000000000003</v>
      </c>
      <c r="T397" s="25">
        <f t="shared" si="313"/>
        <v>28272</v>
      </c>
      <c r="U397" s="24">
        <f t="shared" si="313"/>
        <v>66</v>
      </c>
      <c r="V397" s="194">
        <f t="shared" si="313"/>
        <v>5104</v>
      </c>
      <c r="W397" s="25">
        <f t="shared" si="313"/>
        <v>108850</v>
      </c>
      <c r="X397" s="72">
        <f t="shared" si="313"/>
        <v>103670</v>
      </c>
      <c r="Y397" s="20" t="s">
        <v>8</v>
      </c>
      <c r="Z397" s="21">
        <f t="shared" si="292"/>
        <v>5.5391849529780561</v>
      </c>
      <c r="AA397" s="22">
        <f t="shared" si="293"/>
        <v>21.326410658307211</v>
      </c>
      <c r="AB397" s="195">
        <f t="shared" si="294"/>
        <v>11592.119275825346</v>
      </c>
      <c r="AC397" s="106">
        <f t="shared" si="314"/>
        <v>5.5964912280701755</v>
      </c>
      <c r="AE397" s="205">
        <v>1972.3109691160807</v>
      </c>
      <c r="AF397" s="132">
        <f t="shared" si="296"/>
        <v>467.51863684771024</v>
      </c>
      <c r="AH397" s="205">
        <v>12641.107561235356</v>
      </c>
      <c r="AI397" s="132">
        <f t="shared" si="297"/>
        <v>1048.9882854100106</v>
      </c>
      <c r="BE397" s="19">
        <v>653</v>
      </c>
      <c r="BF397" s="19">
        <v>14240</v>
      </c>
    </row>
    <row r="398" spans="1:58" x14ac:dyDescent="0.25">
      <c r="A398" s="90" t="s">
        <v>55</v>
      </c>
      <c r="B398" s="560"/>
      <c r="C398" s="27">
        <v>4.76</v>
      </c>
      <c r="D398" s="28">
        <v>513</v>
      </c>
      <c r="E398" s="16">
        <f t="shared" si="315"/>
        <v>107.77310924369749</v>
      </c>
      <c r="F398" s="17">
        <f t="shared" si="310"/>
        <v>5</v>
      </c>
      <c r="G398" s="18">
        <v>23.8</v>
      </c>
      <c r="H398" s="19">
        <v>2565</v>
      </c>
      <c r="I398" s="18">
        <v>5</v>
      </c>
      <c r="J398" s="19">
        <v>415</v>
      </c>
      <c r="K398" s="19">
        <v>8340</v>
      </c>
      <c r="L398" s="136">
        <v>8000</v>
      </c>
      <c r="M398" s="20" t="s">
        <v>8</v>
      </c>
      <c r="N398" s="21">
        <f t="shared" si="286"/>
        <v>6.1807228915662646</v>
      </c>
      <c r="O398" s="22">
        <f t="shared" si="287"/>
        <v>20.096385542168676</v>
      </c>
      <c r="P398" s="23">
        <f t="shared" si="316"/>
        <v>1752.1008403361345</v>
      </c>
      <c r="Q398" s="100">
        <f t="shared" si="311"/>
        <v>0.80896686159844056</v>
      </c>
      <c r="R398" s="17">
        <f t="shared" si="312"/>
        <v>30.000000000000004</v>
      </c>
      <c r="S398" s="24">
        <f t="shared" si="313"/>
        <v>142.80000000000001</v>
      </c>
      <c r="T398" s="25">
        <f t="shared" si="313"/>
        <v>15390</v>
      </c>
      <c r="U398" s="24">
        <f t="shared" si="313"/>
        <v>34</v>
      </c>
      <c r="V398" s="25">
        <f t="shared" si="313"/>
        <v>3270</v>
      </c>
      <c r="W398" s="25">
        <f t="shared" si="313"/>
        <v>63310</v>
      </c>
      <c r="X398" s="72">
        <f t="shared" si="313"/>
        <v>60280</v>
      </c>
      <c r="Y398" s="20" t="s">
        <v>8</v>
      </c>
      <c r="Z398" s="21">
        <f t="shared" si="292"/>
        <v>4.7064220183486238</v>
      </c>
      <c r="AA398" s="22">
        <f t="shared" si="293"/>
        <v>19.36085626911315</v>
      </c>
      <c r="AB398" s="103">
        <f t="shared" si="294"/>
        <v>13300.420168067227</v>
      </c>
      <c r="AC398" s="106">
        <f t="shared" si="314"/>
        <v>6.3742690058479532</v>
      </c>
      <c r="AE398" s="205">
        <v>2096.6386554621849</v>
      </c>
      <c r="AF398" s="132">
        <f t="shared" si="296"/>
        <v>344.53781512605042</v>
      </c>
      <c r="AH398" s="205">
        <v>14510.504201680673</v>
      </c>
      <c r="AI398" s="132">
        <f t="shared" si="297"/>
        <v>1210.0840336134461</v>
      </c>
      <c r="BE398" s="19">
        <v>415</v>
      </c>
      <c r="BF398" s="19">
        <v>8410</v>
      </c>
    </row>
    <row r="399" spans="1:58" x14ac:dyDescent="0.25">
      <c r="A399" s="90" t="s">
        <v>56</v>
      </c>
      <c r="B399" s="560"/>
      <c r="C399" s="27">
        <v>0.86</v>
      </c>
      <c r="D399" s="28">
        <v>110</v>
      </c>
      <c r="E399" s="16">
        <f t="shared" si="315"/>
        <v>127.90697674418605</v>
      </c>
      <c r="F399" s="17">
        <f t="shared" si="310"/>
        <v>4</v>
      </c>
      <c r="G399" s="18">
        <v>3.44</v>
      </c>
      <c r="H399" s="19">
        <v>440</v>
      </c>
      <c r="I399" s="18">
        <v>4</v>
      </c>
      <c r="J399" s="19">
        <v>62</v>
      </c>
      <c r="K399" s="19">
        <v>1350</v>
      </c>
      <c r="L399" s="136">
        <v>1300</v>
      </c>
      <c r="M399" s="20" t="s">
        <v>8</v>
      </c>
      <c r="N399" s="21">
        <f t="shared" si="286"/>
        <v>7.096774193548387</v>
      </c>
      <c r="O399" s="22">
        <f t="shared" si="287"/>
        <v>21.774193548387096</v>
      </c>
      <c r="P399" s="23">
        <f t="shared" si="316"/>
        <v>1569.7674418604652</v>
      </c>
      <c r="Q399" s="100">
        <f t="shared" si="311"/>
        <v>0.5636363636363636</v>
      </c>
      <c r="R399" s="17">
        <f t="shared" si="312"/>
        <v>31</v>
      </c>
      <c r="S399" s="24">
        <f t="shared" si="313"/>
        <v>26.66</v>
      </c>
      <c r="T399" s="25">
        <f t="shared" si="313"/>
        <v>3410</v>
      </c>
      <c r="U399" s="24">
        <f t="shared" si="313"/>
        <v>31</v>
      </c>
      <c r="V399" s="25">
        <f t="shared" si="313"/>
        <v>543</v>
      </c>
      <c r="W399" s="25">
        <f t="shared" si="313"/>
        <v>11970</v>
      </c>
      <c r="X399" s="72">
        <f t="shared" si="313"/>
        <v>11390</v>
      </c>
      <c r="Y399" s="20" t="s">
        <v>8</v>
      </c>
      <c r="Z399" s="21">
        <f t="shared" si="292"/>
        <v>6.2799263351749541</v>
      </c>
      <c r="AA399" s="22">
        <f t="shared" si="293"/>
        <v>22.044198895027623</v>
      </c>
      <c r="AB399" s="103">
        <f t="shared" si="294"/>
        <v>13918.60465116279</v>
      </c>
      <c r="AC399" s="106">
        <f t="shared" si="314"/>
        <v>4.9363636363636365</v>
      </c>
      <c r="AE399" s="205">
        <v>1976.7441860465117</v>
      </c>
      <c r="AF399" s="132">
        <f t="shared" si="296"/>
        <v>406.97674418604652</v>
      </c>
      <c r="AH399" s="205">
        <v>12534.883720930233</v>
      </c>
      <c r="AI399" s="132">
        <f t="shared" si="297"/>
        <v>-1383.7209302325573</v>
      </c>
      <c r="BE399" s="19">
        <v>62</v>
      </c>
      <c r="BF399" s="19">
        <v>1360</v>
      </c>
    </row>
    <row r="400" spans="1:58" x14ac:dyDescent="0.25">
      <c r="A400" s="90" t="s">
        <v>20</v>
      </c>
      <c r="B400" s="560"/>
      <c r="C400" s="27">
        <v>10.08</v>
      </c>
      <c r="D400" s="28">
        <v>1160</v>
      </c>
      <c r="E400" s="16">
        <f t="shared" si="315"/>
        <v>115.07936507936508</v>
      </c>
      <c r="F400" s="17">
        <f t="shared" si="310"/>
        <v>4</v>
      </c>
      <c r="G400" s="18">
        <v>40.32</v>
      </c>
      <c r="H400" s="19">
        <v>4640</v>
      </c>
      <c r="I400" s="18">
        <v>7</v>
      </c>
      <c r="J400" s="19">
        <v>1062</v>
      </c>
      <c r="K400" s="19">
        <v>21800</v>
      </c>
      <c r="L400" s="136">
        <v>20920</v>
      </c>
      <c r="M400" s="20" t="s">
        <v>8</v>
      </c>
      <c r="N400" s="21">
        <f t="shared" si="286"/>
        <v>4.3691148775894542</v>
      </c>
      <c r="O400" s="22">
        <f t="shared" si="287"/>
        <v>20.527306967984934</v>
      </c>
      <c r="P400" s="23">
        <f t="shared" si="316"/>
        <v>2162.6984126984125</v>
      </c>
      <c r="Q400" s="100">
        <f t="shared" si="311"/>
        <v>0.91551724137931034</v>
      </c>
      <c r="R400" s="17">
        <f t="shared" si="312"/>
        <v>30.999999999999996</v>
      </c>
      <c r="S400" s="24">
        <f t="shared" si="313"/>
        <v>312.47999999999996</v>
      </c>
      <c r="T400" s="25">
        <f t="shared" si="313"/>
        <v>35960</v>
      </c>
      <c r="U400" s="24">
        <f t="shared" si="313"/>
        <v>59</v>
      </c>
      <c r="V400" s="25">
        <f t="shared" si="313"/>
        <v>7955</v>
      </c>
      <c r="W400" s="25">
        <f t="shared" si="313"/>
        <v>159710</v>
      </c>
      <c r="X400" s="72">
        <f t="shared" si="313"/>
        <v>152210</v>
      </c>
      <c r="Y400" s="20" t="s">
        <v>8</v>
      </c>
      <c r="Z400" s="21">
        <f t="shared" si="292"/>
        <v>4.5204274041483341</v>
      </c>
      <c r="AA400" s="22">
        <f t="shared" si="293"/>
        <v>20.076681332495287</v>
      </c>
      <c r="AB400" s="103">
        <f t="shared" si="294"/>
        <v>15844.246031746032</v>
      </c>
      <c r="AC400" s="106">
        <f t="shared" si="314"/>
        <v>6.8577586206896548</v>
      </c>
      <c r="AE400" s="205">
        <v>2116.0714285714284</v>
      </c>
      <c r="AF400" s="132">
        <f t="shared" si="296"/>
        <v>-46.626984126984098</v>
      </c>
      <c r="AH400" s="205">
        <v>14975.198412698413</v>
      </c>
      <c r="AI400" s="132">
        <f t="shared" si="297"/>
        <v>-869.04761904761835</v>
      </c>
      <c r="BE400" s="19">
        <v>1062</v>
      </c>
      <c r="BF400" s="19">
        <v>21970</v>
      </c>
    </row>
    <row r="401" spans="1:79" x14ac:dyDescent="0.25">
      <c r="A401" s="90" t="s">
        <v>19</v>
      </c>
      <c r="B401" s="560"/>
      <c r="C401" s="27">
        <v>10.83</v>
      </c>
      <c r="D401" s="28">
        <v>1290</v>
      </c>
      <c r="E401" s="16">
        <f t="shared" si="315"/>
        <v>119.11357340720221</v>
      </c>
      <c r="F401" s="17">
        <f t="shared" si="310"/>
        <v>4</v>
      </c>
      <c r="G401" s="18">
        <v>43.32</v>
      </c>
      <c r="H401" s="19">
        <v>5160</v>
      </c>
      <c r="I401" s="18">
        <v>8</v>
      </c>
      <c r="J401" s="19">
        <v>898</v>
      </c>
      <c r="K401" s="19">
        <v>17870</v>
      </c>
      <c r="L401" s="136">
        <v>17150</v>
      </c>
      <c r="M401" s="20" t="s">
        <v>8</v>
      </c>
      <c r="N401" s="21">
        <f t="shared" si="286"/>
        <v>5.7461024498886415</v>
      </c>
      <c r="O401" s="22">
        <f t="shared" si="287"/>
        <v>19.899777282850778</v>
      </c>
      <c r="P401" s="23">
        <f t="shared" si="316"/>
        <v>1650.0461680517083</v>
      </c>
      <c r="Q401" s="100">
        <f t="shared" si="311"/>
        <v>0.69612403100775189</v>
      </c>
      <c r="R401" s="17">
        <f t="shared" si="312"/>
        <v>30.999999999999996</v>
      </c>
      <c r="S401" s="24">
        <f t="shared" si="313"/>
        <v>335.72999999999996</v>
      </c>
      <c r="T401" s="25">
        <f t="shared" si="313"/>
        <v>39990</v>
      </c>
      <c r="U401" s="24">
        <f t="shared" si="313"/>
        <v>137</v>
      </c>
      <c r="V401" s="25">
        <f t="shared" si="313"/>
        <v>6334</v>
      </c>
      <c r="W401" s="25">
        <f t="shared" si="313"/>
        <v>125430</v>
      </c>
      <c r="X401" s="72">
        <f t="shared" si="313"/>
        <v>119570</v>
      </c>
      <c r="Y401" s="20" t="s">
        <v>8</v>
      </c>
      <c r="Z401" s="21">
        <f t="shared" si="292"/>
        <v>6.3135459425323655</v>
      </c>
      <c r="AA401" s="22">
        <f t="shared" si="293"/>
        <v>19.802652352383959</v>
      </c>
      <c r="AB401" s="195">
        <f t="shared" si="294"/>
        <v>11581.717451523546</v>
      </c>
      <c r="AC401" s="106">
        <f t="shared" si="314"/>
        <v>4.9100775193798452</v>
      </c>
      <c r="AE401" s="205">
        <v>1788.5503231763619</v>
      </c>
      <c r="AF401" s="132">
        <f t="shared" si="296"/>
        <v>138.50415512465361</v>
      </c>
      <c r="AH401" s="205">
        <v>12037.857802400738</v>
      </c>
      <c r="AI401" s="132">
        <f t="shared" si="297"/>
        <v>456.14035087719276</v>
      </c>
      <c r="BE401" s="19">
        <v>898</v>
      </c>
      <c r="BF401" s="19">
        <v>18000</v>
      </c>
    </row>
    <row r="402" spans="1:79" x14ac:dyDescent="0.25">
      <c r="A402" s="94" t="s">
        <v>21</v>
      </c>
      <c r="B402" s="566"/>
      <c r="C402" s="29">
        <v>0.83</v>
      </c>
      <c r="D402" s="30">
        <v>98</v>
      </c>
      <c r="E402" s="32">
        <f t="shared" si="315"/>
        <v>118.07228915662651</v>
      </c>
      <c r="F402" s="7">
        <f t="shared" si="310"/>
        <v>4</v>
      </c>
      <c r="G402" s="6">
        <v>3.32</v>
      </c>
      <c r="H402" s="5">
        <v>392</v>
      </c>
      <c r="I402" s="6">
        <v>4</v>
      </c>
      <c r="J402" s="5">
        <v>75</v>
      </c>
      <c r="K402" s="5">
        <v>1610</v>
      </c>
      <c r="L402" s="137">
        <v>1550</v>
      </c>
      <c r="M402" s="43" t="s">
        <v>8</v>
      </c>
      <c r="N402" s="37">
        <f t="shared" si="286"/>
        <v>5.2266666666666666</v>
      </c>
      <c r="O402" s="38">
        <f t="shared" si="287"/>
        <v>21.466666666666665</v>
      </c>
      <c r="P402" s="39">
        <f t="shared" si="316"/>
        <v>1939.7590361445784</v>
      </c>
      <c r="Q402" s="100">
        <f t="shared" si="311"/>
        <v>0.76530612244897955</v>
      </c>
      <c r="R402" s="7">
        <f t="shared" si="312"/>
        <v>30.999999999999996</v>
      </c>
      <c r="S402" s="47">
        <f t="shared" si="313"/>
        <v>25.729999999999997</v>
      </c>
      <c r="T402" s="48">
        <f t="shared" si="313"/>
        <v>3038</v>
      </c>
      <c r="U402" s="47">
        <f t="shared" si="313"/>
        <v>32</v>
      </c>
      <c r="V402" s="48">
        <f t="shared" si="313"/>
        <v>495</v>
      </c>
      <c r="W402" s="48">
        <f t="shared" si="313"/>
        <v>10320</v>
      </c>
      <c r="X402" s="72">
        <f t="shared" si="313"/>
        <v>9830</v>
      </c>
      <c r="Y402" s="49" t="s">
        <v>8</v>
      </c>
      <c r="Z402" s="21">
        <f t="shared" si="292"/>
        <v>6.1373737373737374</v>
      </c>
      <c r="AA402" s="22">
        <f t="shared" si="293"/>
        <v>20.848484848484848</v>
      </c>
      <c r="AB402" s="103">
        <f t="shared" si="294"/>
        <v>12433.734939759037</v>
      </c>
      <c r="AC402" s="106">
        <f t="shared" si="314"/>
        <v>5.0510204081632653</v>
      </c>
      <c r="AE402" s="205">
        <v>1734.9397590361446</v>
      </c>
      <c r="AF402" s="132">
        <f t="shared" si="296"/>
        <v>-204.81927710843388</v>
      </c>
      <c r="AH402" s="205">
        <v>10626.506024096387</v>
      </c>
      <c r="AI402" s="132">
        <f t="shared" si="297"/>
        <v>-1807.2289156626503</v>
      </c>
      <c r="BE402" s="5">
        <v>75</v>
      </c>
      <c r="BF402" s="5">
        <v>1610</v>
      </c>
    </row>
    <row r="403" spans="1:79" ht="15.75" thickBot="1" x14ac:dyDescent="0.3">
      <c r="A403" s="122" t="s">
        <v>24</v>
      </c>
      <c r="B403" s="123"/>
      <c r="C403" s="98">
        <f t="shared" ref="C403:D403" si="317">SUM(C394:C402)</f>
        <v>57.309999999999995</v>
      </c>
      <c r="D403" s="99">
        <f t="shared" si="317"/>
        <v>6502</v>
      </c>
      <c r="E403" s="50">
        <f t="shared" si="315"/>
        <v>113.45314953760253</v>
      </c>
      <c r="F403" s="51"/>
      <c r="G403" s="98">
        <f t="shared" ref="G403:L403" si="318">SUM(G394:G402)</f>
        <v>238.38</v>
      </c>
      <c r="H403" s="99">
        <f t="shared" si="318"/>
        <v>26986</v>
      </c>
      <c r="I403" s="98">
        <f t="shared" si="318"/>
        <v>57</v>
      </c>
      <c r="J403" s="99">
        <f t="shared" si="318"/>
        <v>4822</v>
      </c>
      <c r="K403" s="99">
        <f t="shared" si="318"/>
        <v>98870</v>
      </c>
      <c r="L403" s="99">
        <f t="shared" si="318"/>
        <v>94900</v>
      </c>
      <c r="M403" s="42" t="s">
        <v>8</v>
      </c>
      <c r="N403" s="126">
        <f t="shared" si="286"/>
        <v>5.5964330153463298</v>
      </c>
      <c r="O403" s="127">
        <f t="shared" si="287"/>
        <v>20.503940273745332</v>
      </c>
      <c r="P403" s="110">
        <f t="shared" si="316"/>
        <v>1725.1788518583146</v>
      </c>
      <c r="Q403" s="113">
        <f t="shared" si="311"/>
        <v>0.74161796370347588</v>
      </c>
      <c r="R403" s="51"/>
      <c r="S403" s="98">
        <f t="shared" ref="S403:W403" si="319">SUM(S394:S402)</f>
        <v>1767.4700000000003</v>
      </c>
      <c r="T403" s="99">
        <f t="shared" si="319"/>
        <v>200584</v>
      </c>
      <c r="U403" s="98">
        <f t="shared" si="319"/>
        <v>511</v>
      </c>
      <c r="V403" s="99">
        <f t="shared" si="319"/>
        <v>37319</v>
      </c>
      <c r="W403" s="99">
        <f t="shared" si="319"/>
        <v>756550</v>
      </c>
      <c r="X403" s="72">
        <f t="shared" si="313"/>
        <v>720500</v>
      </c>
      <c r="Y403" s="42" t="s">
        <v>8</v>
      </c>
      <c r="Z403" s="126">
        <f t="shared" si="292"/>
        <v>5.3748492724885448</v>
      </c>
      <c r="AA403" s="127">
        <f t="shared" si="293"/>
        <v>20.272515340711166</v>
      </c>
      <c r="AB403" s="128">
        <f t="shared" si="294"/>
        <v>13201.012039783634</v>
      </c>
      <c r="AC403" s="108">
        <f t="shared" si="314"/>
        <v>5.7396185788988001</v>
      </c>
    </row>
    <row r="404" spans="1:79" ht="15.75" thickBot="1" x14ac:dyDescent="0.3">
      <c r="A404" s="93" t="s">
        <v>25</v>
      </c>
      <c r="B404" s="52"/>
      <c r="C404" s="40">
        <f t="shared" ref="C404:D404" si="320">C381+C393+C403</f>
        <v>507.90000000000003</v>
      </c>
      <c r="D404" s="41">
        <f t="shared" si="320"/>
        <v>63428</v>
      </c>
      <c r="E404" s="10">
        <f t="shared" si="315"/>
        <v>124.88285095491237</v>
      </c>
      <c r="F404" s="4"/>
      <c r="G404" s="40">
        <f t="shared" ref="G404:L404" si="321">G381+G393+G403</f>
        <v>2211.15</v>
      </c>
      <c r="H404" s="41">
        <f t="shared" si="321"/>
        <v>276154</v>
      </c>
      <c r="I404" s="40">
        <f t="shared" si="321"/>
        <v>550</v>
      </c>
      <c r="J404" s="41">
        <f t="shared" si="321"/>
        <v>45982</v>
      </c>
      <c r="K404" s="41">
        <f t="shared" si="321"/>
        <v>1067180</v>
      </c>
      <c r="L404" s="41">
        <f t="shared" si="321"/>
        <v>1024110</v>
      </c>
      <c r="M404" s="83" t="s">
        <v>8</v>
      </c>
      <c r="N404" s="12">
        <f t="shared" si="286"/>
        <v>6.0056978817798266</v>
      </c>
      <c r="O404" s="13">
        <f t="shared" si="287"/>
        <v>23.208646861815492</v>
      </c>
      <c r="P404" s="26">
        <f t="shared" si="316"/>
        <v>2101.1616459933057</v>
      </c>
      <c r="Q404" s="114">
        <f t="shared" si="311"/>
        <v>0.7249479725042568</v>
      </c>
      <c r="R404" s="4"/>
      <c r="S404" s="40">
        <f t="shared" ref="S404:W404" si="322">S381+S393+S403</f>
        <v>15821.689999999999</v>
      </c>
      <c r="T404" s="41">
        <f t="shared" si="322"/>
        <v>1976249</v>
      </c>
      <c r="U404" s="40">
        <f t="shared" si="322"/>
        <v>4063</v>
      </c>
      <c r="V404" s="41">
        <f t="shared" si="322"/>
        <v>337936</v>
      </c>
      <c r="W404" s="41">
        <f t="shared" si="322"/>
        <v>7905110</v>
      </c>
      <c r="X404" s="72">
        <f t="shared" si="313"/>
        <v>7536600</v>
      </c>
      <c r="Y404" s="83" t="s">
        <v>8</v>
      </c>
      <c r="Z404" s="12">
        <f t="shared" si="292"/>
        <v>5.8479978457459403</v>
      </c>
      <c r="AA404" s="13">
        <f t="shared" si="293"/>
        <v>23.392328724965672</v>
      </c>
      <c r="AB404" s="104">
        <f t="shared" si="294"/>
        <v>15564.303996849772</v>
      </c>
      <c r="AC404" s="109">
        <f t="shared" si="314"/>
        <v>5.3278678186289969</v>
      </c>
    </row>
    <row r="409" spans="1:79" ht="18.75" x14ac:dyDescent="0.3">
      <c r="A409" s="567" t="s">
        <v>58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</row>
    <row r="410" spans="1:79" ht="15.75" x14ac:dyDescent="0.25">
      <c r="A410" s="568" t="s">
        <v>62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68"/>
      <c r="AB410" s="568"/>
      <c r="AC410" s="568"/>
    </row>
    <row r="411" spans="1:79" ht="15.75" x14ac:dyDescent="0.25">
      <c r="A411" s="568" t="s">
        <v>108</v>
      </c>
      <c r="B411" s="568"/>
      <c r="C411" s="568"/>
      <c r="D411" s="568"/>
      <c r="E411" s="568"/>
      <c r="F411" s="568"/>
      <c r="G411" s="568"/>
      <c r="H411" s="568"/>
      <c r="I411" s="568"/>
      <c r="J411" s="568"/>
      <c r="K411" s="568"/>
      <c r="L411" s="568"/>
      <c r="M411" s="568"/>
      <c r="N411" s="568"/>
      <c r="O411" s="568"/>
      <c r="P411" s="568"/>
      <c r="Q411" s="568"/>
      <c r="R411" s="568"/>
      <c r="S411" s="568"/>
      <c r="T411" s="568"/>
      <c r="U411" s="568"/>
      <c r="V411" s="568"/>
      <c r="W411" s="568"/>
      <c r="X411" s="568"/>
      <c r="Y411" s="568"/>
      <c r="Z411" s="568"/>
      <c r="AA411" s="568"/>
      <c r="AB411" s="568"/>
      <c r="AC411" s="568"/>
    </row>
    <row r="412" spans="1:79" ht="19.5" thickBot="1" x14ac:dyDescent="0.35"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11">
        <v>4</v>
      </c>
      <c r="AC412" s="4"/>
    </row>
    <row r="413" spans="1:79" ht="15" customHeight="1" x14ac:dyDescent="0.25">
      <c r="A413" s="569" t="s">
        <v>3</v>
      </c>
      <c r="B413" s="571" t="s">
        <v>2</v>
      </c>
      <c r="C413" s="573" t="s">
        <v>59</v>
      </c>
      <c r="D413" s="573" t="s">
        <v>60</v>
      </c>
      <c r="E413" s="573" t="s">
        <v>23</v>
      </c>
      <c r="F413" s="576" t="s">
        <v>9</v>
      </c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8"/>
      <c r="R413" s="576" t="s">
        <v>10</v>
      </c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9"/>
    </row>
    <row r="414" spans="1:79" ht="51.75" thickBot="1" x14ac:dyDescent="0.3">
      <c r="A414" s="570"/>
      <c r="B414" s="572"/>
      <c r="C414" s="574"/>
      <c r="D414" s="575"/>
      <c r="E414" s="575"/>
      <c r="F414" s="8" t="s">
        <v>14</v>
      </c>
      <c r="G414" s="95" t="s">
        <v>13</v>
      </c>
      <c r="H414" s="95" t="s">
        <v>57</v>
      </c>
      <c r="I414" s="1" t="s">
        <v>4</v>
      </c>
      <c r="J414" s="1" t="s">
        <v>5</v>
      </c>
      <c r="K414" s="1" t="s">
        <v>6</v>
      </c>
      <c r="L414" s="95" t="s">
        <v>64</v>
      </c>
      <c r="M414" s="557" t="s">
        <v>7</v>
      </c>
      <c r="N414" s="558"/>
      <c r="O414" s="1" t="s">
        <v>0</v>
      </c>
      <c r="P414" s="1" t="s">
        <v>1</v>
      </c>
      <c r="Q414" s="95" t="s">
        <v>61</v>
      </c>
      <c r="R414" s="8" t="s">
        <v>14</v>
      </c>
      <c r="S414" s="95" t="s">
        <v>12</v>
      </c>
      <c r="T414" s="95" t="s">
        <v>11</v>
      </c>
      <c r="U414" s="1" t="s">
        <v>4</v>
      </c>
      <c r="V414" s="1" t="s">
        <v>5</v>
      </c>
      <c r="W414" s="1" t="s">
        <v>6</v>
      </c>
      <c r="X414" s="95" t="s">
        <v>65</v>
      </c>
      <c r="Y414" s="557" t="s">
        <v>7</v>
      </c>
      <c r="Z414" s="558"/>
      <c r="AA414" s="1" t="s">
        <v>0</v>
      </c>
      <c r="AB414" s="102" t="s">
        <v>1</v>
      </c>
      <c r="AC414" s="105" t="s">
        <v>15</v>
      </c>
    </row>
    <row r="415" spans="1:79" x14ac:dyDescent="0.25">
      <c r="A415" s="89" t="s">
        <v>26</v>
      </c>
      <c r="B415" s="559">
        <v>1997</v>
      </c>
      <c r="C415" s="78">
        <v>18.91</v>
      </c>
      <c r="D415" s="79">
        <v>2446</v>
      </c>
      <c r="E415" s="31">
        <f t="shared" ref="E415:E444" si="323">D415/C415</f>
        <v>129.34955050237969</v>
      </c>
      <c r="F415" s="64">
        <f t="shared" ref="F415:F431" si="324">G415/C415</f>
        <v>4</v>
      </c>
      <c r="G415" s="295">
        <v>75.64</v>
      </c>
      <c r="H415" s="296">
        <v>9784</v>
      </c>
      <c r="I415" s="295">
        <v>16</v>
      </c>
      <c r="J415" s="296">
        <v>1616</v>
      </c>
      <c r="K415" s="296">
        <v>36610</v>
      </c>
      <c r="L415" s="297">
        <v>35100</v>
      </c>
      <c r="M415" s="298" t="s">
        <v>8</v>
      </c>
      <c r="N415" s="299">
        <f t="shared" ref="N415:N455" si="325">H415/J415</f>
        <v>6.0544554455445541</v>
      </c>
      <c r="O415" s="300">
        <f t="shared" ref="O415:O455" si="326">K415/J415</f>
        <v>22.654702970297031</v>
      </c>
      <c r="P415" s="273">
        <f t="shared" ref="P415:P444" si="327">K415/C415</f>
        <v>1936.0126916975146</v>
      </c>
      <c r="Q415" s="100">
        <f t="shared" ref="Q415:Q431" si="328">J415/D415</f>
        <v>0.66067048242027804</v>
      </c>
      <c r="R415" s="64">
        <f t="shared" ref="R415:R431" si="329">S415/C415</f>
        <v>35</v>
      </c>
      <c r="S415" s="71">
        <f t="shared" ref="S415:X430" si="330">G415+S364</f>
        <v>661.85</v>
      </c>
      <c r="T415" s="72">
        <f t="shared" si="330"/>
        <v>85610</v>
      </c>
      <c r="U415" s="71">
        <f t="shared" si="330"/>
        <v>147</v>
      </c>
      <c r="V415" s="72">
        <f t="shared" si="330"/>
        <v>14815</v>
      </c>
      <c r="W415" s="72">
        <f t="shared" si="330"/>
        <v>329720</v>
      </c>
      <c r="X415" s="72">
        <f t="shared" si="330"/>
        <v>314590</v>
      </c>
      <c r="Y415" s="67" t="s">
        <v>8</v>
      </c>
      <c r="Z415" s="21">
        <f t="shared" ref="Z415:Z455" si="331">T415/V415</f>
        <v>5.778602767465407</v>
      </c>
      <c r="AA415" s="22">
        <f t="shared" ref="AA415:AA455" si="332">W415/V415</f>
        <v>22.255821802227473</v>
      </c>
      <c r="AB415" s="103">
        <f t="shared" ref="AB415:AB455" si="333">W415/C415</f>
        <v>17436.277102062402</v>
      </c>
      <c r="AC415" s="106">
        <f t="shared" ref="AC415:AC431" si="334">V415/D415</f>
        <v>6.0568274734260017</v>
      </c>
      <c r="BW415" s="232">
        <v>75.64</v>
      </c>
      <c r="BX415" s="233">
        <v>9784</v>
      </c>
      <c r="BY415" s="232">
        <v>16</v>
      </c>
      <c r="BZ415" s="233">
        <v>1616</v>
      </c>
      <c r="CA415" s="233">
        <v>36440</v>
      </c>
    </row>
    <row r="416" spans="1:79" x14ac:dyDescent="0.25">
      <c r="A416" s="90" t="s">
        <v>27</v>
      </c>
      <c r="B416" s="560"/>
      <c r="C416" s="27">
        <v>16.41</v>
      </c>
      <c r="D416" s="28">
        <v>2028</v>
      </c>
      <c r="E416" s="16">
        <f t="shared" si="323"/>
        <v>123.58318098720292</v>
      </c>
      <c r="F416" s="17">
        <f t="shared" si="324"/>
        <v>4</v>
      </c>
      <c r="G416" s="226">
        <v>65.64</v>
      </c>
      <c r="H416" s="227">
        <v>8112</v>
      </c>
      <c r="I416" s="226">
        <v>16</v>
      </c>
      <c r="J416" s="227">
        <v>1306</v>
      </c>
      <c r="K416" s="227">
        <v>32690</v>
      </c>
      <c r="L416" s="263">
        <v>31340</v>
      </c>
      <c r="M416" s="20" t="s">
        <v>8</v>
      </c>
      <c r="N416" s="21">
        <f t="shared" si="325"/>
        <v>6.2113323124042878</v>
      </c>
      <c r="O416" s="22">
        <f t="shared" si="326"/>
        <v>25.030627871362942</v>
      </c>
      <c r="P416" s="23">
        <f t="shared" si="327"/>
        <v>1992.078001218769</v>
      </c>
      <c r="Q416" s="100">
        <f t="shared" si="328"/>
        <v>0.64398422090729779</v>
      </c>
      <c r="R416" s="17">
        <f t="shared" si="329"/>
        <v>35</v>
      </c>
      <c r="S416" s="24">
        <f t="shared" si="330"/>
        <v>574.35</v>
      </c>
      <c r="T416" s="25">
        <f t="shared" si="330"/>
        <v>70980</v>
      </c>
      <c r="U416" s="24">
        <f t="shared" si="330"/>
        <v>151</v>
      </c>
      <c r="V416" s="25">
        <f t="shared" si="330"/>
        <v>11456</v>
      </c>
      <c r="W416" s="25">
        <f t="shared" si="330"/>
        <v>275910</v>
      </c>
      <c r="X416" s="72">
        <f t="shared" si="330"/>
        <v>262840</v>
      </c>
      <c r="Y416" s="20" t="s">
        <v>8</v>
      </c>
      <c r="Z416" s="21">
        <f t="shared" si="331"/>
        <v>6.1958798882681565</v>
      </c>
      <c r="AA416" s="22">
        <f t="shared" si="332"/>
        <v>24.084322625698324</v>
      </c>
      <c r="AB416" s="103">
        <f t="shared" si="333"/>
        <v>16813.528336380255</v>
      </c>
      <c r="AC416" s="106">
        <f t="shared" si="334"/>
        <v>5.6489151873767263</v>
      </c>
      <c r="BW416" s="226">
        <v>65.64</v>
      </c>
      <c r="BX416" s="227">
        <v>8112</v>
      </c>
      <c r="BY416" s="226">
        <v>16</v>
      </c>
      <c r="BZ416" s="227">
        <v>1306</v>
      </c>
      <c r="CA416" s="227">
        <v>32540</v>
      </c>
    </row>
    <row r="417" spans="1:79" x14ac:dyDescent="0.25">
      <c r="A417" s="90" t="s">
        <v>28</v>
      </c>
      <c r="B417" s="560"/>
      <c r="C417" s="27">
        <v>18.7</v>
      </c>
      <c r="D417" s="28">
        <v>2286</v>
      </c>
      <c r="E417" s="16">
        <f t="shared" si="323"/>
        <v>122.24598930481284</v>
      </c>
      <c r="F417" s="17">
        <f t="shared" si="324"/>
        <v>4</v>
      </c>
      <c r="G417" s="226">
        <v>74.8</v>
      </c>
      <c r="H417" s="227">
        <v>9144</v>
      </c>
      <c r="I417" s="226">
        <v>21</v>
      </c>
      <c r="J417" s="227">
        <v>1748</v>
      </c>
      <c r="K417" s="227">
        <v>43170</v>
      </c>
      <c r="L417" s="263">
        <v>41390</v>
      </c>
      <c r="M417" s="20" t="s">
        <v>8</v>
      </c>
      <c r="N417" s="21">
        <f t="shared" si="325"/>
        <v>5.2311212814645307</v>
      </c>
      <c r="O417" s="22">
        <f t="shared" si="326"/>
        <v>24.696796338672769</v>
      </c>
      <c r="P417" s="23">
        <f t="shared" si="327"/>
        <v>2308.5561497326203</v>
      </c>
      <c r="Q417" s="100">
        <f t="shared" si="328"/>
        <v>0.76465441819772528</v>
      </c>
      <c r="R417" s="17">
        <f t="shared" si="329"/>
        <v>35</v>
      </c>
      <c r="S417" s="24">
        <f t="shared" si="330"/>
        <v>654.5</v>
      </c>
      <c r="T417" s="25">
        <f t="shared" si="330"/>
        <v>80010</v>
      </c>
      <c r="U417" s="24">
        <f t="shared" si="330"/>
        <v>171</v>
      </c>
      <c r="V417" s="25">
        <f t="shared" si="330"/>
        <v>14017</v>
      </c>
      <c r="W417" s="25">
        <f t="shared" si="330"/>
        <v>339240</v>
      </c>
      <c r="X417" s="72">
        <f t="shared" si="330"/>
        <v>323680</v>
      </c>
      <c r="Y417" s="20" t="s">
        <v>8</v>
      </c>
      <c r="Z417" s="21">
        <f t="shared" si="331"/>
        <v>5.7080687736320179</v>
      </c>
      <c r="AA417" s="22">
        <f t="shared" si="332"/>
        <v>24.202040379539131</v>
      </c>
      <c r="AB417" s="103">
        <f t="shared" si="333"/>
        <v>18141.176470588234</v>
      </c>
      <c r="AC417" s="106">
        <f t="shared" si="334"/>
        <v>6.1316710411198603</v>
      </c>
      <c r="BW417" s="226">
        <v>74.8</v>
      </c>
      <c r="BX417" s="227">
        <v>9144</v>
      </c>
      <c r="BY417" s="226">
        <v>21</v>
      </c>
      <c r="BZ417" s="227">
        <v>1748</v>
      </c>
      <c r="CA417" s="227">
        <v>42970</v>
      </c>
    </row>
    <row r="418" spans="1:79" x14ac:dyDescent="0.25">
      <c r="A418" s="90" t="s">
        <v>29</v>
      </c>
      <c r="B418" s="560"/>
      <c r="C418" s="27">
        <v>17.149999999999999</v>
      </c>
      <c r="D418" s="28">
        <v>2151</v>
      </c>
      <c r="E418" s="16">
        <f t="shared" si="323"/>
        <v>125.42274052478135</v>
      </c>
      <c r="F418" s="17">
        <f t="shared" si="324"/>
        <v>4</v>
      </c>
      <c r="G418" s="226">
        <v>68.599999999999994</v>
      </c>
      <c r="H418" s="227">
        <v>8604</v>
      </c>
      <c r="I418" s="226">
        <v>17</v>
      </c>
      <c r="J418" s="227">
        <v>1529</v>
      </c>
      <c r="K418" s="227">
        <v>37820</v>
      </c>
      <c r="L418" s="263">
        <v>36260</v>
      </c>
      <c r="M418" s="20" t="s">
        <v>8</v>
      </c>
      <c r="N418" s="21">
        <f t="shared" si="325"/>
        <v>5.627207325049052</v>
      </c>
      <c r="O418" s="22">
        <f t="shared" si="326"/>
        <v>24.735120994113799</v>
      </c>
      <c r="P418" s="23">
        <f t="shared" si="327"/>
        <v>2205.2478134110788</v>
      </c>
      <c r="Q418" s="100">
        <f t="shared" si="328"/>
        <v>0.71083217108321706</v>
      </c>
      <c r="R418" s="17">
        <f t="shared" si="329"/>
        <v>35.358600583090379</v>
      </c>
      <c r="S418" s="24">
        <f t="shared" si="330"/>
        <v>606.4</v>
      </c>
      <c r="T418" s="25">
        <f t="shared" si="330"/>
        <v>76057</v>
      </c>
      <c r="U418" s="24">
        <f t="shared" si="330"/>
        <v>148</v>
      </c>
      <c r="V418" s="25">
        <f t="shared" si="330"/>
        <v>13138</v>
      </c>
      <c r="W418" s="25">
        <f t="shared" si="330"/>
        <v>318730</v>
      </c>
      <c r="X418" s="72">
        <f t="shared" si="330"/>
        <v>303920</v>
      </c>
      <c r="Y418" s="20" t="s">
        <v>8</v>
      </c>
      <c r="Z418" s="21">
        <f t="shared" si="331"/>
        <v>5.7890850966661596</v>
      </c>
      <c r="AA418" s="22">
        <f t="shared" si="332"/>
        <v>24.260161363982341</v>
      </c>
      <c r="AB418" s="103">
        <f t="shared" si="333"/>
        <v>18584.839650145776</v>
      </c>
      <c r="AC418" s="106">
        <f t="shared" si="334"/>
        <v>6.1078568107856812</v>
      </c>
      <c r="BW418" s="226">
        <v>68.599999999999994</v>
      </c>
      <c r="BX418" s="227">
        <v>8604</v>
      </c>
      <c r="BY418" s="226">
        <v>17</v>
      </c>
      <c r="BZ418" s="227">
        <v>1529</v>
      </c>
      <c r="CA418" s="227">
        <v>37640</v>
      </c>
    </row>
    <row r="419" spans="1:79" x14ac:dyDescent="0.25">
      <c r="A419" s="90" t="s">
        <v>30</v>
      </c>
      <c r="B419" s="560"/>
      <c r="C419" s="27">
        <v>16.600000000000001</v>
      </c>
      <c r="D419" s="28">
        <v>2133</v>
      </c>
      <c r="E419" s="16">
        <f t="shared" si="323"/>
        <v>128.49397590361446</v>
      </c>
      <c r="F419" s="17">
        <f t="shared" si="324"/>
        <v>4</v>
      </c>
      <c r="G419" s="226">
        <v>66.400000000000006</v>
      </c>
      <c r="H419" s="227">
        <v>8532</v>
      </c>
      <c r="I419" s="226">
        <v>18</v>
      </c>
      <c r="J419" s="227">
        <v>1468</v>
      </c>
      <c r="K419" s="227">
        <v>36200</v>
      </c>
      <c r="L419" s="263">
        <v>34700</v>
      </c>
      <c r="M419" s="20" t="s">
        <v>8</v>
      </c>
      <c r="N419" s="21">
        <f t="shared" si="325"/>
        <v>5.8119891008174385</v>
      </c>
      <c r="O419" s="22">
        <f t="shared" si="326"/>
        <v>24.659400544959126</v>
      </c>
      <c r="P419" s="23">
        <f t="shared" si="327"/>
        <v>2180.7228915662649</v>
      </c>
      <c r="Q419" s="100">
        <f t="shared" si="328"/>
        <v>0.6882325363338021</v>
      </c>
      <c r="R419" s="17">
        <f t="shared" si="329"/>
        <v>36</v>
      </c>
      <c r="S419" s="24">
        <f t="shared" si="330"/>
        <v>597.6</v>
      </c>
      <c r="T419" s="25">
        <f t="shared" si="330"/>
        <v>76788</v>
      </c>
      <c r="U419" s="24">
        <f t="shared" si="330"/>
        <v>150</v>
      </c>
      <c r="V419" s="25">
        <f t="shared" si="330"/>
        <v>12610</v>
      </c>
      <c r="W419" s="25">
        <f t="shared" si="330"/>
        <v>307230</v>
      </c>
      <c r="X419" s="72">
        <f t="shared" si="330"/>
        <v>292930</v>
      </c>
      <c r="Y419" s="20" t="s">
        <v>8</v>
      </c>
      <c r="Z419" s="21">
        <f t="shared" si="331"/>
        <v>6.0894528152260108</v>
      </c>
      <c r="AA419" s="22">
        <f t="shared" si="332"/>
        <v>24.363996827914352</v>
      </c>
      <c r="AB419" s="103">
        <f t="shared" si="333"/>
        <v>18507.831325301202</v>
      </c>
      <c r="AC419" s="106">
        <f t="shared" si="334"/>
        <v>5.9118612283169245</v>
      </c>
      <c r="BW419" s="226">
        <v>66.400000000000006</v>
      </c>
      <c r="BX419" s="227">
        <v>8532</v>
      </c>
      <c r="BY419" s="226">
        <v>18</v>
      </c>
      <c r="BZ419" s="227">
        <v>1468</v>
      </c>
      <c r="CA419" s="227">
        <v>36030</v>
      </c>
    </row>
    <row r="420" spans="1:79" x14ac:dyDescent="0.25">
      <c r="A420" s="90" t="s">
        <v>31</v>
      </c>
      <c r="B420" s="560"/>
      <c r="C420" s="27">
        <v>14.28</v>
      </c>
      <c r="D420" s="28">
        <v>1762</v>
      </c>
      <c r="E420" s="16">
        <f t="shared" si="323"/>
        <v>123.38935574229693</v>
      </c>
      <c r="F420" s="17">
        <f t="shared" si="324"/>
        <v>4</v>
      </c>
      <c r="G420" s="226">
        <v>57.12</v>
      </c>
      <c r="H420" s="227">
        <v>7048</v>
      </c>
      <c r="I420" s="226">
        <v>15</v>
      </c>
      <c r="J420" s="227">
        <v>1265</v>
      </c>
      <c r="K420" s="227">
        <v>29080</v>
      </c>
      <c r="L420" s="263">
        <v>27880</v>
      </c>
      <c r="M420" s="20" t="s">
        <v>8</v>
      </c>
      <c r="N420" s="21">
        <f t="shared" si="325"/>
        <v>5.5715415019762844</v>
      </c>
      <c r="O420" s="22">
        <f t="shared" si="326"/>
        <v>22.988142292490117</v>
      </c>
      <c r="P420" s="23">
        <f t="shared" si="327"/>
        <v>2036.4145658263305</v>
      </c>
      <c r="Q420" s="100">
        <f t="shared" si="328"/>
        <v>0.71793416572077184</v>
      </c>
      <c r="R420" s="17">
        <f t="shared" si="329"/>
        <v>35</v>
      </c>
      <c r="S420" s="24">
        <f t="shared" si="330"/>
        <v>499.79999999999995</v>
      </c>
      <c r="T420" s="25">
        <f t="shared" si="330"/>
        <v>61670</v>
      </c>
      <c r="U420" s="24">
        <f t="shared" si="330"/>
        <v>136</v>
      </c>
      <c r="V420" s="25">
        <f t="shared" si="330"/>
        <v>10378</v>
      </c>
      <c r="W420" s="25">
        <f t="shared" si="330"/>
        <v>232000</v>
      </c>
      <c r="X420" s="72">
        <f t="shared" si="330"/>
        <v>221230</v>
      </c>
      <c r="Y420" s="20" t="s">
        <v>8</v>
      </c>
      <c r="Z420" s="21">
        <f t="shared" si="331"/>
        <v>5.9423781075351707</v>
      </c>
      <c r="AA420" s="22">
        <f t="shared" si="332"/>
        <v>22.354981692040855</v>
      </c>
      <c r="AB420" s="103">
        <f t="shared" si="333"/>
        <v>16246.498599439778</v>
      </c>
      <c r="AC420" s="106">
        <f t="shared" si="334"/>
        <v>5.8898978433598188</v>
      </c>
      <c r="BW420" s="226">
        <v>57.12</v>
      </c>
      <c r="BX420" s="227">
        <v>7048</v>
      </c>
      <c r="BY420" s="226">
        <v>15</v>
      </c>
      <c r="BZ420" s="227">
        <v>1265</v>
      </c>
      <c r="CA420" s="227">
        <v>28940</v>
      </c>
    </row>
    <row r="421" spans="1:79" x14ac:dyDescent="0.25">
      <c r="A421" s="90" t="s">
        <v>32</v>
      </c>
      <c r="B421" s="560"/>
      <c r="C421" s="27">
        <v>19.53</v>
      </c>
      <c r="D421" s="28">
        <v>2423</v>
      </c>
      <c r="E421" s="16">
        <f t="shared" si="323"/>
        <v>124.06554019457245</v>
      </c>
      <c r="F421" s="17">
        <f t="shared" si="324"/>
        <v>4</v>
      </c>
      <c r="G421" s="226">
        <v>78.12</v>
      </c>
      <c r="H421" s="227">
        <v>9692</v>
      </c>
      <c r="I421" s="226">
        <v>21</v>
      </c>
      <c r="J421" s="227">
        <v>1727</v>
      </c>
      <c r="K421" s="227">
        <v>43700</v>
      </c>
      <c r="L421" s="263">
        <v>41890</v>
      </c>
      <c r="M421" s="20" t="s">
        <v>8</v>
      </c>
      <c r="N421" s="21">
        <f t="shared" si="325"/>
        <v>5.6120440069484658</v>
      </c>
      <c r="O421" s="22">
        <f t="shared" si="326"/>
        <v>25.303995367689634</v>
      </c>
      <c r="P421" s="23">
        <f t="shared" si="327"/>
        <v>2237.5832053251406</v>
      </c>
      <c r="Q421" s="100">
        <f t="shared" si="328"/>
        <v>0.71275278580272394</v>
      </c>
      <c r="R421" s="17">
        <f t="shared" si="329"/>
        <v>35</v>
      </c>
      <c r="S421" s="24">
        <f t="shared" si="330"/>
        <v>683.55000000000007</v>
      </c>
      <c r="T421" s="25">
        <f t="shared" si="330"/>
        <v>84805</v>
      </c>
      <c r="U421" s="24">
        <f t="shared" si="330"/>
        <v>169</v>
      </c>
      <c r="V421" s="25">
        <f t="shared" si="330"/>
        <v>14172</v>
      </c>
      <c r="W421" s="25">
        <f t="shared" si="330"/>
        <v>346070</v>
      </c>
      <c r="X421" s="72">
        <f t="shared" si="330"/>
        <v>330160</v>
      </c>
      <c r="Y421" s="20" t="s">
        <v>8</v>
      </c>
      <c r="Z421" s="21">
        <f t="shared" si="331"/>
        <v>5.9839825007056167</v>
      </c>
      <c r="AA421" s="22">
        <f t="shared" si="332"/>
        <v>24.419277448489979</v>
      </c>
      <c r="AB421" s="103">
        <f t="shared" si="333"/>
        <v>17719.918074756784</v>
      </c>
      <c r="AC421" s="106">
        <f t="shared" si="334"/>
        <v>5.8489475856376396</v>
      </c>
      <c r="BW421" s="226">
        <v>78.12</v>
      </c>
      <c r="BX421" s="227">
        <v>9692</v>
      </c>
      <c r="BY421" s="226">
        <v>21</v>
      </c>
      <c r="BZ421" s="227">
        <v>1727</v>
      </c>
      <c r="CA421" s="227">
        <v>43490</v>
      </c>
    </row>
    <row r="422" spans="1:79" x14ac:dyDescent="0.25">
      <c r="A422" s="90" t="s">
        <v>33</v>
      </c>
      <c r="B422" s="560"/>
      <c r="C422" s="27">
        <v>19.88</v>
      </c>
      <c r="D422" s="28">
        <v>2473</v>
      </c>
      <c r="E422" s="16">
        <f t="shared" si="323"/>
        <v>124.39637826961771</v>
      </c>
      <c r="F422" s="17">
        <f t="shared" si="324"/>
        <v>4</v>
      </c>
      <c r="G422" s="226">
        <v>79.52</v>
      </c>
      <c r="H422" s="227">
        <v>9892</v>
      </c>
      <c r="I422" s="226">
        <v>23</v>
      </c>
      <c r="J422" s="227">
        <v>1829</v>
      </c>
      <c r="K422" s="227">
        <v>45070</v>
      </c>
      <c r="L422" s="263">
        <v>43210</v>
      </c>
      <c r="M422" s="20" t="s">
        <v>8</v>
      </c>
      <c r="N422" s="21">
        <f t="shared" si="325"/>
        <v>5.4084199015855656</v>
      </c>
      <c r="O422" s="22">
        <f t="shared" si="326"/>
        <v>24.641880809185349</v>
      </c>
      <c r="P422" s="23">
        <f t="shared" si="327"/>
        <v>2267.1026156941653</v>
      </c>
      <c r="Q422" s="100">
        <f t="shared" si="328"/>
        <v>0.73958754549130612</v>
      </c>
      <c r="R422" s="17">
        <f t="shared" si="329"/>
        <v>35.150905432595572</v>
      </c>
      <c r="S422" s="24">
        <f t="shared" si="330"/>
        <v>698.8</v>
      </c>
      <c r="T422" s="25">
        <f t="shared" si="330"/>
        <v>86928</v>
      </c>
      <c r="U422" s="24">
        <f t="shared" si="330"/>
        <v>181</v>
      </c>
      <c r="V422" s="25">
        <f t="shared" si="330"/>
        <v>15412</v>
      </c>
      <c r="W422" s="25">
        <f t="shared" si="330"/>
        <v>370850</v>
      </c>
      <c r="X422" s="72">
        <f t="shared" si="330"/>
        <v>353740</v>
      </c>
      <c r="Y422" s="20" t="s">
        <v>8</v>
      </c>
      <c r="Z422" s="21">
        <f t="shared" si="331"/>
        <v>5.6402803010641058</v>
      </c>
      <c r="AA422" s="22">
        <f t="shared" si="332"/>
        <v>24.062418894368026</v>
      </c>
      <c r="AB422" s="103">
        <f t="shared" si="333"/>
        <v>18654.426559356139</v>
      </c>
      <c r="AC422" s="106">
        <f t="shared" si="334"/>
        <v>6.2321067529316618</v>
      </c>
      <c r="BW422" s="226">
        <v>79.52</v>
      </c>
      <c r="BX422" s="227">
        <v>9892</v>
      </c>
      <c r="BY422" s="226">
        <v>23</v>
      </c>
      <c r="BZ422" s="227">
        <v>1829</v>
      </c>
      <c r="CA422" s="227">
        <v>44860</v>
      </c>
    </row>
    <row r="423" spans="1:79" x14ac:dyDescent="0.25">
      <c r="A423" s="90" t="s">
        <v>34</v>
      </c>
      <c r="B423" s="560"/>
      <c r="C423" s="27">
        <v>19.899999999999999</v>
      </c>
      <c r="D423" s="28">
        <v>2485</v>
      </c>
      <c r="E423" s="16">
        <f t="shared" si="323"/>
        <v>124.87437185929649</v>
      </c>
      <c r="F423" s="17">
        <f t="shared" si="324"/>
        <v>4</v>
      </c>
      <c r="G423" s="226">
        <v>79.599999999999994</v>
      </c>
      <c r="H423" s="227">
        <v>9940</v>
      </c>
      <c r="I423" s="226">
        <v>22</v>
      </c>
      <c r="J423" s="227">
        <v>1857</v>
      </c>
      <c r="K423" s="227">
        <v>45970</v>
      </c>
      <c r="L423" s="263">
        <v>44070</v>
      </c>
      <c r="M423" s="20" t="s">
        <v>8</v>
      </c>
      <c r="N423" s="21">
        <f t="shared" si="325"/>
        <v>5.3527194399569193</v>
      </c>
      <c r="O423" s="22">
        <f t="shared" si="326"/>
        <v>24.75498115239634</v>
      </c>
      <c r="P423" s="23">
        <f t="shared" si="327"/>
        <v>2310.0502512562816</v>
      </c>
      <c r="Q423" s="100">
        <f t="shared" si="328"/>
        <v>0.74728370221327967</v>
      </c>
      <c r="R423" s="17">
        <f t="shared" si="329"/>
        <v>35.201005025125632</v>
      </c>
      <c r="S423" s="24">
        <f t="shared" si="330"/>
        <v>700.5</v>
      </c>
      <c r="T423" s="25">
        <f t="shared" si="330"/>
        <v>87474</v>
      </c>
      <c r="U423" s="24">
        <f t="shared" si="330"/>
        <v>172</v>
      </c>
      <c r="V423" s="25">
        <f t="shared" si="330"/>
        <v>16043</v>
      </c>
      <c r="W423" s="25">
        <f t="shared" si="330"/>
        <v>389580</v>
      </c>
      <c r="X423" s="72">
        <f t="shared" si="330"/>
        <v>371660</v>
      </c>
      <c r="Y423" s="20" t="s">
        <v>8</v>
      </c>
      <c r="Z423" s="21">
        <f t="shared" si="331"/>
        <v>5.4524714828897336</v>
      </c>
      <c r="AA423" s="22">
        <f t="shared" si="332"/>
        <v>24.283488125662284</v>
      </c>
      <c r="AB423" s="103">
        <f t="shared" si="333"/>
        <v>19576.884422110554</v>
      </c>
      <c r="AC423" s="106">
        <f t="shared" si="334"/>
        <v>6.4559356136820929</v>
      </c>
      <c r="BW423" s="226">
        <v>79.599999999999994</v>
      </c>
      <c r="BX423" s="227">
        <v>9940</v>
      </c>
      <c r="BY423" s="226">
        <v>22</v>
      </c>
      <c r="BZ423" s="227">
        <v>1857</v>
      </c>
      <c r="CA423" s="227">
        <v>45750</v>
      </c>
    </row>
    <row r="424" spans="1:79" x14ac:dyDescent="0.25">
      <c r="A424" s="90" t="s">
        <v>35</v>
      </c>
      <c r="B424" s="560"/>
      <c r="C424" s="27">
        <v>16.489999999999998</v>
      </c>
      <c r="D424" s="28">
        <v>2171</v>
      </c>
      <c r="E424" s="16">
        <f t="shared" si="323"/>
        <v>131.65554881746513</v>
      </c>
      <c r="F424" s="17">
        <f t="shared" si="324"/>
        <v>4.3638568829593689</v>
      </c>
      <c r="G424" s="226">
        <v>71.959999999999994</v>
      </c>
      <c r="H424" s="227">
        <v>9474</v>
      </c>
      <c r="I424" s="226">
        <v>18</v>
      </c>
      <c r="J424" s="227">
        <v>1599</v>
      </c>
      <c r="K424" s="227">
        <v>39690</v>
      </c>
      <c r="L424" s="263">
        <v>38050</v>
      </c>
      <c r="M424" s="20" t="s">
        <v>8</v>
      </c>
      <c r="N424" s="21">
        <f t="shared" si="325"/>
        <v>5.9249530956848027</v>
      </c>
      <c r="O424" s="22">
        <f t="shared" si="326"/>
        <v>24.821763602251409</v>
      </c>
      <c r="P424" s="23">
        <f t="shared" si="327"/>
        <v>2406.913280776228</v>
      </c>
      <c r="Q424" s="100">
        <f t="shared" si="328"/>
        <v>0.73652694610778446</v>
      </c>
      <c r="R424" s="17">
        <f t="shared" si="329"/>
        <v>36</v>
      </c>
      <c r="S424" s="24">
        <f t="shared" si="330"/>
        <v>593.64</v>
      </c>
      <c r="T424" s="25">
        <f t="shared" si="330"/>
        <v>78156</v>
      </c>
      <c r="U424" s="24">
        <f t="shared" si="330"/>
        <v>157</v>
      </c>
      <c r="V424" s="25">
        <f t="shared" si="330"/>
        <v>12976</v>
      </c>
      <c r="W424" s="25">
        <f t="shared" si="330"/>
        <v>318810</v>
      </c>
      <c r="X424" s="72">
        <f t="shared" si="330"/>
        <v>304140</v>
      </c>
      <c r="Y424" s="20" t="s">
        <v>8</v>
      </c>
      <c r="Z424" s="21">
        <f t="shared" si="331"/>
        <v>6.0231196054254008</v>
      </c>
      <c r="AA424" s="22">
        <f t="shared" si="332"/>
        <v>24.569204685573368</v>
      </c>
      <c r="AB424" s="103">
        <f t="shared" si="333"/>
        <v>19333.53547604609</v>
      </c>
      <c r="AC424" s="106">
        <f t="shared" si="334"/>
        <v>5.9769691386457851</v>
      </c>
      <c r="BW424" s="226">
        <v>71.959999999999994</v>
      </c>
      <c r="BX424" s="227">
        <v>9474</v>
      </c>
      <c r="BY424" s="226">
        <v>18</v>
      </c>
      <c r="BZ424" s="227">
        <v>1599</v>
      </c>
      <c r="CA424" s="227">
        <v>39500</v>
      </c>
    </row>
    <row r="425" spans="1:79" x14ac:dyDescent="0.25">
      <c r="A425" s="90" t="s">
        <v>36</v>
      </c>
      <c r="B425" s="560"/>
      <c r="C425" s="27">
        <v>19.05</v>
      </c>
      <c r="D425" s="28">
        <v>2490</v>
      </c>
      <c r="E425" s="16">
        <f t="shared" si="323"/>
        <v>130.70866141732282</v>
      </c>
      <c r="F425" s="17">
        <f t="shared" si="324"/>
        <v>5</v>
      </c>
      <c r="G425" s="226">
        <v>95.25</v>
      </c>
      <c r="H425" s="227">
        <v>12450</v>
      </c>
      <c r="I425" s="226">
        <v>24</v>
      </c>
      <c r="J425" s="227">
        <v>2278</v>
      </c>
      <c r="K425" s="227">
        <v>56590</v>
      </c>
      <c r="L425" s="263">
        <v>54250</v>
      </c>
      <c r="M425" s="20" t="s">
        <v>8</v>
      </c>
      <c r="N425" s="21">
        <f t="shared" si="325"/>
        <v>5.4653204565408249</v>
      </c>
      <c r="O425" s="22">
        <f t="shared" si="326"/>
        <v>24.841966637401228</v>
      </c>
      <c r="P425" s="23">
        <f t="shared" si="327"/>
        <v>2970.6036745406823</v>
      </c>
      <c r="Q425" s="100">
        <f t="shared" si="328"/>
        <v>0.91485943775100398</v>
      </c>
      <c r="R425" s="17">
        <f t="shared" si="329"/>
        <v>35.580052493438316</v>
      </c>
      <c r="S425" s="24">
        <f t="shared" si="330"/>
        <v>677.8</v>
      </c>
      <c r="T425" s="25">
        <f t="shared" si="330"/>
        <v>88594</v>
      </c>
      <c r="U425" s="24">
        <f t="shared" si="330"/>
        <v>175</v>
      </c>
      <c r="V425" s="25">
        <f t="shared" si="330"/>
        <v>14775</v>
      </c>
      <c r="W425" s="25">
        <f t="shared" si="330"/>
        <v>360000</v>
      </c>
      <c r="X425" s="72">
        <f t="shared" si="330"/>
        <v>343440</v>
      </c>
      <c r="Y425" s="20" t="s">
        <v>8</v>
      </c>
      <c r="Z425" s="21">
        <f t="shared" si="331"/>
        <v>5.9962098138747884</v>
      </c>
      <c r="AA425" s="22">
        <f t="shared" si="332"/>
        <v>24.365482233502537</v>
      </c>
      <c r="AB425" s="103">
        <f t="shared" si="333"/>
        <v>18897.63779527559</v>
      </c>
      <c r="AC425" s="106">
        <f t="shared" si="334"/>
        <v>5.9337349397590362</v>
      </c>
      <c r="BW425" s="226">
        <v>95.25</v>
      </c>
      <c r="BX425" s="227">
        <v>12450</v>
      </c>
      <c r="BY425" s="226">
        <v>24</v>
      </c>
      <c r="BZ425" s="227">
        <v>2278</v>
      </c>
      <c r="CA425" s="227">
        <v>56320</v>
      </c>
    </row>
    <row r="426" spans="1:79" x14ac:dyDescent="0.25">
      <c r="A426" s="90" t="s">
        <v>37</v>
      </c>
      <c r="B426" s="560"/>
      <c r="C426" s="27">
        <v>20.239999999999998</v>
      </c>
      <c r="D426" s="28">
        <v>2519</v>
      </c>
      <c r="E426" s="16">
        <f t="shared" si="323"/>
        <v>124.45652173913045</v>
      </c>
      <c r="F426" s="17">
        <f t="shared" si="324"/>
        <v>5.0000000000000009</v>
      </c>
      <c r="G426" s="226">
        <v>101.2</v>
      </c>
      <c r="H426" s="227">
        <v>12595</v>
      </c>
      <c r="I426" s="226">
        <v>26</v>
      </c>
      <c r="J426" s="227">
        <v>2091</v>
      </c>
      <c r="K426" s="227">
        <v>51950</v>
      </c>
      <c r="L426" s="263">
        <v>49800</v>
      </c>
      <c r="M426" s="20" t="s">
        <v>8</v>
      </c>
      <c r="N426" s="21">
        <f t="shared" si="325"/>
        <v>6.0234337637494022</v>
      </c>
      <c r="O426" s="22">
        <f t="shared" si="326"/>
        <v>24.844571975131515</v>
      </c>
      <c r="P426" s="23">
        <f t="shared" si="327"/>
        <v>2566.699604743083</v>
      </c>
      <c r="Q426" s="100">
        <f t="shared" si="328"/>
        <v>0.83009130607383885</v>
      </c>
      <c r="R426" s="17">
        <f t="shared" si="329"/>
        <v>36.395256916996047</v>
      </c>
      <c r="S426" s="24">
        <f t="shared" si="330"/>
        <v>736.64</v>
      </c>
      <c r="T426" s="25">
        <f t="shared" si="330"/>
        <v>91730</v>
      </c>
      <c r="U426" s="24">
        <f t="shared" si="330"/>
        <v>186</v>
      </c>
      <c r="V426" s="25">
        <f t="shared" si="330"/>
        <v>14566</v>
      </c>
      <c r="W426" s="25">
        <f t="shared" si="330"/>
        <v>352330</v>
      </c>
      <c r="X426" s="72">
        <f t="shared" si="330"/>
        <v>336050</v>
      </c>
      <c r="Y426" s="20" t="s">
        <v>8</v>
      </c>
      <c r="Z426" s="21">
        <f t="shared" si="331"/>
        <v>6.2975422216119732</v>
      </c>
      <c r="AA426" s="22">
        <f t="shared" si="332"/>
        <v>24.188521213785528</v>
      </c>
      <c r="AB426" s="103">
        <f t="shared" si="333"/>
        <v>17407.608695652176</v>
      </c>
      <c r="AC426" s="106">
        <f t="shared" si="334"/>
        <v>5.7824533545057566</v>
      </c>
      <c r="BW426" s="226">
        <v>101.2</v>
      </c>
      <c r="BX426" s="227">
        <v>12595</v>
      </c>
      <c r="BY426" s="226">
        <v>26</v>
      </c>
      <c r="BZ426" s="227">
        <v>2091</v>
      </c>
      <c r="CA426" s="227">
        <v>51700</v>
      </c>
    </row>
    <row r="427" spans="1:79" x14ac:dyDescent="0.25">
      <c r="A427" s="90" t="s">
        <v>18</v>
      </c>
      <c r="B427" s="560"/>
      <c r="C427" s="27">
        <v>15.47</v>
      </c>
      <c r="D427" s="28">
        <v>1640</v>
      </c>
      <c r="E427" s="16">
        <f t="shared" si="323"/>
        <v>106.01163542340012</v>
      </c>
      <c r="F427" s="17">
        <f t="shared" si="324"/>
        <v>4.7414350355526818</v>
      </c>
      <c r="G427" s="226">
        <v>73.349999999999994</v>
      </c>
      <c r="H427" s="227">
        <v>7775</v>
      </c>
      <c r="I427" s="226">
        <v>16</v>
      </c>
      <c r="J427" s="227">
        <v>1541</v>
      </c>
      <c r="K427" s="227">
        <v>36860</v>
      </c>
      <c r="L427" s="263">
        <v>35340</v>
      </c>
      <c r="M427" s="20" t="s">
        <v>8</v>
      </c>
      <c r="N427" s="21">
        <f t="shared" si="325"/>
        <v>5.0454250486696948</v>
      </c>
      <c r="O427" s="22">
        <f t="shared" si="326"/>
        <v>23.919532770927969</v>
      </c>
      <c r="P427" s="23">
        <f t="shared" si="327"/>
        <v>2382.6761473820297</v>
      </c>
      <c r="Q427" s="100">
        <f t="shared" si="328"/>
        <v>0.93963414634146336</v>
      </c>
      <c r="R427" s="215">
        <f t="shared" si="329"/>
        <v>35.741435035552684</v>
      </c>
      <c r="S427" s="196">
        <f t="shared" si="330"/>
        <v>552.92000000000007</v>
      </c>
      <c r="T427" s="197">
        <f t="shared" si="330"/>
        <v>58615</v>
      </c>
      <c r="U427" s="196">
        <f t="shared" si="330"/>
        <v>130</v>
      </c>
      <c r="V427" s="197">
        <f t="shared" si="330"/>
        <v>10403</v>
      </c>
      <c r="W427" s="197">
        <f t="shared" si="330"/>
        <v>245620</v>
      </c>
      <c r="X427" s="198">
        <f t="shared" si="330"/>
        <v>234250</v>
      </c>
      <c r="Y427" s="199" t="s">
        <v>8</v>
      </c>
      <c r="Z427" s="200">
        <f t="shared" si="331"/>
        <v>5.6344323752763623</v>
      </c>
      <c r="AA427" s="201">
        <f t="shared" si="332"/>
        <v>23.610496972027299</v>
      </c>
      <c r="AB427" s="202">
        <f t="shared" si="333"/>
        <v>15877.181641887524</v>
      </c>
      <c r="AC427" s="106">
        <f t="shared" si="334"/>
        <v>6.3432926829268297</v>
      </c>
      <c r="BW427" s="226">
        <v>73.349999999999994</v>
      </c>
      <c r="BX427" s="227">
        <v>7775</v>
      </c>
      <c r="BY427" s="226">
        <v>16</v>
      </c>
      <c r="BZ427" s="227">
        <v>1541</v>
      </c>
      <c r="CA427" s="227">
        <v>36690</v>
      </c>
    </row>
    <row r="428" spans="1:79" x14ac:dyDescent="0.25">
      <c r="A428" s="90" t="s">
        <v>38</v>
      </c>
      <c r="B428" s="560"/>
      <c r="C428" s="27">
        <v>20.6</v>
      </c>
      <c r="D428" s="28">
        <v>2628</v>
      </c>
      <c r="E428" s="16">
        <f t="shared" si="323"/>
        <v>127.57281553398057</v>
      </c>
      <c r="F428" s="17">
        <f t="shared" si="324"/>
        <v>5</v>
      </c>
      <c r="G428" s="226">
        <v>103</v>
      </c>
      <c r="H428" s="227">
        <v>13140</v>
      </c>
      <c r="I428" s="226">
        <v>22</v>
      </c>
      <c r="J428" s="227">
        <v>2584</v>
      </c>
      <c r="K428" s="227">
        <v>63060</v>
      </c>
      <c r="L428" s="263">
        <v>60450</v>
      </c>
      <c r="M428" s="20" t="s">
        <v>8</v>
      </c>
      <c r="N428" s="21">
        <f t="shared" si="325"/>
        <v>5.0851393188854486</v>
      </c>
      <c r="O428" s="22">
        <f t="shared" si="326"/>
        <v>24.404024767801857</v>
      </c>
      <c r="P428" s="23">
        <f t="shared" si="327"/>
        <v>3061.165048543689</v>
      </c>
      <c r="Q428" s="100">
        <f t="shared" si="328"/>
        <v>0.98325722983257224</v>
      </c>
      <c r="R428" s="17">
        <f t="shared" si="329"/>
        <v>35.999999999999993</v>
      </c>
      <c r="S428" s="24">
        <f t="shared" si="330"/>
        <v>741.59999999999991</v>
      </c>
      <c r="T428" s="25">
        <f t="shared" si="330"/>
        <v>94608</v>
      </c>
      <c r="U428" s="24">
        <f t="shared" si="330"/>
        <v>165</v>
      </c>
      <c r="V428" s="25">
        <f t="shared" si="330"/>
        <v>17270</v>
      </c>
      <c r="W428" s="25">
        <f t="shared" si="330"/>
        <v>417550</v>
      </c>
      <c r="X428" s="72">
        <f t="shared" si="330"/>
        <v>398190</v>
      </c>
      <c r="Y428" s="20" t="s">
        <v>8</v>
      </c>
      <c r="Z428" s="21">
        <f t="shared" si="331"/>
        <v>5.478170237405906</v>
      </c>
      <c r="AA428" s="22">
        <f t="shared" si="332"/>
        <v>24.177764910248985</v>
      </c>
      <c r="AB428" s="103">
        <f t="shared" si="333"/>
        <v>20269.417475728154</v>
      </c>
      <c r="AC428" s="106">
        <f t="shared" si="334"/>
        <v>6.5715372907153728</v>
      </c>
      <c r="BW428" s="226">
        <v>103</v>
      </c>
      <c r="BX428" s="227">
        <v>13140</v>
      </c>
      <c r="BY428" s="226">
        <v>22</v>
      </c>
      <c r="BZ428" s="227">
        <v>2584</v>
      </c>
      <c r="CA428" s="227">
        <v>62760</v>
      </c>
    </row>
    <row r="429" spans="1:79" x14ac:dyDescent="0.25">
      <c r="A429" s="90" t="s">
        <v>39</v>
      </c>
      <c r="B429" s="560"/>
      <c r="C429" s="222">
        <v>17.48</v>
      </c>
      <c r="D429" s="223">
        <v>2303</v>
      </c>
      <c r="E429" s="224">
        <f t="shared" si="323"/>
        <v>131.75057208237985</v>
      </c>
      <c r="F429" s="225">
        <f t="shared" si="324"/>
        <v>5</v>
      </c>
      <c r="G429" s="226">
        <v>87.4</v>
      </c>
      <c r="H429" s="227">
        <v>11515</v>
      </c>
      <c r="I429" s="226">
        <v>24</v>
      </c>
      <c r="J429" s="227">
        <v>1956</v>
      </c>
      <c r="K429" s="227">
        <v>48090</v>
      </c>
      <c r="L429" s="263">
        <v>46100</v>
      </c>
      <c r="M429" s="250" t="s">
        <v>8</v>
      </c>
      <c r="N429" s="251">
        <f t="shared" si="325"/>
        <v>5.8870143149284253</v>
      </c>
      <c r="O429" s="252">
        <f t="shared" si="326"/>
        <v>24.585889570552148</v>
      </c>
      <c r="P429" s="245">
        <f t="shared" si="327"/>
        <v>2751.1441647597253</v>
      </c>
      <c r="Q429" s="246">
        <f t="shared" si="328"/>
        <v>0.84932696482848458</v>
      </c>
      <c r="R429" s="225">
        <f t="shared" si="329"/>
        <v>36.000000000000007</v>
      </c>
      <c r="S429" s="247">
        <f t="shared" si="330"/>
        <v>629.28000000000009</v>
      </c>
      <c r="T429" s="248">
        <f t="shared" si="330"/>
        <v>82908</v>
      </c>
      <c r="U429" s="24">
        <f t="shared" si="330"/>
        <v>153</v>
      </c>
      <c r="V429" s="25">
        <f t="shared" si="330"/>
        <v>13374</v>
      </c>
      <c r="W429" s="25">
        <f t="shared" si="330"/>
        <v>324520</v>
      </c>
      <c r="X429" s="72">
        <f t="shared" si="330"/>
        <v>309490</v>
      </c>
      <c r="Y429" s="20" t="s">
        <v>8</v>
      </c>
      <c r="Z429" s="21">
        <f t="shared" si="331"/>
        <v>6.1991924629878872</v>
      </c>
      <c r="AA429" s="22">
        <f t="shared" si="332"/>
        <v>24.264991775085988</v>
      </c>
      <c r="AB429" s="103">
        <f t="shared" si="333"/>
        <v>18565.217391304348</v>
      </c>
      <c r="AC429" s="106">
        <f t="shared" si="334"/>
        <v>5.80720798957881</v>
      </c>
      <c r="BW429" s="226">
        <v>87.4</v>
      </c>
      <c r="BX429" s="227">
        <v>11515</v>
      </c>
      <c r="BY429" s="226">
        <v>24</v>
      </c>
      <c r="BZ429" s="227">
        <v>1956</v>
      </c>
      <c r="CA429" s="227">
        <v>47860</v>
      </c>
    </row>
    <row r="430" spans="1:79" x14ac:dyDescent="0.25">
      <c r="A430" s="90" t="s">
        <v>40</v>
      </c>
      <c r="B430" s="560"/>
      <c r="C430" s="27">
        <v>12.81</v>
      </c>
      <c r="D430" s="28">
        <v>1641</v>
      </c>
      <c r="E430" s="16">
        <f t="shared" si="323"/>
        <v>128.10304449648712</v>
      </c>
      <c r="F430" s="17">
        <f t="shared" si="324"/>
        <v>5</v>
      </c>
      <c r="G430" s="226">
        <v>64.05</v>
      </c>
      <c r="H430" s="227">
        <v>8205</v>
      </c>
      <c r="I430" s="226">
        <v>12</v>
      </c>
      <c r="J430" s="227">
        <v>1405</v>
      </c>
      <c r="K430" s="227">
        <v>32400</v>
      </c>
      <c r="L430" s="263">
        <v>31060</v>
      </c>
      <c r="M430" s="20" t="s">
        <v>8</v>
      </c>
      <c r="N430" s="21">
        <f t="shared" si="325"/>
        <v>5.839857651245552</v>
      </c>
      <c r="O430" s="22">
        <f t="shared" si="326"/>
        <v>23.060498220640568</v>
      </c>
      <c r="P430" s="23">
        <f t="shared" si="327"/>
        <v>2529.2740046838408</v>
      </c>
      <c r="Q430" s="100">
        <f t="shared" si="328"/>
        <v>0.85618525289457648</v>
      </c>
      <c r="R430" s="17">
        <f t="shared" si="329"/>
        <v>36</v>
      </c>
      <c r="S430" s="24">
        <f t="shared" si="330"/>
        <v>461.16</v>
      </c>
      <c r="T430" s="25">
        <f t="shared" si="330"/>
        <v>59076</v>
      </c>
      <c r="U430" s="24">
        <f t="shared" si="330"/>
        <v>103</v>
      </c>
      <c r="V430" s="25">
        <f t="shared" si="330"/>
        <v>9098</v>
      </c>
      <c r="W430" s="25">
        <f t="shared" si="330"/>
        <v>205740</v>
      </c>
      <c r="X430" s="72">
        <f t="shared" si="330"/>
        <v>196260</v>
      </c>
      <c r="Y430" s="20" t="s">
        <v>8</v>
      </c>
      <c r="Z430" s="21">
        <f t="shared" si="331"/>
        <v>6.4932952297208182</v>
      </c>
      <c r="AA430" s="22">
        <f t="shared" si="332"/>
        <v>22.613761266212354</v>
      </c>
      <c r="AB430" s="103">
        <f t="shared" si="333"/>
        <v>16060.889929742389</v>
      </c>
      <c r="AC430" s="106">
        <f t="shared" si="334"/>
        <v>5.5441803778184031</v>
      </c>
      <c r="BW430" s="226">
        <v>64.05</v>
      </c>
      <c r="BX430" s="227">
        <v>8205</v>
      </c>
      <c r="BY430" s="226">
        <v>12</v>
      </c>
      <c r="BZ430" s="227">
        <v>1405</v>
      </c>
      <c r="CA430" s="227">
        <v>32250</v>
      </c>
    </row>
    <row r="431" spans="1:79" x14ac:dyDescent="0.25">
      <c r="A431" s="91" t="s">
        <v>41</v>
      </c>
      <c r="B431" s="561"/>
      <c r="C431" s="54">
        <v>2.2200000000000002</v>
      </c>
      <c r="D431" s="55">
        <v>278</v>
      </c>
      <c r="E431" s="11">
        <f t="shared" si="323"/>
        <v>125.22522522522522</v>
      </c>
      <c r="F431" s="7">
        <f t="shared" si="324"/>
        <v>4.9999999999999991</v>
      </c>
      <c r="G431" s="243">
        <v>11.1</v>
      </c>
      <c r="H431" s="244">
        <v>1390</v>
      </c>
      <c r="I431" s="243">
        <v>5</v>
      </c>
      <c r="J431" s="244">
        <v>474</v>
      </c>
      <c r="K431" s="244">
        <v>11630</v>
      </c>
      <c r="L431" s="262">
        <v>11150</v>
      </c>
      <c r="M431" s="131" t="s">
        <v>8</v>
      </c>
      <c r="N431" s="60">
        <f t="shared" si="325"/>
        <v>2.9324894514767932</v>
      </c>
      <c r="O431" s="61">
        <f t="shared" si="326"/>
        <v>24.535864978902953</v>
      </c>
      <c r="P431" s="62">
        <f t="shared" si="327"/>
        <v>5238.738738738738</v>
      </c>
      <c r="Q431" s="120">
        <f t="shared" si="328"/>
        <v>1.7050359712230216</v>
      </c>
      <c r="R431" s="17">
        <f t="shared" si="329"/>
        <v>36</v>
      </c>
      <c r="S431" s="24">
        <f t="shared" ref="S431:X446" si="335">G431+S380</f>
        <v>79.92</v>
      </c>
      <c r="T431" s="25">
        <f t="shared" si="335"/>
        <v>10008</v>
      </c>
      <c r="U431" s="24">
        <f t="shared" si="335"/>
        <v>36</v>
      </c>
      <c r="V431" s="25">
        <f t="shared" si="335"/>
        <v>2311</v>
      </c>
      <c r="W431" s="25">
        <f t="shared" si="335"/>
        <v>55690</v>
      </c>
      <c r="X431" s="72">
        <f t="shared" si="335"/>
        <v>53450</v>
      </c>
      <c r="Y431" s="131" t="s">
        <v>8</v>
      </c>
      <c r="Z431" s="21">
        <f t="shared" si="331"/>
        <v>4.330592816962354</v>
      </c>
      <c r="AA431" s="22">
        <f t="shared" si="332"/>
        <v>24.097793163132842</v>
      </c>
      <c r="AB431" s="103">
        <f t="shared" si="333"/>
        <v>25085.585585585584</v>
      </c>
      <c r="AC431" s="106">
        <f t="shared" si="334"/>
        <v>8.3129496402877692</v>
      </c>
      <c r="BW431" s="243">
        <v>11.1</v>
      </c>
      <c r="BX431" s="244">
        <v>1390</v>
      </c>
      <c r="BY431" s="243">
        <v>5</v>
      </c>
      <c r="BZ431" s="244">
        <v>474</v>
      </c>
      <c r="CA431" s="244">
        <v>11570</v>
      </c>
    </row>
    <row r="432" spans="1:79" x14ac:dyDescent="0.25">
      <c r="A432" s="92" t="s">
        <v>24</v>
      </c>
      <c r="B432" s="44"/>
      <c r="C432" s="45">
        <f t="shared" ref="C432:D432" si="336">SUM(C415:C431)</f>
        <v>285.72000000000003</v>
      </c>
      <c r="D432" s="46">
        <f t="shared" si="336"/>
        <v>35857</v>
      </c>
      <c r="E432" s="130">
        <f t="shared" si="323"/>
        <v>125.49699006019878</v>
      </c>
      <c r="F432" s="73"/>
      <c r="G432" s="45">
        <f t="shared" ref="G432:L432" si="337">SUM(G415:G431)</f>
        <v>1252.75</v>
      </c>
      <c r="H432" s="46">
        <f t="shared" si="337"/>
        <v>157292</v>
      </c>
      <c r="I432" s="45">
        <f t="shared" si="337"/>
        <v>316</v>
      </c>
      <c r="J432" s="46">
        <f t="shared" si="337"/>
        <v>28273</v>
      </c>
      <c r="K432" s="46">
        <f t="shared" si="337"/>
        <v>690580</v>
      </c>
      <c r="L432" s="46">
        <f t="shared" si="337"/>
        <v>662040</v>
      </c>
      <c r="M432" s="74" t="s">
        <v>8</v>
      </c>
      <c r="N432" s="75">
        <f t="shared" si="325"/>
        <v>5.5633289711031724</v>
      </c>
      <c r="O432" s="76">
        <f t="shared" si="326"/>
        <v>24.425423548968983</v>
      </c>
      <c r="P432" s="77">
        <f t="shared" si="327"/>
        <v>2416.9816603667923</v>
      </c>
      <c r="Q432" s="101">
        <f>J432/D432</f>
        <v>0.78849318124773404</v>
      </c>
      <c r="R432" s="73"/>
      <c r="S432" s="45">
        <f t="shared" ref="S432:W432" si="338">SUM(S415:S431)</f>
        <v>10150.310000000003</v>
      </c>
      <c r="T432" s="46">
        <f t="shared" si="338"/>
        <v>1274017</v>
      </c>
      <c r="U432" s="45">
        <f t="shared" si="338"/>
        <v>2530</v>
      </c>
      <c r="V432" s="46">
        <f t="shared" si="338"/>
        <v>216814</v>
      </c>
      <c r="W432" s="46">
        <f t="shared" si="338"/>
        <v>5189590</v>
      </c>
      <c r="X432" s="72">
        <f t="shared" si="335"/>
        <v>4950020</v>
      </c>
      <c r="Y432" s="129" t="s">
        <v>8</v>
      </c>
      <c r="Z432" s="75">
        <f t="shared" si="331"/>
        <v>5.8760827252852676</v>
      </c>
      <c r="AA432" s="76">
        <f t="shared" si="332"/>
        <v>23.935677585395776</v>
      </c>
      <c r="AB432" s="112">
        <f t="shared" si="333"/>
        <v>18163.201735965278</v>
      </c>
      <c r="AC432" s="107">
        <f>V432/D432</f>
        <v>6.0466296678472826</v>
      </c>
      <c r="BW432" s="45">
        <f t="shared" ref="BW432:CA432" si="339">SUM(BW415:BW431)</f>
        <v>1252.75</v>
      </c>
      <c r="BX432" s="46">
        <f t="shared" si="339"/>
        <v>157292</v>
      </c>
      <c r="BY432" s="45">
        <f t="shared" si="339"/>
        <v>316</v>
      </c>
      <c r="BZ432" s="46">
        <f t="shared" si="339"/>
        <v>28273</v>
      </c>
      <c r="CA432" s="46">
        <f t="shared" si="339"/>
        <v>687310</v>
      </c>
    </row>
    <row r="433" spans="1:79" x14ac:dyDescent="0.25">
      <c r="A433" s="90" t="s">
        <v>42</v>
      </c>
      <c r="B433" s="562">
        <v>1998</v>
      </c>
      <c r="C433" s="27">
        <v>19.739999999999998</v>
      </c>
      <c r="D433" s="28">
        <v>2490</v>
      </c>
      <c r="E433" s="16">
        <f t="shared" si="323"/>
        <v>126.13981762917935</v>
      </c>
      <c r="F433" s="17">
        <f t="shared" ref="F433:F443" si="340">G433/C433</f>
        <v>4</v>
      </c>
      <c r="G433" s="18">
        <v>78.959999999999994</v>
      </c>
      <c r="H433" s="19">
        <v>9960</v>
      </c>
      <c r="I433" s="18">
        <v>21</v>
      </c>
      <c r="J433" s="19">
        <v>1856</v>
      </c>
      <c r="K433" s="19">
        <v>45520</v>
      </c>
      <c r="L433" s="136">
        <v>43640</v>
      </c>
      <c r="M433" s="20" t="s">
        <v>8</v>
      </c>
      <c r="N433" s="21">
        <f t="shared" si="325"/>
        <v>5.3663793103448274</v>
      </c>
      <c r="O433" s="22">
        <f t="shared" si="326"/>
        <v>24.525862068965516</v>
      </c>
      <c r="P433" s="23">
        <f t="shared" si="327"/>
        <v>2305.9777102330295</v>
      </c>
      <c r="Q433" s="100">
        <f t="shared" ref="Q433:Q443" si="341">J433/D433</f>
        <v>0.74538152610441766</v>
      </c>
      <c r="R433" s="17">
        <f t="shared" ref="R433:R443" si="342">S433/C433</f>
        <v>36.000000000000007</v>
      </c>
      <c r="S433" s="24">
        <f t="shared" ref="S433:W443" si="343">G433+S382</f>
        <v>710.6400000000001</v>
      </c>
      <c r="T433" s="25">
        <f t="shared" si="343"/>
        <v>89640</v>
      </c>
      <c r="U433" s="24">
        <f t="shared" si="343"/>
        <v>174</v>
      </c>
      <c r="V433" s="25">
        <f t="shared" si="343"/>
        <v>15513</v>
      </c>
      <c r="W433" s="25">
        <f t="shared" si="343"/>
        <v>377050</v>
      </c>
      <c r="X433" s="72">
        <f t="shared" si="335"/>
        <v>359480</v>
      </c>
      <c r="Y433" s="131" t="s">
        <v>8</v>
      </c>
      <c r="Z433" s="21">
        <f t="shared" si="331"/>
        <v>5.778379423709147</v>
      </c>
      <c r="AA433" s="22">
        <f t="shared" si="332"/>
        <v>24.305421259588734</v>
      </c>
      <c r="AB433" s="103">
        <f t="shared" si="333"/>
        <v>19100.810536980753</v>
      </c>
      <c r="AC433" s="106">
        <f t="shared" ref="AC433:AC443" si="344">V433/D433</f>
        <v>6.2301204819277105</v>
      </c>
      <c r="BW433" s="18">
        <v>78.959999999999994</v>
      </c>
      <c r="BX433" s="19">
        <v>9960</v>
      </c>
      <c r="BY433" s="18">
        <v>21</v>
      </c>
      <c r="BZ433" s="19">
        <v>1856</v>
      </c>
      <c r="CA433" s="19">
        <v>45300</v>
      </c>
    </row>
    <row r="434" spans="1:79" x14ac:dyDescent="0.25">
      <c r="A434" s="89" t="s">
        <v>43</v>
      </c>
      <c r="B434" s="563"/>
      <c r="C434" s="78">
        <v>22.16</v>
      </c>
      <c r="D434" s="79">
        <v>2704</v>
      </c>
      <c r="E434" s="63">
        <f t="shared" si="323"/>
        <v>122.02166064981949</v>
      </c>
      <c r="F434" s="64">
        <f t="shared" si="340"/>
        <v>4.2707581227436826</v>
      </c>
      <c r="G434" s="295">
        <v>94.64</v>
      </c>
      <c r="H434" s="296">
        <v>11548</v>
      </c>
      <c r="I434" s="295">
        <v>22</v>
      </c>
      <c r="J434" s="296">
        <v>1973</v>
      </c>
      <c r="K434" s="296">
        <v>45560</v>
      </c>
      <c r="L434" s="297">
        <v>43680</v>
      </c>
      <c r="M434" s="298" t="s">
        <v>8</v>
      </c>
      <c r="N434" s="299">
        <f t="shared" si="325"/>
        <v>5.8530157121135327</v>
      </c>
      <c r="O434" s="300">
        <f t="shared" si="326"/>
        <v>23.091738469336036</v>
      </c>
      <c r="P434" s="273">
        <f t="shared" si="327"/>
        <v>2055.956678700361</v>
      </c>
      <c r="Q434" s="100">
        <f t="shared" si="341"/>
        <v>0.72965976331360949</v>
      </c>
      <c r="R434" s="64">
        <f t="shared" si="342"/>
        <v>35.638989169675092</v>
      </c>
      <c r="S434" s="71">
        <f t="shared" si="343"/>
        <v>789.76</v>
      </c>
      <c r="T434" s="72">
        <f t="shared" si="343"/>
        <v>96332</v>
      </c>
      <c r="U434" s="71">
        <f t="shared" si="343"/>
        <v>199</v>
      </c>
      <c r="V434" s="72">
        <f t="shared" si="343"/>
        <v>18160</v>
      </c>
      <c r="W434" s="72">
        <f t="shared" si="343"/>
        <v>415110</v>
      </c>
      <c r="X434" s="72">
        <f t="shared" si="335"/>
        <v>395610</v>
      </c>
      <c r="Y434" s="67" t="s">
        <v>8</v>
      </c>
      <c r="Z434" s="21">
        <f t="shared" si="331"/>
        <v>5.3046255506607931</v>
      </c>
      <c r="AA434" s="22">
        <f t="shared" si="332"/>
        <v>22.858480176211454</v>
      </c>
      <c r="AB434" s="103">
        <f t="shared" si="333"/>
        <v>18732.400722021659</v>
      </c>
      <c r="AC434" s="106">
        <f t="shared" si="344"/>
        <v>6.7159763313609471</v>
      </c>
      <c r="BW434" s="65">
        <v>94.64</v>
      </c>
      <c r="BX434" s="66">
        <v>11548</v>
      </c>
      <c r="BY434" s="65">
        <v>22</v>
      </c>
      <c r="BZ434" s="66">
        <v>1973</v>
      </c>
      <c r="CA434" s="66">
        <v>45340</v>
      </c>
    </row>
    <row r="435" spans="1:79" x14ac:dyDescent="0.25">
      <c r="A435" s="90" t="s">
        <v>44</v>
      </c>
      <c r="B435" s="563"/>
      <c r="C435" s="27">
        <v>13.09</v>
      </c>
      <c r="D435" s="28">
        <v>1518</v>
      </c>
      <c r="E435" s="16">
        <f t="shared" si="323"/>
        <v>115.96638655462185</v>
      </c>
      <c r="F435" s="17">
        <f t="shared" si="340"/>
        <v>4.2291825821237587</v>
      </c>
      <c r="G435" s="18">
        <v>55.36</v>
      </c>
      <c r="H435" s="19">
        <v>6420</v>
      </c>
      <c r="I435" s="18">
        <v>14</v>
      </c>
      <c r="J435" s="19">
        <v>1284</v>
      </c>
      <c r="K435" s="19">
        <v>29870</v>
      </c>
      <c r="L435" s="136">
        <v>28640</v>
      </c>
      <c r="M435" s="20" t="s">
        <v>8</v>
      </c>
      <c r="N435" s="21">
        <f t="shared" si="325"/>
        <v>5</v>
      </c>
      <c r="O435" s="22">
        <f t="shared" si="326"/>
        <v>23.263239875389409</v>
      </c>
      <c r="P435" s="23">
        <f t="shared" si="327"/>
        <v>2281.8945760122233</v>
      </c>
      <c r="Q435" s="100">
        <f t="shared" si="341"/>
        <v>0.8458498023715415</v>
      </c>
      <c r="R435" s="17">
        <f t="shared" si="342"/>
        <v>35.236058059587478</v>
      </c>
      <c r="S435" s="24">
        <f t="shared" si="343"/>
        <v>461.24000000000007</v>
      </c>
      <c r="T435" s="25">
        <f t="shared" si="343"/>
        <v>53480</v>
      </c>
      <c r="U435" s="24">
        <f t="shared" si="343"/>
        <v>122</v>
      </c>
      <c r="V435" s="25">
        <f t="shared" si="343"/>
        <v>11246</v>
      </c>
      <c r="W435" s="25">
        <f t="shared" si="343"/>
        <v>255950</v>
      </c>
      <c r="X435" s="72">
        <f t="shared" si="335"/>
        <v>244070</v>
      </c>
      <c r="Y435" s="20" t="s">
        <v>8</v>
      </c>
      <c r="Z435" s="21">
        <f t="shared" si="331"/>
        <v>4.755468611061711</v>
      </c>
      <c r="AA435" s="22">
        <f t="shared" si="332"/>
        <v>22.759203272274586</v>
      </c>
      <c r="AB435" s="103">
        <f t="shared" si="333"/>
        <v>19553.093964858672</v>
      </c>
      <c r="AC435" s="106">
        <f t="shared" si="344"/>
        <v>7.4084321475625821</v>
      </c>
      <c r="BW435" s="18">
        <v>55.36</v>
      </c>
      <c r="BX435" s="19">
        <v>6420</v>
      </c>
      <c r="BY435" s="18">
        <v>14</v>
      </c>
      <c r="BZ435" s="19">
        <v>1284</v>
      </c>
      <c r="CA435" s="19">
        <v>29730</v>
      </c>
    </row>
    <row r="436" spans="1:79" x14ac:dyDescent="0.25">
      <c r="A436" s="90" t="s">
        <v>45</v>
      </c>
      <c r="B436" s="563"/>
      <c r="C436" s="27">
        <v>16.28</v>
      </c>
      <c r="D436" s="28">
        <v>1976</v>
      </c>
      <c r="E436" s="16">
        <f t="shared" si="323"/>
        <v>121.37592137592137</v>
      </c>
      <c r="F436" s="17">
        <f t="shared" si="340"/>
        <v>4.6314496314496312</v>
      </c>
      <c r="G436" s="18">
        <v>75.400000000000006</v>
      </c>
      <c r="H436" s="19">
        <v>9152</v>
      </c>
      <c r="I436" s="18">
        <v>21</v>
      </c>
      <c r="J436" s="19">
        <v>1751</v>
      </c>
      <c r="K436" s="19">
        <v>42400</v>
      </c>
      <c r="L436" s="136">
        <v>40650</v>
      </c>
      <c r="M436" s="20" t="s">
        <v>8</v>
      </c>
      <c r="N436" s="21">
        <f t="shared" si="325"/>
        <v>5.2267275842375787</v>
      </c>
      <c r="O436" s="22">
        <f t="shared" si="326"/>
        <v>24.214734437464305</v>
      </c>
      <c r="P436" s="23">
        <f t="shared" si="327"/>
        <v>2604.4226044226043</v>
      </c>
      <c r="Q436" s="100">
        <f t="shared" si="341"/>
        <v>0.88613360323886636</v>
      </c>
      <c r="R436" s="17">
        <f t="shared" si="342"/>
        <v>35.631449631449634</v>
      </c>
      <c r="S436" s="24">
        <f t="shared" si="343"/>
        <v>580.08000000000004</v>
      </c>
      <c r="T436" s="25">
        <f t="shared" si="343"/>
        <v>70408</v>
      </c>
      <c r="U436" s="24">
        <f t="shared" si="343"/>
        <v>157</v>
      </c>
      <c r="V436" s="25">
        <f t="shared" si="343"/>
        <v>12159</v>
      </c>
      <c r="W436" s="25">
        <f t="shared" si="343"/>
        <v>292330</v>
      </c>
      <c r="X436" s="72">
        <f t="shared" si="335"/>
        <v>278830</v>
      </c>
      <c r="Y436" s="20" t="s">
        <v>8</v>
      </c>
      <c r="Z436" s="21">
        <f t="shared" si="331"/>
        <v>5.7906077802450859</v>
      </c>
      <c r="AA436" s="22">
        <f t="shared" si="332"/>
        <v>24.042273213257669</v>
      </c>
      <c r="AB436" s="103">
        <f t="shared" si="333"/>
        <v>17956.388206388205</v>
      </c>
      <c r="AC436" s="106">
        <f t="shared" si="344"/>
        <v>6.1533400809716596</v>
      </c>
      <c r="BW436" s="18">
        <v>75.400000000000006</v>
      </c>
      <c r="BX436" s="19">
        <v>9152</v>
      </c>
      <c r="BY436" s="18">
        <v>21</v>
      </c>
      <c r="BZ436" s="19">
        <v>1751</v>
      </c>
      <c r="CA436" s="19">
        <v>42200</v>
      </c>
    </row>
    <row r="437" spans="1:79" x14ac:dyDescent="0.25">
      <c r="A437" s="90" t="s">
        <v>46</v>
      </c>
      <c r="B437" s="563"/>
      <c r="C437" s="27">
        <v>18.239999999999998</v>
      </c>
      <c r="D437" s="28">
        <v>2462</v>
      </c>
      <c r="E437" s="16">
        <f t="shared" si="323"/>
        <v>134.9780701754386</v>
      </c>
      <c r="F437" s="17">
        <f t="shared" si="340"/>
        <v>4.4385964912280702</v>
      </c>
      <c r="G437" s="18">
        <v>80.959999999999994</v>
      </c>
      <c r="H437" s="19">
        <v>10928</v>
      </c>
      <c r="I437" s="18">
        <v>22</v>
      </c>
      <c r="J437" s="19">
        <v>1606</v>
      </c>
      <c r="K437" s="19">
        <v>40140</v>
      </c>
      <c r="L437" s="136">
        <v>38480</v>
      </c>
      <c r="M437" s="20" t="s">
        <v>8</v>
      </c>
      <c r="N437" s="21">
        <f t="shared" si="325"/>
        <v>6.8044831880448315</v>
      </c>
      <c r="O437" s="22">
        <f t="shared" si="326"/>
        <v>24.993773349937733</v>
      </c>
      <c r="P437" s="23">
        <f t="shared" si="327"/>
        <v>2200.6578947368421</v>
      </c>
      <c r="Q437" s="100">
        <f t="shared" si="341"/>
        <v>0.65231519090170598</v>
      </c>
      <c r="R437" s="17">
        <f t="shared" si="342"/>
        <v>36</v>
      </c>
      <c r="S437" s="24">
        <f t="shared" si="343"/>
        <v>656.64</v>
      </c>
      <c r="T437" s="25">
        <f t="shared" si="343"/>
        <v>88632</v>
      </c>
      <c r="U437" s="24">
        <f t="shared" si="343"/>
        <v>177</v>
      </c>
      <c r="V437" s="25">
        <f t="shared" si="343"/>
        <v>13771</v>
      </c>
      <c r="W437" s="25">
        <f t="shared" si="343"/>
        <v>338200</v>
      </c>
      <c r="X437" s="72">
        <f t="shared" si="335"/>
        <v>322580</v>
      </c>
      <c r="Y437" s="20" t="s">
        <v>8</v>
      </c>
      <c r="Z437" s="21">
        <f t="shared" si="331"/>
        <v>6.4361339045820927</v>
      </c>
      <c r="AA437" s="22">
        <f t="shared" si="332"/>
        <v>24.558855566044585</v>
      </c>
      <c r="AB437" s="103">
        <f t="shared" si="333"/>
        <v>18541.666666666668</v>
      </c>
      <c r="AC437" s="106">
        <f t="shared" si="344"/>
        <v>5.5934199837530461</v>
      </c>
      <c r="BW437" s="18">
        <v>80.959999999999994</v>
      </c>
      <c r="BX437" s="19">
        <v>10928</v>
      </c>
      <c r="BY437" s="18">
        <v>22</v>
      </c>
      <c r="BZ437" s="19">
        <v>1606</v>
      </c>
      <c r="CA437" s="19">
        <v>39950</v>
      </c>
    </row>
    <row r="438" spans="1:79" x14ac:dyDescent="0.25">
      <c r="A438" s="90" t="s">
        <v>47</v>
      </c>
      <c r="B438" s="563"/>
      <c r="C438" s="222">
        <v>16.23</v>
      </c>
      <c r="D438" s="223">
        <v>2247</v>
      </c>
      <c r="E438" s="224">
        <f t="shared" si="323"/>
        <v>138.44731977818853</v>
      </c>
      <c r="F438" s="225">
        <f t="shared" si="340"/>
        <v>4.4929143561306226</v>
      </c>
      <c r="G438" s="226">
        <v>72.92</v>
      </c>
      <c r="H438" s="227">
        <v>10096</v>
      </c>
      <c r="I438" s="226">
        <v>20</v>
      </c>
      <c r="J438" s="227">
        <v>1904</v>
      </c>
      <c r="K438" s="227">
        <v>44850</v>
      </c>
      <c r="L438" s="263">
        <v>42990</v>
      </c>
      <c r="M438" s="250" t="s">
        <v>8</v>
      </c>
      <c r="N438" s="251">
        <f t="shared" si="325"/>
        <v>5.3025210084033612</v>
      </c>
      <c r="O438" s="252">
        <f t="shared" si="326"/>
        <v>23.555672268907564</v>
      </c>
      <c r="P438" s="245">
        <f t="shared" si="327"/>
        <v>2763.4011090573013</v>
      </c>
      <c r="Q438" s="246">
        <f t="shared" si="341"/>
        <v>0.84735202492211836</v>
      </c>
      <c r="R438" s="225">
        <f t="shared" si="342"/>
        <v>35.753542821934687</v>
      </c>
      <c r="S438" s="247">
        <f t="shared" si="343"/>
        <v>580.28</v>
      </c>
      <c r="T438" s="248">
        <f t="shared" si="343"/>
        <v>80318</v>
      </c>
      <c r="U438" s="24">
        <f t="shared" si="343"/>
        <v>157</v>
      </c>
      <c r="V438" s="25">
        <f t="shared" si="343"/>
        <v>13390</v>
      </c>
      <c r="W438" s="25">
        <f t="shared" si="343"/>
        <v>313090</v>
      </c>
      <c r="X438" s="72">
        <f t="shared" si="335"/>
        <v>298550</v>
      </c>
      <c r="Y438" s="20" t="s">
        <v>8</v>
      </c>
      <c r="Z438" s="21">
        <f t="shared" si="331"/>
        <v>5.9983569828230019</v>
      </c>
      <c r="AA438" s="22">
        <f t="shared" si="332"/>
        <v>23.382374906646753</v>
      </c>
      <c r="AB438" s="103">
        <f t="shared" si="333"/>
        <v>19290.819470117065</v>
      </c>
      <c r="AC438" s="106">
        <f t="shared" si="344"/>
        <v>5.9590565198041832</v>
      </c>
      <c r="BW438" s="226">
        <v>72.92</v>
      </c>
      <c r="BX438" s="227">
        <v>10096</v>
      </c>
      <c r="BY438" s="226">
        <v>20</v>
      </c>
      <c r="BZ438" s="227">
        <v>1904</v>
      </c>
      <c r="CA438" s="227">
        <v>44640</v>
      </c>
    </row>
    <row r="439" spans="1:79" x14ac:dyDescent="0.25">
      <c r="A439" s="90" t="s">
        <v>48</v>
      </c>
      <c r="B439" s="563"/>
      <c r="C439" s="27">
        <v>3.23</v>
      </c>
      <c r="D439" s="28">
        <v>402</v>
      </c>
      <c r="E439" s="16">
        <f t="shared" si="323"/>
        <v>124.45820433436532</v>
      </c>
      <c r="F439" s="17">
        <f t="shared" si="340"/>
        <v>4</v>
      </c>
      <c r="G439" s="226">
        <v>12.92</v>
      </c>
      <c r="H439" s="19">
        <v>1608</v>
      </c>
      <c r="I439" s="18">
        <v>4</v>
      </c>
      <c r="J439" s="19">
        <v>322</v>
      </c>
      <c r="K439" s="19">
        <v>7740</v>
      </c>
      <c r="L439" s="136">
        <v>7420</v>
      </c>
      <c r="M439" s="20" t="s">
        <v>8</v>
      </c>
      <c r="N439" s="21">
        <f t="shared" si="325"/>
        <v>4.9937888198757765</v>
      </c>
      <c r="O439" s="22">
        <f t="shared" si="326"/>
        <v>24.037267080745341</v>
      </c>
      <c r="P439" s="23">
        <f t="shared" si="327"/>
        <v>2396.2848297213623</v>
      </c>
      <c r="Q439" s="100">
        <f t="shared" si="341"/>
        <v>0.80099502487562191</v>
      </c>
      <c r="R439" s="17">
        <f t="shared" si="342"/>
        <v>35.999999999999993</v>
      </c>
      <c r="S439" s="24">
        <f t="shared" si="343"/>
        <v>116.27999999999999</v>
      </c>
      <c r="T439" s="25">
        <f t="shared" si="343"/>
        <v>14472</v>
      </c>
      <c r="U439" s="24">
        <f t="shared" si="343"/>
        <v>36</v>
      </c>
      <c r="V439" s="25">
        <f t="shared" si="343"/>
        <v>2671</v>
      </c>
      <c r="W439" s="25">
        <f t="shared" si="343"/>
        <v>63350</v>
      </c>
      <c r="X439" s="72">
        <f t="shared" si="335"/>
        <v>60440</v>
      </c>
      <c r="Y439" s="20" t="s">
        <v>8</v>
      </c>
      <c r="Z439" s="21">
        <f t="shared" si="331"/>
        <v>5.4181954324223138</v>
      </c>
      <c r="AA439" s="22">
        <f t="shared" si="332"/>
        <v>23.717708723324598</v>
      </c>
      <c r="AB439" s="103">
        <f t="shared" si="333"/>
        <v>19613.003095975233</v>
      </c>
      <c r="AC439" s="106">
        <f t="shared" si="344"/>
        <v>6.644278606965174</v>
      </c>
      <c r="BW439" s="226">
        <v>12.92</v>
      </c>
      <c r="BX439" s="19">
        <v>1608</v>
      </c>
      <c r="BY439" s="18">
        <v>4</v>
      </c>
      <c r="BZ439" s="19">
        <v>322</v>
      </c>
      <c r="CA439" s="19">
        <v>7700</v>
      </c>
    </row>
    <row r="440" spans="1:79" x14ac:dyDescent="0.25">
      <c r="A440" s="90" t="s">
        <v>49</v>
      </c>
      <c r="B440" s="563"/>
      <c r="C440" s="27">
        <v>8.82</v>
      </c>
      <c r="D440" s="28">
        <v>1152</v>
      </c>
      <c r="E440" s="16">
        <f t="shared" si="323"/>
        <v>130.61224489795919</v>
      </c>
      <c r="F440" s="17">
        <f t="shared" si="340"/>
        <v>5</v>
      </c>
      <c r="G440" s="18">
        <v>44.1</v>
      </c>
      <c r="H440" s="19">
        <v>5760</v>
      </c>
      <c r="I440" s="18">
        <v>10</v>
      </c>
      <c r="J440" s="19">
        <v>843</v>
      </c>
      <c r="K440" s="19">
        <v>20770</v>
      </c>
      <c r="L440" s="136">
        <v>19910</v>
      </c>
      <c r="M440" s="20" t="s">
        <v>8</v>
      </c>
      <c r="N440" s="21">
        <f t="shared" si="325"/>
        <v>6.8327402135231319</v>
      </c>
      <c r="O440" s="22">
        <f t="shared" si="326"/>
        <v>24.638196915776987</v>
      </c>
      <c r="P440" s="23">
        <f t="shared" si="327"/>
        <v>2354.8752834467118</v>
      </c>
      <c r="Q440" s="100">
        <f t="shared" si="341"/>
        <v>0.73177083333333337</v>
      </c>
      <c r="R440" s="17">
        <f t="shared" si="342"/>
        <v>36</v>
      </c>
      <c r="S440" s="24">
        <f t="shared" si="343"/>
        <v>317.52000000000004</v>
      </c>
      <c r="T440" s="25">
        <f t="shared" si="343"/>
        <v>41472</v>
      </c>
      <c r="U440" s="24">
        <f t="shared" si="343"/>
        <v>74</v>
      </c>
      <c r="V440" s="25">
        <f t="shared" si="343"/>
        <v>6209</v>
      </c>
      <c r="W440" s="25">
        <f t="shared" si="343"/>
        <v>151180</v>
      </c>
      <c r="X440" s="72">
        <f t="shared" si="335"/>
        <v>144190</v>
      </c>
      <c r="Y440" s="20" t="s">
        <v>8</v>
      </c>
      <c r="Z440" s="21">
        <f t="shared" si="331"/>
        <v>6.67933644709293</v>
      </c>
      <c r="AA440" s="22">
        <f t="shared" si="332"/>
        <v>24.348526332742793</v>
      </c>
      <c r="AB440" s="103">
        <f t="shared" si="333"/>
        <v>17140.589569160999</v>
      </c>
      <c r="AC440" s="106">
        <f t="shared" si="344"/>
        <v>5.3897569444444446</v>
      </c>
      <c r="BW440" s="18">
        <v>44.1</v>
      </c>
      <c r="BX440" s="19">
        <v>5760</v>
      </c>
      <c r="BY440" s="18">
        <v>10</v>
      </c>
      <c r="BZ440" s="19">
        <v>843</v>
      </c>
      <c r="CA440" s="19">
        <v>20670</v>
      </c>
    </row>
    <row r="441" spans="1:79" x14ac:dyDescent="0.25">
      <c r="A441" s="90" t="s">
        <v>50</v>
      </c>
      <c r="B441" s="563"/>
      <c r="C441" s="27">
        <v>11.54</v>
      </c>
      <c r="D441" s="28">
        <v>1448</v>
      </c>
      <c r="E441" s="16">
        <f t="shared" si="323"/>
        <v>125.47660311958407</v>
      </c>
      <c r="F441" s="17">
        <f t="shared" si="340"/>
        <v>5.0000000000000009</v>
      </c>
      <c r="G441" s="18">
        <v>57.7</v>
      </c>
      <c r="H441" s="19">
        <v>7240</v>
      </c>
      <c r="I441" s="18">
        <v>14</v>
      </c>
      <c r="J441" s="19">
        <v>1241</v>
      </c>
      <c r="K441" s="19">
        <v>30710</v>
      </c>
      <c r="L441" s="136">
        <v>29440</v>
      </c>
      <c r="M441" s="20" t="s">
        <v>8</v>
      </c>
      <c r="N441" s="21">
        <f t="shared" si="325"/>
        <v>5.8340048348106368</v>
      </c>
      <c r="O441" s="22">
        <f t="shared" si="326"/>
        <v>24.746172441579372</v>
      </c>
      <c r="P441" s="23">
        <f t="shared" si="327"/>
        <v>2661.1785095320624</v>
      </c>
      <c r="Q441" s="100">
        <f t="shared" si="341"/>
        <v>0.85704419889502759</v>
      </c>
      <c r="R441" s="17">
        <f t="shared" si="342"/>
        <v>36</v>
      </c>
      <c r="S441" s="24">
        <f t="shared" si="343"/>
        <v>415.44</v>
      </c>
      <c r="T441" s="25">
        <f t="shared" si="343"/>
        <v>52128</v>
      </c>
      <c r="U441" s="24">
        <f t="shared" si="343"/>
        <v>107</v>
      </c>
      <c r="V441" s="25">
        <f t="shared" si="343"/>
        <v>8930</v>
      </c>
      <c r="W441" s="25">
        <f t="shared" si="343"/>
        <v>217360</v>
      </c>
      <c r="X441" s="72">
        <f t="shared" si="335"/>
        <v>207300</v>
      </c>
      <c r="Y441" s="20" t="s">
        <v>8</v>
      </c>
      <c r="Z441" s="21">
        <f t="shared" si="331"/>
        <v>5.8374020156774913</v>
      </c>
      <c r="AA441" s="22">
        <f t="shared" si="332"/>
        <v>24.340425531914892</v>
      </c>
      <c r="AB441" s="103">
        <f t="shared" si="333"/>
        <v>18835.355285961872</v>
      </c>
      <c r="AC441" s="106">
        <f t="shared" si="344"/>
        <v>6.1671270718232041</v>
      </c>
      <c r="BW441" s="18">
        <v>57.7</v>
      </c>
      <c r="BX441" s="19">
        <v>7240</v>
      </c>
      <c r="BY441" s="18">
        <v>14</v>
      </c>
      <c r="BZ441" s="19">
        <v>1241</v>
      </c>
      <c r="CA441" s="19">
        <v>30560</v>
      </c>
    </row>
    <row r="442" spans="1:79" x14ac:dyDescent="0.25">
      <c r="A442" s="90" t="s">
        <v>51</v>
      </c>
      <c r="B442" s="563"/>
      <c r="C442" s="27">
        <v>19.36</v>
      </c>
      <c r="D442" s="28">
        <v>2442</v>
      </c>
      <c r="E442" s="16">
        <f t="shared" si="323"/>
        <v>126.13636363636364</v>
      </c>
      <c r="F442" s="17">
        <f t="shared" si="340"/>
        <v>4.8450413223140494</v>
      </c>
      <c r="G442" s="18">
        <v>93.8</v>
      </c>
      <c r="H442" s="19">
        <v>11832</v>
      </c>
      <c r="I442" s="18">
        <v>24</v>
      </c>
      <c r="J442" s="19">
        <v>2121</v>
      </c>
      <c r="K442" s="19">
        <v>51200</v>
      </c>
      <c r="L442" s="136">
        <v>49080</v>
      </c>
      <c r="M442" s="20" t="s">
        <v>8</v>
      </c>
      <c r="N442" s="21">
        <f t="shared" si="325"/>
        <v>5.5785007072135784</v>
      </c>
      <c r="O442" s="22">
        <f t="shared" si="326"/>
        <v>24.139556812824139</v>
      </c>
      <c r="P442" s="23">
        <f t="shared" si="327"/>
        <v>2644.6280991735539</v>
      </c>
      <c r="Q442" s="100">
        <f t="shared" si="341"/>
        <v>0.8685503685503686</v>
      </c>
      <c r="R442" s="17">
        <f t="shared" si="342"/>
        <v>35.845041322314039</v>
      </c>
      <c r="S442" s="24">
        <f t="shared" si="343"/>
        <v>693.95999999999981</v>
      </c>
      <c r="T442" s="25">
        <f t="shared" si="343"/>
        <v>87534</v>
      </c>
      <c r="U442" s="24">
        <f t="shared" si="343"/>
        <v>178</v>
      </c>
      <c r="V442" s="25">
        <f t="shared" si="343"/>
        <v>14855</v>
      </c>
      <c r="W442" s="25">
        <f t="shared" si="343"/>
        <v>355200</v>
      </c>
      <c r="X442" s="72">
        <f t="shared" si="335"/>
        <v>340890</v>
      </c>
      <c r="Y442" s="20" t="s">
        <v>8</v>
      </c>
      <c r="Z442" s="21">
        <f t="shared" si="331"/>
        <v>5.8925614271289124</v>
      </c>
      <c r="AA442" s="22">
        <f t="shared" si="332"/>
        <v>23.911141029956244</v>
      </c>
      <c r="AB442" s="103">
        <f t="shared" si="333"/>
        <v>18347.10743801653</v>
      </c>
      <c r="AC442" s="106">
        <f t="shared" si="344"/>
        <v>6.0831285831285831</v>
      </c>
      <c r="BW442" s="18">
        <v>93.8</v>
      </c>
      <c r="BX442" s="19">
        <v>11832</v>
      </c>
      <c r="BY442" s="18">
        <v>24</v>
      </c>
      <c r="BZ442" s="19">
        <v>2121</v>
      </c>
      <c r="CA442" s="19">
        <v>50960</v>
      </c>
    </row>
    <row r="443" spans="1:79" x14ac:dyDescent="0.25">
      <c r="A443" s="94" t="s">
        <v>52</v>
      </c>
      <c r="B443" s="564"/>
      <c r="C443" s="29">
        <v>16.18</v>
      </c>
      <c r="D443" s="30">
        <v>2228</v>
      </c>
      <c r="E443" s="32">
        <f t="shared" si="323"/>
        <v>137.7008652657602</v>
      </c>
      <c r="F443" s="57">
        <f t="shared" si="340"/>
        <v>4.6909765142150812</v>
      </c>
      <c r="G443" s="58">
        <v>75.900000000000006</v>
      </c>
      <c r="H443" s="59">
        <v>10451</v>
      </c>
      <c r="I443" s="58">
        <v>18</v>
      </c>
      <c r="J443" s="59">
        <v>1719</v>
      </c>
      <c r="K443" s="59">
        <v>39730</v>
      </c>
      <c r="L443" s="139">
        <v>38090</v>
      </c>
      <c r="M443" s="49" t="s">
        <v>8</v>
      </c>
      <c r="N443" s="37">
        <f t="shared" si="325"/>
        <v>6.0796974985456664</v>
      </c>
      <c r="O443" s="38">
        <f t="shared" si="326"/>
        <v>23.112274578243163</v>
      </c>
      <c r="P443" s="39">
        <f t="shared" si="327"/>
        <v>2455.5006180469718</v>
      </c>
      <c r="Q443" s="100">
        <f t="shared" si="341"/>
        <v>0.77154398563734294</v>
      </c>
      <c r="R443" s="289">
        <f t="shared" si="342"/>
        <v>35.69097651421508</v>
      </c>
      <c r="S443" s="290">
        <f t="shared" si="343"/>
        <v>577.48</v>
      </c>
      <c r="T443" s="291">
        <f t="shared" si="343"/>
        <v>79519</v>
      </c>
      <c r="U443" s="290">
        <f t="shared" si="343"/>
        <v>147</v>
      </c>
      <c r="V443" s="291">
        <f t="shared" si="343"/>
        <v>11792</v>
      </c>
      <c r="W443" s="291">
        <f t="shared" si="343"/>
        <v>269220</v>
      </c>
      <c r="X443" s="198">
        <f t="shared" si="335"/>
        <v>258200</v>
      </c>
      <c r="Y443" s="292" t="s">
        <v>8</v>
      </c>
      <c r="Z443" s="200">
        <f t="shared" si="331"/>
        <v>6.7434701492537314</v>
      </c>
      <c r="AA443" s="201">
        <f t="shared" si="332"/>
        <v>22.830732700135684</v>
      </c>
      <c r="AB443" s="202">
        <f t="shared" si="333"/>
        <v>16639.060568603214</v>
      </c>
      <c r="AC443" s="106">
        <f t="shared" si="344"/>
        <v>5.2926391382405749</v>
      </c>
      <c r="BW443" s="58">
        <v>75.900000000000006</v>
      </c>
      <c r="BX443" s="59">
        <v>10451</v>
      </c>
      <c r="BY443" s="58">
        <v>18</v>
      </c>
      <c r="BZ443" s="59">
        <v>1719</v>
      </c>
      <c r="CA443" s="59">
        <v>39540</v>
      </c>
    </row>
    <row r="444" spans="1:79" x14ac:dyDescent="0.25">
      <c r="A444" s="92" t="s">
        <v>24</v>
      </c>
      <c r="B444" s="44"/>
      <c r="C444" s="45">
        <f>SUM(C433:C443)</f>
        <v>164.87</v>
      </c>
      <c r="D444" s="46">
        <f>SUM(D433:D443)</f>
        <v>21069</v>
      </c>
      <c r="E444" s="80">
        <f t="shared" si="323"/>
        <v>127.79159337659974</v>
      </c>
      <c r="F444" s="73"/>
      <c r="G444" s="45">
        <f>SUM(G433:G443)</f>
        <v>742.66</v>
      </c>
      <c r="H444" s="46">
        <f>SUM(H433:H443)</f>
        <v>94995</v>
      </c>
      <c r="I444" s="45">
        <f>SUM(I433:I443)</f>
        <v>190</v>
      </c>
      <c r="J444" s="46">
        <f>SUM(J433:J443)</f>
        <v>16620</v>
      </c>
      <c r="K444" s="46">
        <f>SUM(K433:K443)</f>
        <v>398490</v>
      </c>
      <c r="L444" s="46">
        <f t="shared" ref="L444" si="345">SUM(L433:L443)</f>
        <v>382020</v>
      </c>
      <c r="M444" s="74" t="s">
        <v>8</v>
      </c>
      <c r="N444" s="75">
        <f t="shared" si="325"/>
        <v>5.715703971119134</v>
      </c>
      <c r="O444" s="76">
        <f t="shared" si="326"/>
        <v>23.976534296028881</v>
      </c>
      <c r="P444" s="77">
        <f t="shared" si="327"/>
        <v>2416.9952083459693</v>
      </c>
      <c r="Q444" s="101">
        <f>J444/D444</f>
        <v>0.788836679481703</v>
      </c>
      <c r="R444" s="73"/>
      <c r="S444" s="45">
        <f>SUM(S433:S443)</f>
        <v>5899.32</v>
      </c>
      <c r="T444" s="46">
        <f>SUM(T433:T443)</f>
        <v>753935</v>
      </c>
      <c r="U444" s="45">
        <f>SUM(U433:U443)</f>
        <v>1528</v>
      </c>
      <c r="V444" s="46">
        <f t="shared" ref="V444:W444" si="346">SUM(V433:V443)</f>
        <v>128696</v>
      </c>
      <c r="W444" s="46">
        <f t="shared" si="346"/>
        <v>3048040</v>
      </c>
      <c r="X444" s="72">
        <f t="shared" si="335"/>
        <v>2910140</v>
      </c>
      <c r="Y444" s="74" t="s">
        <v>8</v>
      </c>
      <c r="Z444" s="75">
        <f t="shared" si="331"/>
        <v>5.858262883073289</v>
      </c>
      <c r="AA444" s="76">
        <f t="shared" si="332"/>
        <v>23.684030583701126</v>
      </c>
      <c r="AB444" s="112">
        <f t="shared" si="333"/>
        <v>18487.535634135984</v>
      </c>
      <c r="AC444" s="107">
        <f>V444/D444</f>
        <v>6.1083107883620489</v>
      </c>
      <c r="BW444" s="45">
        <f>SUM(BW433:BW443)</f>
        <v>742.66</v>
      </c>
      <c r="BX444" s="46">
        <f>SUM(BX433:BX443)</f>
        <v>94995</v>
      </c>
      <c r="BY444" s="45">
        <f>SUM(BY433:BY443)</f>
        <v>190</v>
      </c>
      <c r="BZ444" s="46">
        <f>SUM(BZ433:BZ443)</f>
        <v>16620</v>
      </c>
      <c r="CA444" s="46">
        <f>SUM(CA433:CA443)</f>
        <v>396590</v>
      </c>
    </row>
    <row r="445" spans="1:79" x14ac:dyDescent="0.25">
      <c r="A445" s="117" t="s">
        <v>16</v>
      </c>
      <c r="B445" s="565">
        <v>2005</v>
      </c>
      <c r="C445" s="115">
        <v>5.16</v>
      </c>
      <c r="D445" s="116">
        <v>525</v>
      </c>
      <c r="E445" s="63">
        <f>D445/C445</f>
        <v>101.74418604651163</v>
      </c>
      <c r="F445" s="7">
        <f t="shared" ref="F445:F453" si="347">G445/C445</f>
        <v>4</v>
      </c>
      <c r="G445" s="6">
        <v>20.64</v>
      </c>
      <c r="H445" s="5">
        <v>2100</v>
      </c>
      <c r="I445" s="6">
        <v>4</v>
      </c>
      <c r="J445" s="5">
        <v>369</v>
      </c>
      <c r="K445" s="5">
        <v>7640</v>
      </c>
      <c r="L445" s="137">
        <v>7320</v>
      </c>
      <c r="M445" s="15" t="s">
        <v>8</v>
      </c>
      <c r="N445" s="86">
        <f t="shared" si="325"/>
        <v>5.691056910569106</v>
      </c>
      <c r="O445" s="87">
        <f t="shared" si="326"/>
        <v>20.704607046070461</v>
      </c>
      <c r="P445" s="70">
        <f>K445/C445</f>
        <v>1480.6201550387595</v>
      </c>
      <c r="Q445" s="100">
        <f t="shared" ref="Q445:Q455" si="348">J445/D445</f>
        <v>0.70285714285714285</v>
      </c>
      <c r="R445" s="293">
        <f t="shared" ref="R445:R453" si="349">S445/C445</f>
        <v>35</v>
      </c>
      <c r="S445" s="294">
        <f t="shared" ref="S445:X455" si="350">G445+S394</f>
        <v>180.60000000000002</v>
      </c>
      <c r="T445" s="198">
        <f t="shared" si="350"/>
        <v>18375</v>
      </c>
      <c r="U445" s="294">
        <f t="shared" si="350"/>
        <v>35</v>
      </c>
      <c r="V445" s="198">
        <f t="shared" si="350"/>
        <v>3224</v>
      </c>
      <c r="W445" s="198">
        <f t="shared" si="350"/>
        <v>65020</v>
      </c>
      <c r="X445" s="198">
        <f t="shared" si="335"/>
        <v>62000</v>
      </c>
      <c r="Y445" s="270" t="s">
        <v>8</v>
      </c>
      <c r="Z445" s="200">
        <f t="shared" si="331"/>
        <v>5.6994416873449127</v>
      </c>
      <c r="AA445" s="201">
        <f t="shared" si="332"/>
        <v>20.167493796526056</v>
      </c>
      <c r="AB445" s="202">
        <f t="shared" si="333"/>
        <v>12600.775193798449</v>
      </c>
      <c r="AC445" s="106">
        <f t="shared" ref="AC445:AC455" si="351">V445/D445</f>
        <v>6.1409523809523812</v>
      </c>
      <c r="BW445" s="6">
        <v>20.64</v>
      </c>
      <c r="BX445" s="5">
        <v>2100</v>
      </c>
      <c r="BY445" s="6">
        <v>4</v>
      </c>
      <c r="BZ445" s="5">
        <v>369</v>
      </c>
      <c r="CA445" s="5">
        <v>7600</v>
      </c>
    </row>
    <row r="446" spans="1:79" x14ac:dyDescent="0.25">
      <c r="A446" s="90" t="s">
        <v>53</v>
      </c>
      <c r="B446" s="560"/>
      <c r="C446" s="27">
        <v>11.02</v>
      </c>
      <c r="D446" s="28">
        <v>1429</v>
      </c>
      <c r="E446" s="16">
        <f t="shared" ref="E446:E455" si="352">D446/C446</f>
        <v>129.67332123411978</v>
      </c>
      <c r="F446" s="17">
        <f t="shared" si="347"/>
        <v>4</v>
      </c>
      <c r="G446" s="18">
        <v>44.08</v>
      </c>
      <c r="H446" s="19">
        <v>5716</v>
      </c>
      <c r="I446" s="18">
        <v>11</v>
      </c>
      <c r="J446" s="19">
        <v>1040</v>
      </c>
      <c r="K446" s="19">
        <v>22250</v>
      </c>
      <c r="L446" s="136">
        <v>21330</v>
      </c>
      <c r="M446" s="20" t="s">
        <v>8</v>
      </c>
      <c r="N446" s="21">
        <f t="shared" si="325"/>
        <v>5.4961538461538462</v>
      </c>
      <c r="O446" s="22">
        <f t="shared" si="326"/>
        <v>21.39423076923077</v>
      </c>
      <c r="P446" s="23">
        <f t="shared" ref="P446:P455" si="353">K446/C446</f>
        <v>2019.0562613430127</v>
      </c>
      <c r="Q446" s="100">
        <f t="shared" si="348"/>
        <v>0.72778166550034995</v>
      </c>
      <c r="R446" s="17">
        <f t="shared" si="349"/>
        <v>35</v>
      </c>
      <c r="S446" s="24">
        <f t="shared" si="350"/>
        <v>385.7</v>
      </c>
      <c r="T446" s="25">
        <f t="shared" si="350"/>
        <v>50015</v>
      </c>
      <c r="U446" s="24">
        <f t="shared" si="350"/>
        <v>99</v>
      </c>
      <c r="V446" s="25">
        <f t="shared" si="350"/>
        <v>8572</v>
      </c>
      <c r="W446" s="25">
        <f t="shared" si="350"/>
        <v>179740</v>
      </c>
      <c r="X446" s="72">
        <f t="shared" si="335"/>
        <v>171320</v>
      </c>
      <c r="Y446" s="20" t="s">
        <v>8</v>
      </c>
      <c r="Z446" s="21">
        <f t="shared" si="331"/>
        <v>5.8346943537097529</v>
      </c>
      <c r="AA446" s="22">
        <f t="shared" si="332"/>
        <v>20.968268782081193</v>
      </c>
      <c r="AB446" s="103">
        <f t="shared" si="333"/>
        <v>16310.344827586208</v>
      </c>
      <c r="AC446" s="106">
        <f t="shared" si="351"/>
        <v>5.9986004198740375</v>
      </c>
      <c r="BW446" s="18">
        <v>44.08</v>
      </c>
      <c r="BX446" s="19">
        <v>5716</v>
      </c>
      <c r="BY446" s="18">
        <v>11</v>
      </c>
      <c r="BZ446" s="19">
        <v>1040</v>
      </c>
      <c r="CA446" s="19">
        <v>22140</v>
      </c>
    </row>
    <row r="447" spans="1:79" x14ac:dyDescent="0.25">
      <c r="A447" s="90" t="s">
        <v>54</v>
      </c>
      <c r="B447" s="560"/>
      <c r="C447" s="27">
        <v>4.38</v>
      </c>
      <c r="D447" s="28">
        <v>465</v>
      </c>
      <c r="E447" s="16">
        <f t="shared" si="352"/>
        <v>106.16438356164385</v>
      </c>
      <c r="F447" s="17">
        <f t="shared" si="347"/>
        <v>4</v>
      </c>
      <c r="G447" s="216">
        <v>17.52</v>
      </c>
      <c r="H447" s="209">
        <v>1860</v>
      </c>
      <c r="I447" s="216">
        <v>4</v>
      </c>
      <c r="J447" s="209">
        <v>309</v>
      </c>
      <c r="K447" s="209">
        <v>6390</v>
      </c>
      <c r="L447" s="217">
        <v>6130</v>
      </c>
      <c r="M447" s="199" t="s">
        <v>8</v>
      </c>
      <c r="N447" s="200">
        <f t="shared" si="325"/>
        <v>6.0194174757281553</v>
      </c>
      <c r="O447" s="201">
        <f t="shared" si="326"/>
        <v>20.679611650485437</v>
      </c>
      <c r="P447" s="218">
        <f t="shared" si="353"/>
        <v>1458.9041095890411</v>
      </c>
      <c r="Q447" s="100">
        <f t="shared" si="348"/>
        <v>0.6645161290322581</v>
      </c>
      <c r="R447" s="17">
        <f t="shared" si="349"/>
        <v>34.000000000000007</v>
      </c>
      <c r="S447" s="24">
        <f t="shared" si="350"/>
        <v>148.92000000000002</v>
      </c>
      <c r="T447" s="25">
        <f t="shared" si="350"/>
        <v>15810</v>
      </c>
      <c r="U447" s="24">
        <f t="shared" si="350"/>
        <v>37</v>
      </c>
      <c r="V447" s="25">
        <f t="shared" si="350"/>
        <v>3540</v>
      </c>
      <c r="W447" s="25">
        <f t="shared" si="350"/>
        <v>68480</v>
      </c>
      <c r="X447" s="72">
        <f t="shared" si="350"/>
        <v>65010</v>
      </c>
      <c r="Y447" s="20" t="s">
        <v>8</v>
      </c>
      <c r="Z447" s="21">
        <f t="shared" si="331"/>
        <v>4.4661016949152543</v>
      </c>
      <c r="AA447" s="22">
        <f t="shared" si="332"/>
        <v>19.344632768361581</v>
      </c>
      <c r="AB447" s="103">
        <f t="shared" si="333"/>
        <v>15634.703196347033</v>
      </c>
      <c r="AC447" s="106">
        <f t="shared" si="351"/>
        <v>7.612903225806452</v>
      </c>
      <c r="BW447" s="18">
        <v>17.52</v>
      </c>
      <c r="BX447" s="19">
        <v>1860</v>
      </c>
      <c r="BY447" s="18">
        <v>4</v>
      </c>
      <c r="BZ447" s="19">
        <v>309</v>
      </c>
      <c r="CA447" s="19">
        <v>6360</v>
      </c>
    </row>
    <row r="448" spans="1:79" x14ac:dyDescent="0.25">
      <c r="A448" s="90" t="s">
        <v>17</v>
      </c>
      <c r="B448" s="560"/>
      <c r="C448" s="27">
        <v>9.39</v>
      </c>
      <c r="D448" s="28">
        <v>912</v>
      </c>
      <c r="E448" s="16">
        <f t="shared" si="352"/>
        <v>97.124600638977626</v>
      </c>
      <c r="F448" s="17">
        <f t="shared" si="347"/>
        <v>4</v>
      </c>
      <c r="G448" s="18">
        <v>37.56</v>
      </c>
      <c r="H448" s="19">
        <v>3648</v>
      </c>
      <c r="I448" s="18">
        <v>9</v>
      </c>
      <c r="J448" s="19">
        <v>659</v>
      </c>
      <c r="K448" s="19">
        <v>14470</v>
      </c>
      <c r="L448" s="136">
        <v>13870</v>
      </c>
      <c r="M448" s="20" t="s">
        <v>8</v>
      </c>
      <c r="N448" s="21">
        <f t="shared" si="325"/>
        <v>5.535660091047041</v>
      </c>
      <c r="O448" s="22">
        <f t="shared" si="326"/>
        <v>21.957511380880121</v>
      </c>
      <c r="P448" s="23">
        <f t="shared" si="353"/>
        <v>1541.0010649627261</v>
      </c>
      <c r="Q448" s="100">
        <f t="shared" si="348"/>
        <v>0.72258771929824561</v>
      </c>
      <c r="R448" s="17">
        <f t="shared" si="349"/>
        <v>35</v>
      </c>
      <c r="S448" s="24">
        <f t="shared" si="350"/>
        <v>328.65000000000003</v>
      </c>
      <c r="T448" s="25">
        <f t="shared" si="350"/>
        <v>31920</v>
      </c>
      <c r="U448" s="24">
        <f t="shared" si="350"/>
        <v>75</v>
      </c>
      <c r="V448" s="25">
        <f t="shared" si="350"/>
        <v>5763</v>
      </c>
      <c r="W448" s="25">
        <f t="shared" si="350"/>
        <v>123320</v>
      </c>
      <c r="X448" s="72">
        <f t="shared" si="350"/>
        <v>117540</v>
      </c>
      <c r="Y448" s="20" t="s">
        <v>8</v>
      </c>
      <c r="Z448" s="21">
        <f t="shared" si="331"/>
        <v>5.5387818844351902</v>
      </c>
      <c r="AA448" s="22">
        <f t="shared" si="332"/>
        <v>21.39857712996703</v>
      </c>
      <c r="AB448" s="103">
        <f t="shared" si="333"/>
        <v>13133.120340788071</v>
      </c>
      <c r="AC448" s="106">
        <f t="shared" si="351"/>
        <v>6.3190789473684212</v>
      </c>
      <c r="BW448" s="18">
        <v>37.56</v>
      </c>
      <c r="BX448" s="19">
        <v>3648</v>
      </c>
      <c r="BY448" s="18">
        <v>9</v>
      </c>
      <c r="BZ448" s="19">
        <v>659</v>
      </c>
      <c r="CA448" s="19">
        <v>14400</v>
      </c>
    </row>
    <row r="449" spans="1:79" x14ac:dyDescent="0.25">
      <c r="A449" s="90" t="s">
        <v>55</v>
      </c>
      <c r="B449" s="560"/>
      <c r="C449" s="27">
        <v>4.76</v>
      </c>
      <c r="D449" s="28">
        <v>513</v>
      </c>
      <c r="E449" s="16">
        <f t="shared" si="352"/>
        <v>107.77310924369749</v>
      </c>
      <c r="F449" s="17">
        <f t="shared" si="347"/>
        <v>4</v>
      </c>
      <c r="G449" s="18">
        <v>19.04</v>
      </c>
      <c r="H449" s="19">
        <v>2052</v>
      </c>
      <c r="I449" s="18">
        <v>4</v>
      </c>
      <c r="J449" s="19">
        <v>346</v>
      </c>
      <c r="K449" s="19">
        <v>7100</v>
      </c>
      <c r="L449" s="136">
        <v>6810</v>
      </c>
      <c r="M449" s="20" t="s">
        <v>8</v>
      </c>
      <c r="N449" s="21">
        <f t="shared" si="325"/>
        <v>5.9306358381502893</v>
      </c>
      <c r="O449" s="22">
        <f t="shared" si="326"/>
        <v>20.520231213872833</v>
      </c>
      <c r="P449" s="23">
        <f t="shared" si="353"/>
        <v>1491.5966386554624</v>
      </c>
      <c r="Q449" s="100">
        <f t="shared" si="348"/>
        <v>0.67446393762183232</v>
      </c>
      <c r="R449" s="17">
        <f t="shared" si="349"/>
        <v>34</v>
      </c>
      <c r="S449" s="24">
        <f t="shared" si="350"/>
        <v>161.84</v>
      </c>
      <c r="T449" s="25">
        <f t="shared" si="350"/>
        <v>17442</v>
      </c>
      <c r="U449" s="24">
        <f t="shared" si="350"/>
        <v>38</v>
      </c>
      <c r="V449" s="25">
        <f t="shared" si="350"/>
        <v>3616</v>
      </c>
      <c r="W449" s="25">
        <f t="shared" si="350"/>
        <v>70410</v>
      </c>
      <c r="X449" s="72">
        <f t="shared" si="350"/>
        <v>67090</v>
      </c>
      <c r="Y449" s="20" t="s">
        <v>8</v>
      </c>
      <c r="Z449" s="21">
        <f t="shared" si="331"/>
        <v>4.8235619469026547</v>
      </c>
      <c r="AA449" s="22">
        <f t="shared" si="332"/>
        <v>19.471792035398231</v>
      </c>
      <c r="AB449" s="103">
        <f t="shared" si="333"/>
        <v>14792.01680672269</v>
      </c>
      <c r="AC449" s="106">
        <f t="shared" si="351"/>
        <v>7.0487329434697852</v>
      </c>
      <c r="BW449" s="18">
        <v>19.04</v>
      </c>
      <c r="BX449" s="19">
        <v>2052</v>
      </c>
      <c r="BY449" s="18">
        <v>4</v>
      </c>
      <c r="BZ449" s="19">
        <v>346</v>
      </c>
      <c r="CA449" s="19">
        <v>7070</v>
      </c>
    </row>
    <row r="450" spans="1:79" x14ac:dyDescent="0.25">
      <c r="A450" s="90" t="s">
        <v>56</v>
      </c>
      <c r="B450" s="560"/>
      <c r="C450" s="27">
        <v>0.86</v>
      </c>
      <c r="D450" s="28">
        <v>110</v>
      </c>
      <c r="E450" s="16">
        <f t="shared" si="352"/>
        <v>127.90697674418605</v>
      </c>
      <c r="F450" s="17">
        <f t="shared" si="347"/>
        <v>5</v>
      </c>
      <c r="G450" s="18">
        <v>4.3</v>
      </c>
      <c r="H450" s="19">
        <v>550</v>
      </c>
      <c r="I450" s="18">
        <v>5</v>
      </c>
      <c r="J450" s="19">
        <v>100</v>
      </c>
      <c r="K450" s="19">
        <v>2250</v>
      </c>
      <c r="L450" s="136">
        <v>2160</v>
      </c>
      <c r="M450" s="20" t="s">
        <v>8</v>
      </c>
      <c r="N450" s="21">
        <f t="shared" si="325"/>
        <v>5.5</v>
      </c>
      <c r="O450" s="22">
        <f t="shared" si="326"/>
        <v>22.5</v>
      </c>
      <c r="P450" s="23">
        <f t="shared" si="353"/>
        <v>2616.2790697674418</v>
      </c>
      <c r="Q450" s="100">
        <f t="shared" si="348"/>
        <v>0.90909090909090906</v>
      </c>
      <c r="R450" s="17">
        <f t="shared" si="349"/>
        <v>36</v>
      </c>
      <c r="S450" s="24">
        <f t="shared" si="350"/>
        <v>30.96</v>
      </c>
      <c r="T450" s="25">
        <f t="shared" si="350"/>
        <v>3960</v>
      </c>
      <c r="U450" s="24">
        <f t="shared" si="350"/>
        <v>36</v>
      </c>
      <c r="V450" s="25">
        <f t="shared" si="350"/>
        <v>643</v>
      </c>
      <c r="W450" s="25">
        <f t="shared" si="350"/>
        <v>14220</v>
      </c>
      <c r="X450" s="72">
        <f t="shared" si="350"/>
        <v>13550</v>
      </c>
      <c r="Y450" s="20" t="s">
        <v>8</v>
      </c>
      <c r="Z450" s="21">
        <f t="shared" si="331"/>
        <v>6.1586314152410573</v>
      </c>
      <c r="AA450" s="22">
        <f t="shared" si="332"/>
        <v>22.115085536547433</v>
      </c>
      <c r="AB450" s="103">
        <f t="shared" si="333"/>
        <v>16534.883720930233</v>
      </c>
      <c r="AC450" s="106">
        <f t="shared" si="351"/>
        <v>5.8454545454545457</v>
      </c>
      <c r="BW450" s="18">
        <v>4.3</v>
      </c>
      <c r="BX450" s="19">
        <v>550</v>
      </c>
      <c r="BY450" s="18">
        <v>5</v>
      </c>
      <c r="BZ450" s="19">
        <v>100</v>
      </c>
      <c r="CA450" s="19">
        <v>2240</v>
      </c>
    </row>
    <row r="451" spans="1:79" x14ac:dyDescent="0.25">
      <c r="A451" s="90" t="s">
        <v>20</v>
      </c>
      <c r="B451" s="560"/>
      <c r="C451" s="27">
        <v>10.08</v>
      </c>
      <c r="D451" s="28">
        <v>1160</v>
      </c>
      <c r="E451" s="16">
        <f t="shared" si="352"/>
        <v>115.07936507936508</v>
      </c>
      <c r="F451" s="17">
        <f t="shared" si="347"/>
        <v>5</v>
      </c>
      <c r="G451" s="18">
        <v>50.4</v>
      </c>
      <c r="H451" s="19">
        <v>5800</v>
      </c>
      <c r="I451" s="18">
        <v>11</v>
      </c>
      <c r="J451" s="19">
        <v>1359</v>
      </c>
      <c r="K451" s="19">
        <v>28500</v>
      </c>
      <c r="L451" s="136">
        <v>27320</v>
      </c>
      <c r="M451" s="20" t="s">
        <v>8</v>
      </c>
      <c r="N451" s="21">
        <f t="shared" si="325"/>
        <v>4.2678440029433409</v>
      </c>
      <c r="O451" s="22">
        <f t="shared" si="326"/>
        <v>20.97130242825607</v>
      </c>
      <c r="P451" s="23">
        <f t="shared" si="353"/>
        <v>2827.3809523809523</v>
      </c>
      <c r="Q451" s="100">
        <f t="shared" si="348"/>
        <v>1.171551724137931</v>
      </c>
      <c r="R451" s="17">
        <f t="shared" si="349"/>
        <v>35.999999999999993</v>
      </c>
      <c r="S451" s="24">
        <f t="shared" si="350"/>
        <v>362.87999999999994</v>
      </c>
      <c r="T451" s="25">
        <f t="shared" si="350"/>
        <v>41760</v>
      </c>
      <c r="U451" s="24">
        <f t="shared" si="350"/>
        <v>70</v>
      </c>
      <c r="V451" s="25">
        <f t="shared" si="350"/>
        <v>9314</v>
      </c>
      <c r="W451" s="25">
        <f t="shared" si="350"/>
        <v>188210</v>
      </c>
      <c r="X451" s="72">
        <f t="shared" si="350"/>
        <v>179530</v>
      </c>
      <c r="Y451" s="20" t="s">
        <v>8</v>
      </c>
      <c r="Z451" s="21">
        <f t="shared" si="331"/>
        <v>4.4835731157397465</v>
      </c>
      <c r="AA451" s="22">
        <f t="shared" si="332"/>
        <v>20.20721494524372</v>
      </c>
      <c r="AB451" s="103">
        <f t="shared" si="333"/>
        <v>18671.626984126982</v>
      </c>
      <c r="AC451" s="106">
        <f t="shared" si="351"/>
        <v>8.0293103448275858</v>
      </c>
      <c r="BW451" s="18">
        <v>50.4</v>
      </c>
      <c r="BX451" s="19">
        <v>5800</v>
      </c>
      <c r="BY451" s="18">
        <v>11</v>
      </c>
      <c r="BZ451" s="19">
        <v>1359</v>
      </c>
      <c r="CA451" s="19">
        <v>28370</v>
      </c>
    </row>
    <row r="452" spans="1:79" x14ac:dyDescent="0.25">
      <c r="A452" s="90" t="s">
        <v>19</v>
      </c>
      <c r="B452" s="560"/>
      <c r="C452" s="27">
        <v>10.83</v>
      </c>
      <c r="D452" s="28">
        <v>1290</v>
      </c>
      <c r="E452" s="16">
        <f t="shared" si="352"/>
        <v>119.11357340720221</v>
      </c>
      <c r="F452" s="17">
        <f t="shared" si="347"/>
        <v>4.7691597414589104</v>
      </c>
      <c r="G452" s="58">
        <v>51.65</v>
      </c>
      <c r="H452" s="59">
        <v>6152</v>
      </c>
      <c r="I452" s="58">
        <v>12</v>
      </c>
      <c r="J452" s="59">
        <v>1292</v>
      </c>
      <c r="K452" s="59">
        <v>26310</v>
      </c>
      <c r="L452" s="136">
        <v>25220</v>
      </c>
      <c r="M452" s="20" t="s">
        <v>8</v>
      </c>
      <c r="N452" s="21">
        <f t="shared" si="325"/>
        <v>4.7616099071207429</v>
      </c>
      <c r="O452" s="22">
        <f t="shared" si="326"/>
        <v>20.36377708978328</v>
      </c>
      <c r="P452" s="23">
        <f t="shared" si="353"/>
        <v>2429.3628808864264</v>
      </c>
      <c r="Q452" s="100">
        <f t="shared" si="348"/>
        <v>1.0015503875968992</v>
      </c>
      <c r="R452" s="17">
        <f t="shared" si="349"/>
        <v>35.769159741458907</v>
      </c>
      <c r="S452" s="24">
        <f t="shared" si="350"/>
        <v>387.37999999999994</v>
      </c>
      <c r="T452" s="25">
        <f t="shared" si="350"/>
        <v>46142</v>
      </c>
      <c r="U452" s="24">
        <f t="shared" si="350"/>
        <v>149</v>
      </c>
      <c r="V452" s="25">
        <f t="shared" si="350"/>
        <v>7626</v>
      </c>
      <c r="W452" s="25">
        <f t="shared" si="350"/>
        <v>151740</v>
      </c>
      <c r="X452" s="72">
        <f t="shared" si="350"/>
        <v>144790</v>
      </c>
      <c r="Y452" s="20" t="s">
        <v>8</v>
      </c>
      <c r="Z452" s="21">
        <f t="shared" si="331"/>
        <v>6.0506163126147392</v>
      </c>
      <c r="AA452" s="22">
        <f t="shared" si="332"/>
        <v>19.897718332022031</v>
      </c>
      <c r="AB452" s="103">
        <f t="shared" si="333"/>
        <v>14011.080332409972</v>
      </c>
      <c r="AC452" s="106">
        <f t="shared" si="351"/>
        <v>5.9116279069767446</v>
      </c>
      <c r="BW452" s="58">
        <v>51.65</v>
      </c>
      <c r="BX452" s="59">
        <v>6152</v>
      </c>
      <c r="BY452" s="58">
        <v>12</v>
      </c>
      <c r="BZ452" s="59">
        <v>1292</v>
      </c>
      <c r="CA452" s="59">
        <v>26190</v>
      </c>
    </row>
    <row r="453" spans="1:79" x14ac:dyDescent="0.25">
      <c r="A453" s="94" t="s">
        <v>21</v>
      </c>
      <c r="B453" s="566"/>
      <c r="C453" s="29">
        <v>0.83</v>
      </c>
      <c r="D453" s="30">
        <v>98</v>
      </c>
      <c r="E453" s="32">
        <f t="shared" si="352"/>
        <v>118.07228915662651</v>
      </c>
      <c r="F453" s="7">
        <f t="shared" si="347"/>
        <v>5.0000000000000009</v>
      </c>
      <c r="G453" s="6">
        <v>4.1500000000000004</v>
      </c>
      <c r="H453" s="5">
        <v>490</v>
      </c>
      <c r="I453" s="6">
        <v>5</v>
      </c>
      <c r="J453" s="5">
        <v>82</v>
      </c>
      <c r="K453" s="5">
        <v>1780</v>
      </c>
      <c r="L453" s="137">
        <v>1710</v>
      </c>
      <c r="M453" s="43" t="s">
        <v>8</v>
      </c>
      <c r="N453" s="37">
        <f t="shared" si="325"/>
        <v>5.975609756097561</v>
      </c>
      <c r="O453" s="38">
        <f t="shared" si="326"/>
        <v>21.707317073170731</v>
      </c>
      <c r="P453" s="39">
        <f t="shared" si="353"/>
        <v>2144.5783132530123</v>
      </c>
      <c r="Q453" s="100">
        <f t="shared" si="348"/>
        <v>0.83673469387755106</v>
      </c>
      <c r="R453" s="7">
        <f t="shared" si="349"/>
        <v>35.999999999999993</v>
      </c>
      <c r="S453" s="47">
        <f t="shared" si="350"/>
        <v>29.879999999999995</v>
      </c>
      <c r="T453" s="48">
        <f t="shared" si="350"/>
        <v>3528</v>
      </c>
      <c r="U453" s="47">
        <f t="shared" si="350"/>
        <v>37</v>
      </c>
      <c r="V453" s="48">
        <f t="shared" si="350"/>
        <v>577</v>
      </c>
      <c r="W453" s="48">
        <f t="shared" si="350"/>
        <v>12100</v>
      </c>
      <c r="X453" s="72">
        <f t="shared" si="350"/>
        <v>11540</v>
      </c>
      <c r="Y453" s="49" t="s">
        <v>8</v>
      </c>
      <c r="Z453" s="21">
        <f t="shared" si="331"/>
        <v>6.1143847487001732</v>
      </c>
      <c r="AA453" s="22">
        <f t="shared" si="332"/>
        <v>20.970537261698439</v>
      </c>
      <c r="AB453" s="103">
        <f t="shared" si="333"/>
        <v>14578.313253012049</v>
      </c>
      <c r="AC453" s="106">
        <f t="shared" si="351"/>
        <v>5.8877551020408161</v>
      </c>
      <c r="BW453" s="6">
        <v>4.1500000000000004</v>
      </c>
      <c r="BX453" s="5">
        <v>490</v>
      </c>
      <c r="BY453" s="6">
        <v>5</v>
      </c>
      <c r="BZ453" s="5">
        <v>82</v>
      </c>
      <c r="CA453" s="5">
        <v>1780</v>
      </c>
    </row>
    <row r="454" spans="1:79" ht="15.75" thickBot="1" x14ac:dyDescent="0.3">
      <c r="A454" s="122" t="s">
        <v>24</v>
      </c>
      <c r="B454" s="123"/>
      <c r="C454" s="98">
        <f t="shared" ref="C454:D454" si="354">SUM(C445:C453)</f>
        <v>57.309999999999995</v>
      </c>
      <c r="D454" s="99">
        <f t="shared" si="354"/>
        <v>6502</v>
      </c>
      <c r="E454" s="50">
        <f t="shared" si="352"/>
        <v>113.45314953760253</v>
      </c>
      <c r="F454" s="51"/>
      <c r="G454" s="98">
        <f t="shared" ref="G454:L454" si="355">SUM(G445:G453)</f>
        <v>249.34000000000003</v>
      </c>
      <c r="H454" s="99">
        <f t="shared" si="355"/>
        <v>28368</v>
      </c>
      <c r="I454" s="98">
        <f t="shared" si="355"/>
        <v>65</v>
      </c>
      <c r="J454" s="99">
        <f t="shared" si="355"/>
        <v>5556</v>
      </c>
      <c r="K454" s="99">
        <f t="shared" si="355"/>
        <v>116690</v>
      </c>
      <c r="L454" s="99">
        <f t="shared" si="355"/>
        <v>111870</v>
      </c>
      <c r="M454" s="42" t="s">
        <v>8</v>
      </c>
      <c r="N454" s="126">
        <f t="shared" si="325"/>
        <v>5.1058315334773221</v>
      </c>
      <c r="O454" s="127">
        <f t="shared" si="326"/>
        <v>21.002519798416127</v>
      </c>
      <c r="P454" s="110">
        <f t="shared" si="353"/>
        <v>2036.1193508986216</v>
      </c>
      <c r="Q454" s="113">
        <f t="shared" si="348"/>
        <v>0.85450630575207631</v>
      </c>
      <c r="R454" s="51"/>
      <c r="S454" s="98">
        <f t="shared" ref="S454:W454" si="356">SUM(S445:S453)</f>
        <v>2016.81</v>
      </c>
      <c r="T454" s="99">
        <f t="shared" si="356"/>
        <v>228952</v>
      </c>
      <c r="U454" s="98">
        <f t="shared" si="356"/>
        <v>576</v>
      </c>
      <c r="V454" s="99">
        <f t="shared" si="356"/>
        <v>42875</v>
      </c>
      <c r="W454" s="99">
        <f t="shared" si="356"/>
        <v>873240</v>
      </c>
      <c r="X454" s="72">
        <f t="shared" si="350"/>
        <v>832370</v>
      </c>
      <c r="Y454" s="42" t="s">
        <v>8</v>
      </c>
      <c r="Z454" s="126">
        <f t="shared" si="331"/>
        <v>5.3399883381924198</v>
      </c>
      <c r="AA454" s="127">
        <f t="shared" si="332"/>
        <v>20.367113702623907</v>
      </c>
      <c r="AB454" s="128">
        <f t="shared" si="333"/>
        <v>15237.131390682256</v>
      </c>
      <c r="AC454" s="108">
        <f t="shared" si="351"/>
        <v>6.5941248846508769</v>
      </c>
      <c r="BW454" s="98">
        <f t="shared" ref="BW454:CA454" si="357">SUM(BW445:BW453)</f>
        <v>249.34000000000003</v>
      </c>
      <c r="BX454" s="99">
        <f t="shared" si="357"/>
        <v>28368</v>
      </c>
      <c r="BY454" s="98">
        <f t="shared" si="357"/>
        <v>65</v>
      </c>
      <c r="BZ454" s="99">
        <f t="shared" si="357"/>
        <v>5556</v>
      </c>
      <c r="CA454" s="99">
        <f t="shared" si="357"/>
        <v>116150</v>
      </c>
    </row>
    <row r="455" spans="1:79" ht="15.75" thickBot="1" x14ac:dyDescent="0.3">
      <c r="A455" s="93" t="s">
        <v>25</v>
      </c>
      <c r="B455" s="52"/>
      <c r="C455" s="40">
        <f t="shared" ref="C455:D455" si="358">C432+C444+C454</f>
        <v>507.90000000000003</v>
      </c>
      <c r="D455" s="41">
        <f t="shared" si="358"/>
        <v>63428</v>
      </c>
      <c r="E455" s="10">
        <f t="shared" si="352"/>
        <v>124.88285095491237</v>
      </c>
      <c r="F455" s="4"/>
      <c r="G455" s="40">
        <f t="shared" ref="G455:L455" si="359">G432+G444+G454</f>
        <v>2244.75</v>
      </c>
      <c r="H455" s="41">
        <f t="shared" si="359"/>
        <v>280655</v>
      </c>
      <c r="I455" s="40">
        <f t="shared" si="359"/>
        <v>571</v>
      </c>
      <c r="J455" s="41">
        <f t="shared" si="359"/>
        <v>50449</v>
      </c>
      <c r="K455" s="41">
        <f t="shared" si="359"/>
        <v>1205760</v>
      </c>
      <c r="L455" s="41">
        <f t="shared" si="359"/>
        <v>1155930</v>
      </c>
      <c r="M455" s="83" t="s">
        <v>8</v>
      </c>
      <c r="N455" s="12">
        <f t="shared" si="325"/>
        <v>5.5631429760748476</v>
      </c>
      <c r="O455" s="13">
        <f t="shared" si="326"/>
        <v>23.900572855755318</v>
      </c>
      <c r="P455" s="26">
        <f t="shared" si="353"/>
        <v>2374.0106320141758</v>
      </c>
      <c r="Q455" s="114">
        <f t="shared" si="348"/>
        <v>0.79537428265119503</v>
      </c>
      <c r="R455" s="4"/>
      <c r="S455" s="40">
        <f t="shared" ref="S455:W455" si="360">S432+S444+S454</f>
        <v>18066.440000000002</v>
      </c>
      <c r="T455" s="41">
        <f t="shared" si="360"/>
        <v>2256904</v>
      </c>
      <c r="U455" s="40">
        <f t="shared" si="360"/>
        <v>4634</v>
      </c>
      <c r="V455" s="41">
        <f t="shared" si="360"/>
        <v>388385</v>
      </c>
      <c r="W455" s="41">
        <f t="shared" si="360"/>
        <v>9110870</v>
      </c>
      <c r="X455" s="72">
        <f t="shared" si="350"/>
        <v>8692530</v>
      </c>
      <c r="Y455" s="83" t="s">
        <v>8</v>
      </c>
      <c r="Z455" s="12">
        <f t="shared" si="331"/>
        <v>5.8109968201655571</v>
      </c>
      <c r="AA455" s="13">
        <f t="shared" si="332"/>
        <v>23.458346743566306</v>
      </c>
      <c r="AB455" s="104">
        <f t="shared" si="333"/>
        <v>17938.314628863947</v>
      </c>
      <c r="AC455" s="109">
        <f t="shared" si="351"/>
        <v>6.1232421012801916</v>
      </c>
      <c r="BW455" s="40">
        <f t="shared" ref="BW455:CA455" si="361">BW432+BW444+BW454</f>
        <v>2244.75</v>
      </c>
      <c r="BX455" s="41">
        <f t="shared" si="361"/>
        <v>280655</v>
      </c>
      <c r="BY455" s="40">
        <f t="shared" si="361"/>
        <v>571</v>
      </c>
      <c r="BZ455" s="41">
        <f t="shared" si="361"/>
        <v>50449</v>
      </c>
      <c r="CA455" s="41">
        <f t="shared" si="361"/>
        <v>1200050</v>
      </c>
    </row>
    <row r="460" spans="1:79" ht="18.75" x14ac:dyDescent="0.3">
      <c r="A460" s="567" t="s">
        <v>58</v>
      </c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</row>
    <row r="461" spans="1:79" ht="15.75" x14ac:dyDescent="0.25">
      <c r="A461" s="568" t="s">
        <v>62</v>
      </c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68"/>
      <c r="P461" s="568"/>
      <c r="Q461" s="568"/>
      <c r="R461" s="568"/>
      <c r="S461" s="568"/>
      <c r="T461" s="568"/>
      <c r="U461" s="568"/>
      <c r="V461" s="568"/>
      <c r="W461" s="568"/>
      <c r="X461" s="568"/>
      <c r="Y461" s="568"/>
      <c r="Z461" s="568"/>
      <c r="AA461" s="568"/>
      <c r="AB461" s="568"/>
      <c r="AC461" s="568"/>
    </row>
    <row r="462" spans="1:79" ht="15.75" x14ac:dyDescent="0.25">
      <c r="A462" s="568" t="s">
        <v>109</v>
      </c>
      <c r="B462" s="568"/>
      <c r="C462" s="568"/>
      <c r="D462" s="568"/>
      <c r="E462" s="568"/>
      <c r="F462" s="568"/>
      <c r="G462" s="568"/>
      <c r="H462" s="568"/>
      <c r="I462" s="568"/>
      <c r="J462" s="568"/>
      <c r="K462" s="568"/>
      <c r="L462" s="568"/>
      <c r="M462" s="568"/>
      <c r="N462" s="568"/>
      <c r="O462" s="568"/>
      <c r="P462" s="568"/>
      <c r="Q462" s="568"/>
      <c r="R462" s="568"/>
      <c r="S462" s="568"/>
      <c r="T462" s="568"/>
      <c r="U462" s="568"/>
      <c r="V462" s="568"/>
      <c r="W462" s="568"/>
      <c r="X462" s="568"/>
      <c r="Y462" s="568"/>
      <c r="Z462" s="568"/>
      <c r="AA462" s="568"/>
      <c r="AB462" s="568"/>
      <c r="AC462" s="568"/>
    </row>
    <row r="463" spans="1:79" ht="19.5" thickBot="1" x14ac:dyDescent="0.35"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11">
        <v>4</v>
      </c>
      <c r="AC463" s="4"/>
    </row>
    <row r="464" spans="1:79" ht="15" customHeight="1" x14ac:dyDescent="0.25">
      <c r="A464" s="569" t="s">
        <v>3</v>
      </c>
      <c r="B464" s="571" t="s">
        <v>2</v>
      </c>
      <c r="C464" s="573" t="s">
        <v>59</v>
      </c>
      <c r="D464" s="573" t="s">
        <v>60</v>
      </c>
      <c r="E464" s="573" t="s">
        <v>23</v>
      </c>
      <c r="F464" s="576" t="s">
        <v>9</v>
      </c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8"/>
      <c r="R464" s="576" t="s">
        <v>10</v>
      </c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9"/>
    </row>
    <row r="465" spans="1:61" ht="51.75" thickBot="1" x14ac:dyDescent="0.3">
      <c r="A465" s="570"/>
      <c r="B465" s="572"/>
      <c r="C465" s="574"/>
      <c r="D465" s="575"/>
      <c r="E465" s="575"/>
      <c r="F465" s="8" t="s">
        <v>14</v>
      </c>
      <c r="G465" s="95" t="s">
        <v>13</v>
      </c>
      <c r="H465" s="95" t="s">
        <v>57</v>
      </c>
      <c r="I465" s="1" t="s">
        <v>4</v>
      </c>
      <c r="J465" s="1" t="s">
        <v>5</v>
      </c>
      <c r="K465" s="1" t="s">
        <v>6</v>
      </c>
      <c r="L465" s="95" t="s">
        <v>64</v>
      </c>
      <c r="M465" s="557" t="s">
        <v>7</v>
      </c>
      <c r="N465" s="558"/>
      <c r="O465" s="1" t="s">
        <v>0</v>
      </c>
      <c r="P465" s="1" t="s">
        <v>1</v>
      </c>
      <c r="Q465" s="95" t="s">
        <v>61</v>
      </c>
      <c r="R465" s="8" t="s">
        <v>14</v>
      </c>
      <c r="S465" s="95" t="s">
        <v>12</v>
      </c>
      <c r="T465" s="95" t="s">
        <v>11</v>
      </c>
      <c r="U465" s="1" t="s">
        <v>4</v>
      </c>
      <c r="V465" s="1" t="s">
        <v>5</v>
      </c>
      <c r="W465" s="1" t="s">
        <v>6</v>
      </c>
      <c r="X465" s="95" t="s">
        <v>65</v>
      </c>
      <c r="Y465" s="557" t="s">
        <v>7</v>
      </c>
      <c r="Z465" s="558"/>
      <c r="AA465" s="1" t="s">
        <v>0</v>
      </c>
      <c r="AB465" s="102" t="s">
        <v>1</v>
      </c>
      <c r="AC465" s="105" t="s">
        <v>15</v>
      </c>
    </row>
    <row r="466" spans="1:61" x14ac:dyDescent="0.25">
      <c r="A466" s="89" t="s">
        <v>26</v>
      </c>
      <c r="B466" s="559">
        <v>1997</v>
      </c>
      <c r="C466" s="78">
        <v>18.91</v>
      </c>
      <c r="D466" s="79">
        <v>2446</v>
      </c>
      <c r="E466" s="31">
        <f t="shared" ref="E466:E495" si="362">D466/C466</f>
        <v>129.34955050237969</v>
      </c>
      <c r="F466" s="64">
        <f t="shared" ref="F466:F482" si="363">G466/C466</f>
        <v>5</v>
      </c>
      <c r="G466" s="65">
        <v>94.55</v>
      </c>
      <c r="H466" s="66">
        <v>12230</v>
      </c>
      <c r="I466" s="65">
        <v>20</v>
      </c>
      <c r="J466" s="66">
        <v>1994</v>
      </c>
      <c r="K466" s="135">
        <v>45990</v>
      </c>
      <c r="L466" s="135">
        <v>44210</v>
      </c>
      <c r="M466" s="67" t="s">
        <v>8</v>
      </c>
      <c r="N466" s="68">
        <f t="shared" ref="N466:N506" si="364">H466/J466</f>
        <v>6.1334002006018054</v>
      </c>
      <c r="O466" s="69">
        <f t="shared" ref="O466:O506" si="365">K466/J466</f>
        <v>23.064192577733198</v>
      </c>
      <c r="P466" s="70">
        <f t="shared" ref="P466:P495" si="366">K466/C466</f>
        <v>2432.0465362242198</v>
      </c>
      <c r="Q466" s="100">
        <f t="shared" ref="Q466:Q482" si="367">J466/D466</f>
        <v>0.81520850367947673</v>
      </c>
      <c r="R466" s="64">
        <f t="shared" ref="R466:R482" si="368">S466/C466</f>
        <v>40</v>
      </c>
      <c r="S466" s="71">
        <f t="shared" ref="S466:X481" si="369">G466+S415</f>
        <v>756.4</v>
      </c>
      <c r="T466" s="72">
        <f t="shared" si="369"/>
        <v>97840</v>
      </c>
      <c r="U466" s="71">
        <f t="shared" si="369"/>
        <v>167</v>
      </c>
      <c r="V466" s="72">
        <f t="shared" si="369"/>
        <v>16809</v>
      </c>
      <c r="W466" s="72">
        <f t="shared" si="369"/>
        <v>375710</v>
      </c>
      <c r="X466" s="72">
        <f t="shared" si="369"/>
        <v>358800</v>
      </c>
      <c r="Y466" s="67" t="s">
        <v>8</v>
      </c>
      <c r="Z466" s="21">
        <f t="shared" ref="Z466:Z506" si="370">T466/V466</f>
        <v>5.8206912963293478</v>
      </c>
      <c r="AA466" s="22">
        <f t="shared" ref="AA466:AA506" si="371">W466/V466</f>
        <v>22.351716342435601</v>
      </c>
      <c r="AB466" s="103">
        <f t="shared" ref="AB466:AB506" si="372">W466/C466</f>
        <v>19868.32363828662</v>
      </c>
      <c r="AC466" s="106">
        <f t="shared" ref="AC466:AC482" si="373">V466/D466</f>
        <v>6.8720359771054786</v>
      </c>
      <c r="BE466" s="65">
        <v>94.55</v>
      </c>
      <c r="BF466" s="66">
        <v>12230</v>
      </c>
      <c r="BG466" s="65">
        <v>20</v>
      </c>
      <c r="BH466" s="66">
        <v>1994</v>
      </c>
      <c r="BI466" s="66">
        <v>45680</v>
      </c>
    </row>
    <row r="467" spans="1:61" x14ac:dyDescent="0.25">
      <c r="A467" s="90" t="s">
        <v>27</v>
      </c>
      <c r="B467" s="560"/>
      <c r="C467" s="27">
        <v>16.41</v>
      </c>
      <c r="D467" s="28">
        <v>2028</v>
      </c>
      <c r="E467" s="16">
        <f t="shared" si="362"/>
        <v>123.58318098720292</v>
      </c>
      <c r="F467" s="17">
        <f t="shared" si="363"/>
        <v>5</v>
      </c>
      <c r="G467" s="18">
        <v>82.05</v>
      </c>
      <c r="H467" s="19">
        <v>10140</v>
      </c>
      <c r="I467" s="18">
        <v>22</v>
      </c>
      <c r="J467" s="19">
        <v>1679</v>
      </c>
      <c r="K467" s="136">
        <v>42930</v>
      </c>
      <c r="L467" s="136">
        <v>41270</v>
      </c>
      <c r="M467" s="20" t="s">
        <v>8</v>
      </c>
      <c r="N467" s="21">
        <f t="shared" si="364"/>
        <v>6.039309112567004</v>
      </c>
      <c r="O467" s="22">
        <f t="shared" si="365"/>
        <v>25.568790946992259</v>
      </c>
      <c r="P467" s="23">
        <f t="shared" si="366"/>
        <v>2616.0877513711152</v>
      </c>
      <c r="Q467" s="100">
        <f t="shared" si="367"/>
        <v>0.82790927021696248</v>
      </c>
      <c r="R467" s="17">
        <f t="shared" si="368"/>
        <v>40</v>
      </c>
      <c r="S467" s="24">
        <f t="shared" si="369"/>
        <v>656.4</v>
      </c>
      <c r="T467" s="25">
        <f t="shared" si="369"/>
        <v>81120</v>
      </c>
      <c r="U467" s="24">
        <f t="shared" si="369"/>
        <v>173</v>
      </c>
      <c r="V467" s="25">
        <f t="shared" si="369"/>
        <v>13135</v>
      </c>
      <c r="W467" s="25">
        <f t="shared" si="369"/>
        <v>318840</v>
      </c>
      <c r="X467" s="72">
        <f t="shared" si="369"/>
        <v>304110</v>
      </c>
      <c r="Y467" s="20" t="s">
        <v>8</v>
      </c>
      <c r="Z467" s="21">
        <f t="shared" si="370"/>
        <v>6.1758660068519227</v>
      </c>
      <c r="AA467" s="22">
        <f t="shared" si="371"/>
        <v>24.274076893795204</v>
      </c>
      <c r="AB467" s="103">
        <f t="shared" si="372"/>
        <v>19429.616087751372</v>
      </c>
      <c r="AC467" s="106">
        <f t="shared" si="373"/>
        <v>6.476824457593688</v>
      </c>
      <c r="BE467" s="18">
        <v>82.05</v>
      </c>
      <c r="BF467" s="19">
        <v>10140</v>
      </c>
      <c r="BG467" s="18">
        <v>22</v>
      </c>
      <c r="BH467" s="19">
        <v>1679</v>
      </c>
      <c r="BI467" s="19">
        <v>42630</v>
      </c>
    </row>
    <row r="468" spans="1:61" x14ac:dyDescent="0.25">
      <c r="A468" s="90" t="s">
        <v>28</v>
      </c>
      <c r="B468" s="560"/>
      <c r="C468" s="27">
        <v>18.7</v>
      </c>
      <c r="D468" s="28">
        <v>2286</v>
      </c>
      <c r="E468" s="16">
        <f t="shared" si="362"/>
        <v>122.24598930481284</v>
      </c>
      <c r="F468" s="17">
        <f t="shared" si="363"/>
        <v>4</v>
      </c>
      <c r="G468" s="18">
        <v>74.8</v>
      </c>
      <c r="H468" s="19">
        <v>9144</v>
      </c>
      <c r="I468" s="301">
        <v>20</v>
      </c>
      <c r="J468" s="19">
        <v>1421</v>
      </c>
      <c r="K468" s="136">
        <v>35410</v>
      </c>
      <c r="L468" s="136">
        <v>34040</v>
      </c>
      <c r="M468" s="20" t="s">
        <v>8</v>
      </c>
      <c r="N468" s="21">
        <f t="shared" si="364"/>
        <v>6.4349049964813512</v>
      </c>
      <c r="O468" s="22">
        <f t="shared" si="365"/>
        <v>24.919071076706544</v>
      </c>
      <c r="P468" s="23">
        <f t="shared" si="366"/>
        <v>1893.5828877005349</v>
      </c>
      <c r="Q468" s="100">
        <f t="shared" si="367"/>
        <v>0.6216097987751531</v>
      </c>
      <c r="R468" s="17">
        <f t="shared" si="368"/>
        <v>39</v>
      </c>
      <c r="S468" s="24">
        <f t="shared" si="369"/>
        <v>729.3</v>
      </c>
      <c r="T468" s="25">
        <f t="shared" si="369"/>
        <v>89154</v>
      </c>
      <c r="U468" s="24">
        <f t="shared" si="369"/>
        <v>191</v>
      </c>
      <c r="V468" s="25">
        <f t="shared" si="369"/>
        <v>15438</v>
      </c>
      <c r="W468" s="25">
        <f t="shared" si="369"/>
        <v>374650</v>
      </c>
      <c r="X468" s="72">
        <f t="shared" si="369"/>
        <v>357720</v>
      </c>
      <c r="Y468" s="20" t="s">
        <v>8</v>
      </c>
      <c r="Z468" s="21">
        <f t="shared" si="370"/>
        <v>5.7749708511465219</v>
      </c>
      <c r="AA468" s="22">
        <f t="shared" si="371"/>
        <v>24.268039901541652</v>
      </c>
      <c r="AB468" s="103">
        <f t="shared" si="372"/>
        <v>20034.759358288771</v>
      </c>
      <c r="AC468" s="106">
        <f t="shared" si="373"/>
        <v>6.7532808398950133</v>
      </c>
      <c r="BE468" s="18">
        <v>74.8</v>
      </c>
      <c r="BF468" s="19">
        <v>9144</v>
      </c>
      <c r="BG468" s="301">
        <v>20</v>
      </c>
      <c r="BH468" s="19">
        <v>1421</v>
      </c>
      <c r="BI468" s="19">
        <v>35170</v>
      </c>
    </row>
    <row r="469" spans="1:61" x14ac:dyDescent="0.25">
      <c r="A469" s="90" t="s">
        <v>29</v>
      </c>
      <c r="B469" s="560"/>
      <c r="C469" s="27">
        <v>17.149999999999999</v>
      </c>
      <c r="D469" s="28">
        <v>2151</v>
      </c>
      <c r="E469" s="16">
        <f t="shared" si="362"/>
        <v>125.42274052478135</v>
      </c>
      <c r="F469" s="17">
        <f t="shared" si="363"/>
        <v>4</v>
      </c>
      <c r="G469" s="18">
        <v>68.599999999999994</v>
      </c>
      <c r="H469" s="19">
        <v>8604</v>
      </c>
      <c r="I469" s="301">
        <v>16</v>
      </c>
      <c r="J469" s="19">
        <v>1272</v>
      </c>
      <c r="K469" s="136">
        <v>31700</v>
      </c>
      <c r="L469" s="136">
        <v>30470</v>
      </c>
      <c r="M469" s="20" t="s">
        <v>8</v>
      </c>
      <c r="N469" s="21">
        <f t="shared" si="364"/>
        <v>6.7641509433962268</v>
      </c>
      <c r="O469" s="22">
        <f t="shared" si="365"/>
        <v>24.921383647798741</v>
      </c>
      <c r="P469" s="23">
        <f t="shared" si="366"/>
        <v>1848.3965014577261</v>
      </c>
      <c r="Q469" s="100">
        <f t="shared" si="367"/>
        <v>0.5913528591352859</v>
      </c>
      <c r="R469" s="17">
        <f t="shared" si="368"/>
        <v>39.358600583090386</v>
      </c>
      <c r="S469" s="24">
        <f t="shared" si="369"/>
        <v>675</v>
      </c>
      <c r="T469" s="25">
        <f t="shared" si="369"/>
        <v>84661</v>
      </c>
      <c r="U469" s="24">
        <f t="shared" si="369"/>
        <v>164</v>
      </c>
      <c r="V469" s="25">
        <f t="shared" si="369"/>
        <v>14410</v>
      </c>
      <c r="W469" s="25">
        <f t="shared" si="369"/>
        <v>350430</v>
      </c>
      <c r="X469" s="72">
        <f t="shared" si="369"/>
        <v>334390</v>
      </c>
      <c r="Y469" s="20" t="s">
        <v>8</v>
      </c>
      <c r="Z469" s="21">
        <f t="shared" si="370"/>
        <v>5.8751561415683557</v>
      </c>
      <c r="AA469" s="22">
        <f t="shared" si="371"/>
        <v>24.318528799444831</v>
      </c>
      <c r="AB469" s="103">
        <f t="shared" si="372"/>
        <v>20433.236151603502</v>
      </c>
      <c r="AC469" s="106">
        <f t="shared" si="373"/>
        <v>6.6992096699209673</v>
      </c>
      <c r="BE469" s="18">
        <v>68.599999999999994</v>
      </c>
      <c r="BF469" s="19">
        <v>8604</v>
      </c>
      <c r="BG469" s="301">
        <v>16</v>
      </c>
      <c r="BH469" s="19">
        <v>1272</v>
      </c>
      <c r="BI469" s="19">
        <v>31480</v>
      </c>
    </row>
    <row r="470" spans="1:61" x14ac:dyDescent="0.25">
      <c r="A470" s="90" t="s">
        <v>30</v>
      </c>
      <c r="B470" s="560"/>
      <c r="C470" s="27">
        <v>16.600000000000001</v>
      </c>
      <c r="D470" s="28">
        <v>2133</v>
      </c>
      <c r="E470" s="16">
        <f t="shared" si="362"/>
        <v>128.49397590361446</v>
      </c>
      <c r="F470" s="17">
        <f t="shared" si="363"/>
        <v>4</v>
      </c>
      <c r="G470" s="18">
        <v>66.400000000000006</v>
      </c>
      <c r="H470" s="19">
        <v>8532</v>
      </c>
      <c r="I470" s="301">
        <v>16</v>
      </c>
      <c r="J470" s="19">
        <v>1206</v>
      </c>
      <c r="K470" s="136">
        <v>30030</v>
      </c>
      <c r="L470" s="136">
        <v>28870</v>
      </c>
      <c r="M470" s="20" t="s">
        <v>8</v>
      </c>
      <c r="N470" s="21">
        <f t="shared" si="364"/>
        <v>7.0746268656716422</v>
      </c>
      <c r="O470" s="22">
        <f t="shared" si="365"/>
        <v>24.900497512437809</v>
      </c>
      <c r="P470" s="23">
        <f t="shared" si="366"/>
        <v>1809.036144578313</v>
      </c>
      <c r="Q470" s="100">
        <f t="shared" si="367"/>
        <v>0.56540084388185652</v>
      </c>
      <c r="R470" s="225">
        <f t="shared" si="368"/>
        <v>40</v>
      </c>
      <c r="S470" s="247">
        <f t="shared" si="369"/>
        <v>664</v>
      </c>
      <c r="T470" s="248">
        <f t="shared" si="369"/>
        <v>85320</v>
      </c>
      <c r="U470" s="247">
        <f t="shared" si="369"/>
        <v>166</v>
      </c>
      <c r="V470" s="248">
        <f t="shared" si="369"/>
        <v>13816</v>
      </c>
      <c r="W470" s="248">
        <f t="shared" si="369"/>
        <v>337260</v>
      </c>
      <c r="X470" s="72">
        <f t="shared" si="369"/>
        <v>321800</v>
      </c>
      <c r="Y470" s="20" t="s">
        <v>8</v>
      </c>
      <c r="Z470" s="21">
        <f t="shared" si="370"/>
        <v>6.1754487550665891</v>
      </c>
      <c r="AA470" s="22">
        <f t="shared" si="371"/>
        <v>24.410828025477706</v>
      </c>
      <c r="AB470" s="103">
        <f t="shared" si="372"/>
        <v>20316.867469879515</v>
      </c>
      <c r="AC470" s="106">
        <f t="shared" si="373"/>
        <v>6.4772620721987808</v>
      </c>
      <c r="BE470" s="18">
        <v>66.400000000000006</v>
      </c>
      <c r="BF470" s="19">
        <v>8532</v>
      </c>
      <c r="BG470" s="301">
        <v>16</v>
      </c>
      <c r="BH470" s="19">
        <v>1206</v>
      </c>
      <c r="BI470" s="19">
        <v>29820</v>
      </c>
    </row>
    <row r="471" spans="1:61" x14ac:dyDescent="0.25">
      <c r="A471" s="90" t="s">
        <v>31</v>
      </c>
      <c r="B471" s="560"/>
      <c r="C471" s="27">
        <v>14.28</v>
      </c>
      <c r="D471" s="28">
        <v>1762</v>
      </c>
      <c r="E471" s="16">
        <f t="shared" si="362"/>
        <v>123.38935574229693</v>
      </c>
      <c r="F471" s="17">
        <f t="shared" si="363"/>
        <v>5.0000000000000009</v>
      </c>
      <c r="G471" s="18">
        <v>71.400000000000006</v>
      </c>
      <c r="H471" s="19">
        <v>8810</v>
      </c>
      <c r="I471" s="18">
        <v>17</v>
      </c>
      <c r="J471" s="19">
        <v>1299</v>
      </c>
      <c r="K471" s="136">
        <v>29380</v>
      </c>
      <c r="L471" s="136">
        <v>28240</v>
      </c>
      <c r="M471" s="20" t="s">
        <v>8</v>
      </c>
      <c r="N471" s="21">
        <f t="shared" si="364"/>
        <v>6.7821401077752119</v>
      </c>
      <c r="O471" s="22">
        <f t="shared" si="365"/>
        <v>22.617397998460355</v>
      </c>
      <c r="P471" s="23">
        <f t="shared" si="366"/>
        <v>2057.4229691876753</v>
      </c>
      <c r="Q471" s="100">
        <f t="shared" si="367"/>
        <v>0.73723041997729855</v>
      </c>
      <c r="R471" s="225">
        <f t="shared" si="368"/>
        <v>40</v>
      </c>
      <c r="S471" s="247">
        <f t="shared" si="369"/>
        <v>571.19999999999993</v>
      </c>
      <c r="T471" s="248">
        <f t="shared" si="369"/>
        <v>70480</v>
      </c>
      <c r="U471" s="247">
        <f t="shared" si="369"/>
        <v>153</v>
      </c>
      <c r="V471" s="248">
        <f t="shared" si="369"/>
        <v>11677</v>
      </c>
      <c r="W471" s="248">
        <f t="shared" si="369"/>
        <v>261380</v>
      </c>
      <c r="X471" s="72">
        <f t="shared" si="369"/>
        <v>249470</v>
      </c>
      <c r="Y471" s="20" t="s">
        <v>8</v>
      </c>
      <c r="Z471" s="21">
        <f t="shared" si="370"/>
        <v>6.0357968656332961</v>
      </c>
      <c r="AA471" s="22">
        <f t="shared" si="371"/>
        <v>22.384174017298964</v>
      </c>
      <c r="AB471" s="103">
        <f t="shared" si="372"/>
        <v>18303.921568627451</v>
      </c>
      <c r="AC471" s="106">
        <f t="shared" si="373"/>
        <v>6.6271282633371174</v>
      </c>
      <c r="BE471" s="18">
        <v>71.400000000000006</v>
      </c>
      <c r="BF471" s="19">
        <v>8810</v>
      </c>
      <c r="BG471" s="18">
        <v>17</v>
      </c>
      <c r="BH471" s="19">
        <v>1299</v>
      </c>
      <c r="BI471" s="19">
        <v>29180</v>
      </c>
    </row>
    <row r="472" spans="1:61" x14ac:dyDescent="0.25">
      <c r="A472" s="90" t="s">
        <v>32</v>
      </c>
      <c r="B472" s="560"/>
      <c r="C472" s="27">
        <v>19.53</v>
      </c>
      <c r="D472" s="28">
        <v>2423</v>
      </c>
      <c r="E472" s="16">
        <f t="shared" si="362"/>
        <v>124.06554019457245</v>
      </c>
      <c r="F472" s="17">
        <f t="shared" si="363"/>
        <v>5</v>
      </c>
      <c r="G472" s="18">
        <v>97.65</v>
      </c>
      <c r="H472" s="19">
        <v>12115</v>
      </c>
      <c r="I472" s="18">
        <v>25</v>
      </c>
      <c r="J472" s="19">
        <v>1997</v>
      </c>
      <c r="K472" s="136">
        <v>50720</v>
      </c>
      <c r="L472" s="136">
        <v>48750</v>
      </c>
      <c r="M472" s="20" t="s">
        <v>8</v>
      </c>
      <c r="N472" s="21">
        <f t="shared" si="364"/>
        <v>6.0665998998497743</v>
      </c>
      <c r="O472" s="22">
        <f t="shared" si="365"/>
        <v>25.398097145718577</v>
      </c>
      <c r="P472" s="23">
        <f t="shared" si="366"/>
        <v>2597.0302099334358</v>
      </c>
      <c r="Q472" s="100">
        <f t="shared" si="367"/>
        <v>0.82418489475856371</v>
      </c>
      <c r="R472" s="225">
        <f t="shared" si="368"/>
        <v>40</v>
      </c>
      <c r="S472" s="247">
        <f t="shared" si="369"/>
        <v>781.2</v>
      </c>
      <c r="T472" s="248">
        <f t="shared" si="369"/>
        <v>96920</v>
      </c>
      <c r="U472" s="247">
        <f t="shared" si="369"/>
        <v>194</v>
      </c>
      <c r="V472" s="248">
        <f t="shared" si="369"/>
        <v>16169</v>
      </c>
      <c r="W472" s="248">
        <f t="shared" si="369"/>
        <v>396790</v>
      </c>
      <c r="X472" s="72">
        <f t="shared" si="369"/>
        <v>378910</v>
      </c>
      <c r="Y472" s="20" t="s">
        <v>8</v>
      </c>
      <c r="Z472" s="21">
        <f t="shared" si="370"/>
        <v>5.9941864060857197</v>
      </c>
      <c r="AA472" s="22">
        <f t="shared" si="371"/>
        <v>24.540169460077927</v>
      </c>
      <c r="AB472" s="103">
        <f t="shared" si="372"/>
        <v>20316.948284690217</v>
      </c>
      <c r="AC472" s="106">
        <f t="shared" si="373"/>
        <v>6.6731324803962027</v>
      </c>
      <c r="BE472" s="18">
        <v>97.65</v>
      </c>
      <c r="BF472" s="19">
        <v>12115</v>
      </c>
      <c r="BG472" s="18">
        <v>25</v>
      </c>
      <c r="BH472" s="19">
        <v>1997</v>
      </c>
      <c r="BI472" s="19">
        <v>50370</v>
      </c>
    </row>
    <row r="473" spans="1:61" x14ac:dyDescent="0.25">
      <c r="A473" s="90" t="s">
        <v>33</v>
      </c>
      <c r="B473" s="560"/>
      <c r="C473" s="27">
        <v>19.88</v>
      </c>
      <c r="D473" s="28">
        <v>2473</v>
      </c>
      <c r="E473" s="16">
        <f t="shared" si="362"/>
        <v>124.39637826961771</v>
      </c>
      <c r="F473" s="17">
        <f t="shared" si="363"/>
        <v>4</v>
      </c>
      <c r="G473" s="18">
        <v>79.52</v>
      </c>
      <c r="H473" s="19">
        <v>9892</v>
      </c>
      <c r="I473" s="301">
        <v>20</v>
      </c>
      <c r="J473" s="19">
        <v>1821</v>
      </c>
      <c r="K473" s="136">
        <v>45430</v>
      </c>
      <c r="L473" s="136">
        <v>43670</v>
      </c>
      <c r="M473" s="20" t="s">
        <v>8</v>
      </c>
      <c r="N473" s="21">
        <f t="shared" si="364"/>
        <v>5.43218012081274</v>
      </c>
      <c r="O473" s="22">
        <f t="shared" si="365"/>
        <v>24.947830862163645</v>
      </c>
      <c r="P473" s="23">
        <f t="shared" si="366"/>
        <v>2285.211267605634</v>
      </c>
      <c r="Q473" s="100">
        <f t="shared" si="367"/>
        <v>0.73635260816821679</v>
      </c>
      <c r="R473" s="225">
        <f t="shared" si="368"/>
        <v>39.150905432595572</v>
      </c>
      <c r="S473" s="247">
        <f t="shared" si="369"/>
        <v>778.31999999999994</v>
      </c>
      <c r="T473" s="248">
        <f t="shared" si="369"/>
        <v>96820</v>
      </c>
      <c r="U473" s="247">
        <f t="shared" si="369"/>
        <v>201</v>
      </c>
      <c r="V473" s="248">
        <f t="shared" si="369"/>
        <v>17233</v>
      </c>
      <c r="W473" s="248">
        <f t="shared" si="369"/>
        <v>416280</v>
      </c>
      <c r="X473" s="72">
        <f t="shared" si="369"/>
        <v>397410</v>
      </c>
      <c r="Y473" s="20" t="s">
        <v>8</v>
      </c>
      <c r="Z473" s="21">
        <f t="shared" si="370"/>
        <v>5.6182904891777401</v>
      </c>
      <c r="AA473" s="22">
        <f t="shared" si="371"/>
        <v>24.155979806185805</v>
      </c>
      <c r="AB473" s="103">
        <f t="shared" si="372"/>
        <v>20939.637826961771</v>
      </c>
      <c r="AC473" s="106">
        <f t="shared" si="373"/>
        <v>6.9684593610998791</v>
      </c>
      <c r="BE473" s="18">
        <v>79.52</v>
      </c>
      <c r="BF473" s="19">
        <v>9892</v>
      </c>
      <c r="BG473" s="301">
        <v>20</v>
      </c>
      <c r="BH473" s="19">
        <v>1821</v>
      </c>
      <c r="BI473" s="19">
        <v>45120</v>
      </c>
    </row>
    <row r="474" spans="1:61" x14ac:dyDescent="0.25">
      <c r="A474" s="90" t="s">
        <v>34</v>
      </c>
      <c r="B474" s="560"/>
      <c r="C474" s="27">
        <v>19.899999999999999</v>
      </c>
      <c r="D474" s="28">
        <v>2485</v>
      </c>
      <c r="E474" s="16">
        <f t="shared" si="362"/>
        <v>124.87437185929649</v>
      </c>
      <c r="F474" s="17">
        <f t="shared" si="363"/>
        <v>4</v>
      </c>
      <c r="G474" s="18">
        <v>79.599999999999994</v>
      </c>
      <c r="H474" s="19">
        <v>9940</v>
      </c>
      <c r="I474" s="301">
        <v>20</v>
      </c>
      <c r="J474" s="19">
        <v>1485</v>
      </c>
      <c r="K474" s="136">
        <v>37040</v>
      </c>
      <c r="L474" s="136">
        <v>35600</v>
      </c>
      <c r="M474" s="20" t="s">
        <v>8</v>
      </c>
      <c r="N474" s="21">
        <f t="shared" si="364"/>
        <v>6.6936026936026938</v>
      </c>
      <c r="O474" s="22">
        <f t="shared" si="365"/>
        <v>24.942760942760941</v>
      </c>
      <c r="P474" s="23">
        <f t="shared" si="366"/>
        <v>1861.3065326633166</v>
      </c>
      <c r="Q474" s="100">
        <f t="shared" si="367"/>
        <v>0.59758551307847085</v>
      </c>
      <c r="R474" s="225">
        <f t="shared" si="368"/>
        <v>39.201005025125632</v>
      </c>
      <c r="S474" s="247">
        <f t="shared" si="369"/>
        <v>780.1</v>
      </c>
      <c r="T474" s="248">
        <f t="shared" si="369"/>
        <v>97414</v>
      </c>
      <c r="U474" s="247">
        <f t="shared" si="369"/>
        <v>192</v>
      </c>
      <c r="V474" s="248">
        <f t="shared" si="369"/>
        <v>17528</v>
      </c>
      <c r="W474" s="248">
        <f t="shared" si="369"/>
        <v>426620</v>
      </c>
      <c r="X474" s="72">
        <f t="shared" si="369"/>
        <v>407260</v>
      </c>
      <c r="Y474" s="20" t="s">
        <v>8</v>
      </c>
      <c r="Z474" s="21">
        <f t="shared" si="370"/>
        <v>5.5576220903696942</v>
      </c>
      <c r="AA474" s="22">
        <f t="shared" si="371"/>
        <v>24.339342765860337</v>
      </c>
      <c r="AB474" s="103">
        <f t="shared" si="372"/>
        <v>21438.190954773872</v>
      </c>
      <c r="AC474" s="106">
        <f t="shared" si="373"/>
        <v>7.0535211267605638</v>
      </c>
      <c r="BE474" s="18">
        <v>79.599999999999994</v>
      </c>
      <c r="BF474" s="19">
        <v>9940</v>
      </c>
      <c r="BG474" s="301">
        <v>20</v>
      </c>
      <c r="BH474" s="19">
        <v>1485</v>
      </c>
      <c r="BI474" s="19">
        <v>36790</v>
      </c>
    </row>
    <row r="475" spans="1:61" x14ac:dyDescent="0.25">
      <c r="A475" s="90" t="s">
        <v>35</v>
      </c>
      <c r="B475" s="560"/>
      <c r="C475" s="27">
        <v>16.489999999999998</v>
      </c>
      <c r="D475" s="28">
        <v>2171</v>
      </c>
      <c r="E475" s="16">
        <f t="shared" si="362"/>
        <v>131.65554881746513</v>
      </c>
      <c r="F475" s="17">
        <f t="shared" si="363"/>
        <v>4</v>
      </c>
      <c r="G475" s="18">
        <v>65.959999999999994</v>
      </c>
      <c r="H475" s="19">
        <v>8684</v>
      </c>
      <c r="I475" s="18">
        <v>16</v>
      </c>
      <c r="J475" s="19">
        <v>1358</v>
      </c>
      <c r="K475" s="136">
        <v>35090</v>
      </c>
      <c r="L475" s="136">
        <v>33730</v>
      </c>
      <c r="M475" s="20" t="s">
        <v>8</v>
      </c>
      <c r="N475" s="21">
        <f t="shared" si="364"/>
        <v>6.3946980854197353</v>
      </c>
      <c r="O475" s="22">
        <f t="shared" si="365"/>
        <v>25.839469808541974</v>
      </c>
      <c r="P475" s="23">
        <f t="shared" si="366"/>
        <v>2127.9563371740451</v>
      </c>
      <c r="Q475" s="100">
        <f t="shared" si="367"/>
        <v>0.62551819438046985</v>
      </c>
      <c r="R475" s="225">
        <f t="shared" si="368"/>
        <v>40.000000000000007</v>
      </c>
      <c r="S475" s="247">
        <f t="shared" si="369"/>
        <v>659.6</v>
      </c>
      <c r="T475" s="248">
        <f t="shared" si="369"/>
        <v>86840</v>
      </c>
      <c r="U475" s="247">
        <f t="shared" si="369"/>
        <v>173</v>
      </c>
      <c r="V475" s="248">
        <f t="shared" si="369"/>
        <v>14334</v>
      </c>
      <c r="W475" s="248">
        <f t="shared" si="369"/>
        <v>353900</v>
      </c>
      <c r="X475" s="72">
        <f t="shared" si="369"/>
        <v>337870</v>
      </c>
      <c r="Y475" s="20" t="s">
        <v>8</v>
      </c>
      <c r="Z475" s="21">
        <f t="shared" si="370"/>
        <v>6.0583228687037813</v>
      </c>
      <c r="AA475" s="22">
        <f t="shared" si="371"/>
        <v>24.689549323287288</v>
      </c>
      <c r="AB475" s="103">
        <f t="shared" si="372"/>
        <v>21461.491813220135</v>
      </c>
      <c r="AC475" s="106">
        <f t="shared" si="373"/>
        <v>6.6024873330262555</v>
      </c>
      <c r="BE475" s="18">
        <v>65.959999999999994</v>
      </c>
      <c r="BF475" s="19">
        <v>8684</v>
      </c>
      <c r="BG475" s="18">
        <v>16</v>
      </c>
      <c r="BH475" s="19">
        <v>1358</v>
      </c>
      <c r="BI475" s="19">
        <v>34850</v>
      </c>
    </row>
    <row r="476" spans="1:61" x14ac:dyDescent="0.25">
      <c r="A476" s="90" t="s">
        <v>36</v>
      </c>
      <c r="B476" s="560"/>
      <c r="C476" s="27">
        <v>19.05</v>
      </c>
      <c r="D476" s="28">
        <v>2490</v>
      </c>
      <c r="E476" s="16">
        <f t="shared" si="362"/>
        <v>130.70866141732282</v>
      </c>
      <c r="F476" s="17">
        <f t="shared" si="363"/>
        <v>4</v>
      </c>
      <c r="G476" s="18">
        <v>76.2</v>
      </c>
      <c r="H476" s="19">
        <v>9960</v>
      </c>
      <c r="I476" s="18">
        <v>20</v>
      </c>
      <c r="J476" s="19">
        <v>1445</v>
      </c>
      <c r="K476" s="136">
        <v>36050</v>
      </c>
      <c r="L476" s="136">
        <v>34650</v>
      </c>
      <c r="M476" s="20" t="s">
        <v>8</v>
      </c>
      <c r="N476" s="21">
        <f t="shared" si="364"/>
        <v>6.8927335640138407</v>
      </c>
      <c r="O476" s="22">
        <f t="shared" si="365"/>
        <v>24.94809688581315</v>
      </c>
      <c r="P476" s="23">
        <f t="shared" si="366"/>
        <v>1892.3884514435695</v>
      </c>
      <c r="Q476" s="100">
        <f t="shared" si="367"/>
        <v>0.58032128514056225</v>
      </c>
      <c r="R476" s="225">
        <f t="shared" si="368"/>
        <v>39.580052493438316</v>
      </c>
      <c r="S476" s="247">
        <f t="shared" si="369"/>
        <v>754</v>
      </c>
      <c r="T476" s="248">
        <f t="shared" si="369"/>
        <v>98554</v>
      </c>
      <c r="U476" s="247">
        <f t="shared" si="369"/>
        <v>195</v>
      </c>
      <c r="V476" s="248">
        <f t="shared" si="369"/>
        <v>16220</v>
      </c>
      <c r="W476" s="248">
        <f t="shared" si="369"/>
        <v>396050</v>
      </c>
      <c r="X476" s="72">
        <f t="shared" si="369"/>
        <v>378090</v>
      </c>
      <c r="Y476" s="20" t="s">
        <v>8</v>
      </c>
      <c r="Z476" s="21">
        <f t="shared" si="370"/>
        <v>6.0760789149198517</v>
      </c>
      <c r="AA476" s="22">
        <f t="shared" si="371"/>
        <v>24.4173859432799</v>
      </c>
      <c r="AB476" s="103">
        <f t="shared" si="372"/>
        <v>20790.026246719161</v>
      </c>
      <c r="AC476" s="106">
        <f t="shared" si="373"/>
        <v>6.5140562248995986</v>
      </c>
      <c r="BE476" s="18">
        <v>76.2</v>
      </c>
      <c r="BF476" s="19">
        <v>9960</v>
      </c>
      <c r="BG476" s="18">
        <v>20</v>
      </c>
      <c r="BH476" s="19">
        <v>1445</v>
      </c>
      <c r="BI476" s="19">
        <v>35800</v>
      </c>
    </row>
    <row r="477" spans="1:61" x14ac:dyDescent="0.25">
      <c r="A477" s="90" t="s">
        <v>37</v>
      </c>
      <c r="B477" s="560"/>
      <c r="C477" s="27">
        <v>20.239999999999998</v>
      </c>
      <c r="D477" s="28">
        <v>2519</v>
      </c>
      <c r="E477" s="16">
        <f t="shared" si="362"/>
        <v>124.45652173913045</v>
      </c>
      <c r="F477" s="17">
        <f t="shared" si="363"/>
        <v>4</v>
      </c>
      <c r="G477" s="18">
        <v>80.959999999999994</v>
      </c>
      <c r="H477" s="19">
        <v>10076</v>
      </c>
      <c r="I477" s="18">
        <v>20</v>
      </c>
      <c r="J477" s="19">
        <v>1411</v>
      </c>
      <c r="K477" s="136">
        <v>35100</v>
      </c>
      <c r="L477" s="136">
        <v>33740</v>
      </c>
      <c r="M477" s="20" t="s">
        <v>8</v>
      </c>
      <c r="N477" s="21">
        <f t="shared" si="364"/>
        <v>7.1410347271438699</v>
      </c>
      <c r="O477" s="22">
        <f t="shared" si="365"/>
        <v>24.875974486180013</v>
      </c>
      <c r="P477" s="23">
        <f t="shared" si="366"/>
        <v>1734.1897233201582</v>
      </c>
      <c r="Q477" s="100">
        <f t="shared" si="367"/>
        <v>0.56014291385470427</v>
      </c>
      <c r="R477" s="225">
        <f t="shared" si="368"/>
        <v>40.395256916996054</v>
      </c>
      <c r="S477" s="247">
        <f t="shared" si="369"/>
        <v>817.6</v>
      </c>
      <c r="T477" s="248">
        <f t="shared" si="369"/>
        <v>101806</v>
      </c>
      <c r="U477" s="247">
        <f t="shared" si="369"/>
        <v>206</v>
      </c>
      <c r="V477" s="248">
        <f t="shared" si="369"/>
        <v>15977</v>
      </c>
      <c r="W477" s="248">
        <f t="shared" si="369"/>
        <v>387430</v>
      </c>
      <c r="X477" s="72">
        <f t="shared" si="369"/>
        <v>369790</v>
      </c>
      <c r="Y477" s="20" t="s">
        <v>8</v>
      </c>
      <c r="Z477" s="21">
        <f t="shared" si="370"/>
        <v>6.3720348000250358</v>
      </c>
      <c r="AA477" s="22">
        <f t="shared" si="371"/>
        <v>24.249233272829692</v>
      </c>
      <c r="AB477" s="103">
        <f t="shared" si="372"/>
        <v>19141.798418972332</v>
      </c>
      <c r="AC477" s="106">
        <f t="shared" si="373"/>
        <v>6.3425962683604604</v>
      </c>
      <c r="BE477" s="18">
        <v>80.959999999999994</v>
      </c>
      <c r="BF477" s="19">
        <v>10076</v>
      </c>
      <c r="BG477" s="18">
        <v>20</v>
      </c>
      <c r="BH477" s="19">
        <v>1411</v>
      </c>
      <c r="BI477" s="19">
        <v>34860</v>
      </c>
    </row>
    <row r="478" spans="1:61" x14ac:dyDescent="0.25">
      <c r="A478" s="90" t="s">
        <v>18</v>
      </c>
      <c r="B478" s="560"/>
      <c r="C478" s="27">
        <v>15.47</v>
      </c>
      <c r="D478" s="28">
        <v>1640</v>
      </c>
      <c r="E478" s="16">
        <f t="shared" si="362"/>
        <v>106.01163542340012</v>
      </c>
      <c r="F478" s="17">
        <f t="shared" si="363"/>
        <v>4.2585649644473174</v>
      </c>
      <c r="G478" s="18">
        <v>65.88</v>
      </c>
      <c r="H478" s="19">
        <v>6985</v>
      </c>
      <c r="I478" s="18">
        <v>16</v>
      </c>
      <c r="J478" s="19">
        <v>1147</v>
      </c>
      <c r="K478" s="136">
        <v>28440</v>
      </c>
      <c r="L478" s="136">
        <v>27340</v>
      </c>
      <c r="M478" s="20" t="s">
        <v>8</v>
      </c>
      <c r="N478" s="21">
        <f t="shared" si="364"/>
        <v>6.0897994768962507</v>
      </c>
      <c r="O478" s="22">
        <f t="shared" si="365"/>
        <v>24.795117698343503</v>
      </c>
      <c r="P478" s="23">
        <f t="shared" si="366"/>
        <v>1838.3968972204266</v>
      </c>
      <c r="Q478" s="100">
        <f t="shared" si="367"/>
        <v>0.69939024390243898</v>
      </c>
      <c r="R478" s="225">
        <f t="shared" si="368"/>
        <v>40</v>
      </c>
      <c r="S478" s="247">
        <f t="shared" si="369"/>
        <v>618.80000000000007</v>
      </c>
      <c r="T478" s="248">
        <f t="shared" si="369"/>
        <v>65600</v>
      </c>
      <c r="U478" s="247">
        <f t="shared" si="369"/>
        <v>146</v>
      </c>
      <c r="V478" s="248">
        <f t="shared" si="369"/>
        <v>11550</v>
      </c>
      <c r="W478" s="248">
        <f t="shared" si="369"/>
        <v>274060</v>
      </c>
      <c r="X478" s="249">
        <f t="shared" si="369"/>
        <v>261590</v>
      </c>
      <c r="Y478" s="250" t="s">
        <v>8</v>
      </c>
      <c r="Z478" s="251">
        <f t="shared" si="370"/>
        <v>5.6796536796536801</v>
      </c>
      <c r="AA478" s="252">
        <f t="shared" si="371"/>
        <v>23.72813852813853</v>
      </c>
      <c r="AB478" s="195">
        <f t="shared" si="372"/>
        <v>17715.578539107952</v>
      </c>
      <c r="AC478" s="106">
        <f t="shared" si="373"/>
        <v>7.0426829268292686</v>
      </c>
      <c r="BE478" s="18">
        <v>65.88</v>
      </c>
      <c r="BF478" s="19">
        <v>6985</v>
      </c>
      <c r="BG478" s="18">
        <v>16</v>
      </c>
      <c r="BH478" s="19">
        <v>1147</v>
      </c>
      <c r="BI478" s="19">
        <v>28250</v>
      </c>
    </row>
    <row r="479" spans="1:61" x14ac:dyDescent="0.25">
      <c r="A479" s="90" t="s">
        <v>38</v>
      </c>
      <c r="B479" s="560"/>
      <c r="C479" s="27">
        <v>20.6</v>
      </c>
      <c r="D479" s="28">
        <v>2628</v>
      </c>
      <c r="E479" s="16">
        <f t="shared" si="362"/>
        <v>127.57281553398057</v>
      </c>
      <c r="F479" s="17">
        <f t="shared" si="363"/>
        <v>4</v>
      </c>
      <c r="G479" s="18">
        <v>82.4</v>
      </c>
      <c r="H479" s="19">
        <v>10512</v>
      </c>
      <c r="I479" s="18">
        <v>17</v>
      </c>
      <c r="J479" s="19">
        <v>1534</v>
      </c>
      <c r="K479" s="136">
        <v>38300</v>
      </c>
      <c r="L479" s="136">
        <v>36810</v>
      </c>
      <c r="M479" s="20" t="s">
        <v>8</v>
      </c>
      <c r="N479" s="21">
        <f t="shared" si="364"/>
        <v>6.8526727509778356</v>
      </c>
      <c r="O479" s="22">
        <f t="shared" si="365"/>
        <v>24.967405475880053</v>
      </c>
      <c r="P479" s="23">
        <f t="shared" si="366"/>
        <v>1859.2233009708737</v>
      </c>
      <c r="Q479" s="100">
        <f t="shared" si="367"/>
        <v>0.58371385083713856</v>
      </c>
      <c r="R479" s="225">
        <f t="shared" si="368"/>
        <v>39.999999999999993</v>
      </c>
      <c r="S479" s="247">
        <f t="shared" si="369"/>
        <v>823.99999999999989</v>
      </c>
      <c r="T479" s="248">
        <f t="shared" si="369"/>
        <v>105120</v>
      </c>
      <c r="U479" s="247">
        <f t="shared" si="369"/>
        <v>182</v>
      </c>
      <c r="V479" s="248">
        <f t="shared" si="369"/>
        <v>18804</v>
      </c>
      <c r="W479" s="248">
        <f t="shared" si="369"/>
        <v>455850</v>
      </c>
      <c r="X479" s="72">
        <f t="shared" si="369"/>
        <v>435000</v>
      </c>
      <c r="Y479" s="20" t="s">
        <v>8</v>
      </c>
      <c r="Z479" s="21">
        <f t="shared" si="370"/>
        <v>5.5902999361837908</v>
      </c>
      <c r="AA479" s="22">
        <f t="shared" si="371"/>
        <v>24.242182514358646</v>
      </c>
      <c r="AB479" s="103">
        <f t="shared" si="372"/>
        <v>22128.640776699027</v>
      </c>
      <c r="AC479" s="106">
        <f t="shared" si="373"/>
        <v>7.1552511415525117</v>
      </c>
      <c r="BE479" s="18">
        <v>82.4</v>
      </c>
      <c r="BF479" s="19">
        <v>10512</v>
      </c>
      <c r="BG479" s="18">
        <v>17</v>
      </c>
      <c r="BH479" s="19">
        <v>1534</v>
      </c>
      <c r="BI479" s="19">
        <v>38040</v>
      </c>
    </row>
    <row r="480" spans="1:61" x14ac:dyDescent="0.25">
      <c r="A480" s="90" t="s">
        <v>39</v>
      </c>
      <c r="B480" s="560"/>
      <c r="C480" s="27">
        <v>17.48</v>
      </c>
      <c r="D480" s="28">
        <v>2303</v>
      </c>
      <c r="E480" s="16">
        <f t="shared" si="362"/>
        <v>131.75057208237985</v>
      </c>
      <c r="F480" s="17">
        <f t="shared" si="363"/>
        <v>4</v>
      </c>
      <c r="G480" s="18">
        <v>69.92</v>
      </c>
      <c r="H480" s="19">
        <v>9212</v>
      </c>
      <c r="I480" s="18">
        <v>15</v>
      </c>
      <c r="J480" s="19">
        <v>1331</v>
      </c>
      <c r="K480" s="136">
        <v>33130</v>
      </c>
      <c r="L480" s="136">
        <v>31850</v>
      </c>
      <c r="M480" s="20" t="s">
        <v>8</v>
      </c>
      <c r="N480" s="21">
        <f t="shared" si="364"/>
        <v>6.9211119459053343</v>
      </c>
      <c r="O480" s="22">
        <f t="shared" si="365"/>
        <v>24.89105935386927</v>
      </c>
      <c r="P480" s="23">
        <f t="shared" si="366"/>
        <v>1895.3089244851258</v>
      </c>
      <c r="Q480" s="100">
        <f t="shared" si="367"/>
        <v>0.57794181502388187</v>
      </c>
      <c r="R480" s="225">
        <f t="shared" si="368"/>
        <v>40</v>
      </c>
      <c r="S480" s="247">
        <f t="shared" si="369"/>
        <v>699.2</v>
      </c>
      <c r="T480" s="248">
        <f t="shared" si="369"/>
        <v>92120</v>
      </c>
      <c r="U480" s="247">
        <f t="shared" si="369"/>
        <v>168</v>
      </c>
      <c r="V480" s="248">
        <f t="shared" si="369"/>
        <v>14705</v>
      </c>
      <c r="W480" s="248">
        <f t="shared" si="369"/>
        <v>357650</v>
      </c>
      <c r="X480" s="72">
        <f t="shared" si="369"/>
        <v>341340</v>
      </c>
      <c r="Y480" s="20" t="s">
        <v>8</v>
      </c>
      <c r="Z480" s="21">
        <f t="shared" si="370"/>
        <v>6.2645358721523294</v>
      </c>
      <c r="AA480" s="22">
        <f t="shared" si="371"/>
        <v>24.321659299557975</v>
      </c>
      <c r="AB480" s="103">
        <f t="shared" si="372"/>
        <v>20460.526315789473</v>
      </c>
      <c r="AC480" s="106">
        <f t="shared" si="373"/>
        <v>6.3851498046026922</v>
      </c>
      <c r="BE480" s="18">
        <v>69.92</v>
      </c>
      <c r="BF480" s="19">
        <v>9212</v>
      </c>
      <c r="BG480" s="18">
        <v>15</v>
      </c>
      <c r="BH480" s="19">
        <v>1331</v>
      </c>
      <c r="BI480" s="19">
        <v>32900</v>
      </c>
    </row>
    <row r="481" spans="1:61" x14ac:dyDescent="0.25">
      <c r="A481" s="90" t="s">
        <v>40</v>
      </c>
      <c r="B481" s="560"/>
      <c r="C481" s="222">
        <v>12.81</v>
      </c>
      <c r="D481" s="223">
        <v>1641</v>
      </c>
      <c r="E481" s="224">
        <f t="shared" si="362"/>
        <v>128.10304449648712</v>
      </c>
      <c r="F481" s="225">
        <f t="shared" si="363"/>
        <v>4</v>
      </c>
      <c r="G481" s="226">
        <v>51.24</v>
      </c>
      <c r="H481" s="227">
        <v>6564</v>
      </c>
      <c r="I481" s="226">
        <v>12</v>
      </c>
      <c r="J481" s="227">
        <v>928</v>
      </c>
      <c r="K481" s="263">
        <v>22200</v>
      </c>
      <c r="L481" s="263">
        <v>21340</v>
      </c>
      <c r="M481" s="250" t="s">
        <v>8</v>
      </c>
      <c r="N481" s="251">
        <f t="shared" si="364"/>
        <v>7.0732758620689653</v>
      </c>
      <c r="O481" s="252">
        <f t="shared" si="365"/>
        <v>23.922413793103448</v>
      </c>
      <c r="P481" s="245">
        <f t="shared" si="366"/>
        <v>1733.0210772833723</v>
      </c>
      <c r="Q481" s="100">
        <f t="shared" si="367"/>
        <v>0.56550883607556368</v>
      </c>
      <c r="R481" s="225">
        <f t="shared" si="368"/>
        <v>40</v>
      </c>
      <c r="S481" s="247">
        <f t="shared" si="369"/>
        <v>512.4</v>
      </c>
      <c r="T481" s="248">
        <f t="shared" si="369"/>
        <v>65640</v>
      </c>
      <c r="U481" s="247">
        <f t="shared" si="369"/>
        <v>115</v>
      </c>
      <c r="V481" s="248">
        <f t="shared" si="369"/>
        <v>10026</v>
      </c>
      <c r="W481" s="248">
        <f t="shared" si="369"/>
        <v>227940</v>
      </c>
      <c r="X481" s="72">
        <f t="shared" si="369"/>
        <v>217600</v>
      </c>
      <c r="Y481" s="20" t="s">
        <v>8</v>
      </c>
      <c r="Z481" s="21">
        <f t="shared" si="370"/>
        <v>6.546977857570317</v>
      </c>
      <c r="AA481" s="22">
        <f t="shared" si="371"/>
        <v>22.734889287851587</v>
      </c>
      <c r="AB481" s="103">
        <f t="shared" si="372"/>
        <v>17793.911007025759</v>
      </c>
      <c r="AC481" s="106">
        <f t="shared" si="373"/>
        <v>6.1096892138939669</v>
      </c>
      <c r="BE481" s="18">
        <v>51.24</v>
      </c>
      <c r="BF481" s="19">
        <v>6564</v>
      </c>
      <c r="BG481" s="18">
        <v>12</v>
      </c>
      <c r="BH481" s="19">
        <v>928</v>
      </c>
      <c r="BI481" s="19">
        <v>22050</v>
      </c>
    </row>
    <row r="482" spans="1:61" x14ac:dyDescent="0.25">
      <c r="A482" s="91" t="s">
        <v>41</v>
      </c>
      <c r="B482" s="561"/>
      <c r="C482" s="305">
        <v>2.2200000000000002</v>
      </c>
      <c r="D482" s="306">
        <v>278</v>
      </c>
      <c r="E482" s="307">
        <f t="shared" si="362"/>
        <v>125.22522522522522</v>
      </c>
      <c r="F482" s="242">
        <f t="shared" si="363"/>
        <v>4</v>
      </c>
      <c r="G482" s="243">
        <v>8.8800000000000008</v>
      </c>
      <c r="H482" s="244">
        <v>1112</v>
      </c>
      <c r="I482" s="243">
        <v>4</v>
      </c>
      <c r="J482" s="244">
        <v>260</v>
      </c>
      <c r="K482" s="262">
        <v>6490</v>
      </c>
      <c r="L482" s="262">
        <v>6240</v>
      </c>
      <c r="M482" s="308" t="s">
        <v>8</v>
      </c>
      <c r="N482" s="309">
        <f t="shared" si="364"/>
        <v>4.2769230769230768</v>
      </c>
      <c r="O482" s="310">
        <f t="shared" si="365"/>
        <v>24.96153846153846</v>
      </c>
      <c r="P482" s="311">
        <f t="shared" si="366"/>
        <v>2923.4234234234232</v>
      </c>
      <c r="Q482" s="120">
        <f t="shared" si="367"/>
        <v>0.93525179856115104</v>
      </c>
      <c r="R482" s="17">
        <f t="shared" si="368"/>
        <v>39.999999999999993</v>
      </c>
      <c r="S482" s="24">
        <f t="shared" ref="S482:X497" si="374">G482+S431</f>
        <v>88.8</v>
      </c>
      <c r="T482" s="25">
        <f t="shared" si="374"/>
        <v>11120</v>
      </c>
      <c r="U482" s="24">
        <f t="shared" si="374"/>
        <v>40</v>
      </c>
      <c r="V482" s="25">
        <f t="shared" si="374"/>
        <v>2571</v>
      </c>
      <c r="W482" s="25">
        <f t="shared" si="374"/>
        <v>62180</v>
      </c>
      <c r="X482" s="72">
        <f t="shared" si="374"/>
        <v>59690</v>
      </c>
      <c r="Y482" s="131" t="s">
        <v>8</v>
      </c>
      <c r="Z482" s="21">
        <f t="shared" si="370"/>
        <v>4.3251653053286656</v>
      </c>
      <c r="AA482" s="22">
        <f t="shared" si="371"/>
        <v>24.185141968105796</v>
      </c>
      <c r="AB482" s="103">
        <f t="shared" si="372"/>
        <v>28009.009009009005</v>
      </c>
      <c r="AC482" s="106">
        <f t="shared" si="373"/>
        <v>9.2482014388489215</v>
      </c>
      <c r="BE482" s="6">
        <v>8.8800000000000008</v>
      </c>
      <c r="BF482" s="5">
        <v>1112</v>
      </c>
      <c r="BG482" s="6">
        <v>4</v>
      </c>
      <c r="BH482" s="5">
        <v>260</v>
      </c>
      <c r="BI482" s="5">
        <v>6450</v>
      </c>
    </row>
    <row r="483" spans="1:61" x14ac:dyDescent="0.25">
      <c r="A483" s="92" t="s">
        <v>24</v>
      </c>
      <c r="B483" s="44"/>
      <c r="C483" s="312">
        <f t="shared" ref="C483:D483" si="375">SUM(C466:C482)</f>
        <v>285.72000000000003</v>
      </c>
      <c r="D483" s="313">
        <f t="shared" si="375"/>
        <v>35857</v>
      </c>
      <c r="E483" s="314">
        <f t="shared" si="362"/>
        <v>125.49699006019878</v>
      </c>
      <c r="F483" s="315"/>
      <c r="G483" s="312">
        <f t="shared" ref="G483:L483" si="376">SUM(G466:G482)</f>
        <v>1216.0100000000002</v>
      </c>
      <c r="H483" s="313">
        <f t="shared" si="376"/>
        <v>152512</v>
      </c>
      <c r="I483" s="312">
        <f t="shared" si="376"/>
        <v>296</v>
      </c>
      <c r="J483" s="313">
        <f t="shared" si="376"/>
        <v>23588</v>
      </c>
      <c r="K483" s="313">
        <f t="shared" si="376"/>
        <v>583430</v>
      </c>
      <c r="L483" s="313">
        <f t="shared" si="376"/>
        <v>560820</v>
      </c>
      <c r="M483" s="316" t="s">
        <v>8</v>
      </c>
      <c r="N483" s="317">
        <f t="shared" si="364"/>
        <v>6.4656605053416989</v>
      </c>
      <c r="O483" s="318">
        <f t="shared" si="365"/>
        <v>24.734186874682042</v>
      </c>
      <c r="P483" s="319">
        <f t="shared" si="366"/>
        <v>2041.9641607167855</v>
      </c>
      <c r="Q483" s="101">
        <f>J483/D483</f>
        <v>0.65783529018043896</v>
      </c>
      <c r="R483" s="73"/>
      <c r="S483" s="45">
        <f t="shared" ref="S483:W483" si="377">SUM(S466:S482)</f>
        <v>11366.32</v>
      </c>
      <c r="T483" s="46">
        <f t="shared" si="377"/>
        <v>1426529</v>
      </c>
      <c r="U483" s="45">
        <f t="shared" si="377"/>
        <v>2826</v>
      </c>
      <c r="V483" s="46">
        <f t="shared" si="377"/>
        <v>240402</v>
      </c>
      <c r="W483" s="46">
        <f t="shared" si="377"/>
        <v>5773020</v>
      </c>
      <c r="X483" s="72">
        <f t="shared" si="374"/>
        <v>5510840</v>
      </c>
      <c r="Y483" s="129" t="s">
        <v>8</v>
      </c>
      <c r="Z483" s="75">
        <f t="shared" si="370"/>
        <v>5.9339314980740596</v>
      </c>
      <c r="AA483" s="76">
        <f t="shared" si="371"/>
        <v>24.014026505603116</v>
      </c>
      <c r="AB483" s="112">
        <f t="shared" si="372"/>
        <v>20205.165896682065</v>
      </c>
      <c r="AC483" s="107">
        <f>V483/D483</f>
        <v>6.7044649580277209</v>
      </c>
      <c r="BE483" s="45">
        <f t="shared" ref="BE483:BI483" si="378">SUM(BE466:BE482)</f>
        <v>1216.0100000000002</v>
      </c>
      <c r="BF483" s="46">
        <f t="shared" si="378"/>
        <v>152512</v>
      </c>
      <c r="BG483" s="45">
        <f t="shared" si="378"/>
        <v>296</v>
      </c>
      <c r="BH483" s="46">
        <f t="shared" si="378"/>
        <v>23588</v>
      </c>
      <c r="BI483" s="46">
        <f t="shared" si="378"/>
        <v>579440</v>
      </c>
    </row>
    <row r="484" spans="1:61" x14ac:dyDescent="0.25">
      <c r="A484" s="90" t="s">
        <v>42</v>
      </c>
      <c r="B484" s="562">
        <v>1998</v>
      </c>
      <c r="C484" s="222">
        <v>19.739999999999998</v>
      </c>
      <c r="D484" s="223">
        <v>2490</v>
      </c>
      <c r="E484" s="224">
        <f t="shared" si="362"/>
        <v>126.13981762917935</v>
      </c>
      <c r="F484" s="225">
        <f t="shared" ref="F484:F494" si="379">G484/C484</f>
        <v>4</v>
      </c>
      <c r="G484" s="226">
        <v>78.959999999999994</v>
      </c>
      <c r="H484" s="227">
        <v>9960</v>
      </c>
      <c r="I484" s="226">
        <v>17</v>
      </c>
      <c r="J484" s="227">
        <v>1581</v>
      </c>
      <c r="K484" s="263">
        <v>39430</v>
      </c>
      <c r="L484" s="263">
        <v>37900</v>
      </c>
      <c r="M484" s="250" t="s">
        <v>8</v>
      </c>
      <c r="N484" s="251">
        <f t="shared" si="364"/>
        <v>6.2998102466793169</v>
      </c>
      <c r="O484" s="252">
        <f t="shared" si="365"/>
        <v>24.939911448450349</v>
      </c>
      <c r="P484" s="245">
        <f t="shared" si="366"/>
        <v>1997.4670719351573</v>
      </c>
      <c r="Q484" s="100">
        <f t="shared" ref="Q484:Q494" si="380">J484/D484</f>
        <v>0.63493975903614452</v>
      </c>
      <c r="R484" s="17">
        <f t="shared" ref="R484:R494" si="381">S484/C484</f>
        <v>40.000000000000007</v>
      </c>
      <c r="S484" s="24">
        <f t="shared" ref="S484:W494" si="382">G484+S433</f>
        <v>789.60000000000014</v>
      </c>
      <c r="T484" s="25">
        <f t="shared" si="382"/>
        <v>99600</v>
      </c>
      <c r="U484" s="24">
        <f t="shared" si="382"/>
        <v>191</v>
      </c>
      <c r="V484" s="25">
        <f t="shared" si="382"/>
        <v>17094</v>
      </c>
      <c r="W484" s="25">
        <f t="shared" si="382"/>
        <v>416480</v>
      </c>
      <c r="X484" s="72">
        <f t="shared" si="374"/>
        <v>397380</v>
      </c>
      <c r="Y484" s="131" t="s">
        <v>8</v>
      </c>
      <c r="Z484" s="21">
        <f t="shared" si="370"/>
        <v>5.8266058266058263</v>
      </c>
      <c r="AA484" s="22">
        <f t="shared" si="371"/>
        <v>24.364104364104364</v>
      </c>
      <c r="AB484" s="103">
        <f t="shared" si="372"/>
        <v>21098.277608915909</v>
      </c>
      <c r="AC484" s="106">
        <f t="shared" ref="AC484:AC494" si="383">V484/D484</f>
        <v>6.8650602409638557</v>
      </c>
      <c r="BE484" s="18">
        <v>78.959999999999994</v>
      </c>
      <c r="BF484" s="19">
        <v>9960</v>
      </c>
      <c r="BG484" s="18">
        <v>17</v>
      </c>
      <c r="BH484" s="19">
        <v>1581</v>
      </c>
      <c r="BI484" s="19">
        <v>39160</v>
      </c>
    </row>
    <row r="485" spans="1:61" x14ac:dyDescent="0.25">
      <c r="A485" s="89" t="s">
        <v>43</v>
      </c>
      <c r="B485" s="563"/>
      <c r="C485" s="228">
        <v>22.16</v>
      </c>
      <c r="D485" s="229">
        <v>2704</v>
      </c>
      <c r="E485" s="230">
        <f t="shared" si="362"/>
        <v>122.02166064981949</v>
      </c>
      <c r="F485" s="231">
        <f t="shared" si="379"/>
        <v>4</v>
      </c>
      <c r="G485" s="226">
        <v>88.64</v>
      </c>
      <c r="H485" s="227">
        <v>10816</v>
      </c>
      <c r="I485" s="232">
        <v>20</v>
      </c>
      <c r="J485" s="227">
        <v>1573</v>
      </c>
      <c r="K485" s="264">
        <v>37450</v>
      </c>
      <c r="L485" s="264">
        <v>35990</v>
      </c>
      <c r="M485" s="320" t="s">
        <v>8</v>
      </c>
      <c r="N485" s="321">
        <f t="shared" si="364"/>
        <v>6.8760330578512399</v>
      </c>
      <c r="O485" s="322">
        <f t="shared" si="365"/>
        <v>23.808010171646536</v>
      </c>
      <c r="P485" s="287">
        <f t="shared" si="366"/>
        <v>1689.9819494584838</v>
      </c>
      <c r="Q485" s="100">
        <f t="shared" si="380"/>
        <v>0.58173076923076927</v>
      </c>
      <c r="R485" s="64">
        <f t="shared" si="381"/>
        <v>39.638989169675092</v>
      </c>
      <c r="S485" s="71">
        <f t="shared" si="382"/>
        <v>878.4</v>
      </c>
      <c r="T485" s="72">
        <f t="shared" si="382"/>
        <v>107148</v>
      </c>
      <c r="U485" s="71">
        <f t="shared" si="382"/>
        <v>219</v>
      </c>
      <c r="V485" s="72">
        <f t="shared" si="382"/>
        <v>19733</v>
      </c>
      <c r="W485" s="72">
        <f t="shared" si="382"/>
        <v>452560</v>
      </c>
      <c r="X485" s="72">
        <f t="shared" si="374"/>
        <v>431600</v>
      </c>
      <c r="Y485" s="67" t="s">
        <v>8</v>
      </c>
      <c r="Z485" s="21">
        <f t="shared" si="370"/>
        <v>5.4298890183955812</v>
      </c>
      <c r="AA485" s="22">
        <f t="shared" si="371"/>
        <v>22.934171185324075</v>
      </c>
      <c r="AB485" s="103">
        <f t="shared" si="372"/>
        <v>20422.382671480143</v>
      </c>
      <c r="AC485" s="106">
        <f t="shared" si="383"/>
        <v>7.2977071005917162</v>
      </c>
      <c r="BE485" s="18">
        <v>88.64</v>
      </c>
      <c r="BF485" s="19">
        <v>10816</v>
      </c>
      <c r="BG485" s="65">
        <v>20</v>
      </c>
      <c r="BH485" s="19">
        <v>1573</v>
      </c>
      <c r="BI485" s="19">
        <v>37190</v>
      </c>
    </row>
    <row r="486" spans="1:61" x14ac:dyDescent="0.25">
      <c r="A486" s="90" t="s">
        <v>44</v>
      </c>
      <c r="B486" s="563"/>
      <c r="C486" s="222">
        <v>13.09</v>
      </c>
      <c r="D486" s="223">
        <v>1518</v>
      </c>
      <c r="E486" s="224">
        <f t="shared" si="362"/>
        <v>115.96638655462185</v>
      </c>
      <c r="F486" s="225">
        <f t="shared" si="379"/>
        <v>4</v>
      </c>
      <c r="G486" s="226">
        <v>52.36</v>
      </c>
      <c r="H486" s="227">
        <v>6072</v>
      </c>
      <c r="I486" s="226">
        <v>12</v>
      </c>
      <c r="J486" s="227">
        <v>1077</v>
      </c>
      <c r="K486" s="263">
        <v>25770</v>
      </c>
      <c r="L486" s="263">
        <v>24770</v>
      </c>
      <c r="M486" s="250" t="s">
        <v>8</v>
      </c>
      <c r="N486" s="251">
        <f t="shared" si="364"/>
        <v>5.6378830083565461</v>
      </c>
      <c r="O486" s="252">
        <f t="shared" si="365"/>
        <v>23.927576601671309</v>
      </c>
      <c r="P486" s="245">
        <f t="shared" si="366"/>
        <v>1968.6783804430863</v>
      </c>
      <c r="Q486" s="100">
        <f t="shared" si="380"/>
        <v>0.70948616600790515</v>
      </c>
      <c r="R486" s="17">
        <f t="shared" si="381"/>
        <v>39.236058059587471</v>
      </c>
      <c r="S486" s="24">
        <f t="shared" si="382"/>
        <v>513.6</v>
      </c>
      <c r="T486" s="25">
        <f t="shared" si="382"/>
        <v>59552</v>
      </c>
      <c r="U486" s="24">
        <f t="shared" si="382"/>
        <v>134</v>
      </c>
      <c r="V486" s="25">
        <f t="shared" si="382"/>
        <v>12323</v>
      </c>
      <c r="W486" s="25">
        <f t="shared" si="382"/>
        <v>281720</v>
      </c>
      <c r="X486" s="72">
        <f t="shared" si="374"/>
        <v>268840</v>
      </c>
      <c r="Y486" s="20" t="s">
        <v>8</v>
      </c>
      <c r="Z486" s="21">
        <f t="shared" si="370"/>
        <v>4.8325894668506049</v>
      </c>
      <c r="AA486" s="22">
        <f t="shared" si="371"/>
        <v>22.861316237929074</v>
      </c>
      <c r="AB486" s="103">
        <f t="shared" si="372"/>
        <v>21521.772345301757</v>
      </c>
      <c r="AC486" s="106">
        <f t="shared" si="383"/>
        <v>8.1179183135704882</v>
      </c>
      <c r="BE486" s="18">
        <v>52.36</v>
      </c>
      <c r="BF486" s="19">
        <v>6072</v>
      </c>
      <c r="BG486" s="18">
        <v>12</v>
      </c>
      <c r="BH486" s="19">
        <v>1077</v>
      </c>
      <c r="BI486" s="19">
        <v>25590</v>
      </c>
    </row>
    <row r="487" spans="1:61" x14ac:dyDescent="0.25">
      <c r="A487" s="90" t="s">
        <v>45</v>
      </c>
      <c r="B487" s="563"/>
      <c r="C487" s="222">
        <v>16.28</v>
      </c>
      <c r="D487" s="223">
        <v>1976</v>
      </c>
      <c r="E487" s="224">
        <f t="shared" si="362"/>
        <v>121.37592137592137</v>
      </c>
      <c r="F487" s="225">
        <f t="shared" si="379"/>
        <v>4.3685503685503688</v>
      </c>
      <c r="G487" s="226">
        <v>71.12</v>
      </c>
      <c r="H487" s="227">
        <v>8632</v>
      </c>
      <c r="I487" s="226">
        <v>19</v>
      </c>
      <c r="J487" s="227">
        <v>1337</v>
      </c>
      <c r="K487" s="263">
        <v>33410</v>
      </c>
      <c r="L487" s="263">
        <v>32110</v>
      </c>
      <c r="M487" s="250" t="s">
        <v>8</v>
      </c>
      <c r="N487" s="251">
        <f t="shared" si="364"/>
        <v>6.4562453253552734</v>
      </c>
      <c r="O487" s="252">
        <f t="shared" si="365"/>
        <v>24.988780852655196</v>
      </c>
      <c r="P487" s="245">
        <f t="shared" si="366"/>
        <v>2052.2113022113022</v>
      </c>
      <c r="Q487" s="100">
        <f t="shared" si="380"/>
        <v>0.67661943319838058</v>
      </c>
      <c r="R487" s="17">
        <f t="shared" si="381"/>
        <v>40</v>
      </c>
      <c r="S487" s="24">
        <f t="shared" si="382"/>
        <v>651.20000000000005</v>
      </c>
      <c r="T487" s="25">
        <f t="shared" si="382"/>
        <v>79040</v>
      </c>
      <c r="U487" s="24">
        <f t="shared" si="382"/>
        <v>176</v>
      </c>
      <c r="V487" s="25">
        <f t="shared" si="382"/>
        <v>13496</v>
      </c>
      <c r="W487" s="25">
        <f t="shared" si="382"/>
        <v>325740</v>
      </c>
      <c r="X487" s="72">
        <f t="shared" si="374"/>
        <v>310940</v>
      </c>
      <c r="Y487" s="20" t="s">
        <v>8</v>
      </c>
      <c r="Z487" s="21">
        <f t="shared" si="370"/>
        <v>5.8565500889152338</v>
      </c>
      <c r="AA487" s="22">
        <f t="shared" si="371"/>
        <v>24.13604030823948</v>
      </c>
      <c r="AB487" s="103">
        <f t="shared" si="372"/>
        <v>20008.599508599505</v>
      </c>
      <c r="AC487" s="106">
        <f t="shared" si="383"/>
        <v>6.8299595141700404</v>
      </c>
      <c r="BE487" s="18">
        <v>71.12</v>
      </c>
      <c r="BF487" s="19">
        <v>8632</v>
      </c>
      <c r="BG487" s="18">
        <v>19</v>
      </c>
      <c r="BH487" s="19">
        <v>1337</v>
      </c>
      <c r="BI487" s="19">
        <v>33180</v>
      </c>
    </row>
    <row r="488" spans="1:61" x14ac:dyDescent="0.25">
      <c r="A488" s="90" t="s">
        <v>46</v>
      </c>
      <c r="B488" s="563"/>
      <c r="C488" s="222">
        <v>18.239999999999998</v>
      </c>
      <c r="D488" s="223">
        <v>2462</v>
      </c>
      <c r="E488" s="224">
        <f t="shared" si="362"/>
        <v>134.9780701754386</v>
      </c>
      <c r="F488" s="225">
        <f t="shared" si="379"/>
        <v>4</v>
      </c>
      <c r="G488" s="226">
        <v>72.959999999999994</v>
      </c>
      <c r="H488" s="227">
        <v>9848</v>
      </c>
      <c r="I488" s="226">
        <v>20</v>
      </c>
      <c r="J488" s="227">
        <v>1293</v>
      </c>
      <c r="K488" s="263">
        <v>33420</v>
      </c>
      <c r="L488" s="263">
        <v>32120</v>
      </c>
      <c r="M488" s="250" t="s">
        <v>8</v>
      </c>
      <c r="N488" s="251">
        <f t="shared" si="364"/>
        <v>7.6163959783449346</v>
      </c>
      <c r="O488" s="252">
        <f t="shared" si="365"/>
        <v>25.846867749419953</v>
      </c>
      <c r="P488" s="245">
        <f t="shared" si="366"/>
        <v>1832.2368421052633</v>
      </c>
      <c r="Q488" s="100">
        <f t="shared" si="380"/>
        <v>0.52518277822908199</v>
      </c>
      <c r="R488" s="17">
        <f t="shared" si="381"/>
        <v>40.000000000000007</v>
      </c>
      <c r="S488" s="24">
        <f t="shared" si="382"/>
        <v>729.6</v>
      </c>
      <c r="T488" s="25">
        <f t="shared" si="382"/>
        <v>98480</v>
      </c>
      <c r="U488" s="24">
        <f t="shared" si="382"/>
        <v>197</v>
      </c>
      <c r="V488" s="25">
        <f t="shared" si="382"/>
        <v>15064</v>
      </c>
      <c r="W488" s="25">
        <f t="shared" si="382"/>
        <v>371620</v>
      </c>
      <c r="X488" s="72">
        <f t="shared" si="374"/>
        <v>354700</v>
      </c>
      <c r="Y488" s="20" t="s">
        <v>8</v>
      </c>
      <c r="Z488" s="21">
        <f t="shared" si="370"/>
        <v>6.537440254912374</v>
      </c>
      <c r="AA488" s="22">
        <f t="shared" si="371"/>
        <v>24.669410515135421</v>
      </c>
      <c r="AB488" s="103">
        <f t="shared" si="372"/>
        <v>20373.903508771931</v>
      </c>
      <c r="AC488" s="106">
        <f t="shared" si="383"/>
        <v>6.1186027619821282</v>
      </c>
      <c r="BE488" s="18">
        <v>72.959999999999994</v>
      </c>
      <c r="BF488" s="19">
        <v>9848</v>
      </c>
      <c r="BG488" s="18">
        <v>20</v>
      </c>
      <c r="BH488" s="19">
        <v>1293</v>
      </c>
      <c r="BI488" s="19">
        <v>33190</v>
      </c>
    </row>
    <row r="489" spans="1:61" x14ac:dyDescent="0.25">
      <c r="A489" s="90" t="s">
        <v>47</v>
      </c>
      <c r="B489" s="563"/>
      <c r="C489" s="222">
        <v>16.23</v>
      </c>
      <c r="D489" s="223">
        <v>2247</v>
      </c>
      <c r="E489" s="224">
        <f t="shared" si="362"/>
        <v>138.44731977818853</v>
      </c>
      <c r="F489" s="225">
        <f t="shared" si="379"/>
        <v>4</v>
      </c>
      <c r="G489" s="226">
        <v>64.92</v>
      </c>
      <c r="H489" s="227">
        <v>8988</v>
      </c>
      <c r="I489" s="226">
        <v>17</v>
      </c>
      <c r="J489" s="227">
        <v>1326</v>
      </c>
      <c r="K489" s="263">
        <v>32410</v>
      </c>
      <c r="L489" s="263">
        <v>31150</v>
      </c>
      <c r="M489" s="250" t="s">
        <v>8</v>
      </c>
      <c r="N489" s="251">
        <f t="shared" si="364"/>
        <v>6.7782805429864252</v>
      </c>
      <c r="O489" s="252">
        <f t="shared" si="365"/>
        <v>24.441930618401205</v>
      </c>
      <c r="P489" s="245">
        <f t="shared" si="366"/>
        <v>1996.9192852741835</v>
      </c>
      <c r="Q489" s="100">
        <f t="shared" si="380"/>
        <v>0.59012016021361813</v>
      </c>
      <c r="R489" s="17">
        <f t="shared" si="381"/>
        <v>39.753542821934687</v>
      </c>
      <c r="S489" s="24">
        <f t="shared" si="382"/>
        <v>645.19999999999993</v>
      </c>
      <c r="T489" s="25">
        <f t="shared" si="382"/>
        <v>89306</v>
      </c>
      <c r="U489" s="24">
        <f t="shared" si="382"/>
        <v>174</v>
      </c>
      <c r="V489" s="25">
        <f t="shared" si="382"/>
        <v>14716</v>
      </c>
      <c r="W489" s="25">
        <f t="shared" si="382"/>
        <v>345500</v>
      </c>
      <c r="X489" s="72">
        <f t="shared" si="374"/>
        <v>329700</v>
      </c>
      <c r="Y489" s="20" t="s">
        <v>8</v>
      </c>
      <c r="Z489" s="21">
        <f t="shared" si="370"/>
        <v>6.0686327806469151</v>
      </c>
      <c r="AA489" s="22">
        <f t="shared" si="371"/>
        <v>23.477847241098125</v>
      </c>
      <c r="AB489" s="103">
        <f t="shared" si="372"/>
        <v>21287.738755391249</v>
      </c>
      <c r="AC489" s="106">
        <f t="shared" si="383"/>
        <v>6.5491766800178013</v>
      </c>
      <c r="BE489" s="18">
        <v>64.92</v>
      </c>
      <c r="BF489" s="19">
        <v>8988</v>
      </c>
      <c r="BG489" s="18">
        <v>17</v>
      </c>
      <c r="BH489" s="19">
        <v>1326</v>
      </c>
      <c r="BI489" s="134">
        <v>32190</v>
      </c>
    </row>
    <row r="490" spans="1:61" x14ac:dyDescent="0.25">
      <c r="A490" s="90" t="s">
        <v>48</v>
      </c>
      <c r="B490" s="563"/>
      <c r="C490" s="222">
        <v>3.23</v>
      </c>
      <c r="D490" s="223">
        <v>402</v>
      </c>
      <c r="E490" s="224">
        <f t="shared" si="362"/>
        <v>124.45820433436532</v>
      </c>
      <c r="F490" s="225">
        <f t="shared" si="379"/>
        <v>4</v>
      </c>
      <c r="G490" s="238">
        <v>12.92</v>
      </c>
      <c r="H490" s="239">
        <v>1608</v>
      </c>
      <c r="I490" s="226">
        <v>4</v>
      </c>
      <c r="J490" s="239">
        <v>283</v>
      </c>
      <c r="K490" s="263">
        <v>7020</v>
      </c>
      <c r="L490" s="263">
        <v>6750</v>
      </c>
      <c r="M490" s="250" t="s">
        <v>8</v>
      </c>
      <c r="N490" s="251">
        <f t="shared" si="364"/>
        <v>5.6819787985865728</v>
      </c>
      <c r="O490" s="252">
        <f t="shared" si="365"/>
        <v>24.805653710247348</v>
      </c>
      <c r="P490" s="245">
        <f t="shared" si="366"/>
        <v>2173.3746130030959</v>
      </c>
      <c r="Q490" s="100">
        <f t="shared" si="380"/>
        <v>0.70398009950248752</v>
      </c>
      <c r="R490" s="17">
        <f t="shared" si="381"/>
        <v>40</v>
      </c>
      <c r="S490" s="24">
        <f t="shared" si="382"/>
        <v>129.19999999999999</v>
      </c>
      <c r="T490" s="25">
        <f t="shared" si="382"/>
        <v>16080</v>
      </c>
      <c r="U490" s="24">
        <f t="shared" si="382"/>
        <v>40</v>
      </c>
      <c r="V490" s="25">
        <f t="shared" si="382"/>
        <v>2954</v>
      </c>
      <c r="W490" s="25">
        <f t="shared" si="382"/>
        <v>70370</v>
      </c>
      <c r="X490" s="72">
        <f t="shared" si="374"/>
        <v>67190</v>
      </c>
      <c r="Y490" s="20" t="s">
        <v>8</v>
      </c>
      <c r="Z490" s="21">
        <f t="shared" si="370"/>
        <v>5.4434664861205144</v>
      </c>
      <c r="AA490" s="22">
        <f t="shared" si="371"/>
        <v>23.82193635748138</v>
      </c>
      <c r="AB490" s="103">
        <f t="shared" si="372"/>
        <v>21786.377708978329</v>
      </c>
      <c r="AC490" s="106">
        <f t="shared" si="383"/>
        <v>7.3482587064676617</v>
      </c>
      <c r="BE490" s="58">
        <v>12.92</v>
      </c>
      <c r="BF490" s="59">
        <v>1608</v>
      </c>
      <c r="BG490" s="18">
        <v>4</v>
      </c>
      <c r="BH490" s="59">
        <v>283</v>
      </c>
      <c r="BI490" s="59">
        <v>6970</v>
      </c>
    </row>
    <row r="491" spans="1:61" x14ac:dyDescent="0.25">
      <c r="A491" s="90" t="s">
        <v>49</v>
      </c>
      <c r="B491" s="563"/>
      <c r="C491" s="222">
        <v>8.82</v>
      </c>
      <c r="D491" s="223">
        <v>1152</v>
      </c>
      <c r="E491" s="224">
        <f t="shared" si="362"/>
        <v>130.61224489795919</v>
      </c>
      <c r="F491" s="225">
        <f t="shared" si="379"/>
        <v>4</v>
      </c>
      <c r="G491" s="226">
        <v>35.28</v>
      </c>
      <c r="H491" s="227">
        <v>4608</v>
      </c>
      <c r="I491" s="226">
        <v>8</v>
      </c>
      <c r="J491" s="227">
        <v>615</v>
      </c>
      <c r="K491" s="263">
        <v>15540</v>
      </c>
      <c r="L491" s="263">
        <v>14940</v>
      </c>
      <c r="M491" s="250" t="s">
        <v>8</v>
      </c>
      <c r="N491" s="251">
        <f t="shared" si="364"/>
        <v>7.4926829268292687</v>
      </c>
      <c r="O491" s="252">
        <f t="shared" si="365"/>
        <v>25.26829268292683</v>
      </c>
      <c r="P491" s="245">
        <f t="shared" si="366"/>
        <v>1761.9047619047619</v>
      </c>
      <c r="Q491" s="100">
        <f t="shared" si="380"/>
        <v>0.53385416666666663</v>
      </c>
      <c r="R491" s="17">
        <f t="shared" si="381"/>
        <v>40.000000000000007</v>
      </c>
      <c r="S491" s="24">
        <f t="shared" si="382"/>
        <v>352.80000000000007</v>
      </c>
      <c r="T491" s="25">
        <f t="shared" si="382"/>
        <v>46080</v>
      </c>
      <c r="U491" s="24">
        <f t="shared" si="382"/>
        <v>82</v>
      </c>
      <c r="V491" s="25">
        <f t="shared" si="382"/>
        <v>6824</v>
      </c>
      <c r="W491" s="25">
        <f t="shared" si="382"/>
        <v>166720</v>
      </c>
      <c r="X491" s="72">
        <f t="shared" si="374"/>
        <v>159130</v>
      </c>
      <c r="Y491" s="20" t="s">
        <v>8</v>
      </c>
      <c r="Z491" s="21">
        <f t="shared" si="370"/>
        <v>6.7526377491207503</v>
      </c>
      <c r="AA491" s="22">
        <f t="shared" si="371"/>
        <v>24.431418522860493</v>
      </c>
      <c r="AB491" s="103">
        <f t="shared" si="372"/>
        <v>18902.494331065758</v>
      </c>
      <c r="AC491" s="106">
        <f t="shared" si="383"/>
        <v>5.9236111111111107</v>
      </c>
      <c r="BE491" s="18">
        <v>35.28</v>
      </c>
      <c r="BF491" s="19">
        <v>4608</v>
      </c>
      <c r="BG491" s="18">
        <v>8</v>
      </c>
      <c r="BH491" s="19">
        <v>615</v>
      </c>
      <c r="BI491" s="19">
        <v>15430</v>
      </c>
    </row>
    <row r="492" spans="1:61" x14ac:dyDescent="0.25">
      <c r="A492" s="90" t="s">
        <v>50</v>
      </c>
      <c r="B492" s="563"/>
      <c r="C492" s="222">
        <v>11.54</v>
      </c>
      <c r="D492" s="223">
        <v>1448</v>
      </c>
      <c r="E492" s="224">
        <f t="shared" si="362"/>
        <v>125.47660311958407</v>
      </c>
      <c r="F492" s="225">
        <f t="shared" si="379"/>
        <v>4</v>
      </c>
      <c r="G492" s="238">
        <v>46.16</v>
      </c>
      <c r="H492" s="239">
        <v>5792</v>
      </c>
      <c r="I492" s="226">
        <v>10</v>
      </c>
      <c r="J492" s="239">
        <v>959</v>
      </c>
      <c r="K492" s="323">
        <v>23930</v>
      </c>
      <c r="L492" s="323">
        <v>23000</v>
      </c>
      <c r="M492" s="250" t="s">
        <v>8</v>
      </c>
      <c r="N492" s="251">
        <f t="shared" si="364"/>
        <v>6.0396246089676744</v>
      </c>
      <c r="O492" s="252">
        <f t="shared" si="365"/>
        <v>24.953076120959334</v>
      </c>
      <c r="P492" s="245">
        <f t="shared" si="366"/>
        <v>2073.6568457538997</v>
      </c>
      <c r="Q492" s="100">
        <f t="shared" si="380"/>
        <v>0.66229281767955805</v>
      </c>
      <c r="R492" s="17">
        <f t="shared" si="381"/>
        <v>40.000000000000007</v>
      </c>
      <c r="S492" s="24">
        <f t="shared" si="382"/>
        <v>461.6</v>
      </c>
      <c r="T492" s="25">
        <f t="shared" si="382"/>
        <v>57920</v>
      </c>
      <c r="U492" s="24">
        <f t="shared" si="382"/>
        <v>117</v>
      </c>
      <c r="V492" s="25">
        <f t="shared" si="382"/>
        <v>9889</v>
      </c>
      <c r="W492" s="25">
        <f t="shared" si="382"/>
        <v>241290</v>
      </c>
      <c r="X492" s="72">
        <f t="shared" si="374"/>
        <v>230300</v>
      </c>
      <c r="Y492" s="20" t="s">
        <v>8</v>
      </c>
      <c r="Z492" s="21">
        <f t="shared" si="370"/>
        <v>5.8570128425523311</v>
      </c>
      <c r="AA492" s="22">
        <f t="shared" si="371"/>
        <v>24.399838204065123</v>
      </c>
      <c r="AB492" s="103">
        <f t="shared" si="372"/>
        <v>20909.012131715772</v>
      </c>
      <c r="AC492" s="106">
        <f t="shared" si="383"/>
        <v>6.8294198895027627</v>
      </c>
      <c r="BE492" s="58">
        <v>46.16</v>
      </c>
      <c r="BF492" s="59">
        <v>5792</v>
      </c>
      <c r="BG492" s="18">
        <v>10</v>
      </c>
      <c r="BH492" s="59">
        <v>959</v>
      </c>
      <c r="BI492" s="59">
        <v>23770</v>
      </c>
    </row>
    <row r="493" spans="1:61" x14ac:dyDescent="0.25">
      <c r="A493" s="90" t="s">
        <v>51</v>
      </c>
      <c r="B493" s="563"/>
      <c r="C493" s="222">
        <v>19.36</v>
      </c>
      <c r="D493" s="223">
        <v>2442</v>
      </c>
      <c r="E493" s="224">
        <f t="shared" si="362"/>
        <v>126.13636363636364</v>
      </c>
      <c r="F493" s="225">
        <f t="shared" si="379"/>
        <v>4.1549586776859506</v>
      </c>
      <c r="G493" s="226">
        <v>80.44</v>
      </c>
      <c r="H493" s="227">
        <v>10146</v>
      </c>
      <c r="I493" s="226">
        <v>20</v>
      </c>
      <c r="J493" s="227">
        <v>1473</v>
      </c>
      <c r="K493" s="263">
        <v>36840</v>
      </c>
      <c r="L493" s="263">
        <v>35410</v>
      </c>
      <c r="M493" s="250" t="s">
        <v>8</v>
      </c>
      <c r="N493" s="251">
        <f t="shared" si="364"/>
        <v>6.8879837067209779</v>
      </c>
      <c r="O493" s="252">
        <f t="shared" si="365"/>
        <v>25.010183299389002</v>
      </c>
      <c r="P493" s="245">
        <f t="shared" si="366"/>
        <v>1902.8925619834711</v>
      </c>
      <c r="Q493" s="100">
        <f t="shared" si="380"/>
        <v>0.60319410319410316</v>
      </c>
      <c r="R493" s="17">
        <f t="shared" si="381"/>
        <v>39.999999999999993</v>
      </c>
      <c r="S493" s="24">
        <f t="shared" si="382"/>
        <v>774.39999999999986</v>
      </c>
      <c r="T493" s="25">
        <f t="shared" si="382"/>
        <v>97680</v>
      </c>
      <c r="U493" s="24">
        <f t="shared" si="382"/>
        <v>198</v>
      </c>
      <c r="V493" s="25">
        <f t="shared" si="382"/>
        <v>16328</v>
      </c>
      <c r="W493" s="25">
        <f t="shared" si="382"/>
        <v>392040</v>
      </c>
      <c r="X493" s="72">
        <f t="shared" si="374"/>
        <v>376300</v>
      </c>
      <c r="Y493" s="20" t="s">
        <v>8</v>
      </c>
      <c r="Z493" s="21">
        <f t="shared" si="370"/>
        <v>5.9823615874571292</v>
      </c>
      <c r="AA493" s="22">
        <f t="shared" si="371"/>
        <v>24.010289073983341</v>
      </c>
      <c r="AB493" s="103">
        <f t="shared" si="372"/>
        <v>20250</v>
      </c>
      <c r="AC493" s="106">
        <f t="shared" si="383"/>
        <v>6.6863226863226863</v>
      </c>
      <c r="BE493" s="18">
        <v>80.44</v>
      </c>
      <c r="BF493" s="19">
        <v>10146</v>
      </c>
      <c r="BG493" s="18">
        <v>20</v>
      </c>
      <c r="BH493" s="19">
        <v>1473</v>
      </c>
      <c r="BI493" s="19">
        <v>36590</v>
      </c>
    </row>
    <row r="494" spans="1:61" x14ac:dyDescent="0.25">
      <c r="A494" s="94" t="s">
        <v>52</v>
      </c>
      <c r="B494" s="564"/>
      <c r="C494" s="234">
        <v>16.18</v>
      </c>
      <c r="D494" s="235">
        <v>2228</v>
      </c>
      <c r="E494" s="236">
        <f t="shared" si="362"/>
        <v>137.7008652657602</v>
      </c>
      <c r="F494" s="237">
        <f t="shared" si="379"/>
        <v>4.3090234857849197</v>
      </c>
      <c r="G494" s="238">
        <v>69.72</v>
      </c>
      <c r="H494" s="239">
        <v>9601</v>
      </c>
      <c r="I494" s="238">
        <v>17</v>
      </c>
      <c r="J494" s="239">
        <v>1463</v>
      </c>
      <c r="K494" s="324">
        <v>35070</v>
      </c>
      <c r="L494" s="324">
        <v>33710</v>
      </c>
      <c r="M494" s="256" t="s">
        <v>8</v>
      </c>
      <c r="N494" s="325">
        <f t="shared" si="364"/>
        <v>6.5625427204374569</v>
      </c>
      <c r="O494" s="326">
        <f t="shared" si="365"/>
        <v>23.971291866028707</v>
      </c>
      <c r="P494" s="253">
        <f t="shared" si="366"/>
        <v>2167.4907292954267</v>
      </c>
      <c r="Q494" s="246">
        <f t="shared" si="380"/>
        <v>0.65664272890484743</v>
      </c>
      <c r="R494" s="237">
        <f t="shared" si="381"/>
        <v>40</v>
      </c>
      <c r="S494" s="254">
        <f t="shared" si="382"/>
        <v>647.20000000000005</v>
      </c>
      <c r="T494" s="255">
        <f t="shared" si="382"/>
        <v>89120</v>
      </c>
      <c r="U494" s="254">
        <f t="shared" si="382"/>
        <v>164</v>
      </c>
      <c r="V494" s="255">
        <f t="shared" si="382"/>
        <v>13255</v>
      </c>
      <c r="W494" s="255">
        <f t="shared" si="382"/>
        <v>304290</v>
      </c>
      <c r="X494" s="249">
        <f t="shared" si="374"/>
        <v>291910</v>
      </c>
      <c r="Y494" s="256" t="s">
        <v>8</v>
      </c>
      <c r="Z494" s="251">
        <f t="shared" si="370"/>
        <v>6.7235005658242173</v>
      </c>
      <c r="AA494" s="252">
        <f t="shared" si="371"/>
        <v>22.956620143342136</v>
      </c>
      <c r="AB494" s="195">
        <f t="shared" si="372"/>
        <v>18806.551297898641</v>
      </c>
      <c r="AC494" s="106">
        <f t="shared" si="383"/>
        <v>5.9492818671454222</v>
      </c>
      <c r="BE494" s="58">
        <v>69.72</v>
      </c>
      <c r="BF494" s="59">
        <v>9601</v>
      </c>
      <c r="BG494" s="58">
        <v>17</v>
      </c>
      <c r="BH494" s="59">
        <v>1463</v>
      </c>
      <c r="BI494" s="59">
        <v>34830</v>
      </c>
    </row>
    <row r="495" spans="1:61" x14ac:dyDescent="0.25">
      <c r="A495" s="92" t="s">
        <v>24</v>
      </c>
      <c r="B495" s="44"/>
      <c r="C495" s="312">
        <f>SUM(C484:C494)</f>
        <v>164.87</v>
      </c>
      <c r="D495" s="313">
        <f>SUM(D484:D494)</f>
        <v>21069</v>
      </c>
      <c r="E495" s="327">
        <f t="shared" si="362"/>
        <v>127.79159337659974</v>
      </c>
      <c r="F495" s="315"/>
      <c r="G495" s="312">
        <f t="shared" ref="G495:L495" si="384">SUM(G484:G494)</f>
        <v>673.48</v>
      </c>
      <c r="H495" s="313">
        <f t="shared" si="384"/>
        <v>86071</v>
      </c>
      <c r="I495" s="312">
        <f t="shared" si="384"/>
        <v>164</v>
      </c>
      <c r="J495" s="313">
        <f t="shared" si="384"/>
        <v>12980</v>
      </c>
      <c r="K495" s="313">
        <f t="shared" si="384"/>
        <v>320290</v>
      </c>
      <c r="L495" s="313">
        <f t="shared" si="384"/>
        <v>307850</v>
      </c>
      <c r="M495" s="316" t="s">
        <v>8</v>
      </c>
      <c r="N495" s="317">
        <f t="shared" si="364"/>
        <v>6.6310477657935287</v>
      </c>
      <c r="O495" s="318">
        <f t="shared" si="365"/>
        <v>24.675654853620955</v>
      </c>
      <c r="P495" s="319">
        <f t="shared" si="366"/>
        <v>1942.6821131800812</v>
      </c>
      <c r="Q495" s="332">
        <f>J495/D495</f>
        <v>0.61607100479377286</v>
      </c>
      <c r="R495" s="315"/>
      <c r="S495" s="312">
        <f>SUM(S484:S494)</f>
        <v>6572.8</v>
      </c>
      <c r="T495" s="313">
        <f>SUM(T484:T494)</f>
        <v>840006</v>
      </c>
      <c r="U495" s="312">
        <f>SUM(U484:U494)</f>
        <v>1692</v>
      </c>
      <c r="V495" s="313">
        <f t="shared" ref="V495:W495" si="385">SUM(V484:V494)</f>
        <v>141676</v>
      </c>
      <c r="W495" s="313">
        <f t="shared" si="385"/>
        <v>3368330</v>
      </c>
      <c r="X495" s="249">
        <f t="shared" si="374"/>
        <v>3217990</v>
      </c>
      <c r="Y495" s="316" t="s">
        <v>8</v>
      </c>
      <c r="Z495" s="317">
        <f t="shared" si="370"/>
        <v>5.9290634969931393</v>
      </c>
      <c r="AA495" s="318">
        <f t="shared" si="371"/>
        <v>23.774880713741211</v>
      </c>
      <c r="AB495" s="333">
        <f t="shared" si="372"/>
        <v>20430.217747316066</v>
      </c>
      <c r="AC495" s="107">
        <f>V495/D495</f>
        <v>6.7243817931558212</v>
      </c>
      <c r="BE495" s="45">
        <f t="shared" ref="BE495:BI495" si="386">SUM(BE484:BE494)</f>
        <v>673.48</v>
      </c>
      <c r="BF495" s="46">
        <f t="shared" si="386"/>
        <v>86071</v>
      </c>
      <c r="BG495" s="45">
        <f t="shared" si="386"/>
        <v>164</v>
      </c>
      <c r="BH495" s="46">
        <f t="shared" si="386"/>
        <v>12980</v>
      </c>
      <c r="BI495" s="46">
        <f t="shared" si="386"/>
        <v>318090</v>
      </c>
    </row>
    <row r="496" spans="1:61" x14ac:dyDescent="0.25">
      <c r="A496" s="117" t="s">
        <v>16</v>
      </c>
      <c r="B496" s="565">
        <v>2005</v>
      </c>
      <c r="C496" s="240">
        <v>5.16</v>
      </c>
      <c r="D496" s="241">
        <v>525</v>
      </c>
      <c r="E496" s="230">
        <f>D496/C496</f>
        <v>101.74418604651163</v>
      </c>
      <c r="F496" s="242">
        <f t="shared" ref="F496:F504" si="387">G496/C496</f>
        <v>5</v>
      </c>
      <c r="G496" s="232">
        <v>25.8</v>
      </c>
      <c r="H496" s="233">
        <v>2625</v>
      </c>
      <c r="I496" s="232">
        <v>5</v>
      </c>
      <c r="J496" s="233">
        <v>437</v>
      </c>
      <c r="K496" s="262">
        <v>9300</v>
      </c>
      <c r="L496" s="262">
        <v>8940</v>
      </c>
      <c r="M496" s="328" t="s">
        <v>8</v>
      </c>
      <c r="N496" s="329">
        <f t="shared" si="364"/>
        <v>6.0068649885583527</v>
      </c>
      <c r="O496" s="330">
        <f t="shared" si="365"/>
        <v>21.28146453089245</v>
      </c>
      <c r="P496" s="287">
        <f>K496/C496</f>
        <v>1802.3255813953488</v>
      </c>
      <c r="Q496" s="246">
        <f t="shared" ref="Q496:Q506" si="388">J496/D496</f>
        <v>0.83238095238095233</v>
      </c>
      <c r="R496" s="334">
        <f t="shared" ref="R496:R504" si="389">S496/C496</f>
        <v>40.000000000000007</v>
      </c>
      <c r="S496" s="335">
        <f t="shared" ref="S496:X506" si="390">G496+S445</f>
        <v>206.40000000000003</v>
      </c>
      <c r="T496" s="249">
        <f t="shared" si="390"/>
        <v>21000</v>
      </c>
      <c r="U496" s="335">
        <f t="shared" si="390"/>
        <v>40</v>
      </c>
      <c r="V496" s="249">
        <f t="shared" si="390"/>
        <v>3661</v>
      </c>
      <c r="W496" s="249">
        <f t="shared" si="390"/>
        <v>74320</v>
      </c>
      <c r="X496" s="249">
        <f t="shared" si="374"/>
        <v>70940</v>
      </c>
      <c r="Y496" s="328" t="s">
        <v>8</v>
      </c>
      <c r="Z496" s="251">
        <f t="shared" si="370"/>
        <v>5.736137667304015</v>
      </c>
      <c r="AA496" s="252">
        <f t="shared" si="371"/>
        <v>20.30046435400164</v>
      </c>
      <c r="AB496" s="195">
        <f t="shared" si="372"/>
        <v>14403.100775193798</v>
      </c>
      <c r="AC496" s="106">
        <f t="shared" ref="AC496:AC506" si="391">V496/D496</f>
        <v>6.9733333333333336</v>
      </c>
      <c r="BE496" s="65">
        <v>25.8</v>
      </c>
      <c r="BF496" s="66">
        <v>2625</v>
      </c>
      <c r="BG496" s="65">
        <v>5</v>
      </c>
      <c r="BH496" s="66">
        <v>437</v>
      </c>
      <c r="BI496" s="66">
        <v>9240</v>
      </c>
    </row>
    <row r="497" spans="1:61" x14ac:dyDescent="0.25">
      <c r="A497" s="90" t="s">
        <v>53</v>
      </c>
      <c r="B497" s="560"/>
      <c r="C497" s="222">
        <v>11.02</v>
      </c>
      <c r="D497" s="223">
        <v>1429</v>
      </c>
      <c r="E497" s="224">
        <f t="shared" ref="E497:E506" si="392">D497/C497</f>
        <v>129.67332123411978</v>
      </c>
      <c r="F497" s="225">
        <f t="shared" si="387"/>
        <v>5</v>
      </c>
      <c r="G497" s="226">
        <v>55.1</v>
      </c>
      <c r="H497" s="227">
        <v>7145</v>
      </c>
      <c r="I497" s="226">
        <v>14</v>
      </c>
      <c r="J497" s="227">
        <v>1547</v>
      </c>
      <c r="K497" s="263">
        <v>33580</v>
      </c>
      <c r="L497" s="263">
        <v>32280</v>
      </c>
      <c r="M497" s="250" t="s">
        <v>8</v>
      </c>
      <c r="N497" s="251">
        <f t="shared" si="364"/>
        <v>4.6186166774402064</v>
      </c>
      <c r="O497" s="252">
        <f t="shared" si="365"/>
        <v>21.706528765352296</v>
      </c>
      <c r="P497" s="245">
        <f t="shared" ref="P497:P506" si="393">K497/C497</f>
        <v>3047.1869328493649</v>
      </c>
      <c r="Q497" s="100">
        <f t="shared" si="388"/>
        <v>1.0825752274317704</v>
      </c>
      <c r="R497" s="17">
        <f t="shared" si="389"/>
        <v>40</v>
      </c>
      <c r="S497" s="24">
        <f t="shared" si="390"/>
        <v>440.8</v>
      </c>
      <c r="T497" s="25">
        <f t="shared" si="390"/>
        <v>57160</v>
      </c>
      <c r="U497" s="24">
        <f t="shared" si="390"/>
        <v>113</v>
      </c>
      <c r="V497" s="25">
        <f t="shared" si="390"/>
        <v>10119</v>
      </c>
      <c r="W497" s="25">
        <f t="shared" si="390"/>
        <v>213320</v>
      </c>
      <c r="X497" s="72">
        <f t="shared" si="374"/>
        <v>203600</v>
      </c>
      <c r="Y497" s="20" t="s">
        <v>8</v>
      </c>
      <c r="Z497" s="21">
        <f t="shared" si="370"/>
        <v>5.6487795236683462</v>
      </c>
      <c r="AA497" s="22">
        <f t="shared" si="371"/>
        <v>21.081134499456468</v>
      </c>
      <c r="AB497" s="103">
        <f t="shared" si="372"/>
        <v>19357.531760435573</v>
      </c>
      <c r="AC497" s="106">
        <f t="shared" si="391"/>
        <v>7.0811756473058081</v>
      </c>
      <c r="BE497" s="18">
        <v>55.1</v>
      </c>
      <c r="BF497" s="19">
        <v>7145</v>
      </c>
      <c r="BG497" s="18">
        <v>14</v>
      </c>
      <c r="BH497" s="19">
        <v>1547</v>
      </c>
      <c r="BI497" s="19">
        <v>33350</v>
      </c>
    </row>
    <row r="498" spans="1:61" x14ac:dyDescent="0.25">
      <c r="A498" s="90" t="s">
        <v>54</v>
      </c>
      <c r="B498" s="560"/>
      <c r="C498" s="222">
        <v>4.38</v>
      </c>
      <c r="D498" s="223">
        <v>465</v>
      </c>
      <c r="E498" s="224">
        <f t="shared" si="392"/>
        <v>106.16438356164385</v>
      </c>
      <c r="F498" s="225">
        <f t="shared" si="387"/>
        <v>4</v>
      </c>
      <c r="G498" s="226">
        <v>17.52</v>
      </c>
      <c r="H498" s="227">
        <v>1860</v>
      </c>
      <c r="I498" s="226">
        <v>4</v>
      </c>
      <c r="J498" s="227">
        <v>414</v>
      </c>
      <c r="K498" s="263">
        <v>8870</v>
      </c>
      <c r="L498" s="263">
        <v>8530</v>
      </c>
      <c r="M498" s="250" t="s">
        <v>8</v>
      </c>
      <c r="N498" s="251">
        <f t="shared" si="364"/>
        <v>4.4927536231884062</v>
      </c>
      <c r="O498" s="252">
        <f t="shared" si="365"/>
        <v>21.425120772946858</v>
      </c>
      <c r="P498" s="245">
        <f t="shared" si="393"/>
        <v>2025.1141552511417</v>
      </c>
      <c r="Q498" s="100">
        <f t="shared" si="388"/>
        <v>0.89032258064516134</v>
      </c>
      <c r="R498" s="17">
        <f t="shared" si="389"/>
        <v>38.000000000000007</v>
      </c>
      <c r="S498" s="24">
        <f t="shared" si="390"/>
        <v>166.44000000000003</v>
      </c>
      <c r="T498" s="25">
        <f t="shared" si="390"/>
        <v>17670</v>
      </c>
      <c r="U498" s="24">
        <f t="shared" si="390"/>
        <v>41</v>
      </c>
      <c r="V498" s="25">
        <f t="shared" si="390"/>
        <v>3954</v>
      </c>
      <c r="W498" s="25">
        <f t="shared" si="390"/>
        <v>77350</v>
      </c>
      <c r="X498" s="72">
        <f t="shared" si="390"/>
        <v>73540</v>
      </c>
      <c r="Y498" s="20" t="s">
        <v>8</v>
      </c>
      <c r="Z498" s="21">
        <f t="shared" si="370"/>
        <v>4.4688922610015176</v>
      </c>
      <c r="AA498" s="22">
        <f t="shared" si="371"/>
        <v>19.562468386444106</v>
      </c>
      <c r="AB498" s="103">
        <f t="shared" si="372"/>
        <v>17659.817351598173</v>
      </c>
      <c r="AC498" s="106">
        <f t="shared" si="391"/>
        <v>8.5032258064516135</v>
      </c>
      <c r="BE498" s="18">
        <v>17.52</v>
      </c>
      <c r="BF498" s="19">
        <v>1860</v>
      </c>
      <c r="BG498" s="18">
        <v>4</v>
      </c>
      <c r="BH498" s="19">
        <v>414</v>
      </c>
      <c r="BI498" s="19">
        <v>8810</v>
      </c>
    </row>
    <row r="499" spans="1:61" x14ac:dyDescent="0.25">
      <c r="A499" s="90" t="s">
        <v>17</v>
      </c>
      <c r="B499" s="560"/>
      <c r="C499" s="222">
        <v>9.39</v>
      </c>
      <c r="D499" s="223">
        <v>912</v>
      </c>
      <c r="E499" s="224">
        <f t="shared" si="392"/>
        <v>97.124600638977626</v>
      </c>
      <c r="F499" s="225">
        <f t="shared" si="387"/>
        <v>5</v>
      </c>
      <c r="G499" s="226">
        <v>46.95</v>
      </c>
      <c r="H499" s="227">
        <v>4560</v>
      </c>
      <c r="I499" s="226">
        <v>10</v>
      </c>
      <c r="J499" s="227">
        <v>722</v>
      </c>
      <c r="K499" s="263">
        <v>16010</v>
      </c>
      <c r="L499" s="263">
        <v>15390</v>
      </c>
      <c r="M499" s="250" t="s">
        <v>8</v>
      </c>
      <c r="N499" s="251">
        <f t="shared" si="364"/>
        <v>6.3157894736842106</v>
      </c>
      <c r="O499" s="252">
        <f t="shared" si="365"/>
        <v>22.174515235457065</v>
      </c>
      <c r="P499" s="245">
        <f t="shared" si="393"/>
        <v>1705.0053248136314</v>
      </c>
      <c r="Q499" s="100">
        <f t="shared" si="388"/>
        <v>0.79166666666666663</v>
      </c>
      <c r="R499" s="17">
        <f t="shared" si="389"/>
        <v>40</v>
      </c>
      <c r="S499" s="24">
        <f t="shared" si="390"/>
        <v>375.6</v>
      </c>
      <c r="T499" s="25">
        <f t="shared" si="390"/>
        <v>36480</v>
      </c>
      <c r="U499" s="24">
        <f t="shared" si="390"/>
        <v>85</v>
      </c>
      <c r="V499" s="25">
        <f t="shared" si="390"/>
        <v>6485</v>
      </c>
      <c r="W499" s="25">
        <f t="shared" si="390"/>
        <v>139330</v>
      </c>
      <c r="X499" s="72">
        <f t="shared" si="390"/>
        <v>132930</v>
      </c>
      <c r="Y499" s="20" t="s">
        <v>8</v>
      </c>
      <c r="Z499" s="21">
        <f t="shared" si="370"/>
        <v>5.6252891287586735</v>
      </c>
      <c r="AA499" s="22">
        <f t="shared" si="371"/>
        <v>21.484965304548957</v>
      </c>
      <c r="AB499" s="103">
        <f t="shared" si="372"/>
        <v>14838.125665601703</v>
      </c>
      <c r="AC499" s="106">
        <f t="shared" si="391"/>
        <v>7.1107456140350873</v>
      </c>
      <c r="BE499" s="18">
        <v>46.95</v>
      </c>
      <c r="BF499" s="19">
        <v>4560</v>
      </c>
      <c r="BG499" s="18">
        <v>10</v>
      </c>
      <c r="BH499" s="19">
        <v>722</v>
      </c>
      <c r="BI499" s="19">
        <v>15900</v>
      </c>
    </row>
    <row r="500" spans="1:61" x14ac:dyDescent="0.25">
      <c r="A500" s="90" t="s">
        <v>55</v>
      </c>
      <c r="B500" s="560"/>
      <c r="C500" s="222">
        <v>4.76</v>
      </c>
      <c r="D500" s="223">
        <v>513</v>
      </c>
      <c r="E500" s="224">
        <f t="shared" si="392"/>
        <v>107.77310924369749</v>
      </c>
      <c r="F500" s="225">
        <f t="shared" si="387"/>
        <v>4</v>
      </c>
      <c r="G500" s="226">
        <v>19.04</v>
      </c>
      <c r="H500" s="227">
        <v>2052</v>
      </c>
      <c r="I500" s="226">
        <v>4</v>
      </c>
      <c r="J500" s="227">
        <v>457</v>
      </c>
      <c r="K500" s="263">
        <v>9770</v>
      </c>
      <c r="L500" s="263">
        <v>9390</v>
      </c>
      <c r="M500" s="250" t="s">
        <v>8</v>
      </c>
      <c r="N500" s="251">
        <f t="shared" si="364"/>
        <v>4.4901531728665205</v>
      </c>
      <c r="O500" s="252">
        <f t="shared" si="365"/>
        <v>21.378555798687088</v>
      </c>
      <c r="P500" s="245">
        <f t="shared" si="393"/>
        <v>2052.5210084033615</v>
      </c>
      <c r="Q500" s="100">
        <f t="shared" si="388"/>
        <v>0.89083820662768032</v>
      </c>
      <c r="R500" s="17">
        <f t="shared" si="389"/>
        <v>38</v>
      </c>
      <c r="S500" s="24">
        <f t="shared" si="390"/>
        <v>180.88</v>
      </c>
      <c r="T500" s="25">
        <f t="shared" si="390"/>
        <v>19494</v>
      </c>
      <c r="U500" s="24">
        <f t="shared" si="390"/>
        <v>42</v>
      </c>
      <c r="V500" s="25">
        <f t="shared" si="390"/>
        <v>4073</v>
      </c>
      <c r="W500" s="25">
        <f t="shared" si="390"/>
        <v>80180</v>
      </c>
      <c r="X500" s="72">
        <f t="shared" si="390"/>
        <v>76480</v>
      </c>
      <c r="Y500" s="20" t="s">
        <v>8</v>
      </c>
      <c r="Z500" s="21">
        <f t="shared" si="370"/>
        <v>4.7861527129879695</v>
      </c>
      <c r="AA500" s="22">
        <f t="shared" si="371"/>
        <v>19.685735330223423</v>
      </c>
      <c r="AB500" s="103">
        <f t="shared" si="372"/>
        <v>16844.537815126052</v>
      </c>
      <c r="AC500" s="106">
        <f t="shared" si="391"/>
        <v>7.9395711500974659</v>
      </c>
      <c r="BE500" s="18">
        <v>19.04</v>
      </c>
      <c r="BF500" s="19">
        <v>2052</v>
      </c>
      <c r="BG500" s="18">
        <v>4</v>
      </c>
      <c r="BH500" s="19">
        <v>457</v>
      </c>
      <c r="BI500" s="19">
        <v>9700</v>
      </c>
    </row>
    <row r="501" spans="1:61" x14ac:dyDescent="0.25">
      <c r="A501" s="90" t="s">
        <v>56</v>
      </c>
      <c r="B501" s="560"/>
      <c r="C501" s="222">
        <v>0.86</v>
      </c>
      <c r="D501" s="223">
        <v>110</v>
      </c>
      <c r="E501" s="224">
        <f t="shared" si="392"/>
        <v>127.90697674418605</v>
      </c>
      <c r="F501" s="225">
        <f t="shared" si="387"/>
        <v>4</v>
      </c>
      <c r="G501" s="226">
        <v>3.44</v>
      </c>
      <c r="H501" s="227">
        <v>440</v>
      </c>
      <c r="I501" s="226">
        <v>4</v>
      </c>
      <c r="J501" s="227">
        <v>65</v>
      </c>
      <c r="K501" s="263">
        <v>1470</v>
      </c>
      <c r="L501" s="263">
        <v>1410</v>
      </c>
      <c r="M501" s="250" t="s">
        <v>8</v>
      </c>
      <c r="N501" s="251">
        <f t="shared" si="364"/>
        <v>6.7692307692307692</v>
      </c>
      <c r="O501" s="252">
        <f t="shared" si="365"/>
        <v>22.615384615384617</v>
      </c>
      <c r="P501" s="245">
        <f t="shared" si="393"/>
        <v>1709.3023255813953</v>
      </c>
      <c r="Q501" s="100">
        <f t="shared" si="388"/>
        <v>0.59090909090909094</v>
      </c>
      <c r="R501" s="17">
        <f t="shared" si="389"/>
        <v>40</v>
      </c>
      <c r="S501" s="24">
        <f t="shared" si="390"/>
        <v>34.4</v>
      </c>
      <c r="T501" s="25">
        <f t="shared" si="390"/>
        <v>4400</v>
      </c>
      <c r="U501" s="24">
        <f t="shared" si="390"/>
        <v>40</v>
      </c>
      <c r="V501" s="25">
        <f t="shared" si="390"/>
        <v>708</v>
      </c>
      <c r="W501" s="25">
        <f t="shared" si="390"/>
        <v>15690</v>
      </c>
      <c r="X501" s="72">
        <f t="shared" si="390"/>
        <v>14960</v>
      </c>
      <c r="Y501" s="20" t="s">
        <v>8</v>
      </c>
      <c r="Z501" s="21">
        <f t="shared" si="370"/>
        <v>6.2146892655367232</v>
      </c>
      <c r="AA501" s="22">
        <f t="shared" si="371"/>
        <v>22.161016949152543</v>
      </c>
      <c r="AB501" s="103">
        <f t="shared" si="372"/>
        <v>18244.18604651163</v>
      </c>
      <c r="AC501" s="106">
        <f t="shared" si="391"/>
        <v>6.4363636363636365</v>
      </c>
      <c r="BE501" s="18">
        <v>3.44</v>
      </c>
      <c r="BF501" s="19">
        <v>440</v>
      </c>
      <c r="BG501" s="18">
        <v>4</v>
      </c>
      <c r="BH501" s="19">
        <v>65</v>
      </c>
      <c r="BI501" s="19">
        <v>1460</v>
      </c>
    </row>
    <row r="502" spans="1:61" x14ac:dyDescent="0.25">
      <c r="A502" s="90" t="s">
        <v>20</v>
      </c>
      <c r="B502" s="560"/>
      <c r="C502" s="222">
        <v>10.08</v>
      </c>
      <c r="D502" s="223">
        <v>1160</v>
      </c>
      <c r="E502" s="224">
        <f t="shared" si="392"/>
        <v>115.07936507936508</v>
      </c>
      <c r="F502" s="225">
        <f t="shared" si="387"/>
        <v>4</v>
      </c>
      <c r="G502" s="226">
        <v>40.32</v>
      </c>
      <c r="H502" s="227">
        <v>4640</v>
      </c>
      <c r="I502" s="226">
        <v>8</v>
      </c>
      <c r="J502" s="227">
        <v>804</v>
      </c>
      <c r="K502" s="263">
        <v>17660</v>
      </c>
      <c r="L502" s="263">
        <v>16980</v>
      </c>
      <c r="M502" s="250" t="s">
        <v>8</v>
      </c>
      <c r="N502" s="251">
        <f t="shared" si="364"/>
        <v>5.7711442786069655</v>
      </c>
      <c r="O502" s="252">
        <f t="shared" si="365"/>
        <v>21.965174129353233</v>
      </c>
      <c r="P502" s="245">
        <f t="shared" si="393"/>
        <v>1751.984126984127</v>
      </c>
      <c r="Q502" s="100">
        <f t="shared" si="388"/>
        <v>0.69310344827586212</v>
      </c>
      <c r="R502" s="17">
        <f t="shared" si="389"/>
        <v>39.999999999999993</v>
      </c>
      <c r="S502" s="24">
        <f t="shared" si="390"/>
        <v>403.19999999999993</v>
      </c>
      <c r="T502" s="25">
        <f t="shared" si="390"/>
        <v>46400</v>
      </c>
      <c r="U502" s="24">
        <f t="shared" si="390"/>
        <v>78</v>
      </c>
      <c r="V502" s="25">
        <f t="shared" si="390"/>
        <v>10118</v>
      </c>
      <c r="W502" s="25">
        <f t="shared" si="390"/>
        <v>205870</v>
      </c>
      <c r="X502" s="72">
        <f t="shared" si="390"/>
        <v>196510</v>
      </c>
      <c r="Y502" s="20" t="s">
        <v>8</v>
      </c>
      <c r="Z502" s="21">
        <f t="shared" si="370"/>
        <v>4.5858865388416685</v>
      </c>
      <c r="AA502" s="22">
        <f t="shared" si="371"/>
        <v>20.346906503261515</v>
      </c>
      <c r="AB502" s="103">
        <f t="shared" si="372"/>
        <v>20423.611111111109</v>
      </c>
      <c r="AC502" s="106">
        <f t="shared" si="391"/>
        <v>8.7224137931034491</v>
      </c>
      <c r="BE502" s="18">
        <v>40.32</v>
      </c>
      <c r="BF502" s="19">
        <v>4640</v>
      </c>
      <c r="BG502" s="18">
        <v>8</v>
      </c>
      <c r="BH502" s="19">
        <v>804</v>
      </c>
      <c r="BI502" s="19">
        <v>17540</v>
      </c>
    </row>
    <row r="503" spans="1:61" x14ac:dyDescent="0.25">
      <c r="A503" s="90" t="s">
        <v>19</v>
      </c>
      <c r="B503" s="560"/>
      <c r="C503" s="222">
        <v>10.83</v>
      </c>
      <c r="D503" s="223">
        <v>1290</v>
      </c>
      <c r="E503" s="224">
        <f t="shared" si="392"/>
        <v>119.11357340720221</v>
      </c>
      <c r="F503" s="225">
        <f t="shared" si="387"/>
        <v>4.2308402585410896</v>
      </c>
      <c r="G503" s="226">
        <v>45.82</v>
      </c>
      <c r="H503" s="227">
        <v>5458</v>
      </c>
      <c r="I503" s="226">
        <v>9</v>
      </c>
      <c r="J503" s="227">
        <v>894</v>
      </c>
      <c r="K503" s="263">
        <v>19110</v>
      </c>
      <c r="L503" s="263">
        <v>18370</v>
      </c>
      <c r="M503" s="250" t="s">
        <v>8</v>
      </c>
      <c r="N503" s="251">
        <f t="shared" si="364"/>
        <v>6.1051454138702459</v>
      </c>
      <c r="O503" s="252">
        <f t="shared" si="365"/>
        <v>21.375838926174495</v>
      </c>
      <c r="P503" s="245">
        <f t="shared" si="393"/>
        <v>1764.5429362880886</v>
      </c>
      <c r="Q503" s="100">
        <f t="shared" si="388"/>
        <v>0.69302325581395352</v>
      </c>
      <c r="R503" s="17">
        <f t="shared" si="389"/>
        <v>39.999999999999993</v>
      </c>
      <c r="S503" s="24">
        <f t="shared" si="390"/>
        <v>433.19999999999993</v>
      </c>
      <c r="T503" s="25">
        <f t="shared" si="390"/>
        <v>51600</v>
      </c>
      <c r="U503" s="24">
        <f t="shared" si="390"/>
        <v>158</v>
      </c>
      <c r="V503" s="25">
        <f t="shared" si="390"/>
        <v>8520</v>
      </c>
      <c r="W503" s="25">
        <f t="shared" si="390"/>
        <v>170850</v>
      </c>
      <c r="X503" s="72">
        <f t="shared" si="390"/>
        <v>163160</v>
      </c>
      <c r="Y503" s="20" t="s">
        <v>8</v>
      </c>
      <c r="Z503" s="21">
        <f t="shared" si="370"/>
        <v>6.056338028169014</v>
      </c>
      <c r="AA503" s="22">
        <f t="shared" si="371"/>
        <v>20.052816901408452</v>
      </c>
      <c r="AB503" s="103">
        <f t="shared" si="372"/>
        <v>15775.62326869806</v>
      </c>
      <c r="AC503" s="106">
        <f t="shared" si="391"/>
        <v>6.6046511627906979</v>
      </c>
      <c r="BE503" s="18">
        <v>45.82</v>
      </c>
      <c r="BF503" s="19">
        <v>5458</v>
      </c>
      <c r="BG503" s="18">
        <v>9</v>
      </c>
      <c r="BH503" s="19">
        <v>894</v>
      </c>
      <c r="BI503" s="19">
        <v>18980</v>
      </c>
    </row>
    <row r="504" spans="1:61" x14ac:dyDescent="0.25">
      <c r="A504" s="94" t="s">
        <v>21</v>
      </c>
      <c r="B504" s="566"/>
      <c r="C504" s="234">
        <v>0.83</v>
      </c>
      <c r="D504" s="235">
        <v>98</v>
      </c>
      <c r="E504" s="236">
        <f t="shared" si="392"/>
        <v>118.07228915662651</v>
      </c>
      <c r="F504" s="242">
        <f t="shared" si="387"/>
        <v>4</v>
      </c>
      <c r="G504" s="243">
        <v>3.32</v>
      </c>
      <c r="H504" s="244">
        <v>392</v>
      </c>
      <c r="I504" s="243">
        <v>4</v>
      </c>
      <c r="J504" s="244">
        <v>48</v>
      </c>
      <c r="K504" s="262">
        <v>1060</v>
      </c>
      <c r="L504" s="262">
        <v>1020</v>
      </c>
      <c r="M504" s="331" t="s">
        <v>8</v>
      </c>
      <c r="N504" s="325">
        <f t="shared" si="364"/>
        <v>8.1666666666666661</v>
      </c>
      <c r="O504" s="326">
        <f t="shared" si="365"/>
        <v>22.083333333333332</v>
      </c>
      <c r="P504" s="253">
        <f t="shared" si="393"/>
        <v>1277.1084337349398</v>
      </c>
      <c r="Q504" s="100">
        <f t="shared" si="388"/>
        <v>0.48979591836734693</v>
      </c>
      <c r="R504" s="7">
        <f t="shared" si="389"/>
        <v>40</v>
      </c>
      <c r="S504" s="47">
        <f t="shared" si="390"/>
        <v>33.199999999999996</v>
      </c>
      <c r="T504" s="48">
        <f t="shared" si="390"/>
        <v>3920</v>
      </c>
      <c r="U504" s="47">
        <f t="shared" si="390"/>
        <v>41</v>
      </c>
      <c r="V504" s="48">
        <f t="shared" si="390"/>
        <v>625</v>
      </c>
      <c r="W504" s="48">
        <f t="shared" si="390"/>
        <v>13160</v>
      </c>
      <c r="X504" s="72">
        <f t="shared" si="390"/>
        <v>12560</v>
      </c>
      <c r="Y504" s="49" t="s">
        <v>8</v>
      </c>
      <c r="Z504" s="21">
        <f t="shared" si="370"/>
        <v>6.2720000000000002</v>
      </c>
      <c r="AA504" s="22">
        <f t="shared" si="371"/>
        <v>21.056000000000001</v>
      </c>
      <c r="AB504" s="103">
        <f t="shared" si="372"/>
        <v>15855.42168674699</v>
      </c>
      <c r="AC504" s="106">
        <f t="shared" si="391"/>
        <v>6.3775510204081636</v>
      </c>
      <c r="BE504" s="6">
        <v>3.32</v>
      </c>
      <c r="BF504" s="5">
        <v>392</v>
      </c>
      <c r="BG504" s="6">
        <v>4</v>
      </c>
      <c r="BH504" s="5">
        <v>48</v>
      </c>
      <c r="BI504" s="5">
        <v>1060</v>
      </c>
    </row>
    <row r="505" spans="1:61" ht="15.75" thickBot="1" x14ac:dyDescent="0.3">
      <c r="A505" s="122" t="s">
        <v>24</v>
      </c>
      <c r="B505" s="123"/>
      <c r="C505" s="98">
        <f t="shared" ref="C505:D505" si="394">SUM(C496:C504)</f>
        <v>57.309999999999995</v>
      </c>
      <c r="D505" s="99">
        <f t="shared" si="394"/>
        <v>6502</v>
      </c>
      <c r="E505" s="50">
        <f t="shared" si="392"/>
        <v>113.45314953760253</v>
      </c>
      <c r="F505" s="51"/>
      <c r="G505" s="98">
        <f t="shared" ref="G505:L505" si="395">SUM(G496:G504)</f>
        <v>257.31</v>
      </c>
      <c r="H505" s="99">
        <f t="shared" si="395"/>
        <v>29172</v>
      </c>
      <c r="I505" s="98">
        <f t="shared" si="395"/>
        <v>62</v>
      </c>
      <c r="J505" s="99">
        <f t="shared" si="395"/>
        <v>5388</v>
      </c>
      <c r="K505" s="99">
        <f t="shared" si="395"/>
        <v>116830</v>
      </c>
      <c r="L505" s="99">
        <f t="shared" si="395"/>
        <v>112310</v>
      </c>
      <c r="M505" s="42" t="s">
        <v>8</v>
      </c>
      <c r="N505" s="126">
        <f t="shared" si="364"/>
        <v>5.4142538975501111</v>
      </c>
      <c r="O505" s="127">
        <f t="shared" si="365"/>
        <v>21.683370452858203</v>
      </c>
      <c r="P505" s="110">
        <f t="shared" si="393"/>
        <v>2038.56220554877</v>
      </c>
      <c r="Q505" s="113">
        <f t="shared" si="388"/>
        <v>0.82866810212242392</v>
      </c>
      <c r="R505" s="51"/>
      <c r="S505" s="98">
        <f t="shared" ref="S505:W505" si="396">SUM(S496:S504)</f>
        <v>2274.12</v>
      </c>
      <c r="T505" s="99">
        <f t="shared" si="396"/>
        <v>258124</v>
      </c>
      <c r="U505" s="98">
        <f t="shared" si="396"/>
        <v>638</v>
      </c>
      <c r="V505" s="99">
        <f t="shared" si="396"/>
        <v>48263</v>
      </c>
      <c r="W505" s="99">
        <f t="shared" si="396"/>
        <v>990070</v>
      </c>
      <c r="X505" s="72">
        <f t="shared" si="390"/>
        <v>944680</v>
      </c>
      <c r="Y505" s="42" t="s">
        <v>8</v>
      </c>
      <c r="Z505" s="126">
        <f t="shared" si="370"/>
        <v>5.3482792201064999</v>
      </c>
      <c r="AA505" s="127">
        <f t="shared" si="371"/>
        <v>20.514058388413485</v>
      </c>
      <c r="AB505" s="128">
        <f t="shared" si="372"/>
        <v>17275.693596231027</v>
      </c>
      <c r="AC505" s="108">
        <f t="shared" si="391"/>
        <v>7.4227929867733007</v>
      </c>
    </row>
    <row r="506" spans="1:61" ht="15.75" thickBot="1" x14ac:dyDescent="0.3">
      <c r="A506" s="93" t="s">
        <v>25</v>
      </c>
      <c r="B506" s="52"/>
      <c r="C506" s="40">
        <f t="shared" ref="C506:D506" si="397">C483+C495+C505</f>
        <v>507.90000000000003</v>
      </c>
      <c r="D506" s="41">
        <f t="shared" si="397"/>
        <v>63428</v>
      </c>
      <c r="E506" s="10">
        <f t="shared" si="392"/>
        <v>124.88285095491237</v>
      </c>
      <c r="F506" s="4"/>
      <c r="G506" s="40">
        <f t="shared" ref="G506:L506" si="398">G483+G495+G505</f>
        <v>2146.8000000000002</v>
      </c>
      <c r="H506" s="41">
        <f t="shared" si="398"/>
        <v>267755</v>
      </c>
      <c r="I506" s="40">
        <f t="shared" si="398"/>
        <v>522</v>
      </c>
      <c r="J506" s="41">
        <f t="shared" si="398"/>
        <v>41956</v>
      </c>
      <c r="K506" s="41">
        <f t="shared" si="398"/>
        <v>1020550</v>
      </c>
      <c r="L506" s="41">
        <f t="shared" si="398"/>
        <v>980980</v>
      </c>
      <c r="M506" s="83" t="s">
        <v>8</v>
      </c>
      <c r="N506" s="12">
        <f t="shared" si="364"/>
        <v>6.3818047478310609</v>
      </c>
      <c r="O506" s="13">
        <f t="shared" si="365"/>
        <v>24.324292115549625</v>
      </c>
      <c r="P506" s="26">
        <f t="shared" si="393"/>
        <v>2009.3522346918683</v>
      </c>
      <c r="Q506" s="114">
        <f t="shared" si="388"/>
        <v>0.66147442769754683</v>
      </c>
      <c r="R506" s="4"/>
      <c r="S506" s="40">
        <f t="shared" ref="S506:W506" si="399">S483+S495+S505</f>
        <v>20213.239999999998</v>
      </c>
      <c r="T506" s="41">
        <f t="shared" si="399"/>
        <v>2524659</v>
      </c>
      <c r="U506" s="40">
        <f t="shared" si="399"/>
        <v>5156</v>
      </c>
      <c r="V506" s="41">
        <f t="shared" si="399"/>
        <v>430341</v>
      </c>
      <c r="W506" s="41">
        <f t="shared" si="399"/>
        <v>10131420</v>
      </c>
      <c r="X506" s="72">
        <f t="shared" si="390"/>
        <v>9673510</v>
      </c>
      <c r="Y506" s="83" t="s">
        <v>8</v>
      </c>
      <c r="Z506" s="12">
        <f t="shared" si="370"/>
        <v>5.8666476120100111</v>
      </c>
      <c r="AA506" s="13">
        <f t="shared" si="371"/>
        <v>23.542771894846179</v>
      </c>
      <c r="AB506" s="104">
        <f t="shared" si="372"/>
        <v>19947.666863555816</v>
      </c>
      <c r="AC506" s="109">
        <f t="shared" si="391"/>
        <v>6.7847165289777385</v>
      </c>
    </row>
    <row r="511" spans="1:61" ht="18.75" x14ac:dyDescent="0.3">
      <c r="A511" s="567" t="s">
        <v>58</v>
      </c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</row>
    <row r="512" spans="1:61" ht="15.75" x14ac:dyDescent="0.25">
      <c r="A512" s="568" t="s">
        <v>62</v>
      </c>
      <c r="B512" s="568"/>
      <c r="C512" s="568"/>
      <c r="D512" s="568"/>
      <c r="E512" s="568"/>
      <c r="F512" s="568"/>
      <c r="G512" s="568"/>
      <c r="H512" s="568"/>
      <c r="I512" s="568"/>
      <c r="J512" s="568"/>
      <c r="K512" s="568"/>
      <c r="L512" s="568"/>
      <c r="M512" s="568"/>
      <c r="N512" s="568"/>
      <c r="O512" s="568"/>
      <c r="P512" s="568"/>
      <c r="Q512" s="568"/>
      <c r="R512" s="568"/>
      <c r="S512" s="568"/>
      <c r="T512" s="568"/>
      <c r="U512" s="568"/>
      <c r="V512" s="568"/>
      <c r="W512" s="568"/>
      <c r="X512" s="568"/>
      <c r="Y512" s="568"/>
      <c r="Z512" s="568"/>
      <c r="AA512" s="568"/>
      <c r="AB512" s="568"/>
      <c r="AC512" s="568"/>
    </row>
    <row r="513" spans="1:57" ht="15.75" x14ac:dyDescent="0.25">
      <c r="A513" s="568" t="s">
        <v>110</v>
      </c>
      <c r="B513" s="568"/>
      <c r="C513" s="568"/>
      <c r="D513" s="568"/>
      <c r="E513" s="568"/>
      <c r="F513" s="568"/>
      <c r="G513" s="568"/>
      <c r="H513" s="568"/>
      <c r="I513" s="568"/>
      <c r="J513" s="568"/>
      <c r="K513" s="568"/>
      <c r="L513" s="568"/>
      <c r="M513" s="568"/>
      <c r="N513" s="568"/>
      <c r="O513" s="568"/>
      <c r="P513" s="568"/>
      <c r="Q513" s="568"/>
      <c r="R513" s="568"/>
      <c r="S513" s="568"/>
      <c r="T513" s="568"/>
      <c r="U513" s="568"/>
      <c r="V513" s="568"/>
      <c r="W513" s="568"/>
      <c r="X513" s="568"/>
      <c r="Y513" s="568"/>
      <c r="Z513" s="568"/>
      <c r="AA513" s="568"/>
      <c r="AB513" s="568"/>
      <c r="AC513" s="568"/>
    </row>
    <row r="514" spans="1:57" ht="19.5" thickBot="1" x14ac:dyDescent="0.35"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11">
        <v>4</v>
      </c>
      <c r="AC514" s="4"/>
    </row>
    <row r="515" spans="1:57" ht="15" customHeight="1" x14ac:dyDescent="0.25">
      <c r="A515" s="569" t="s">
        <v>3</v>
      </c>
      <c r="B515" s="571" t="s">
        <v>2</v>
      </c>
      <c r="C515" s="573" t="s">
        <v>59</v>
      </c>
      <c r="D515" s="573" t="s">
        <v>60</v>
      </c>
      <c r="E515" s="573" t="s">
        <v>23</v>
      </c>
      <c r="F515" s="576" t="s">
        <v>9</v>
      </c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8"/>
      <c r="R515" s="576" t="s">
        <v>10</v>
      </c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9"/>
    </row>
    <row r="516" spans="1:57" ht="51.75" thickBot="1" x14ac:dyDescent="0.3">
      <c r="A516" s="570"/>
      <c r="B516" s="572"/>
      <c r="C516" s="574"/>
      <c r="D516" s="575"/>
      <c r="E516" s="575"/>
      <c r="F516" s="8" t="s">
        <v>14</v>
      </c>
      <c r="G516" s="95" t="s">
        <v>13</v>
      </c>
      <c r="H516" s="95" t="s">
        <v>57</v>
      </c>
      <c r="I516" s="1" t="s">
        <v>4</v>
      </c>
      <c r="J516" s="1" t="s">
        <v>5</v>
      </c>
      <c r="K516" s="1" t="s">
        <v>6</v>
      </c>
      <c r="L516" s="95" t="s">
        <v>64</v>
      </c>
      <c r="M516" s="557" t="s">
        <v>7</v>
      </c>
      <c r="N516" s="558"/>
      <c r="O516" s="1" t="s">
        <v>0</v>
      </c>
      <c r="P516" s="1" t="s">
        <v>1</v>
      </c>
      <c r="Q516" s="95" t="s">
        <v>61</v>
      </c>
      <c r="R516" s="8" t="s">
        <v>14</v>
      </c>
      <c r="S516" s="95" t="s">
        <v>12</v>
      </c>
      <c r="T516" s="95" t="s">
        <v>11</v>
      </c>
      <c r="U516" s="1" t="s">
        <v>4</v>
      </c>
      <c r="V516" s="1" t="s">
        <v>5</v>
      </c>
      <c r="W516" s="1" t="s">
        <v>6</v>
      </c>
      <c r="X516" s="95" t="s">
        <v>65</v>
      </c>
      <c r="Y516" s="557" t="s">
        <v>7</v>
      </c>
      <c r="Z516" s="558"/>
      <c r="AA516" s="1" t="s">
        <v>0</v>
      </c>
      <c r="AB516" s="102" t="s">
        <v>1</v>
      </c>
      <c r="AC516" s="105" t="s">
        <v>15</v>
      </c>
    </row>
    <row r="517" spans="1:57" x14ac:dyDescent="0.25">
      <c r="A517" s="89" t="s">
        <v>26</v>
      </c>
      <c r="B517" s="559">
        <v>1997</v>
      </c>
      <c r="C517" s="78">
        <v>18.91</v>
      </c>
      <c r="D517" s="79">
        <v>2446</v>
      </c>
      <c r="E517" s="31">
        <f t="shared" ref="E517:E546" si="400">D517/C517</f>
        <v>129.34955050237969</v>
      </c>
      <c r="F517" s="64">
        <f t="shared" ref="F517:F533" si="401">G517/C517</f>
        <v>4</v>
      </c>
      <c r="G517" s="65">
        <v>75.64</v>
      </c>
      <c r="H517" s="66">
        <v>9784</v>
      </c>
      <c r="I517" s="65">
        <v>15</v>
      </c>
      <c r="J517" s="66">
        <v>1460</v>
      </c>
      <c r="K517" s="66">
        <v>34270</v>
      </c>
      <c r="L517" s="135">
        <v>32920</v>
      </c>
      <c r="M517" s="67" t="s">
        <v>8</v>
      </c>
      <c r="N517" s="68">
        <f t="shared" ref="N517:N557" si="402">H517/J517</f>
        <v>6.7013698630136984</v>
      </c>
      <c r="O517" s="69">
        <f t="shared" ref="O517:O557" si="403">K517/J517</f>
        <v>23.472602739726028</v>
      </c>
      <c r="P517" s="70">
        <f t="shared" ref="P517:P546" si="404">K517/C517</f>
        <v>1812.2686409307244</v>
      </c>
      <c r="Q517" s="100">
        <f t="shared" ref="Q517:Q533" si="405">J517/D517</f>
        <v>0.59689288634505311</v>
      </c>
      <c r="R517" s="64">
        <f t="shared" ref="R517:R533" si="406">S517/C517</f>
        <v>44</v>
      </c>
      <c r="S517" s="71">
        <f t="shared" ref="S517:X532" si="407">G517+S466</f>
        <v>832.04</v>
      </c>
      <c r="T517" s="72">
        <f t="shared" si="407"/>
        <v>107624</v>
      </c>
      <c r="U517" s="71">
        <f t="shared" si="407"/>
        <v>182</v>
      </c>
      <c r="V517" s="72">
        <f t="shared" si="407"/>
        <v>18269</v>
      </c>
      <c r="W517" s="72">
        <f t="shared" si="407"/>
        <v>409980</v>
      </c>
      <c r="X517" s="72">
        <f t="shared" si="407"/>
        <v>391720</v>
      </c>
      <c r="Y517" s="67" t="s">
        <v>8</v>
      </c>
      <c r="Z517" s="21">
        <f t="shared" ref="Z517:Z557" si="408">T517/V517</f>
        <v>5.8910723082817888</v>
      </c>
      <c r="AA517" s="22">
        <f t="shared" ref="AA517:AA557" si="409">W517/V517</f>
        <v>22.441293995292572</v>
      </c>
      <c r="AB517" s="103">
        <f t="shared" ref="AB517:AB557" si="410">W517/C517</f>
        <v>21680.592279217344</v>
      </c>
      <c r="AC517" s="106">
        <f t="shared" ref="AC517:AC533" si="411">V517/D517</f>
        <v>7.4689288634505315</v>
      </c>
      <c r="AW517" s="78">
        <v>18.91</v>
      </c>
      <c r="AX517" s="79">
        <v>2446</v>
      </c>
      <c r="AY517" s="31">
        <f t="shared" ref="AY517:AY546" si="412">AX517/AW517</f>
        <v>129.34955050237969</v>
      </c>
      <c r="AZ517" s="64">
        <f t="shared" ref="AZ517:AZ533" si="413">BA517/AW517</f>
        <v>4</v>
      </c>
      <c r="BA517" s="65">
        <v>75.64</v>
      </c>
      <c r="BB517" s="66">
        <v>9784</v>
      </c>
      <c r="BC517" s="65">
        <v>15</v>
      </c>
      <c r="BD517" s="66">
        <v>1460</v>
      </c>
      <c r="BE517" s="66">
        <v>34090</v>
      </c>
    </row>
    <row r="518" spans="1:57" x14ac:dyDescent="0.25">
      <c r="A518" s="90" t="s">
        <v>27</v>
      </c>
      <c r="B518" s="560"/>
      <c r="C518" s="27">
        <v>16.41</v>
      </c>
      <c r="D518" s="28">
        <v>2028</v>
      </c>
      <c r="E518" s="16">
        <f t="shared" si="400"/>
        <v>123.58318098720292</v>
      </c>
      <c r="F518" s="17">
        <f t="shared" si="401"/>
        <v>4</v>
      </c>
      <c r="G518" s="18">
        <v>65.64</v>
      </c>
      <c r="H518" s="19">
        <v>8112</v>
      </c>
      <c r="I518" s="18">
        <v>17</v>
      </c>
      <c r="J518" s="19">
        <v>1033</v>
      </c>
      <c r="K518" s="19">
        <v>26490</v>
      </c>
      <c r="L518" s="136">
        <v>25440</v>
      </c>
      <c r="M518" s="20" t="s">
        <v>8</v>
      </c>
      <c r="N518" s="21">
        <f t="shared" si="402"/>
        <v>7.8528557599225559</v>
      </c>
      <c r="O518" s="22">
        <f t="shared" si="403"/>
        <v>25.643756050338819</v>
      </c>
      <c r="P518" s="23">
        <f t="shared" si="404"/>
        <v>1614.2595978062157</v>
      </c>
      <c r="Q518" s="100">
        <f t="shared" si="405"/>
        <v>0.50936883629191321</v>
      </c>
      <c r="R518" s="17">
        <f t="shared" si="406"/>
        <v>44</v>
      </c>
      <c r="S518" s="24">
        <f t="shared" si="407"/>
        <v>722.04</v>
      </c>
      <c r="T518" s="25">
        <f t="shared" si="407"/>
        <v>89232</v>
      </c>
      <c r="U518" s="24">
        <f t="shared" si="407"/>
        <v>190</v>
      </c>
      <c r="V518" s="25">
        <f t="shared" si="407"/>
        <v>14168</v>
      </c>
      <c r="W518" s="25">
        <f t="shared" si="407"/>
        <v>345330</v>
      </c>
      <c r="X518" s="72">
        <f t="shared" si="407"/>
        <v>329550</v>
      </c>
      <c r="Y518" s="20" t="s">
        <v>8</v>
      </c>
      <c r="Z518" s="21">
        <f t="shared" si="408"/>
        <v>6.2981366459627326</v>
      </c>
      <c r="AA518" s="22">
        <f t="shared" si="409"/>
        <v>24.37394127611519</v>
      </c>
      <c r="AB518" s="103">
        <f t="shared" si="410"/>
        <v>21043.875685557588</v>
      </c>
      <c r="AC518" s="106">
        <f t="shared" si="411"/>
        <v>6.9861932938856013</v>
      </c>
      <c r="AW518" s="27">
        <v>16.41</v>
      </c>
      <c r="AX518" s="28">
        <v>2028</v>
      </c>
      <c r="AY518" s="16">
        <f t="shared" si="412"/>
        <v>123.58318098720292</v>
      </c>
      <c r="AZ518" s="17">
        <f t="shared" si="413"/>
        <v>4</v>
      </c>
      <c r="BA518" s="18">
        <v>65.64</v>
      </c>
      <c r="BB518" s="19">
        <v>8112</v>
      </c>
      <c r="BC518" s="18">
        <v>17</v>
      </c>
      <c r="BD518" s="19">
        <v>1033</v>
      </c>
      <c r="BE518" s="19">
        <v>26350</v>
      </c>
    </row>
    <row r="519" spans="1:57" x14ac:dyDescent="0.25">
      <c r="A519" s="90" t="s">
        <v>28</v>
      </c>
      <c r="B519" s="560"/>
      <c r="C519" s="27">
        <v>18.7</v>
      </c>
      <c r="D519" s="28">
        <v>2286</v>
      </c>
      <c r="E519" s="16">
        <f t="shared" si="400"/>
        <v>122.24598930481284</v>
      </c>
      <c r="F519" s="17">
        <f t="shared" si="401"/>
        <v>5</v>
      </c>
      <c r="G519" s="18">
        <v>93.5</v>
      </c>
      <c r="H519" s="19">
        <v>11430</v>
      </c>
      <c r="I519" s="18">
        <v>22</v>
      </c>
      <c r="J519" s="19">
        <v>1945</v>
      </c>
      <c r="K519" s="19">
        <v>48960</v>
      </c>
      <c r="L519" s="136">
        <v>47030</v>
      </c>
      <c r="M519" s="20" t="s">
        <v>8</v>
      </c>
      <c r="N519" s="21">
        <f t="shared" si="402"/>
        <v>5.8766066838046269</v>
      </c>
      <c r="O519" s="22">
        <f t="shared" si="403"/>
        <v>25.172236503856041</v>
      </c>
      <c r="P519" s="23">
        <f t="shared" si="404"/>
        <v>2618.1818181818185</v>
      </c>
      <c r="Q519" s="100">
        <f t="shared" si="405"/>
        <v>0.85083114610673671</v>
      </c>
      <c r="R519" s="17">
        <f t="shared" si="406"/>
        <v>44</v>
      </c>
      <c r="S519" s="24">
        <f t="shared" si="407"/>
        <v>822.8</v>
      </c>
      <c r="T519" s="25">
        <f t="shared" si="407"/>
        <v>100584</v>
      </c>
      <c r="U519" s="24">
        <f t="shared" si="407"/>
        <v>213</v>
      </c>
      <c r="V519" s="25">
        <f t="shared" si="407"/>
        <v>17383</v>
      </c>
      <c r="W519" s="25">
        <f t="shared" si="407"/>
        <v>423610</v>
      </c>
      <c r="X519" s="72">
        <f t="shared" si="407"/>
        <v>404750</v>
      </c>
      <c r="Y519" s="20" t="s">
        <v>8</v>
      </c>
      <c r="Z519" s="21">
        <f t="shared" si="408"/>
        <v>5.7863429787723639</v>
      </c>
      <c r="AA519" s="22">
        <f t="shared" si="409"/>
        <v>24.369211298394983</v>
      </c>
      <c r="AB519" s="103">
        <f t="shared" si="410"/>
        <v>22652.941176470587</v>
      </c>
      <c r="AC519" s="106">
        <f t="shared" si="411"/>
        <v>7.6041119860017501</v>
      </c>
      <c r="AW519" s="27">
        <v>18.7</v>
      </c>
      <c r="AX519" s="28">
        <v>2286</v>
      </c>
      <c r="AY519" s="16">
        <f t="shared" si="412"/>
        <v>122.24598930481284</v>
      </c>
      <c r="AZ519" s="17">
        <f t="shared" si="413"/>
        <v>5</v>
      </c>
      <c r="BA519" s="18">
        <v>93.5</v>
      </c>
      <c r="BB519" s="19">
        <v>11430</v>
      </c>
      <c r="BC519" s="18">
        <v>22</v>
      </c>
      <c r="BD519" s="19">
        <v>1945</v>
      </c>
      <c r="BE519" s="19">
        <v>48710</v>
      </c>
    </row>
    <row r="520" spans="1:57" x14ac:dyDescent="0.25">
      <c r="A520" s="90" t="s">
        <v>29</v>
      </c>
      <c r="B520" s="560"/>
      <c r="C520" s="27">
        <v>17.149999999999999</v>
      </c>
      <c r="D520" s="28">
        <v>2151</v>
      </c>
      <c r="E520" s="16">
        <f t="shared" si="400"/>
        <v>125.42274052478135</v>
      </c>
      <c r="F520" s="17">
        <f t="shared" si="401"/>
        <v>5</v>
      </c>
      <c r="G520" s="18">
        <v>85.75</v>
      </c>
      <c r="H520" s="19">
        <v>10755</v>
      </c>
      <c r="I520" s="18">
        <v>20</v>
      </c>
      <c r="J520" s="19">
        <v>1691</v>
      </c>
      <c r="K520" s="19">
        <v>42350</v>
      </c>
      <c r="L520" s="136">
        <v>40680</v>
      </c>
      <c r="M520" s="20" t="s">
        <v>8</v>
      </c>
      <c r="N520" s="21">
        <f t="shared" si="402"/>
        <v>6.3601419278533413</v>
      </c>
      <c r="O520" s="22">
        <f t="shared" si="403"/>
        <v>25.044352454169129</v>
      </c>
      <c r="P520" s="23">
        <f t="shared" si="404"/>
        <v>2469.387755102041</v>
      </c>
      <c r="Q520" s="100">
        <f t="shared" si="405"/>
        <v>0.7861459786145979</v>
      </c>
      <c r="R520" s="17">
        <f t="shared" si="406"/>
        <v>44.358600583090386</v>
      </c>
      <c r="S520" s="24">
        <f t="shared" si="407"/>
        <v>760.75</v>
      </c>
      <c r="T520" s="25">
        <f t="shared" si="407"/>
        <v>95416</v>
      </c>
      <c r="U520" s="24">
        <f t="shared" si="407"/>
        <v>184</v>
      </c>
      <c r="V520" s="25">
        <f t="shared" si="407"/>
        <v>16101</v>
      </c>
      <c r="W520" s="25">
        <f t="shared" si="407"/>
        <v>392780</v>
      </c>
      <c r="X520" s="72">
        <f t="shared" si="407"/>
        <v>375070</v>
      </c>
      <c r="Y520" s="20" t="s">
        <v>8</v>
      </c>
      <c r="Z520" s="21">
        <f t="shared" si="408"/>
        <v>5.9260915471088751</v>
      </c>
      <c r="AA520" s="22">
        <f t="shared" si="409"/>
        <v>24.394758089559655</v>
      </c>
      <c r="AB520" s="103">
        <f t="shared" si="410"/>
        <v>22902.623906705543</v>
      </c>
      <c r="AC520" s="106">
        <f t="shared" si="411"/>
        <v>7.485355648535565</v>
      </c>
      <c r="AW520" s="27">
        <v>17.149999999999999</v>
      </c>
      <c r="AX520" s="28">
        <v>2151</v>
      </c>
      <c r="AY520" s="16">
        <f t="shared" si="412"/>
        <v>125.42274052478135</v>
      </c>
      <c r="AZ520" s="17">
        <f t="shared" si="413"/>
        <v>5</v>
      </c>
      <c r="BA520" s="18">
        <v>85.75</v>
      </c>
      <c r="BB520" s="19">
        <v>10755</v>
      </c>
      <c r="BC520" s="18">
        <v>20</v>
      </c>
      <c r="BD520" s="19">
        <v>1691</v>
      </c>
      <c r="BE520" s="19">
        <v>42130</v>
      </c>
    </row>
    <row r="521" spans="1:57" x14ac:dyDescent="0.25">
      <c r="A521" s="90" t="s">
        <v>30</v>
      </c>
      <c r="B521" s="560"/>
      <c r="C521" s="27">
        <v>16.600000000000001</v>
      </c>
      <c r="D521" s="28">
        <v>2133</v>
      </c>
      <c r="E521" s="16">
        <f t="shared" si="400"/>
        <v>128.49397590361446</v>
      </c>
      <c r="F521" s="17">
        <f t="shared" si="401"/>
        <v>5</v>
      </c>
      <c r="G521" s="18">
        <v>83</v>
      </c>
      <c r="H521" s="19">
        <v>10665</v>
      </c>
      <c r="I521" s="18">
        <v>22</v>
      </c>
      <c r="J521" s="19">
        <v>1580</v>
      </c>
      <c r="K521" s="19">
        <v>39680</v>
      </c>
      <c r="L521" s="136">
        <v>38110</v>
      </c>
      <c r="M521" s="20" t="s">
        <v>8</v>
      </c>
      <c r="N521" s="21">
        <f t="shared" si="402"/>
        <v>6.75</v>
      </c>
      <c r="O521" s="22">
        <f t="shared" si="403"/>
        <v>25.11392405063291</v>
      </c>
      <c r="P521" s="23">
        <f t="shared" si="404"/>
        <v>2390.3614457831322</v>
      </c>
      <c r="Q521" s="100">
        <f t="shared" si="405"/>
        <v>0.7407407407407407</v>
      </c>
      <c r="R521" s="17">
        <f t="shared" si="406"/>
        <v>44.999999999999993</v>
      </c>
      <c r="S521" s="24">
        <f t="shared" si="407"/>
        <v>747</v>
      </c>
      <c r="T521" s="25">
        <f t="shared" si="407"/>
        <v>95985</v>
      </c>
      <c r="U521" s="24">
        <f t="shared" si="407"/>
        <v>188</v>
      </c>
      <c r="V521" s="25">
        <f t="shared" si="407"/>
        <v>15396</v>
      </c>
      <c r="W521" s="25">
        <f t="shared" si="407"/>
        <v>376940</v>
      </c>
      <c r="X521" s="72">
        <f t="shared" si="407"/>
        <v>359910</v>
      </c>
      <c r="Y521" s="20" t="s">
        <v>8</v>
      </c>
      <c r="Z521" s="21">
        <f t="shared" si="408"/>
        <v>6.2344115354637566</v>
      </c>
      <c r="AA521" s="22">
        <f t="shared" si="409"/>
        <v>24.482982592881267</v>
      </c>
      <c r="AB521" s="103">
        <f t="shared" si="410"/>
        <v>22707.22891566265</v>
      </c>
      <c r="AC521" s="106">
        <f t="shared" si="411"/>
        <v>7.2180028129395222</v>
      </c>
      <c r="AW521" s="27">
        <v>16.600000000000001</v>
      </c>
      <c r="AX521" s="28">
        <v>2133</v>
      </c>
      <c r="AY521" s="16">
        <f t="shared" si="412"/>
        <v>128.49397590361446</v>
      </c>
      <c r="AZ521" s="17">
        <f t="shared" si="413"/>
        <v>5</v>
      </c>
      <c r="BA521" s="18">
        <v>83</v>
      </c>
      <c r="BB521" s="19">
        <v>10665</v>
      </c>
      <c r="BC521" s="18">
        <v>22</v>
      </c>
      <c r="BD521" s="19">
        <v>1580</v>
      </c>
      <c r="BE521" s="19">
        <v>39480</v>
      </c>
    </row>
    <row r="522" spans="1:57" x14ac:dyDescent="0.25">
      <c r="A522" s="90" t="s">
        <v>31</v>
      </c>
      <c r="B522" s="560"/>
      <c r="C522" s="27">
        <v>14.28</v>
      </c>
      <c r="D522" s="28">
        <v>1762</v>
      </c>
      <c r="E522" s="16">
        <f t="shared" si="400"/>
        <v>123.38935574229693</v>
      </c>
      <c r="F522" s="17">
        <f t="shared" si="401"/>
        <v>4</v>
      </c>
      <c r="G522" s="18">
        <v>57.12</v>
      </c>
      <c r="H522" s="19">
        <v>7048</v>
      </c>
      <c r="I522" s="18">
        <v>14</v>
      </c>
      <c r="J522" s="19">
        <v>1064</v>
      </c>
      <c r="K522" s="19">
        <v>24810</v>
      </c>
      <c r="L522" s="136">
        <v>23830</v>
      </c>
      <c r="M522" s="20" t="s">
        <v>8</v>
      </c>
      <c r="N522" s="21">
        <f t="shared" si="402"/>
        <v>6.6240601503759402</v>
      </c>
      <c r="O522" s="22">
        <f t="shared" si="403"/>
        <v>23.31766917293233</v>
      </c>
      <c r="P522" s="23">
        <f t="shared" si="404"/>
        <v>1737.3949579831933</v>
      </c>
      <c r="Q522" s="100">
        <f t="shared" si="405"/>
        <v>0.60385925085130532</v>
      </c>
      <c r="R522" s="17">
        <f t="shared" si="406"/>
        <v>44</v>
      </c>
      <c r="S522" s="24">
        <f t="shared" si="407"/>
        <v>628.31999999999994</v>
      </c>
      <c r="T522" s="25">
        <f t="shared" si="407"/>
        <v>77528</v>
      </c>
      <c r="U522" s="24">
        <f t="shared" si="407"/>
        <v>167</v>
      </c>
      <c r="V522" s="25">
        <f t="shared" si="407"/>
        <v>12741</v>
      </c>
      <c r="W522" s="25">
        <f t="shared" si="407"/>
        <v>286190</v>
      </c>
      <c r="X522" s="72">
        <f t="shared" si="407"/>
        <v>273300</v>
      </c>
      <c r="Y522" s="20" t="s">
        <v>8</v>
      </c>
      <c r="Z522" s="21">
        <f t="shared" si="408"/>
        <v>6.0849226905266462</v>
      </c>
      <c r="AA522" s="22">
        <f t="shared" si="409"/>
        <v>22.462130131072914</v>
      </c>
      <c r="AB522" s="103">
        <f t="shared" si="410"/>
        <v>20041.316526610644</v>
      </c>
      <c r="AC522" s="106">
        <f t="shared" si="411"/>
        <v>7.2309875141884223</v>
      </c>
      <c r="AW522" s="27">
        <v>14.28</v>
      </c>
      <c r="AX522" s="28">
        <v>1762</v>
      </c>
      <c r="AY522" s="16">
        <f t="shared" si="412"/>
        <v>123.38935574229693</v>
      </c>
      <c r="AZ522" s="17">
        <f t="shared" si="413"/>
        <v>4</v>
      </c>
      <c r="BA522" s="18">
        <v>57.12</v>
      </c>
      <c r="BB522" s="19">
        <v>7048</v>
      </c>
      <c r="BC522" s="18">
        <v>14</v>
      </c>
      <c r="BD522" s="19">
        <v>1064</v>
      </c>
      <c r="BE522" s="19">
        <v>24680</v>
      </c>
    </row>
    <row r="523" spans="1:57" x14ac:dyDescent="0.25">
      <c r="A523" s="90" t="s">
        <v>32</v>
      </c>
      <c r="B523" s="560"/>
      <c r="C523" s="27">
        <v>19.53</v>
      </c>
      <c r="D523" s="28">
        <v>2423</v>
      </c>
      <c r="E523" s="16">
        <f t="shared" si="400"/>
        <v>124.06554019457245</v>
      </c>
      <c r="F523" s="17">
        <f t="shared" si="401"/>
        <v>4</v>
      </c>
      <c r="G523" s="18">
        <v>78.12</v>
      </c>
      <c r="H523" s="19">
        <v>9692</v>
      </c>
      <c r="I523" s="18">
        <v>20</v>
      </c>
      <c r="J523" s="19">
        <v>1426</v>
      </c>
      <c r="K523" s="19">
        <v>36820</v>
      </c>
      <c r="L523" s="136">
        <v>35370</v>
      </c>
      <c r="M523" s="20" t="s">
        <v>8</v>
      </c>
      <c r="N523" s="21">
        <f t="shared" si="402"/>
        <v>6.7966339410939689</v>
      </c>
      <c r="O523" s="22">
        <f t="shared" si="403"/>
        <v>25.820476858345021</v>
      </c>
      <c r="P523" s="245">
        <f t="shared" si="404"/>
        <v>1885.3046594982077</v>
      </c>
      <c r="Q523" s="100">
        <f t="shared" si="405"/>
        <v>0.58852661989269506</v>
      </c>
      <c r="R523" s="17">
        <f t="shared" si="406"/>
        <v>44</v>
      </c>
      <c r="S523" s="24">
        <f t="shared" si="407"/>
        <v>859.32</v>
      </c>
      <c r="T523" s="25">
        <f t="shared" si="407"/>
        <v>106612</v>
      </c>
      <c r="U523" s="24">
        <f t="shared" si="407"/>
        <v>214</v>
      </c>
      <c r="V523" s="25">
        <f t="shared" si="407"/>
        <v>17595</v>
      </c>
      <c r="W523" s="25">
        <f t="shared" si="407"/>
        <v>433610</v>
      </c>
      <c r="X523" s="72">
        <f t="shared" si="407"/>
        <v>414280</v>
      </c>
      <c r="Y523" s="20" t="s">
        <v>8</v>
      </c>
      <c r="Z523" s="21">
        <f t="shared" si="408"/>
        <v>6.059221369707303</v>
      </c>
      <c r="AA523" s="22">
        <f t="shared" si="409"/>
        <v>24.643932935493037</v>
      </c>
      <c r="AB523" s="103">
        <f t="shared" si="410"/>
        <v>22202.252944188425</v>
      </c>
      <c r="AC523" s="106">
        <f t="shared" si="411"/>
        <v>7.2616591002888979</v>
      </c>
      <c r="AW523" s="27">
        <v>19.53</v>
      </c>
      <c r="AX523" s="28">
        <v>2423</v>
      </c>
      <c r="AY523" s="16">
        <f t="shared" si="412"/>
        <v>124.06554019457245</v>
      </c>
      <c r="AZ523" s="17">
        <f t="shared" si="413"/>
        <v>4</v>
      </c>
      <c r="BA523" s="18">
        <v>78.12</v>
      </c>
      <c r="BB523" s="19">
        <v>9692</v>
      </c>
      <c r="BC523" s="18">
        <v>20</v>
      </c>
      <c r="BD523" s="19">
        <v>1426</v>
      </c>
      <c r="BE523" s="19">
        <v>36630</v>
      </c>
    </row>
    <row r="524" spans="1:57" x14ac:dyDescent="0.25">
      <c r="A524" s="90" t="s">
        <v>33</v>
      </c>
      <c r="B524" s="560"/>
      <c r="C524" s="27">
        <v>19.88</v>
      </c>
      <c r="D524" s="28">
        <v>2473</v>
      </c>
      <c r="E524" s="16">
        <f t="shared" si="400"/>
        <v>124.39637826961771</v>
      </c>
      <c r="F524" s="17">
        <f t="shared" si="401"/>
        <v>5.0000000000000009</v>
      </c>
      <c r="G524" s="18">
        <v>99.4</v>
      </c>
      <c r="H524" s="19">
        <v>12365</v>
      </c>
      <c r="I524" s="18">
        <v>25</v>
      </c>
      <c r="J524" s="19">
        <v>1947</v>
      </c>
      <c r="K524" s="19">
        <v>48720</v>
      </c>
      <c r="L524" s="136">
        <v>46800</v>
      </c>
      <c r="M524" s="20" t="s">
        <v>8</v>
      </c>
      <c r="N524" s="21">
        <f t="shared" si="402"/>
        <v>6.3507960965588088</v>
      </c>
      <c r="O524" s="22">
        <f t="shared" si="403"/>
        <v>25.023112480739599</v>
      </c>
      <c r="P524" s="23">
        <f t="shared" si="404"/>
        <v>2450.7042253521126</v>
      </c>
      <c r="Q524" s="100">
        <f t="shared" si="405"/>
        <v>0.78730287100687424</v>
      </c>
      <c r="R524" s="17">
        <f t="shared" si="406"/>
        <v>44.150905432595572</v>
      </c>
      <c r="S524" s="24">
        <f t="shared" si="407"/>
        <v>877.71999999999991</v>
      </c>
      <c r="T524" s="25">
        <f t="shared" si="407"/>
        <v>109185</v>
      </c>
      <c r="U524" s="24">
        <f t="shared" si="407"/>
        <v>226</v>
      </c>
      <c r="V524" s="25">
        <f t="shared" si="407"/>
        <v>19180</v>
      </c>
      <c r="W524" s="25">
        <f t="shared" si="407"/>
        <v>465000</v>
      </c>
      <c r="X524" s="72">
        <f t="shared" si="407"/>
        <v>444210</v>
      </c>
      <c r="Y524" s="20" t="s">
        <v>8</v>
      </c>
      <c r="Z524" s="21">
        <f t="shared" si="408"/>
        <v>5.6926485922836285</v>
      </c>
      <c r="AA524" s="22">
        <f t="shared" si="409"/>
        <v>24.244004171011472</v>
      </c>
      <c r="AB524" s="103">
        <f t="shared" si="410"/>
        <v>23390.342052313885</v>
      </c>
      <c r="AC524" s="106">
        <f t="shared" si="411"/>
        <v>7.7557622321067532</v>
      </c>
      <c r="AW524" s="27">
        <v>19.88</v>
      </c>
      <c r="AX524" s="28">
        <v>2473</v>
      </c>
      <c r="AY524" s="16">
        <f t="shared" si="412"/>
        <v>124.39637826961771</v>
      </c>
      <c r="AZ524" s="17">
        <f t="shared" si="413"/>
        <v>5.0000000000000009</v>
      </c>
      <c r="BA524" s="18">
        <v>99.4</v>
      </c>
      <c r="BB524" s="19">
        <v>12365</v>
      </c>
      <c r="BC524" s="18">
        <v>25</v>
      </c>
      <c r="BD524" s="19">
        <v>1947</v>
      </c>
      <c r="BE524" s="19">
        <v>48470</v>
      </c>
    </row>
    <row r="525" spans="1:57" x14ac:dyDescent="0.25">
      <c r="A525" s="90" t="s">
        <v>34</v>
      </c>
      <c r="B525" s="560"/>
      <c r="C525" s="27">
        <v>19.899999999999999</v>
      </c>
      <c r="D525" s="28">
        <v>2485</v>
      </c>
      <c r="E525" s="16">
        <f t="shared" si="400"/>
        <v>124.87437185929649</v>
      </c>
      <c r="F525" s="17">
        <f t="shared" si="401"/>
        <v>5</v>
      </c>
      <c r="G525" s="18">
        <v>99.5</v>
      </c>
      <c r="H525" s="19">
        <v>12425</v>
      </c>
      <c r="I525" s="18">
        <v>23</v>
      </c>
      <c r="J525" s="19">
        <v>1965</v>
      </c>
      <c r="K525" s="19">
        <v>49160</v>
      </c>
      <c r="L525" s="136">
        <v>47220</v>
      </c>
      <c r="M525" s="20" t="s">
        <v>8</v>
      </c>
      <c r="N525" s="21">
        <f t="shared" si="402"/>
        <v>6.3231552162849871</v>
      </c>
      <c r="O525" s="22">
        <f t="shared" si="403"/>
        <v>25.017811704834607</v>
      </c>
      <c r="P525" s="23">
        <f t="shared" si="404"/>
        <v>2470.35175879397</v>
      </c>
      <c r="Q525" s="100">
        <f t="shared" si="405"/>
        <v>0.79074446680080479</v>
      </c>
      <c r="R525" s="17">
        <f t="shared" si="406"/>
        <v>44.201005025125632</v>
      </c>
      <c r="S525" s="24">
        <f t="shared" si="407"/>
        <v>879.6</v>
      </c>
      <c r="T525" s="25">
        <f t="shared" si="407"/>
        <v>109839</v>
      </c>
      <c r="U525" s="24">
        <f t="shared" si="407"/>
        <v>215</v>
      </c>
      <c r="V525" s="25">
        <f t="shared" si="407"/>
        <v>19493</v>
      </c>
      <c r="W525" s="25">
        <f t="shared" si="407"/>
        <v>475780</v>
      </c>
      <c r="X525" s="72">
        <f t="shared" si="407"/>
        <v>454480</v>
      </c>
      <c r="Y525" s="20" t="s">
        <v>8</v>
      </c>
      <c r="Z525" s="21">
        <f t="shared" si="408"/>
        <v>5.6347919766069872</v>
      </c>
      <c r="AA525" s="22">
        <f t="shared" si="409"/>
        <v>24.407736110398606</v>
      </c>
      <c r="AB525" s="103">
        <f t="shared" si="410"/>
        <v>23908.54271356784</v>
      </c>
      <c r="AC525" s="106">
        <f t="shared" si="411"/>
        <v>7.8442655935613681</v>
      </c>
      <c r="AW525" s="27">
        <v>19.899999999999999</v>
      </c>
      <c r="AX525" s="28">
        <v>2485</v>
      </c>
      <c r="AY525" s="16">
        <f t="shared" si="412"/>
        <v>124.87437185929649</v>
      </c>
      <c r="AZ525" s="17">
        <f t="shared" si="413"/>
        <v>5</v>
      </c>
      <c r="BA525" s="18">
        <v>99.5</v>
      </c>
      <c r="BB525" s="19">
        <v>12425</v>
      </c>
      <c r="BC525" s="18">
        <v>23</v>
      </c>
      <c r="BD525" s="19">
        <v>1965</v>
      </c>
      <c r="BE525" s="19">
        <v>48910</v>
      </c>
    </row>
    <row r="526" spans="1:57" x14ac:dyDescent="0.25">
      <c r="A526" s="90" t="s">
        <v>35</v>
      </c>
      <c r="B526" s="560"/>
      <c r="C526" s="27">
        <v>16.489999999999998</v>
      </c>
      <c r="D526" s="28">
        <v>2171</v>
      </c>
      <c r="E526" s="16">
        <f t="shared" si="400"/>
        <v>131.65554881746513</v>
      </c>
      <c r="F526" s="17">
        <f t="shared" si="401"/>
        <v>5.0000000000000009</v>
      </c>
      <c r="G526" s="18">
        <v>82.45</v>
      </c>
      <c r="H526" s="19">
        <v>10855</v>
      </c>
      <c r="I526" s="18">
        <v>20</v>
      </c>
      <c r="J526" s="19">
        <v>1582</v>
      </c>
      <c r="K526" s="19">
        <v>41380</v>
      </c>
      <c r="L526" s="136">
        <v>39750</v>
      </c>
      <c r="M526" s="20" t="s">
        <v>8</v>
      </c>
      <c r="N526" s="21">
        <f t="shared" si="402"/>
        <v>6.8615676359039188</v>
      </c>
      <c r="O526" s="22">
        <f t="shared" si="403"/>
        <v>26.156763590391908</v>
      </c>
      <c r="P526" s="23">
        <f t="shared" si="404"/>
        <v>2509.3996361431173</v>
      </c>
      <c r="Q526" s="100">
        <f t="shared" si="405"/>
        <v>0.72869645324735144</v>
      </c>
      <c r="R526" s="17">
        <f t="shared" si="406"/>
        <v>45.000000000000007</v>
      </c>
      <c r="S526" s="24">
        <f t="shared" si="407"/>
        <v>742.05000000000007</v>
      </c>
      <c r="T526" s="25">
        <f t="shared" si="407"/>
        <v>97695</v>
      </c>
      <c r="U526" s="24">
        <f t="shared" si="407"/>
        <v>193</v>
      </c>
      <c r="V526" s="25">
        <f t="shared" si="407"/>
        <v>15916</v>
      </c>
      <c r="W526" s="25">
        <f t="shared" si="407"/>
        <v>395280</v>
      </c>
      <c r="X526" s="72">
        <f t="shared" si="407"/>
        <v>377620</v>
      </c>
      <c r="Y526" s="20" t="s">
        <v>8</v>
      </c>
      <c r="Z526" s="21">
        <f t="shared" si="408"/>
        <v>6.1381628549886909</v>
      </c>
      <c r="AA526" s="22">
        <f t="shared" si="409"/>
        <v>24.835385775320432</v>
      </c>
      <c r="AB526" s="103">
        <f t="shared" si="410"/>
        <v>23970.891449363251</v>
      </c>
      <c r="AC526" s="106">
        <f t="shared" si="411"/>
        <v>7.3311837862736065</v>
      </c>
      <c r="AW526" s="27">
        <v>16.489999999999998</v>
      </c>
      <c r="AX526" s="28">
        <v>2171</v>
      </c>
      <c r="AY526" s="16">
        <f t="shared" si="412"/>
        <v>131.65554881746513</v>
      </c>
      <c r="AZ526" s="17">
        <f t="shared" si="413"/>
        <v>5.0000000000000009</v>
      </c>
      <c r="BA526" s="18">
        <v>82.45</v>
      </c>
      <c r="BB526" s="19">
        <v>10855</v>
      </c>
      <c r="BC526" s="18">
        <v>20</v>
      </c>
      <c r="BD526" s="19">
        <v>1582</v>
      </c>
      <c r="BE526" s="19">
        <v>41170</v>
      </c>
    </row>
    <row r="527" spans="1:57" x14ac:dyDescent="0.25">
      <c r="A527" s="90" t="s">
        <v>36</v>
      </c>
      <c r="B527" s="560"/>
      <c r="C527" s="222">
        <v>19.05</v>
      </c>
      <c r="D527" s="223">
        <v>2490</v>
      </c>
      <c r="E527" s="224">
        <f t="shared" si="400"/>
        <v>130.70866141732282</v>
      </c>
      <c r="F527" s="225">
        <f t="shared" si="401"/>
        <v>5</v>
      </c>
      <c r="G527" s="226">
        <v>95.25</v>
      </c>
      <c r="H527" s="227">
        <v>12450</v>
      </c>
      <c r="I527" s="226">
        <v>26</v>
      </c>
      <c r="J527" s="227">
        <v>1857</v>
      </c>
      <c r="K527" s="227">
        <v>47080</v>
      </c>
      <c r="L527" s="136">
        <v>45220</v>
      </c>
      <c r="M527" s="20" t="s">
        <v>8</v>
      </c>
      <c r="N527" s="21">
        <f t="shared" si="402"/>
        <v>6.7043618739903073</v>
      </c>
      <c r="O527" s="22">
        <f t="shared" si="403"/>
        <v>25.352719439956921</v>
      </c>
      <c r="P527" s="23">
        <f t="shared" si="404"/>
        <v>2471.3910761154852</v>
      </c>
      <c r="Q527" s="100">
        <f t="shared" si="405"/>
        <v>0.74578313253012052</v>
      </c>
      <c r="R527" s="17">
        <f t="shared" si="406"/>
        <v>44.580052493438316</v>
      </c>
      <c r="S527" s="24">
        <f t="shared" si="407"/>
        <v>849.25</v>
      </c>
      <c r="T527" s="25">
        <f t="shared" si="407"/>
        <v>111004</v>
      </c>
      <c r="U527" s="24">
        <f t="shared" si="407"/>
        <v>221</v>
      </c>
      <c r="V527" s="25">
        <f t="shared" si="407"/>
        <v>18077</v>
      </c>
      <c r="W527" s="25">
        <f t="shared" si="407"/>
        <v>443130</v>
      </c>
      <c r="X527" s="72">
        <f t="shared" si="407"/>
        <v>423310</v>
      </c>
      <c r="Y527" s="20" t="s">
        <v>8</v>
      </c>
      <c r="Z527" s="21">
        <f t="shared" si="408"/>
        <v>6.1406206782098796</v>
      </c>
      <c r="AA527" s="22">
        <f t="shared" si="409"/>
        <v>24.513470155446146</v>
      </c>
      <c r="AB527" s="103">
        <f t="shared" si="410"/>
        <v>23261.417322834644</v>
      </c>
      <c r="AC527" s="106">
        <f t="shared" si="411"/>
        <v>7.2598393574297191</v>
      </c>
      <c r="AW527" s="222">
        <v>19.05</v>
      </c>
      <c r="AX527" s="223">
        <v>2490</v>
      </c>
      <c r="AY527" s="224">
        <f t="shared" si="412"/>
        <v>130.70866141732282</v>
      </c>
      <c r="AZ527" s="225">
        <f t="shared" si="413"/>
        <v>5</v>
      </c>
      <c r="BA527" s="226">
        <v>95.25</v>
      </c>
      <c r="BB527" s="227">
        <v>12450</v>
      </c>
      <c r="BC527" s="226">
        <v>26</v>
      </c>
      <c r="BD527" s="227">
        <v>1857</v>
      </c>
      <c r="BE527" s="227">
        <v>46840</v>
      </c>
    </row>
    <row r="528" spans="1:57" x14ac:dyDescent="0.25">
      <c r="A528" s="90" t="s">
        <v>37</v>
      </c>
      <c r="B528" s="560"/>
      <c r="C528" s="222">
        <v>20.239999999999998</v>
      </c>
      <c r="D528" s="223">
        <v>2519</v>
      </c>
      <c r="E528" s="224">
        <f t="shared" si="400"/>
        <v>124.45652173913045</v>
      </c>
      <c r="F528" s="225">
        <f t="shared" si="401"/>
        <v>5.0000000000000009</v>
      </c>
      <c r="G528" s="226">
        <v>101.2</v>
      </c>
      <c r="H528" s="227">
        <v>12595</v>
      </c>
      <c r="I528" s="226">
        <v>25</v>
      </c>
      <c r="J528" s="227">
        <v>1734</v>
      </c>
      <c r="K528" s="227">
        <v>43890</v>
      </c>
      <c r="L528" s="136">
        <v>42160</v>
      </c>
      <c r="M528" s="20" t="s">
        <v>8</v>
      </c>
      <c r="N528" s="21">
        <f t="shared" si="402"/>
        <v>7.2635524798154556</v>
      </c>
      <c r="O528" s="22">
        <f t="shared" si="403"/>
        <v>25.311418685121108</v>
      </c>
      <c r="P528" s="23">
        <f t="shared" si="404"/>
        <v>2168.4782608695655</v>
      </c>
      <c r="Q528" s="100">
        <f t="shared" si="405"/>
        <v>0.68836840015879319</v>
      </c>
      <c r="R528" s="17">
        <f t="shared" si="406"/>
        <v>45.395256916996054</v>
      </c>
      <c r="S528" s="24">
        <f t="shared" si="407"/>
        <v>918.80000000000007</v>
      </c>
      <c r="T528" s="25">
        <f t="shared" si="407"/>
        <v>114401</v>
      </c>
      <c r="U528" s="24">
        <f t="shared" si="407"/>
        <v>231</v>
      </c>
      <c r="V528" s="25">
        <f t="shared" si="407"/>
        <v>17711</v>
      </c>
      <c r="W528" s="25">
        <f t="shared" si="407"/>
        <v>431320</v>
      </c>
      <c r="X528" s="72">
        <f t="shared" si="407"/>
        <v>411950</v>
      </c>
      <c r="Y528" s="20" t="s">
        <v>8</v>
      </c>
      <c r="Z528" s="21">
        <f t="shared" si="408"/>
        <v>6.4593190672463443</v>
      </c>
      <c r="AA528" s="22">
        <f t="shared" si="409"/>
        <v>24.353226808198293</v>
      </c>
      <c r="AB528" s="103">
        <f t="shared" si="410"/>
        <v>21310.2766798419</v>
      </c>
      <c r="AC528" s="106">
        <f t="shared" si="411"/>
        <v>7.0309646685192533</v>
      </c>
      <c r="AW528" s="222">
        <v>20.239999999999998</v>
      </c>
      <c r="AX528" s="223">
        <v>2519</v>
      </c>
      <c r="AY528" s="224">
        <f t="shared" si="412"/>
        <v>124.45652173913045</v>
      </c>
      <c r="AZ528" s="225">
        <f t="shared" si="413"/>
        <v>5.0000000000000009</v>
      </c>
      <c r="BA528" s="226">
        <v>101.2</v>
      </c>
      <c r="BB528" s="227">
        <v>12595</v>
      </c>
      <c r="BC528" s="226">
        <v>25</v>
      </c>
      <c r="BD528" s="227">
        <v>1734</v>
      </c>
      <c r="BE528" s="227">
        <v>43660</v>
      </c>
    </row>
    <row r="529" spans="1:57" x14ac:dyDescent="0.25">
      <c r="A529" s="90" t="s">
        <v>18</v>
      </c>
      <c r="B529" s="560"/>
      <c r="C529" s="222">
        <v>15.47</v>
      </c>
      <c r="D529" s="223">
        <v>1640</v>
      </c>
      <c r="E529" s="224">
        <f t="shared" si="400"/>
        <v>106.01163542340012</v>
      </c>
      <c r="F529" s="225">
        <f t="shared" si="401"/>
        <v>4</v>
      </c>
      <c r="G529" s="226">
        <v>61.88</v>
      </c>
      <c r="H529" s="227">
        <v>6560</v>
      </c>
      <c r="I529" s="226">
        <v>15</v>
      </c>
      <c r="J529" s="227">
        <v>974</v>
      </c>
      <c r="K529" s="227">
        <v>23560</v>
      </c>
      <c r="L529" s="136">
        <v>22630</v>
      </c>
      <c r="M529" s="20" t="s">
        <v>8</v>
      </c>
      <c r="N529" s="21">
        <f t="shared" si="402"/>
        <v>6.7351129363449695</v>
      </c>
      <c r="O529" s="22">
        <f t="shared" si="403"/>
        <v>24.188911704312115</v>
      </c>
      <c r="P529" s="245">
        <f t="shared" si="404"/>
        <v>1522.9476405946994</v>
      </c>
      <c r="Q529" s="100">
        <f t="shared" si="405"/>
        <v>0.59390243902439022</v>
      </c>
      <c r="R529" s="17">
        <f t="shared" si="406"/>
        <v>44</v>
      </c>
      <c r="S529" s="24">
        <f t="shared" si="407"/>
        <v>680.68000000000006</v>
      </c>
      <c r="T529" s="25">
        <f t="shared" si="407"/>
        <v>72160</v>
      </c>
      <c r="U529" s="24">
        <f t="shared" si="407"/>
        <v>161</v>
      </c>
      <c r="V529" s="25">
        <f t="shared" si="407"/>
        <v>12524</v>
      </c>
      <c r="W529" s="25">
        <f t="shared" si="407"/>
        <v>297620</v>
      </c>
      <c r="X529" s="72">
        <f t="shared" si="407"/>
        <v>284220</v>
      </c>
      <c r="Y529" s="20" t="s">
        <v>8</v>
      </c>
      <c r="Z529" s="21">
        <f t="shared" si="408"/>
        <v>5.7617374640689878</v>
      </c>
      <c r="AA529" s="22">
        <f t="shared" si="409"/>
        <v>23.763973171510699</v>
      </c>
      <c r="AB529" s="195">
        <f t="shared" si="410"/>
        <v>19238.526179702651</v>
      </c>
      <c r="AC529" s="106">
        <f t="shared" si="411"/>
        <v>7.6365853658536587</v>
      </c>
      <c r="AW529" s="222">
        <v>15.47</v>
      </c>
      <c r="AX529" s="223">
        <v>1640</v>
      </c>
      <c r="AY529" s="224">
        <f t="shared" si="412"/>
        <v>106.01163542340012</v>
      </c>
      <c r="AZ529" s="225">
        <f t="shared" si="413"/>
        <v>4</v>
      </c>
      <c r="BA529" s="226">
        <v>61.88</v>
      </c>
      <c r="BB529" s="227">
        <v>6560</v>
      </c>
      <c r="BC529" s="226">
        <v>15</v>
      </c>
      <c r="BD529" s="227">
        <v>974</v>
      </c>
      <c r="BE529" s="227">
        <v>23440</v>
      </c>
    </row>
    <row r="530" spans="1:57" x14ac:dyDescent="0.25">
      <c r="A530" s="90" t="s">
        <v>38</v>
      </c>
      <c r="B530" s="560"/>
      <c r="C530" s="222">
        <v>20.6</v>
      </c>
      <c r="D530" s="223">
        <v>2628</v>
      </c>
      <c r="E530" s="224">
        <f t="shared" si="400"/>
        <v>127.57281553398057</v>
      </c>
      <c r="F530" s="225">
        <f t="shared" si="401"/>
        <v>5</v>
      </c>
      <c r="G530" s="226">
        <v>103</v>
      </c>
      <c r="H530" s="227">
        <v>13140</v>
      </c>
      <c r="I530" s="226">
        <v>22</v>
      </c>
      <c r="J530" s="227">
        <v>2028</v>
      </c>
      <c r="K530" s="227">
        <v>51310</v>
      </c>
      <c r="L530" s="136">
        <v>49280</v>
      </c>
      <c r="M530" s="20" t="s">
        <v>8</v>
      </c>
      <c r="N530" s="21">
        <f t="shared" si="402"/>
        <v>6.4792899408284024</v>
      </c>
      <c r="O530" s="22">
        <f t="shared" si="403"/>
        <v>25.300788954635109</v>
      </c>
      <c r="P530" s="245">
        <f t="shared" si="404"/>
        <v>2490.7766990291261</v>
      </c>
      <c r="Q530" s="100">
        <f t="shared" si="405"/>
        <v>0.77168949771689499</v>
      </c>
      <c r="R530" s="17">
        <f t="shared" si="406"/>
        <v>44.999999999999993</v>
      </c>
      <c r="S530" s="24">
        <f t="shared" si="407"/>
        <v>926.99999999999989</v>
      </c>
      <c r="T530" s="25">
        <f t="shared" si="407"/>
        <v>118260</v>
      </c>
      <c r="U530" s="24">
        <f t="shared" si="407"/>
        <v>204</v>
      </c>
      <c r="V530" s="25">
        <f t="shared" si="407"/>
        <v>20832</v>
      </c>
      <c r="W530" s="25">
        <f t="shared" si="407"/>
        <v>507160</v>
      </c>
      <c r="X530" s="72">
        <f t="shared" si="407"/>
        <v>484280</v>
      </c>
      <c r="Y530" s="20" t="s">
        <v>8</v>
      </c>
      <c r="Z530" s="21">
        <f t="shared" si="408"/>
        <v>5.6768433179723505</v>
      </c>
      <c r="AA530" s="22">
        <f t="shared" si="409"/>
        <v>24.345238095238095</v>
      </c>
      <c r="AB530" s="103">
        <f t="shared" si="410"/>
        <v>24619.417475728154</v>
      </c>
      <c r="AC530" s="106">
        <f t="shared" si="411"/>
        <v>7.9269406392694064</v>
      </c>
      <c r="AW530" s="222">
        <v>20.6</v>
      </c>
      <c r="AX530" s="223">
        <v>2628</v>
      </c>
      <c r="AY530" s="224">
        <f t="shared" si="412"/>
        <v>127.57281553398057</v>
      </c>
      <c r="AZ530" s="225">
        <f t="shared" si="413"/>
        <v>5</v>
      </c>
      <c r="BA530" s="226">
        <v>103</v>
      </c>
      <c r="BB530" s="227">
        <v>13140</v>
      </c>
      <c r="BC530" s="226">
        <v>22</v>
      </c>
      <c r="BD530" s="227">
        <v>2028</v>
      </c>
      <c r="BE530" s="227">
        <v>51050</v>
      </c>
    </row>
    <row r="531" spans="1:57" x14ac:dyDescent="0.25">
      <c r="A531" s="90" t="s">
        <v>39</v>
      </c>
      <c r="B531" s="560"/>
      <c r="C531" s="27">
        <v>17.48</v>
      </c>
      <c r="D531" s="28">
        <v>2303</v>
      </c>
      <c r="E531" s="16">
        <f t="shared" si="400"/>
        <v>131.75057208237985</v>
      </c>
      <c r="F531" s="17">
        <f t="shared" si="401"/>
        <v>5</v>
      </c>
      <c r="G531" s="18">
        <v>87.4</v>
      </c>
      <c r="H531" s="19">
        <v>11515</v>
      </c>
      <c r="I531" s="18">
        <v>21</v>
      </c>
      <c r="J531" s="19">
        <v>1758</v>
      </c>
      <c r="K531" s="19">
        <v>44490</v>
      </c>
      <c r="L531" s="136">
        <v>42730</v>
      </c>
      <c r="M531" s="20" t="s">
        <v>8</v>
      </c>
      <c r="N531" s="21">
        <f t="shared" si="402"/>
        <v>6.5500568828213881</v>
      </c>
      <c r="O531" s="22">
        <f t="shared" si="403"/>
        <v>25.30716723549488</v>
      </c>
      <c r="P531" s="245">
        <f t="shared" si="404"/>
        <v>2545.1945080091532</v>
      </c>
      <c r="Q531" s="100">
        <f t="shared" si="405"/>
        <v>0.76335214937038642</v>
      </c>
      <c r="R531" s="17">
        <f t="shared" si="406"/>
        <v>45</v>
      </c>
      <c r="S531" s="24">
        <f t="shared" si="407"/>
        <v>786.6</v>
      </c>
      <c r="T531" s="25">
        <f t="shared" si="407"/>
        <v>103635</v>
      </c>
      <c r="U531" s="24">
        <f t="shared" si="407"/>
        <v>189</v>
      </c>
      <c r="V531" s="25">
        <f t="shared" si="407"/>
        <v>16463</v>
      </c>
      <c r="W531" s="25">
        <f t="shared" si="407"/>
        <v>402140</v>
      </c>
      <c r="X531" s="72">
        <f t="shared" si="407"/>
        <v>384070</v>
      </c>
      <c r="Y531" s="20" t="s">
        <v>8</v>
      </c>
      <c r="Z531" s="21">
        <f t="shared" si="408"/>
        <v>6.2950252080422766</v>
      </c>
      <c r="AA531" s="22">
        <f t="shared" si="409"/>
        <v>24.426896677397803</v>
      </c>
      <c r="AB531" s="103">
        <f t="shared" si="410"/>
        <v>23005.720823798627</v>
      </c>
      <c r="AC531" s="106">
        <f t="shared" si="411"/>
        <v>7.1485019539730787</v>
      </c>
      <c r="AW531" s="27">
        <v>17.48</v>
      </c>
      <c r="AX531" s="28">
        <v>2303</v>
      </c>
      <c r="AY531" s="16">
        <f t="shared" si="412"/>
        <v>131.75057208237985</v>
      </c>
      <c r="AZ531" s="17">
        <f t="shared" si="413"/>
        <v>5</v>
      </c>
      <c r="BA531" s="18">
        <v>87.4</v>
      </c>
      <c r="BB531" s="19">
        <v>11515</v>
      </c>
      <c r="BC531" s="18">
        <v>21</v>
      </c>
      <c r="BD531" s="19">
        <v>1758</v>
      </c>
      <c r="BE531" s="19">
        <v>44260</v>
      </c>
    </row>
    <row r="532" spans="1:57" x14ac:dyDescent="0.25">
      <c r="A532" s="90" t="s">
        <v>40</v>
      </c>
      <c r="B532" s="560"/>
      <c r="C532" s="27">
        <v>12.81</v>
      </c>
      <c r="D532" s="28">
        <v>1641</v>
      </c>
      <c r="E532" s="16">
        <f t="shared" si="400"/>
        <v>128.10304449648712</v>
      </c>
      <c r="F532" s="17">
        <f t="shared" si="401"/>
        <v>4</v>
      </c>
      <c r="G532" s="18">
        <v>51.24</v>
      </c>
      <c r="H532" s="19">
        <v>6564</v>
      </c>
      <c r="I532" s="18">
        <v>12</v>
      </c>
      <c r="J532" s="19">
        <v>1034</v>
      </c>
      <c r="K532" s="19">
        <v>24180</v>
      </c>
      <c r="L532" s="136">
        <v>23220</v>
      </c>
      <c r="M532" s="20" t="s">
        <v>8</v>
      </c>
      <c r="N532" s="21">
        <f t="shared" si="402"/>
        <v>6.3481624758220505</v>
      </c>
      <c r="O532" s="22">
        <f t="shared" si="403"/>
        <v>23.384912959381044</v>
      </c>
      <c r="P532" s="245">
        <f t="shared" si="404"/>
        <v>1887.5878220140514</v>
      </c>
      <c r="Q532" s="100">
        <f t="shared" si="405"/>
        <v>0.63010359536867766</v>
      </c>
      <c r="R532" s="17">
        <f t="shared" si="406"/>
        <v>44</v>
      </c>
      <c r="S532" s="24">
        <f t="shared" si="407"/>
        <v>563.64</v>
      </c>
      <c r="T532" s="25">
        <f t="shared" si="407"/>
        <v>72204</v>
      </c>
      <c r="U532" s="24">
        <f t="shared" si="407"/>
        <v>127</v>
      </c>
      <c r="V532" s="25">
        <f t="shared" si="407"/>
        <v>11060</v>
      </c>
      <c r="W532" s="25">
        <f t="shared" si="407"/>
        <v>252120</v>
      </c>
      <c r="X532" s="72">
        <f t="shared" si="407"/>
        <v>240820</v>
      </c>
      <c r="Y532" s="20" t="s">
        <v>8</v>
      </c>
      <c r="Z532" s="21">
        <f t="shared" si="408"/>
        <v>6.5283905967450275</v>
      </c>
      <c r="AA532" s="22">
        <f t="shared" si="409"/>
        <v>22.795660036166364</v>
      </c>
      <c r="AB532" s="103">
        <f t="shared" si="410"/>
        <v>19681.498829039811</v>
      </c>
      <c r="AC532" s="106">
        <f t="shared" si="411"/>
        <v>6.7397928092626449</v>
      </c>
      <c r="AW532" s="27">
        <v>12.81</v>
      </c>
      <c r="AX532" s="28">
        <v>1641</v>
      </c>
      <c r="AY532" s="16">
        <f t="shared" si="412"/>
        <v>128.10304449648712</v>
      </c>
      <c r="AZ532" s="17">
        <f t="shared" si="413"/>
        <v>4</v>
      </c>
      <c r="BA532" s="18">
        <v>51.24</v>
      </c>
      <c r="BB532" s="19">
        <v>6564</v>
      </c>
      <c r="BC532" s="18">
        <v>12</v>
      </c>
      <c r="BD532" s="19">
        <v>1034</v>
      </c>
      <c r="BE532" s="19">
        <v>24060</v>
      </c>
    </row>
    <row r="533" spans="1:57" x14ac:dyDescent="0.25">
      <c r="A533" s="91" t="s">
        <v>41</v>
      </c>
      <c r="B533" s="561"/>
      <c r="C533" s="54">
        <v>2.2200000000000002</v>
      </c>
      <c r="D533" s="55">
        <v>278</v>
      </c>
      <c r="E533" s="11">
        <f t="shared" si="400"/>
        <v>125.22522522522522</v>
      </c>
      <c r="F533" s="7">
        <f t="shared" si="401"/>
        <v>4</v>
      </c>
      <c r="G533" s="6">
        <v>8.8800000000000008</v>
      </c>
      <c r="H533" s="5">
        <v>1112</v>
      </c>
      <c r="I533" s="6">
        <v>4</v>
      </c>
      <c r="J533" s="5">
        <v>286</v>
      </c>
      <c r="K533" s="5">
        <v>7030</v>
      </c>
      <c r="L533" s="137">
        <v>6750</v>
      </c>
      <c r="M533" s="131" t="s">
        <v>8</v>
      </c>
      <c r="N533" s="60">
        <f t="shared" si="402"/>
        <v>3.8881118881118879</v>
      </c>
      <c r="O533" s="61">
        <f t="shared" si="403"/>
        <v>24.58041958041958</v>
      </c>
      <c r="P533" s="311">
        <f t="shared" si="404"/>
        <v>3166.6666666666665</v>
      </c>
      <c r="Q533" s="120">
        <f t="shared" si="405"/>
        <v>1.0287769784172662</v>
      </c>
      <c r="R533" s="17">
        <f t="shared" si="406"/>
        <v>43.999999999999993</v>
      </c>
      <c r="S533" s="24">
        <f t="shared" ref="S533:X548" si="414">G533+S482</f>
        <v>97.679999999999993</v>
      </c>
      <c r="T533" s="25">
        <f t="shared" si="414"/>
        <v>12232</v>
      </c>
      <c r="U533" s="24">
        <f t="shared" si="414"/>
        <v>44</v>
      </c>
      <c r="V533" s="25">
        <f t="shared" si="414"/>
        <v>2857</v>
      </c>
      <c r="W533" s="25">
        <f t="shared" si="414"/>
        <v>69210</v>
      </c>
      <c r="X533" s="72">
        <f t="shared" si="414"/>
        <v>66440</v>
      </c>
      <c r="Y533" s="131" t="s">
        <v>8</v>
      </c>
      <c r="Z533" s="21">
        <f t="shared" si="408"/>
        <v>4.2814140707035353</v>
      </c>
      <c r="AA533" s="22">
        <f t="shared" si="409"/>
        <v>24.224711235561777</v>
      </c>
      <c r="AB533" s="103">
        <f t="shared" si="410"/>
        <v>31175.675675675673</v>
      </c>
      <c r="AC533" s="106">
        <f t="shared" si="411"/>
        <v>10.276978417266188</v>
      </c>
      <c r="AW533" s="54">
        <v>2.2200000000000002</v>
      </c>
      <c r="AX533" s="55">
        <v>278</v>
      </c>
      <c r="AY533" s="11">
        <f t="shared" si="412"/>
        <v>125.22522522522522</v>
      </c>
      <c r="AZ533" s="7">
        <f t="shared" si="413"/>
        <v>4</v>
      </c>
      <c r="BA533" s="6">
        <v>8.8800000000000008</v>
      </c>
      <c r="BB533" s="5">
        <v>1112</v>
      </c>
      <c r="BC533" s="6">
        <v>4</v>
      </c>
      <c r="BD533" s="5">
        <v>286</v>
      </c>
      <c r="BE533" s="5">
        <v>6990</v>
      </c>
    </row>
    <row r="534" spans="1:57" x14ac:dyDescent="0.25">
      <c r="A534" s="92" t="s">
        <v>24</v>
      </c>
      <c r="B534" s="44"/>
      <c r="C534" s="45">
        <f t="shared" ref="C534:D534" si="415">SUM(C517:C533)</f>
        <v>285.72000000000003</v>
      </c>
      <c r="D534" s="46">
        <f t="shared" si="415"/>
        <v>35857</v>
      </c>
      <c r="E534" s="130">
        <f t="shared" si="400"/>
        <v>125.49699006019878</v>
      </c>
      <c r="F534" s="73"/>
      <c r="G534" s="45">
        <f t="shared" ref="G534:L534" si="416">SUM(G517:G533)</f>
        <v>1328.9700000000003</v>
      </c>
      <c r="H534" s="46">
        <f t="shared" si="416"/>
        <v>167067</v>
      </c>
      <c r="I534" s="45">
        <f t="shared" si="416"/>
        <v>323</v>
      </c>
      <c r="J534" s="46">
        <f t="shared" si="416"/>
        <v>25364</v>
      </c>
      <c r="K534" s="46">
        <f t="shared" si="416"/>
        <v>634180</v>
      </c>
      <c r="L534" s="46">
        <f t="shared" si="416"/>
        <v>609140</v>
      </c>
      <c r="M534" s="74" t="s">
        <v>8</v>
      </c>
      <c r="N534" s="75">
        <f t="shared" si="402"/>
        <v>6.5867765336697683</v>
      </c>
      <c r="O534" s="76">
        <f t="shared" si="403"/>
        <v>25.003154076644062</v>
      </c>
      <c r="P534" s="319">
        <f t="shared" si="404"/>
        <v>2219.585608287834</v>
      </c>
      <c r="Q534" s="101">
        <f>J534/D534</f>
        <v>0.70736536798951388</v>
      </c>
      <c r="R534" s="73"/>
      <c r="S534" s="45">
        <f t="shared" ref="S534:W534" si="417">SUM(S517:S533)</f>
        <v>12695.289999999999</v>
      </c>
      <c r="T534" s="46">
        <f t="shared" si="417"/>
        <v>1593596</v>
      </c>
      <c r="U534" s="45">
        <f t="shared" si="417"/>
        <v>3149</v>
      </c>
      <c r="V534" s="46">
        <f t="shared" si="417"/>
        <v>265766</v>
      </c>
      <c r="W534" s="46">
        <f t="shared" si="417"/>
        <v>6407200</v>
      </c>
      <c r="X534" s="72">
        <f t="shared" si="414"/>
        <v>6119980</v>
      </c>
      <c r="Y534" s="129" t="s">
        <v>8</v>
      </c>
      <c r="Z534" s="75">
        <f t="shared" si="408"/>
        <v>5.9962372914518784</v>
      </c>
      <c r="AA534" s="76">
        <f t="shared" si="409"/>
        <v>24.108426209522662</v>
      </c>
      <c r="AB534" s="112">
        <f t="shared" si="410"/>
        <v>22424.7515049699</v>
      </c>
      <c r="AC534" s="107">
        <f>V534/D534</f>
        <v>7.4118303260172356</v>
      </c>
      <c r="AW534" s="45">
        <f t="shared" ref="AW534:AX534" si="418">SUM(AW517:AW533)</f>
        <v>285.72000000000003</v>
      </c>
      <c r="AX534" s="46">
        <f t="shared" si="418"/>
        <v>35857</v>
      </c>
      <c r="AY534" s="130">
        <f t="shared" si="412"/>
        <v>125.49699006019878</v>
      </c>
      <c r="AZ534" s="73"/>
      <c r="BA534" s="45">
        <f t="shared" ref="BA534:BE534" si="419">SUM(BA517:BA533)</f>
        <v>1328.9700000000003</v>
      </c>
      <c r="BB534" s="46">
        <f t="shared" si="419"/>
        <v>167067</v>
      </c>
      <c r="BC534" s="45">
        <f t="shared" si="419"/>
        <v>323</v>
      </c>
      <c r="BD534" s="46">
        <f t="shared" si="419"/>
        <v>25364</v>
      </c>
      <c r="BE534" s="46">
        <f t="shared" si="419"/>
        <v>630920</v>
      </c>
    </row>
    <row r="535" spans="1:57" x14ac:dyDescent="0.25">
      <c r="A535" s="90" t="s">
        <v>42</v>
      </c>
      <c r="B535" s="562">
        <v>1998</v>
      </c>
      <c r="C535" s="27">
        <v>19.739999999999998</v>
      </c>
      <c r="D535" s="28">
        <v>2490</v>
      </c>
      <c r="E535" s="16">
        <f t="shared" si="400"/>
        <v>126.13981762917935</v>
      </c>
      <c r="F535" s="17">
        <f t="shared" ref="F535:F545" si="420">G535/C535</f>
        <v>5.0000000000000009</v>
      </c>
      <c r="G535" s="18">
        <v>98.7</v>
      </c>
      <c r="H535" s="19">
        <v>12450</v>
      </c>
      <c r="I535" s="18">
        <v>23</v>
      </c>
      <c r="J535" s="19">
        <v>1976</v>
      </c>
      <c r="K535" s="19">
        <v>49450</v>
      </c>
      <c r="L535" s="136">
        <v>47500</v>
      </c>
      <c r="M535" s="20" t="s">
        <v>8</v>
      </c>
      <c r="N535" s="21">
        <f t="shared" si="402"/>
        <v>6.3006072874493926</v>
      </c>
      <c r="O535" s="22">
        <f t="shared" si="403"/>
        <v>25.025303643724698</v>
      </c>
      <c r="P535" s="245">
        <f t="shared" si="404"/>
        <v>2505.0658561296859</v>
      </c>
      <c r="Q535" s="100">
        <f t="shared" ref="Q535:Q545" si="421">J535/D535</f>
        <v>0.79357429718875505</v>
      </c>
      <c r="R535" s="17">
        <f t="shared" ref="R535:R545" si="422">S535/C535</f>
        <v>45.000000000000014</v>
      </c>
      <c r="S535" s="24">
        <f t="shared" ref="S535:W545" si="423">G535+S484</f>
        <v>888.30000000000018</v>
      </c>
      <c r="T535" s="25">
        <f t="shared" si="423"/>
        <v>112050</v>
      </c>
      <c r="U535" s="24">
        <f t="shared" si="423"/>
        <v>214</v>
      </c>
      <c r="V535" s="25">
        <f t="shared" si="423"/>
        <v>19070</v>
      </c>
      <c r="W535" s="25">
        <f t="shared" si="423"/>
        <v>465930</v>
      </c>
      <c r="X535" s="72">
        <f t="shared" si="414"/>
        <v>444880</v>
      </c>
      <c r="Y535" s="131" t="s">
        <v>8</v>
      </c>
      <c r="Z535" s="21">
        <f t="shared" si="408"/>
        <v>5.875721027792344</v>
      </c>
      <c r="AA535" s="22">
        <f t="shared" si="409"/>
        <v>24.432616675406397</v>
      </c>
      <c r="AB535" s="103">
        <f t="shared" si="410"/>
        <v>23603.343465045593</v>
      </c>
      <c r="AC535" s="106">
        <f t="shared" ref="AC535:AC545" si="424">V535/D535</f>
        <v>7.6586345381526106</v>
      </c>
      <c r="AW535" s="27">
        <v>19.739999999999998</v>
      </c>
      <c r="AX535" s="28">
        <v>2490</v>
      </c>
      <c r="AY535" s="16">
        <f t="shared" si="412"/>
        <v>126.13981762917935</v>
      </c>
      <c r="AZ535" s="17">
        <f t="shared" ref="AZ535:AZ545" si="425">BA535/AW535</f>
        <v>5.0000000000000009</v>
      </c>
      <c r="BA535" s="18">
        <v>98.7</v>
      </c>
      <c r="BB535" s="19">
        <v>12450</v>
      </c>
      <c r="BC535" s="18">
        <v>23</v>
      </c>
      <c r="BD535" s="19">
        <v>1976</v>
      </c>
      <c r="BE535" s="19">
        <v>49190</v>
      </c>
    </row>
    <row r="536" spans="1:57" x14ac:dyDescent="0.25">
      <c r="A536" s="89" t="s">
        <v>43</v>
      </c>
      <c r="B536" s="563"/>
      <c r="C536" s="228">
        <v>22.16</v>
      </c>
      <c r="D536" s="229">
        <v>2704</v>
      </c>
      <c r="E536" s="230">
        <f t="shared" si="400"/>
        <v>122.02166064981949</v>
      </c>
      <c r="F536" s="231">
        <f t="shared" si="420"/>
        <v>5</v>
      </c>
      <c r="G536" s="232">
        <v>110.8</v>
      </c>
      <c r="H536" s="233">
        <v>13520</v>
      </c>
      <c r="I536" s="232">
        <v>25</v>
      </c>
      <c r="J536" s="233">
        <v>1890</v>
      </c>
      <c r="K536" s="233">
        <v>45880</v>
      </c>
      <c r="L536" s="135">
        <v>44070</v>
      </c>
      <c r="M536" s="67" t="s">
        <v>8</v>
      </c>
      <c r="N536" s="68">
        <f t="shared" si="402"/>
        <v>7.1534391534391535</v>
      </c>
      <c r="O536" s="69">
        <f t="shared" si="403"/>
        <v>24.275132275132275</v>
      </c>
      <c r="P536" s="287">
        <f t="shared" si="404"/>
        <v>2070.3971119133575</v>
      </c>
      <c r="Q536" s="100">
        <f t="shared" si="421"/>
        <v>0.69896449704142016</v>
      </c>
      <c r="R536" s="64">
        <f t="shared" si="422"/>
        <v>44.638989169675085</v>
      </c>
      <c r="S536" s="71">
        <f t="shared" si="423"/>
        <v>989.19999999999993</v>
      </c>
      <c r="T536" s="72">
        <f t="shared" si="423"/>
        <v>120668</v>
      </c>
      <c r="U536" s="71">
        <f t="shared" si="423"/>
        <v>244</v>
      </c>
      <c r="V536" s="72">
        <f t="shared" si="423"/>
        <v>21623</v>
      </c>
      <c r="W536" s="72">
        <f t="shared" si="423"/>
        <v>498440</v>
      </c>
      <c r="X536" s="72">
        <f t="shared" si="414"/>
        <v>475670</v>
      </c>
      <c r="Y536" s="67" t="s">
        <v>8</v>
      </c>
      <c r="Z536" s="21">
        <f t="shared" si="408"/>
        <v>5.58053924062341</v>
      </c>
      <c r="AA536" s="22">
        <f t="shared" si="409"/>
        <v>23.051380474494749</v>
      </c>
      <c r="AB536" s="103">
        <f t="shared" si="410"/>
        <v>22492.7797833935</v>
      </c>
      <c r="AC536" s="106">
        <f t="shared" si="424"/>
        <v>7.996671597633136</v>
      </c>
      <c r="AW536" s="228">
        <v>22.16</v>
      </c>
      <c r="AX536" s="229">
        <v>2704</v>
      </c>
      <c r="AY536" s="230">
        <f t="shared" si="412"/>
        <v>122.02166064981949</v>
      </c>
      <c r="AZ536" s="231">
        <f t="shared" si="425"/>
        <v>5</v>
      </c>
      <c r="BA536" s="232">
        <v>110.8</v>
      </c>
      <c r="BB536" s="233">
        <v>13520</v>
      </c>
      <c r="BC536" s="232">
        <v>25</v>
      </c>
      <c r="BD536" s="233">
        <v>1890</v>
      </c>
      <c r="BE536" s="233">
        <v>45500</v>
      </c>
    </row>
    <row r="537" spans="1:57" x14ac:dyDescent="0.25">
      <c r="A537" s="90" t="s">
        <v>44</v>
      </c>
      <c r="B537" s="563"/>
      <c r="C537" s="222">
        <v>13.09</v>
      </c>
      <c r="D537" s="223">
        <v>1518</v>
      </c>
      <c r="E537" s="224">
        <f t="shared" si="400"/>
        <v>115.96638655462185</v>
      </c>
      <c r="F537" s="225">
        <f t="shared" si="420"/>
        <v>5</v>
      </c>
      <c r="G537" s="226">
        <v>65.45</v>
      </c>
      <c r="H537" s="227">
        <v>7590</v>
      </c>
      <c r="I537" s="226">
        <v>15</v>
      </c>
      <c r="J537" s="227">
        <v>1273</v>
      </c>
      <c r="K537" s="227">
        <v>30790</v>
      </c>
      <c r="L537" s="136">
        <v>29570</v>
      </c>
      <c r="M537" s="20" t="s">
        <v>8</v>
      </c>
      <c r="N537" s="21">
        <f t="shared" si="402"/>
        <v>5.9622937941869596</v>
      </c>
      <c r="O537" s="22">
        <f t="shared" si="403"/>
        <v>24.186959937156324</v>
      </c>
      <c r="P537" s="245">
        <f t="shared" si="404"/>
        <v>2352.1772345301756</v>
      </c>
      <c r="Q537" s="100">
        <f t="shared" si="421"/>
        <v>0.83860342555994727</v>
      </c>
      <c r="R537" s="17">
        <f t="shared" si="422"/>
        <v>44.236058059587478</v>
      </c>
      <c r="S537" s="24">
        <f t="shared" si="423"/>
        <v>579.05000000000007</v>
      </c>
      <c r="T537" s="25">
        <f t="shared" si="423"/>
        <v>67142</v>
      </c>
      <c r="U537" s="24">
        <f t="shared" si="423"/>
        <v>149</v>
      </c>
      <c r="V537" s="25">
        <f t="shared" si="423"/>
        <v>13596</v>
      </c>
      <c r="W537" s="25">
        <f t="shared" si="423"/>
        <v>312510</v>
      </c>
      <c r="X537" s="72">
        <f t="shared" si="414"/>
        <v>298410</v>
      </c>
      <c r="Y537" s="20" t="s">
        <v>8</v>
      </c>
      <c r="Z537" s="21">
        <f t="shared" si="408"/>
        <v>4.9383642247719921</v>
      </c>
      <c r="AA537" s="22">
        <f t="shared" si="409"/>
        <v>22.985436893203882</v>
      </c>
      <c r="AB537" s="103">
        <f t="shared" si="410"/>
        <v>23873.949579831933</v>
      </c>
      <c r="AC537" s="106">
        <f t="shared" si="424"/>
        <v>8.9565217391304355</v>
      </c>
      <c r="AW537" s="222">
        <v>13.09</v>
      </c>
      <c r="AX537" s="223">
        <v>1518</v>
      </c>
      <c r="AY537" s="224">
        <f t="shared" si="412"/>
        <v>115.96638655462185</v>
      </c>
      <c r="AZ537" s="225">
        <f t="shared" si="425"/>
        <v>5</v>
      </c>
      <c r="BA537" s="226">
        <v>65.45</v>
      </c>
      <c r="BB537" s="227">
        <v>7590</v>
      </c>
      <c r="BC537" s="226">
        <v>15</v>
      </c>
      <c r="BD537" s="227">
        <v>1273</v>
      </c>
      <c r="BE537" s="227">
        <v>30630</v>
      </c>
    </row>
    <row r="538" spans="1:57" x14ac:dyDescent="0.25">
      <c r="A538" s="90" t="s">
        <v>45</v>
      </c>
      <c r="B538" s="563"/>
      <c r="C538" s="222">
        <v>16.28</v>
      </c>
      <c r="D538" s="223">
        <v>1976</v>
      </c>
      <c r="E538" s="224">
        <f t="shared" si="400"/>
        <v>121.37592137592137</v>
      </c>
      <c r="F538" s="225">
        <f t="shared" si="420"/>
        <v>4</v>
      </c>
      <c r="G538" s="226">
        <v>65.12</v>
      </c>
      <c r="H538" s="227">
        <v>7904</v>
      </c>
      <c r="I538" s="226">
        <v>16</v>
      </c>
      <c r="J538" s="227">
        <v>1133</v>
      </c>
      <c r="K538" s="227">
        <v>27780</v>
      </c>
      <c r="L538" s="136">
        <v>26680</v>
      </c>
      <c r="M538" s="20" t="s">
        <v>8</v>
      </c>
      <c r="N538" s="21">
        <f t="shared" si="402"/>
        <v>6.9761694616063545</v>
      </c>
      <c r="O538" s="22">
        <f t="shared" si="403"/>
        <v>24.518976169461606</v>
      </c>
      <c r="P538" s="245">
        <f t="shared" si="404"/>
        <v>1706.3882063882063</v>
      </c>
      <c r="Q538" s="246">
        <f t="shared" si="421"/>
        <v>0.57338056680161942</v>
      </c>
      <c r="R538" s="225">
        <f t="shared" si="422"/>
        <v>44</v>
      </c>
      <c r="S538" s="247">
        <f t="shared" si="423"/>
        <v>716.32</v>
      </c>
      <c r="T538" s="248">
        <f t="shared" si="423"/>
        <v>86944</v>
      </c>
      <c r="U538" s="247">
        <f t="shared" si="423"/>
        <v>192</v>
      </c>
      <c r="V538" s="248">
        <f t="shared" si="423"/>
        <v>14629</v>
      </c>
      <c r="W538" s="248">
        <f t="shared" si="423"/>
        <v>353520</v>
      </c>
      <c r="X538" s="249">
        <f t="shared" si="414"/>
        <v>337620</v>
      </c>
      <c r="Y538" s="250" t="s">
        <v>8</v>
      </c>
      <c r="Z538" s="251">
        <f t="shared" si="408"/>
        <v>5.9432633809556359</v>
      </c>
      <c r="AA538" s="252">
        <f t="shared" si="409"/>
        <v>24.16569827055848</v>
      </c>
      <c r="AB538" s="195">
        <f t="shared" si="410"/>
        <v>21714.987714987714</v>
      </c>
      <c r="AC538" s="106">
        <f t="shared" si="424"/>
        <v>7.4033400809716596</v>
      </c>
      <c r="AW538" s="222">
        <v>16.28</v>
      </c>
      <c r="AX538" s="223">
        <v>1976</v>
      </c>
      <c r="AY538" s="224">
        <f t="shared" si="412"/>
        <v>121.37592137592137</v>
      </c>
      <c r="AZ538" s="225">
        <f t="shared" si="425"/>
        <v>4</v>
      </c>
      <c r="BA538" s="226">
        <v>65.12</v>
      </c>
      <c r="BB538" s="227">
        <v>7904</v>
      </c>
      <c r="BC538" s="226">
        <v>16</v>
      </c>
      <c r="BD538" s="227">
        <v>1133</v>
      </c>
      <c r="BE538" s="227">
        <v>27640</v>
      </c>
    </row>
    <row r="539" spans="1:57" x14ac:dyDescent="0.25">
      <c r="A539" s="90" t="s">
        <v>46</v>
      </c>
      <c r="B539" s="563"/>
      <c r="C539" s="222">
        <v>18.239999999999998</v>
      </c>
      <c r="D539" s="223">
        <v>2462</v>
      </c>
      <c r="E539" s="224">
        <f t="shared" si="400"/>
        <v>134.9780701754386</v>
      </c>
      <c r="F539" s="225">
        <f t="shared" si="420"/>
        <v>5.0000000000000009</v>
      </c>
      <c r="G539" s="226">
        <v>91.2</v>
      </c>
      <c r="H539" s="227">
        <v>12310</v>
      </c>
      <c r="I539" s="226">
        <v>24</v>
      </c>
      <c r="J539" s="227">
        <v>1667</v>
      </c>
      <c r="K539" s="227">
        <v>43560</v>
      </c>
      <c r="L539" s="136">
        <v>41840</v>
      </c>
      <c r="M539" s="20" t="s">
        <v>8</v>
      </c>
      <c r="N539" s="21">
        <f t="shared" si="402"/>
        <v>7.3845230953809242</v>
      </c>
      <c r="O539" s="22">
        <f t="shared" si="403"/>
        <v>26.130773845230955</v>
      </c>
      <c r="P539" s="245">
        <f t="shared" si="404"/>
        <v>2388.1578947368425</v>
      </c>
      <c r="Q539" s="246">
        <f t="shared" si="421"/>
        <v>0.67709179528838348</v>
      </c>
      <c r="R539" s="225">
        <f t="shared" si="422"/>
        <v>45.000000000000007</v>
      </c>
      <c r="S539" s="247">
        <f t="shared" si="423"/>
        <v>820.80000000000007</v>
      </c>
      <c r="T539" s="248">
        <f t="shared" si="423"/>
        <v>110790</v>
      </c>
      <c r="U539" s="247">
        <f t="shared" si="423"/>
        <v>221</v>
      </c>
      <c r="V539" s="248">
        <f t="shared" si="423"/>
        <v>16731</v>
      </c>
      <c r="W539" s="248">
        <f t="shared" si="423"/>
        <v>415180</v>
      </c>
      <c r="X539" s="249">
        <f t="shared" si="414"/>
        <v>396540</v>
      </c>
      <c r="Y539" s="250" t="s">
        <v>8</v>
      </c>
      <c r="Z539" s="251">
        <f t="shared" si="408"/>
        <v>6.6218396987627761</v>
      </c>
      <c r="AA539" s="252">
        <f t="shared" si="409"/>
        <v>24.815014045783276</v>
      </c>
      <c r="AB539" s="195">
        <f t="shared" si="410"/>
        <v>22762.061403508775</v>
      </c>
      <c r="AC539" s="106">
        <f t="shared" si="424"/>
        <v>6.7956945572705116</v>
      </c>
      <c r="AW539" s="222">
        <v>18.239999999999998</v>
      </c>
      <c r="AX539" s="223">
        <v>2462</v>
      </c>
      <c r="AY539" s="224">
        <f t="shared" si="412"/>
        <v>134.9780701754386</v>
      </c>
      <c r="AZ539" s="225">
        <f t="shared" si="425"/>
        <v>5.0000000000000009</v>
      </c>
      <c r="BA539" s="226">
        <v>91.2</v>
      </c>
      <c r="BB539" s="227">
        <v>12310</v>
      </c>
      <c r="BC539" s="226">
        <v>24</v>
      </c>
      <c r="BD539" s="227">
        <v>1667</v>
      </c>
      <c r="BE539" s="227">
        <v>43340</v>
      </c>
    </row>
    <row r="540" spans="1:57" x14ac:dyDescent="0.25">
      <c r="A540" s="90" t="s">
        <v>47</v>
      </c>
      <c r="B540" s="563"/>
      <c r="C540" s="222">
        <v>16.23</v>
      </c>
      <c r="D540" s="223">
        <v>2247</v>
      </c>
      <c r="E540" s="224">
        <f t="shared" si="400"/>
        <v>138.44731977818853</v>
      </c>
      <c r="F540" s="225">
        <f t="shared" si="420"/>
        <v>5</v>
      </c>
      <c r="G540" s="226">
        <v>81.150000000000006</v>
      </c>
      <c r="H540" s="227">
        <v>11235</v>
      </c>
      <c r="I540" s="226">
        <v>21</v>
      </c>
      <c r="J540" s="227">
        <v>1593</v>
      </c>
      <c r="K540" s="227">
        <v>39000</v>
      </c>
      <c r="L540" s="136">
        <v>37460</v>
      </c>
      <c r="M540" s="20" t="s">
        <v>8</v>
      </c>
      <c r="N540" s="21">
        <f t="shared" si="402"/>
        <v>7.0527306967984931</v>
      </c>
      <c r="O540" s="22">
        <f t="shared" si="403"/>
        <v>24.482109227871941</v>
      </c>
      <c r="P540" s="245">
        <f t="shared" si="404"/>
        <v>2402.9574861367837</v>
      </c>
      <c r="Q540" s="246">
        <f t="shared" si="421"/>
        <v>0.70894526034712946</v>
      </c>
      <c r="R540" s="225">
        <f t="shared" si="422"/>
        <v>44.75354282193468</v>
      </c>
      <c r="S540" s="247">
        <f t="shared" si="423"/>
        <v>726.34999999999991</v>
      </c>
      <c r="T540" s="248">
        <f t="shared" si="423"/>
        <v>100541</v>
      </c>
      <c r="U540" s="247">
        <f t="shared" si="423"/>
        <v>195</v>
      </c>
      <c r="V540" s="248">
        <f t="shared" si="423"/>
        <v>16309</v>
      </c>
      <c r="W540" s="248">
        <f t="shared" si="423"/>
        <v>384500</v>
      </c>
      <c r="X540" s="249">
        <f t="shared" si="414"/>
        <v>367160</v>
      </c>
      <c r="Y540" s="250" t="s">
        <v>8</v>
      </c>
      <c r="Z540" s="251">
        <f t="shared" si="408"/>
        <v>6.1647556563860446</v>
      </c>
      <c r="AA540" s="252">
        <f t="shared" si="409"/>
        <v>23.575939665215525</v>
      </c>
      <c r="AB540" s="195">
        <f t="shared" si="410"/>
        <v>23690.696241528032</v>
      </c>
      <c r="AC540" s="106">
        <f t="shared" si="424"/>
        <v>7.2581219403649309</v>
      </c>
      <c r="AW540" s="222">
        <v>16.23</v>
      </c>
      <c r="AX540" s="223">
        <v>2247</v>
      </c>
      <c r="AY540" s="224">
        <f t="shared" si="412"/>
        <v>138.44731977818853</v>
      </c>
      <c r="AZ540" s="225">
        <f t="shared" si="425"/>
        <v>5</v>
      </c>
      <c r="BA540" s="226">
        <v>81.150000000000006</v>
      </c>
      <c r="BB540" s="227">
        <v>11235</v>
      </c>
      <c r="BC540" s="226">
        <v>21</v>
      </c>
      <c r="BD540" s="227">
        <v>1593</v>
      </c>
      <c r="BE540" s="227">
        <v>38800</v>
      </c>
    </row>
    <row r="541" spans="1:57" x14ac:dyDescent="0.25">
      <c r="A541" s="90" t="s">
        <v>48</v>
      </c>
      <c r="B541" s="563"/>
      <c r="C541" s="222">
        <v>3.23</v>
      </c>
      <c r="D541" s="223">
        <v>402</v>
      </c>
      <c r="E541" s="224">
        <f t="shared" si="400"/>
        <v>124.45820433436532</v>
      </c>
      <c r="F541" s="225">
        <f t="shared" si="420"/>
        <v>5</v>
      </c>
      <c r="G541" s="226">
        <v>16.149999999999999</v>
      </c>
      <c r="H541" s="227">
        <v>2010</v>
      </c>
      <c r="I541" s="226">
        <v>5</v>
      </c>
      <c r="J541" s="227">
        <v>309</v>
      </c>
      <c r="K541" s="227">
        <v>7820</v>
      </c>
      <c r="L541" s="136">
        <v>7510</v>
      </c>
      <c r="M541" s="20" t="s">
        <v>8</v>
      </c>
      <c r="N541" s="21">
        <f t="shared" si="402"/>
        <v>6.5048543689320386</v>
      </c>
      <c r="O541" s="22">
        <f t="shared" si="403"/>
        <v>25.307443365695793</v>
      </c>
      <c r="P541" s="245">
        <f t="shared" si="404"/>
        <v>2421.0526315789475</v>
      </c>
      <c r="Q541" s="246">
        <f t="shared" si="421"/>
        <v>0.76865671641791045</v>
      </c>
      <c r="R541" s="225">
        <f t="shared" si="422"/>
        <v>45</v>
      </c>
      <c r="S541" s="247">
        <f t="shared" si="423"/>
        <v>145.35</v>
      </c>
      <c r="T541" s="248">
        <f t="shared" si="423"/>
        <v>18090</v>
      </c>
      <c r="U541" s="247">
        <f t="shared" si="423"/>
        <v>45</v>
      </c>
      <c r="V541" s="248">
        <f t="shared" si="423"/>
        <v>3263</v>
      </c>
      <c r="W541" s="248">
        <f t="shared" si="423"/>
        <v>78190</v>
      </c>
      <c r="X541" s="249">
        <f t="shared" si="414"/>
        <v>74700</v>
      </c>
      <c r="Y541" s="250" t="s">
        <v>8</v>
      </c>
      <c r="Z541" s="251">
        <f t="shared" si="408"/>
        <v>5.5439779344161817</v>
      </c>
      <c r="AA541" s="252">
        <f t="shared" si="409"/>
        <v>23.962611094085197</v>
      </c>
      <c r="AB541" s="195">
        <f t="shared" si="410"/>
        <v>24207.430340557275</v>
      </c>
      <c r="AC541" s="106">
        <f t="shared" si="424"/>
        <v>8.1169154228855724</v>
      </c>
      <c r="AW541" s="222">
        <v>3.23</v>
      </c>
      <c r="AX541" s="223">
        <v>402</v>
      </c>
      <c r="AY541" s="224">
        <f t="shared" si="412"/>
        <v>124.45820433436532</v>
      </c>
      <c r="AZ541" s="225">
        <f t="shared" si="425"/>
        <v>5</v>
      </c>
      <c r="BA541" s="226">
        <v>16.149999999999999</v>
      </c>
      <c r="BB541" s="227">
        <v>2010</v>
      </c>
      <c r="BC541" s="226">
        <v>5</v>
      </c>
      <c r="BD541" s="227">
        <v>309</v>
      </c>
      <c r="BE541" s="227">
        <v>7770</v>
      </c>
    </row>
    <row r="542" spans="1:57" x14ac:dyDescent="0.25">
      <c r="A542" s="90" t="s">
        <v>49</v>
      </c>
      <c r="B542" s="563"/>
      <c r="C542" s="222">
        <v>8.82</v>
      </c>
      <c r="D542" s="223">
        <v>1152</v>
      </c>
      <c r="E542" s="224">
        <f t="shared" si="400"/>
        <v>130.61224489795919</v>
      </c>
      <c r="F542" s="225">
        <f t="shared" si="420"/>
        <v>5</v>
      </c>
      <c r="G542" s="226">
        <v>44.1</v>
      </c>
      <c r="H542" s="227">
        <v>5760</v>
      </c>
      <c r="I542" s="226">
        <v>10</v>
      </c>
      <c r="J542" s="227">
        <v>731</v>
      </c>
      <c r="K542" s="227">
        <v>18800</v>
      </c>
      <c r="L542" s="136">
        <v>18060</v>
      </c>
      <c r="M542" s="20" t="s">
        <v>8</v>
      </c>
      <c r="N542" s="21">
        <f t="shared" si="402"/>
        <v>7.8796169630642954</v>
      </c>
      <c r="O542" s="22">
        <f t="shared" si="403"/>
        <v>25.718194254445965</v>
      </c>
      <c r="P542" s="245">
        <f t="shared" si="404"/>
        <v>2131.5192743764173</v>
      </c>
      <c r="Q542" s="246">
        <f t="shared" si="421"/>
        <v>0.63454861111111116</v>
      </c>
      <c r="R542" s="225">
        <f t="shared" si="422"/>
        <v>45.000000000000007</v>
      </c>
      <c r="S542" s="247">
        <f t="shared" si="423"/>
        <v>396.90000000000009</v>
      </c>
      <c r="T542" s="248">
        <f t="shared" si="423"/>
        <v>51840</v>
      </c>
      <c r="U542" s="247">
        <f t="shared" si="423"/>
        <v>92</v>
      </c>
      <c r="V542" s="248">
        <f t="shared" si="423"/>
        <v>7555</v>
      </c>
      <c r="W542" s="248">
        <f t="shared" si="423"/>
        <v>185520</v>
      </c>
      <c r="X542" s="249">
        <f t="shared" si="414"/>
        <v>177190</v>
      </c>
      <c r="Y542" s="250" t="s">
        <v>8</v>
      </c>
      <c r="Z542" s="251">
        <f t="shared" si="408"/>
        <v>6.8616810059563207</v>
      </c>
      <c r="AA542" s="252">
        <f t="shared" si="409"/>
        <v>24.555923229649238</v>
      </c>
      <c r="AB542" s="195">
        <f t="shared" si="410"/>
        <v>21034.013605442175</v>
      </c>
      <c r="AC542" s="106">
        <f t="shared" si="424"/>
        <v>6.5581597222222223</v>
      </c>
      <c r="AW542" s="222">
        <v>8.82</v>
      </c>
      <c r="AX542" s="223">
        <v>1152</v>
      </c>
      <c r="AY542" s="224">
        <f t="shared" si="412"/>
        <v>130.61224489795919</v>
      </c>
      <c r="AZ542" s="225">
        <f t="shared" si="425"/>
        <v>5</v>
      </c>
      <c r="BA542" s="226">
        <v>44.1</v>
      </c>
      <c r="BB542" s="227">
        <v>5760</v>
      </c>
      <c r="BC542" s="226">
        <v>10</v>
      </c>
      <c r="BD542" s="227">
        <v>731</v>
      </c>
      <c r="BE542" s="227">
        <v>18700</v>
      </c>
    </row>
    <row r="543" spans="1:57" x14ac:dyDescent="0.25">
      <c r="A543" s="90" t="s">
        <v>50</v>
      </c>
      <c r="B543" s="563"/>
      <c r="C543" s="222">
        <v>11.54</v>
      </c>
      <c r="D543" s="223">
        <v>1448</v>
      </c>
      <c r="E543" s="224">
        <f t="shared" si="400"/>
        <v>125.47660311958407</v>
      </c>
      <c r="F543" s="225">
        <f t="shared" si="420"/>
        <v>5.0000000000000009</v>
      </c>
      <c r="G543" s="226">
        <v>57.7</v>
      </c>
      <c r="H543" s="227">
        <v>7240</v>
      </c>
      <c r="I543" s="226">
        <v>14</v>
      </c>
      <c r="J543" s="227">
        <v>1055</v>
      </c>
      <c r="K543" s="227">
        <v>26660</v>
      </c>
      <c r="L543" s="136">
        <v>25610</v>
      </c>
      <c r="M543" s="20" t="s">
        <v>8</v>
      </c>
      <c r="N543" s="21">
        <f t="shared" si="402"/>
        <v>6.8625592417061609</v>
      </c>
      <c r="O543" s="22">
        <f t="shared" si="403"/>
        <v>25.270142180094787</v>
      </c>
      <c r="P543" s="245">
        <f t="shared" si="404"/>
        <v>2310.2253032928943</v>
      </c>
      <c r="Q543" s="246">
        <f t="shared" si="421"/>
        <v>0.72859116022099446</v>
      </c>
      <c r="R543" s="225">
        <f t="shared" si="422"/>
        <v>45.000000000000007</v>
      </c>
      <c r="S543" s="247">
        <f t="shared" si="423"/>
        <v>519.30000000000007</v>
      </c>
      <c r="T543" s="248">
        <f t="shared" si="423"/>
        <v>65160</v>
      </c>
      <c r="U543" s="247">
        <f t="shared" si="423"/>
        <v>131</v>
      </c>
      <c r="V543" s="248">
        <f t="shared" si="423"/>
        <v>10944</v>
      </c>
      <c r="W543" s="248">
        <f t="shared" si="423"/>
        <v>267950</v>
      </c>
      <c r="X543" s="249">
        <f t="shared" si="414"/>
        <v>255910</v>
      </c>
      <c r="Y543" s="250" t="s">
        <v>8</v>
      </c>
      <c r="Z543" s="251">
        <f t="shared" si="408"/>
        <v>5.9539473684210522</v>
      </c>
      <c r="AA543" s="252">
        <f t="shared" si="409"/>
        <v>24.483735380116958</v>
      </c>
      <c r="AB543" s="195">
        <f t="shared" si="410"/>
        <v>23219.237435008668</v>
      </c>
      <c r="AC543" s="106">
        <f t="shared" si="424"/>
        <v>7.5580110497237571</v>
      </c>
      <c r="AW543" s="222">
        <v>11.54</v>
      </c>
      <c r="AX543" s="223">
        <v>1448</v>
      </c>
      <c r="AY543" s="224">
        <f t="shared" si="412"/>
        <v>125.47660311958407</v>
      </c>
      <c r="AZ543" s="225">
        <f t="shared" si="425"/>
        <v>5.0000000000000009</v>
      </c>
      <c r="BA543" s="226">
        <v>57.7</v>
      </c>
      <c r="BB543" s="227">
        <v>7240</v>
      </c>
      <c r="BC543" s="226">
        <v>14</v>
      </c>
      <c r="BD543" s="227">
        <v>1055</v>
      </c>
      <c r="BE543" s="227">
        <v>26520</v>
      </c>
    </row>
    <row r="544" spans="1:57" x14ac:dyDescent="0.25">
      <c r="A544" s="90" t="s">
        <v>51</v>
      </c>
      <c r="B544" s="563"/>
      <c r="C544" s="222">
        <v>19.36</v>
      </c>
      <c r="D544" s="223">
        <v>2442</v>
      </c>
      <c r="E544" s="224">
        <f t="shared" si="400"/>
        <v>126.13636363636364</v>
      </c>
      <c r="F544" s="225">
        <f t="shared" si="420"/>
        <v>4</v>
      </c>
      <c r="G544" s="226">
        <v>77.44</v>
      </c>
      <c r="H544" s="227">
        <v>9768</v>
      </c>
      <c r="I544" s="226">
        <v>20</v>
      </c>
      <c r="J544" s="227">
        <v>1415</v>
      </c>
      <c r="K544" s="227">
        <v>34810</v>
      </c>
      <c r="L544" s="136">
        <v>33430</v>
      </c>
      <c r="M544" s="20" t="s">
        <v>8</v>
      </c>
      <c r="N544" s="21">
        <f t="shared" si="402"/>
        <v>6.9031802120141341</v>
      </c>
      <c r="O544" s="22">
        <f t="shared" si="403"/>
        <v>24.600706713780919</v>
      </c>
      <c r="P544" s="245">
        <f t="shared" si="404"/>
        <v>1798.0371900826447</v>
      </c>
      <c r="Q544" s="246">
        <f t="shared" si="421"/>
        <v>0.57944307944307949</v>
      </c>
      <c r="R544" s="225">
        <f t="shared" si="422"/>
        <v>44</v>
      </c>
      <c r="S544" s="247">
        <f t="shared" si="423"/>
        <v>851.83999999999992</v>
      </c>
      <c r="T544" s="248">
        <f t="shared" si="423"/>
        <v>107448</v>
      </c>
      <c r="U544" s="247">
        <f t="shared" si="423"/>
        <v>218</v>
      </c>
      <c r="V544" s="248">
        <f t="shared" si="423"/>
        <v>17743</v>
      </c>
      <c r="W544" s="248">
        <f t="shared" si="423"/>
        <v>426850</v>
      </c>
      <c r="X544" s="249">
        <f t="shared" si="414"/>
        <v>409730</v>
      </c>
      <c r="Y544" s="250" t="s">
        <v>8</v>
      </c>
      <c r="Z544" s="251">
        <f t="shared" si="408"/>
        <v>6.0557966522008684</v>
      </c>
      <c r="AA544" s="252">
        <f t="shared" si="409"/>
        <v>24.05737473933382</v>
      </c>
      <c r="AB544" s="195">
        <f t="shared" si="410"/>
        <v>22048.037190082647</v>
      </c>
      <c r="AC544" s="106">
        <f t="shared" si="424"/>
        <v>7.2657657657657655</v>
      </c>
      <c r="AW544" s="222">
        <v>19.36</v>
      </c>
      <c r="AX544" s="223">
        <v>2442</v>
      </c>
      <c r="AY544" s="224">
        <f t="shared" si="412"/>
        <v>126.13636363636364</v>
      </c>
      <c r="AZ544" s="225">
        <f t="shared" si="425"/>
        <v>4</v>
      </c>
      <c r="BA544" s="226">
        <v>77.44</v>
      </c>
      <c r="BB544" s="227">
        <v>9768</v>
      </c>
      <c r="BC544" s="226">
        <v>20</v>
      </c>
      <c r="BD544" s="227">
        <v>1415</v>
      </c>
      <c r="BE544" s="227">
        <v>34630</v>
      </c>
    </row>
    <row r="545" spans="1:57" x14ac:dyDescent="0.25">
      <c r="A545" s="94" t="s">
        <v>52</v>
      </c>
      <c r="B545" s="564"/>
      <c r="C545" s="234">
        <v>16.18</v>
      </c>
      <c r="D545" s="235">
        <v>2228</v>
      </c>
      <c r="E545" s="236">
        <f t="shared" si="400"/>
        <v>137.7008652657602</v>
      </c>
      <c r="F545" s="237">
        <f t="shared" si="420"/>
        <v>4</v>
      </c>
      <c r="G545" s="238">
        <v>64.72</v>
      </c>
      <c r="H545" s="239">
        <v>8912</v>
      </c>
      <c r="I545" s="238">
        <v>16</v>
      </c>
      <c r="J545" s="239">
        <v>1298</v>
      </c>
      <c r="K545" s="239">
        <v>30400</v>
      </c>
      <c r="L545" s="139">
        <v>29200</v>
      </c>
      <c r="M545" s="49" t="s">
        <v>8</v>
      </c>
      <c r="N545" s="37">
        <f t="shared" si="402"/>
        <v>6.8659476117103235</v>
      </c>
      <c r="O545" s="38">
        <f t="shared" si="403"/>
        <v>23.420647149460709</v>
      </c>
      <c r="P545" s="253">
        <f t="shared" si="404"/>
        <v>1878.8627935723116</v>
      </c>
      <c r="Q545" s="246">
        <f t="shared" si="421"/>
        <v>0.5825852782764811</v>
      </c>
      <c r="R545" s="237">
        <f t="shared" si="422"/>
        <v>44.000000000000007</v>
      </c>
      <c r="S545" s="254">
        <f t="shared" si="423"/>
        <v>711.92000000000007</v>
      </c>
      <c r="T545" s="255">
        <f t="shared" si="423"/>
        <v>98032</v>
      </c>
      <c r="U545" s="254">
        <f t="shared" si="423"/>
        <v>180</v>
      </c>
      <c r="V545" s="255">
        <f t="shared" si="423"/>
        <v>14553</v>
      </c>
      <c r="W545" s="255">
        <f t="shared" si="423"/>
        <v>334690</v>
      </c>
      <c r="X545" s="249">
        <f t="shared" si="414"/>
        <v>321110</v>
      </c>
      <c r="Y545" s="256" t="s">
        <v>8</v>
      </c>
      <c r="Z545" s="251">
        <f t="shared" si="408"/>
        <v>6.7362055933484504</v>
      </c>
      <c r="AA545" s="252">
        <f t="shared" si="409"/>
        <v>22.99800728372157</v>
      </c>
      <c r="AB545" s="195">
        <f t="shared" si="410"/>
        <v>20685.414091470953</v>
      </c>
      <c r="AC545" s="106">
        <f t="shared" si="424"/>
        <v>6.5318671454219031</v>
      </c>
      <c r="AW545" s="234">
        <v>16.18</v>
      </c>
      <c r="AX545" s="235">
        <v>2228</v>
      </c>
      <c r="AY545" s="236">
        <f t="shared" si="412"/>
        <v>137.7008652657602</v>
      </c>
      <c r="AZ545" s="237">
        <f t="shared" si="425"/>
        <v>4</v>
      </c>
      <c r="BA545" s="238">
        <v>64.72</v>
      </c>
      <c r="BB545" s="239">
        <v>8912</v>
      </c>
      <c r="BC545" s="238">
        <v>16</v>
      </c>
      <c r="BD545" s="239">
        <v>1298</v>
      </c>
      <c r="BE545" s="239">
        <v>30240</v>
      </c>
    </row>
    <row r="546" spans="1:57" x14ac:dyDescent="0.25">
      <c r="A546" s="92" t="s">
        <v>24</v>
      </c>
      <c r="B546" s="44"/>
      <c r="C546" s="45">
        <f>SUM(C535:C545)</f>
        <v>164.87</v>
      </c>
      <c r="D546" s="46">
        <f>SUM(D535:D545)</f>
        <v>21069</v>
      </c>
      <c r="E546" s="80">
        <f t="shared" si="400"/>
        <v>127.79159337659974</v>
      </c>
      <c r="F546" s="73"/>
      <c r="G546" s="45">
        <f>SUM(G535:G545)</f>
        <v>772.53</v>
      </c>
      <c r="H546" s="46">
        <f>SUM(H535:H545)</f>
        <v>98699</v>
      </c>
      <c r="I546" s="45">
        <f>SUM(I535:I545)</f>
        <v>189</v>
      </c>
      <c r="J546" s="46">
        <f>SUM(J535:J545)</f>
        <v>14340</v>
      </c>
      <c r="K546" s="46">
        <f>SUM(K535:K545)</f>
        <v>354950</v>
      </c>
      <c r="L546" s="46">
        <f t="shared" ref="L546" si="426">SUM(L535:L545)</f>
        <v>340930</v>
      </c>
      <c r="M546" s="74" t="s">
        <v>8</v>
      </c>
      <c r="N546" s="75">
        <f t="shared" si="402"/>
        <v>6.8827754532775449</v>
      </c>
      <c r="O546" s="76">
        <f t="shared" si="403"/>
        <v>24.752440725244071</v>
      </c>
      <c r="P546" s="77">
        <f t="shared" si="404"/>
        <v>2152.9083520349363</v>
      </c>
      <c r="Q546" s="101">
        <f>J546/D546</f>
        <v>0.68062081731453794</v>
      </c>
      <c r="R546" s="73"/>
      <c r="S546" s="45">
        <f>SUM(S535:S545)</f>
        <v>7345.3300000000008</v>
      </c>
      <c r="T546" s="46">
        <f>SUM(T535:T545)</f>
        <v>938705</v>
      </c>
      <c r="U546" s="45">
        <f>SUM(U535:U545)</f>
        <v>1881</v>
      </c>
      <c r="V546" s="46">
        <f t="shared" ref="V546:W546" si="427">SUM(V535:V545)</f>
        <v>156016</v>
      </c>
      <c r="W546" s="46">
        <f t="shared" si="427"/>
        <v>3723280</v>
      </c>
      <c r="X546" s="72">
        <f t="shared" si="414"/>
        <v>3558920</v>
      </c>
      <c r="Y546" s="74" t="s">
        <v>8</v>
      </c>
      <c r="Z546" s="75">
        <f t="shared" si="408"/>
        <v>6.0167226438314021</v>
      </c>
      <c r="AA546" s="76">
        <f t="shared" si="409"/>
        <v>23.864731822377191</v>
      </c>
      <c r="AB546" s="333">
        <f t="shared" si="410"/>
        <v>22583.126099351004</v>
      </c>
      <c r="AC546" s="107">
        <f>V546/D546</f>
        <v>7.4050026104703592</v>
      </c>
      <c r="AW546" s="45">
        <f>SUM(AW535:AW545)</f>
        <v>164.87</v>
      </c>
      <c r="AX546" s="46">
        <f>SUM(AX535:AX545)</f>
        <v>21069</v>
      </c>
      <c r="AY546" s="80">
        <f t="shared" si="412"/>
        <v>127.79159337659974</v>
      </c>
      <c r="AZ546" s="73"/>
      <c r="BA546" s="45">
        <f>SUM(BA535:BA545)</f>
        <v>772.53</v>
      </c>
      <c r="BB546" s="46">
        <f>SUM(BB535:BB545)</f>
        <v>98699</v>
      </c>
      <c r="BC546" s="45">
        <f>SUM(BC535:BC545)</f>
        <v>189</v>
      </c>
      <c r="BD546" s="46">
        <f>SUM(BD535:BD545)</f>
        <v>14340</v>
      </c>
      <c r="BE546" s="46">
        <f>SUM(BE535:BE545)</f>
        <v>352960</v>
      </c>
    </row>
    <row r="547" spans="1:57" x14ac:dyDescent="0.25">
      <c r="A547" s="117" t="s">
        <v>16</v>
      </c>
      <c r="B547" s="565">
        <v>2005</v>
      </c>
      <c r="C547" s="240">
        <v>5.16</v>
      </c>
      <c r="D547" s="241">
        <v>525</v>
      </c>
      <c r="E547" s="230">
        <f>D547/C547</f>
        <v>101.74418604651163</v>
      </c>
      <c r="F547" s="242">
        <f t="shared" ref="F547:F555" si="428">G547/C547</f>
        <v>4</v>
      </c>
      <c r="G547" s="243">
        <v>20.64</v>
      </c>
      <c r="H547" s="244">
        <v>2100</v>
      </c>
      <c r="I547" s="243">
        <v>4</v>
      </c>
      <c r="J547" s="244">
        <v>367</v>
      </c>
      <c r="K547" s="244">
        <v>8070</v>
      </c>
      <c r="L547" s="137">
        <v>7750</v>
      </c>
      <c r="M547" s="15" t="s">
        <v>8</v>
      </c>
      <c r="N547" s="86">
        <f t="shared" si="402"/>
        <v>5.7220708446866482</v>
      </c>
      <c r="O547" s="87">
        <f t="shared" si="403"/>
        <v>21.989100817438693</v>
      </c>
      <c r="P547" s="70">
        <f>K547/C547</f>
        <v>1563.953488372093</v>
      </c>
      <c r="Q547" s="100">
        <f t="shared" ref="Q547:Q557" si="429">J547/D547</f>
        <v>0.69904761904761903</v>
      </c>
      <c r="R547" s="14">
        <f t="shared" ref="R547:R555" si="430">S547/C547</f>
        <v>44</v>
      </c>
      <c r="S547" s="71">
        <f t="shared" ref="S547:X557" si="431">G547+S496</f>
        <v>227.04000000000002</v>
      </c>
      <c r="T547" s="72">
        <f t="shared" si="431"/>
        <v>23100</v>
      </c>
      <c r="U547" s="71">
        <f t="shared" si="431"/>
        <v>44</v>
      </c>
      <c r="V547" s="72">
        <f t="shared" si="431"/>
        <v>4028</v>
      </c>
      <c r="W547" s="72">
        <f t="shared" si="431"/>
        <v>82390</v>
      </c>
      <c r="X547" s="72">
        <f t="shared" si="414"/>
        <v>78690</v>
      </c>
      <c r="Y547" s="15" t="s">
        <v>8</v>
      </c>
      <c r="Z547" s="21">
        <f t="shared" si="408"/>
        <v>5.7348560079443889</v>
      </c>
      <c r="AA547" s="22">
        <f t="shared" si="409"/>
        <v>20.454319761668323</v>
      </c>
      <c r="AB547" s="195">
        <f t="shared" si="410"/>
        <v>15967.054263565891</v>
      </c>
      <c r="AC547" s="106">
        <f t="shared" ref="AC547:AC557" si="432">V547/D547</f>
        <v>7.6723809523809523</v>
      </c>
      <c r="AW547" s="240">
        <v>5.16</v>
      </c>
      <c r="AX547" s="241">
        <v>525</v>
      </c>
      <c r="AY547" s="230">
        <f>AX547/AW547</f>
        <v>101.74418604651163</v>
      </c>
      <c r="AZ547" s="242">
        <f t="shared" ref="AZ547:AZ555" si="433">BA547/AW547</f>
        <v>4</v>
      </c>
      <c r="BA547" s="243">
        <v>20.64</v>
      </c>
      <c r="BB547" s="244">
        <v>2100</v>
      </c>
      <c r="BC547" s="243">
        <v>4</v>
      </c>
      <c r="BD547" s="244">
        <v>367</v>
      </c>
      <c r="BE547" s="244">
        <v>8030</v>
      </c>
    </row>
    <row r="548" spans="1:57" x14ac:dyDescent="0.25">
      <c r="A548" s="90" t="s">
        <v>53</v>
      </c>
      <c r="B548" s="560"/>
      <c r="C548" s="222">
        <v>11.02</v>
      </c>
      <c r="D548" s="223">
        <v>1429</v>
      </c>
      <c r="E548" s="224">
        <f t="shared" ref="E548:E557" si="434">D548/C548</f>
        <v>129.67332123411978</v>
      </c>
      <c r="F548" s="225">
        <f t="shared" si="428"/>
        <v>4</v>
      </c>
      <c r="G548" s="226">
        <v>44.08</v>
      </c>
      <c r="H548" s="227">
        <v>5716</v>
      </c>
      <c r="I548" s="226">
        <v>12</v>
      </c>
      <c r="J548" s="227">
        <v>1028</v>
      </c>
      <c r="K548" s="227">
        <v>22730</v>
      </c>
      <c r="L548" s="136">
        <v>21830</v>
      </c>
      <c r="M548" s="20" t="s">
        <v>8</v>
      </c>
      <c r="N548" s="21">
        <f t="shared" si="402"/>
        <v>5.5603112840466924</v>
      </c>
      <c r="O548" s="22">
        <f t="shared" si="403"/>
        <v>22.110894941634243</v>
      </c>
      <c r="P548" s="245">
        <f t="shared" ref="P548:P557" si="435">K548/C548</f>
        <v>2062.6134301270417</v>
      </c>
      <c r="Q548" s="246">
        <f t="shared" si="429"/>
        <v>0.71938418474457666</v>
      </c>
      <c r="R548" s="225">
        <f t="shared" si="430"/>
        <v>44</v>
      </c>
      <c r="S548" s="247">
        <f t="shared" si="431"/>
        <v>484.88</v>
      </c>
      <c r="T548" s="248">
        <f t="shared" si="431"/>
        <v>62876</v>
      </c>
      <c r="U548" s="247">
        <f t="shared" si="431"/>
        <v>125</v>
      </c>
      <c r="V548" s="248">
        <f t="shared" si="431"/>
        <v>11147</v>
      </c>
      <c r="W548" s="248">
        <f t="shared" si="431"/>
        <v>236050</v>
      </c>
      <c r="X548" s="249">
        <f t="shared" si="414"/>
        <v>225430</v>
      </c>
      <c r="Y548" s="250" t="s">
        <v>8</v>
      </c>
      <c r="Z548" s="251">
        <f t="shared" si="408"/>
        <v>5.6406207948326905</v>
      </c>
      <c r="AA548" s="252">
        <f t="shared" si="409"/>
        <v>21.176101193146138</v>
      </c>
      <c r="AB548" s="195">
        <f t="shared" si="410"/>
        <v>21420.145190562613</v>
      </c>
      <c r="AC548" s="106">
        <f t="shared" si="432"/>
        <v>7.8005598320503848</v>
      </c>
      <c r="AW548" s="222">
        <v>11.02</v>
      </c>
      <c r="AX548" s="223">
        <v>1429</v>
      </c>
      <c r="AY548" s="224">
        <f t="shared" ref="AY548:AY557" si="436">AX548/AW548</f>
        <v>129.67332123411978</v>
      </c>
      <c r="AZ548" s="225">
        <f t="shared" si="433"/>
        <v>4</v>
      </c>
      <c r="BA548" s="226">
        <v>44.08</v>
      </c>
      <c r="BB548" s="227">
        <v>5716</v>
      </c>
      <c r="BC548" s="226">
        <v>12</v>
      </c>
      <c r="BD548" s="227">
        <v>1028</v>
      </c>
      <c r="BE548" s="227">
        <v>22610</v>
      </c>
    </row>
    <row r="549" spans="1:57" x14ac:dyDescent="0.25">
      <c r="A549" s="90" t="s">
        <v>54</v>
      </c>
      <c r="B549" s="560"/>
      <c r="C549" s="222">
        <v>4.38</v>
      </c>
      <c r="D549" s="223">
        <v>465</v>
      </c>
      <c r="E549" s="224">
        <f t="shared" si="434"/>
        <v>106.16438356164385</v>
      </c>
      <c r="F549" s="225">
        <f t="shared" si="428"/>
        <v>5</v>
      </c>
      <c r="G549" s="226">
        <v>21.9</v>
      </c>
      <c r="H549" s="227">
        <v>2325</v>
      </c>
      <c r="I549" s="226">
        <v>5</v>
      </c>
      <c r="J549" s="227">
        <v>483</v>
      </c>
      <c r="K549" s="227">
        <v>10540</v>
      </c>
      <c r="L549" s="136">
        <v>10120</v>
      </c>
      <c r="M549" s="20" t="s">
        <v>8</v>
      </c>
      <c r="N549" s="21">
        <f t="shared" si="402"/>
        <v>4.8136645962732922</v>
      </c>
      <c r="O549" s="22">
        <f t="shared" si="403"/>
        <v>21.821946169772257</v>
      </c>
      <c r="P549" s="245">
        <f t="shared" si="435"/>
        <v>2406.3926940639271</v>
      </c>
      <c r="Q549" s="246">
        <f t="shared" si="429"/>
        <v>1.0387096774193549</v>
      </c>
      <c r="R549" s="225">
        <f t="shared" si="430"/>
        <v>43.000000000000007</v>
      </c>
      <c r="S549" s="247">
        <f t="shared" si="431"/>
        <v>188.34000000000003</v>
      </c>
      <c r="T549" s="248">
        <f t="shared" si="431"/>
        <v>19995</v>
      </c>
      <c r="U549" s="247">
        <f t="shared" si="431"/>
        <v>46</v>
      </c>
      <c r="V549" s="248">
        <f t="shared" si="431"/>
        <v>4437</v>
      </c>
      <c r="W549" s="248">
        <f t="shared" si="431"/>
        <v>87890</v>
      </c>
      <c r="X549" s="249">
        <f t="shared" si="431"/>
        <v>83660</v>
      </c>
      <c r="Y549" s="250" t="s">
        <v>8</v>
      </c>
      <c r="Z549" s="251">
        <f t="shared" si="408"/>
        <v>4.5064232589587556</v>
      </c>
      <c r="AA549" s="252">
        <f t="shared" si="409"/>
        <v>19.808429118773947</v>
      </c>
      <c r="AB549" s="195">
        <f t="shared" si="410"/>
        <v>20066.210045662101</v>
      </c>
      <c r="AC549" s="106">
        <f t="shared" si="432"/>
        <v>9.5419354838709669</v>
      </c>
      <c r="AW549" s="222">
        <v>4.38</v>
      </c>
      <c r="AX549" s="223">
        <v>465</v>
      </c>
      <c r="AY549" s="224">
        <f t="shared" si="436"/>
        <v>106.16438356164385</v>
      </c>
      <c r="AZ549" s="225">
        <f t="shared" si="433"/>
        <v>5</v>
      </c>
      <c r="BA549" s="226">
        <v>21.9</v>
      </c>
      <c r="BB549" s="227">
        <v>2325</v>
      </c>
      <c r="BC549" s="226">
        <v>5</v>
      </c>
      <c r="BD549" s="227">
        <v>483</v>
      </c>
      <c r="BE549" s="227">
        <v>10480</v>
      </c>
    </row>
    <row r="550" spans="1:57" x14ac:dyDescent="0.25">
      <c r="A550" s="90" t="s">
        <v>17</v>
      </c>
      <c r="B550" s="560"/>
      <c r="C550" s="222">
        <v>9.39</v>
      </c>
      <c r="D550" s="223">
        <v>912</v>
      </c>
      <c r="E550" s="224">
        <f t="shared" si="434"/>
        <v>97.124600638977626</v>
      </c>
      <c r="F550" s="225">
        <f t="shared" si="428"/>
        <v>4</v>
      </c>
      <c r="G550" s="226">
        <v>37.56</v>
      </c>
      <c r="H550" s="227">
        <v>3648</v>
      </c>
      <c r="I550" s="226">
        <v>8</v>
      </c>
      <c r="J550" s="227">
        <v>540</v>
      </c>
      <c r="K550" s="227">
        <v>12210</v>
      </c>
      <c r="L550" s="136">
        <v>11730</v>
      </c>
      <c r="M550" s="20" t="s">
        <v>8</v>
      </c>
      <c r="N550" s="21">
        <f t="shared" si="402"/>
        <v>6.7555555555555555</v>
      </c>
      <c r="O550" s="22">
        <f t="shared" si="403"/>
        <v>22.611111111111111</v>
      </c>
      <c r="P550" s="245">
        <f t="shared" si="435"/>
        <v>1300.3194888178914</v>
      </c>
      <c r="Q550" s="246">
        <f t="shared" si="429"/>
        <v>0.59210526315789469</v>
      </c>
      <c r="R550" s="225">
        <f t="shared" si="430"/>
        <v>44</v>
      </c>
      <c r="S550" s="247">
        <f t="shared" si="431"/>
        <v>413.16</v>
      </c>
      <c r="T550" s="248">
        <f t="shared" si="431"/>
        <v>40128</v>
      </c>
      <c r="U550" s="247">
        <f t="shared" si="431"/>
        <v>93</v>
      </c>
      <c r="V550" s="248">
        <f t="shared" si="431"/>
        <v>7025</v>
      </c>
      <c r="W550" s="248">
        <f t="shared" si="431"/>
        <v>151540</v>
      </c>
      <c r="X550" s="249">
        <f t="shared" si="431"/>
        <v>144660</v>
      </c>
      <c r="Y550" s="250" t="s">
        <v>8</v>
      </c>
      <c r="Z550" s="251">
        <f t="shared" si="408"/>
        <v>5.7121708185053377</v>
      </c>
      <c r="AA550" s="252">
        <f t="shared" si="409"/>
        <v>21.571530249110321</v>
      </c>
      <c r="AB550" s="195">
        <f t="shared" si="410"/>
        <v>16138.445154419594</v>
      </c>
      <c r="AC550" s="106">
        <f t="shared" si="432"/>
        <v>7.7028508771929829</v>
      </c>
      <c r="AW550" s="222">
        <v>9.39</v>
      </c>
      <c r="AX550" s="223">
        <v>912</v>
      </c>
      <c r="AY550" s="224">
        <f t="shared" si="436"/>
        <v>97.124600638977626</v>
      </c>
      <c r="AZ550" s="225">
        <f t="shared" si="433"/>
        <v>4</v>
      </c>
      <c r="BA550" s="226">
        <v>37.56</v>
      </c>
      <c r="BB550" s="227">
        <v>3648</v>
      </c>
      <c r="BC550" s="226">
        <v>8</v>
      </c>
      <c r="BD550" s="227">
        <v>540</v>
      </c>
      <c r="BE550" s="227">
        <v>12150</v>
      </c>
    </row>
    <row r="551" spans="1:57" x14ac:dyDescent="0.25">
      <c r="A551" s="90" t="s">
        <v>55</v>
      </c>
      <c r="B551" s="560"/>
      <c r="C551" s="222">
        <v>4.76</v>
      </c>
      <c r="D551" s="223">
        <v>513</v>
      </c>
      <c r="E551" s="224">
        <f t="shared" si="434"/>
        <v>107.77310924369749</v>
      </c>
      <c r="F551" s="225">
        <f t="shared" si="428"/>
        <v>5</v>
      </c>
      <c r="G551" s="226">
        <v>23.8</v>
      </c>
      <c r="H551" s="227">
        <v>2565</v>
      </c>
      <c r="I551" s="226">
        <v>5</v>
      </c>
      <c r="J551" s="227">
        <v>442</v>
      </c>
      <c r="K551" s="227">
        <v>9620</v>
      </c>
      <c r="L551" s="136">
        <v>9240</v>
      </c>
      <c r="M551" s="20" t="s">
        <v>8</v>
      </c>
      <c r="N551" s="21">
        <f t="shared" si="402"/>
        <v>5.8031674208144794</v>
      </c>
      <c r="O551" s="22">
        <f t="shared" si="403"/>
        <v>21.764705882352942</v>
      </c>
      <c r="P551" s="245">
        <f t="shared" si="435"/>
        <v>2021.0084033613446</v>
      </c>
      <c r="Q551" s="246">
        <f t="shared" si="429"/>
        <v>0.86159844054580892</v>
      </c>
      <c r="R551" s="225">
        <f t="shared" si="430"/>
        <v>43</v>
      </c>
      <c r="S551" s="247">
        <f t="shared" si="431"/>
        <v>204.68</v>
      </c>
      <c r="T551" s="248">
        <f t="shared" si="431"/>
        <v>22059</v>
      </c>
      <c r="U551" s="247">
        <f t="shared" si="431"/>
        <v>47</v>
      </c>
      <c r="V551" s="248">
        <f t="shared" si="431"/>
        <v>4515</v>
      </c>
      <c r="W551" s="248">
        <f t="shared" si="431"/>
        <v>89800</v>
      </c>
      <c r="X551" s="249">
        <f t="shared" si="431"/>
        <v>85720</v>
      </c>
      <c r="Y551" s="250" t="s">
        <v>8</v>
      </c>
      <c r="Z551" s="251">
        <f t="shared" si="408"/>
        <v>4.8857142857142861</v>
      </c>
      <c r="AA551" s="252">
        <f t="shared" si="409"/>
        <v>19.889258028792913</v>
      </c>
      <c r="AB551" s="195">
        <f t="shared" si="410"/>
        <v>18865.546218487394</v>
      </c>
      <c r="AC551" s="106">
        <f t="shared" si="432"/>
        <v>8.8011695906432745</v>
      </c>
      <c r="AW551" s="222">
        <v>4.76</v>
      </c>
      <c r="AX551" s="223">
        <v>513</v>
      </c>
      <c r="AY551" s="224">
        <f t="shared" si="436"/>
        <v>107.77310924369749</v>
      </c>
      <c r="AZ551" s="225">
        <f t="shared" si="433"/>
        <v>5</v>
      </c>
      <c r="BA551" s="226">
        <v>23.8</v>
      </c>
      <c r="BB551" s="227">
        <v>2565</v>
      </c>
      <c r="BC551" s="226">
        <v>5</v>
      </c>
      <c r="BD551" s="227">
        <v>442</v>
      </c>
      <c r="BE551" s="227">
        <v>9570</v>
      </c>
    </row>
    <row r="552" spans="1:57" x14ac:dyDescent="0.25">
      <c r="A552" s="90" t="s">
        <v>56</v>
      </c>
      <c r="B552" s="560"/>
      <c r="C552" s="27">
        <v>0.86</v>
      </c>
      <c r="D552" s="28">
        <v>110</v>
      </c>
      <c r="E552" s="16">
        <f t="shared" si="434"/>
        <v>127.90697674418605</v>
      </c>
      <c r="F552" s="17">
        <f t="shared" si="428"/>
        <v>5</v>
      </c>
      <c r="G552" s="18">
        <v>4.3</v>
      </c>
      <c r="H552" s="19">
        <v>550</v>
      </c>
      <c r="I552" s="18">
        <v>5</v>
      </c>
      <c r="J552" s="19">
        <v>73</v>
      </c>
      <c r="K552" s="19">
        <v>1690</v>
      </c>
      <c r="L552" s="136">
        <v>1620</v>
      </c>
      <c r="M552" s="20" t="s">
        <v>8</v>
      </c>
      <c r="N552" s="21">
        <f t="shared" si="402"/>
        <v>7.5342465753424657</v>
      </c>
      <c r="O552" s="22">
        <f t="shared" si="403"/>
        <v>23.150684931506849</v>
      </c>
      <c r="P552" s="23">
        <f t="shared" si="435"/>
        <v>1965.1162790697674</v>
      </c>
      <c r="Q552" s="100">
        <f t="shared" si="429"/>
        <v>0.66363636363636369</v>
      </c>
      <c r="R552" s="17">
        <f t="shared" si="430"/>
        <v>44.999999999999993</v>
      </c>
      <c r="S552" s="24">
        <f t="shared" si="431"/>
        <v>38.699999999999996</v>
      </c>
      <c r="T552" s="25">
        <f t="shared" si="431"/>
        <v>4950</v>
      </c>
      <c r="U552" s="24">
        <f t="shared" si="431"/>
        <v>45</v>
      </c>
      <c r="V552" s="25">
        <f t="shared" si="431"/>
        <v>781</v>
      </c>
      <c r="W552" s="25">
        <f t="shared" si="431"/>
        <v>17380</v>
      </c>
      <c r="X552" s="72">
        <f t="shared" si="431"/>
        <v>16580</v>
      </c>
      <c r="Y552" s="20" t="s">
        <v>8</v>
      </c>
      <c r="Z552" s="21">
        <f t="shared" si="408"/>
        <v>6.3380281690140849</v>
      </c>
      <c r="AA552" s="22">
        <f t="shared" si="409"/>
        <v>22.253521126760564</v>
      </c>
      <c r="AB552" s="103">
        <f t="shared" si="410"/>
        <v>20209.302325581397</v>
      </c>
      <c r="AC552" s="106">
        <f t="shared" si="432"/>
        <v>7.1</v>
      </c>
      <c r="AW552" s="27">
        <v>0.86</v>
      </c>
      <c r="AX552" s="28">
        <v>110</v>
      </c>
      <c r="AY552" s="16">
        <f t="shared" si="436"/>
        <v>127.90697674418605</v>
      </c>
      <c r="AZ552" s="17">
        <f t="shared" si="433"/>
        <v>5</v>
      </c>
      <c r="BA552" s="18">
        <v>4.3</v>
      </c>
      <c r="BB552" s="19">
        <v>550</v>
      </c>
      <c r="BC552" s="18">
        <v>5</v>
      </c>
      <c r="BD552" s="19">
        <v>73</v>
      </c>
      <c r="BE552" s="19">
        <v>1680</v>
      </c>
    </row>
    <row r="553" spans="1:57" x14ac:dyDescent="0.25">
      <c r="A553" s="90" t="s">
        <v>20</v>
      </c>
      <c r="B553" s="560"/>
      <c r="C553" s="27">
        <v>10.08</v>
      </c>
      <c r="D553" s="28">
        <v>1160</v>
      </c>
      <c r="E553" s="16">
        <f t="shared" si="434"/>
        <v>115.07936507936508</v>
      </c>
      <c r="F553" s="17">
        <f t="shared" si="428"/>
        <v>4</v>
      </c>
      <c r="G553" s="18">
        <v>40.32</v>
      </c>
      <c r="H553" s="19">
        <v>4640</v>
      </c>
      <c r="I553" s="18">
        <v>9</v>
      </c>
      <c r="J553" s="19">
        <v>883</v>
      </c>
      <c r="K553" s="19">
        <v>18890</v>
      </c>
      <c r="L553" s="136">
        <v>18140</v>
      </c>
      <c r="M553" s="20" t="s">
        <v>8</v>
      </c>
      <c r="N553" s="21">
        <f t="shared" si="402"/>
        <v>5.2548131370328424</v>
      </c>
      <c r="O553" s="22">
        <f t="shared" si="403"/>
        <v>21.392978482446207</v>
      </c>
      <c r="P553" s="23">
        <f t="shared" si="435"/>
        <v>1874.0079365079364</v>
      </c>
      <c r="Q553" s="100">
        <f t="shared" si="429"/>
        <v>0.76120689655172413</v>
      </c>
      <c r="R553" s="17">
        <f t="shared" si="430"/>
        <v>43.999999999999993</v>
      </c>
      <c r="S553" s="24">
        <f t="shared" si="431"/>
        <v>443.51999999999992</v>
      </c>
      <c r="T553" s="25">
        <f t="shared" si="431"/>
        <v>51040</v>
      </c>
      <c r="U553" s="24">
        <f t="shared" si="431"/>
        <v>87</v>
      </c>
      <c r="V553" s="25">
        <f t="shared" si="431"/>
        <v>11001</v>
      </c>
      <c r="W553" s="25">
        <f t="shared" si="431"/>
        <v>224760</v>
      </c>
      <c r="X553" s="72">
        <f>L553+X502</f>
        <v>214650</v>
      </c>
      <c r="Y553" s="20" t="s">
        <v>8</v>
      </c>
      <c r="Z553" s="21">
        <f t="shared" si="408"/>
        <v>4.6395782201618037</v>
      </c>
      <c r="AA553" s="22">
        <f t="shared" si="409"/>
        <v>20.43086992091628</v>
      </c>
      <c r="AB553" s="103">
        <f t="shared" si="410"/>
        <v>22297.619047619046</v>
      </c>
      <c r="AC553" s="106">
        <f t="shared" si="432"/>
        <v>9.4836206896551722</v>
      </c>
      <c r="AW553" s="27">
        <v>10.08</v>
      </c>
      <c r="AX553" s="28">
        <v>1160</v>
      </c>
      <c r="AY553" s="16">
        <f t="shared" si="436"/>
        <v>115.07936507936508</v>
      </c>
      <c r="AZ553" s="17">
        <f t="shared" si="433"/>
        <v>4</v>
      </c>
      <c r="BA553" s="18">
        <v>40.32</v>
      </c>
      <c r="BB553" s="19">
        <v>4640</v>
      </c>
      <c r="BC553" s="18">
        <v>9</v>
      </c>
      <c r="BD553" s="19">
        <v>883</v>
      </c>
      <c r="BE553" s="19">
        <v>18790</v>
      </c>
    </row>
    <row r="554" spans="1:57" x14ac:dyDescent="0.25">
      <c r="A554" s="90" t="s">
        <v>19</v>
      </c>
      <c r="B554" s="560"/>
      <c r="C554" s="27">
        <v>10.83</v>
      </c>
      <c r="D554" s="28">
        <v>1290</v>
      </c>
      <c r="E554" s="16">
        <f t="shared" si="434"/>
        <v>119.11357340720221</v>
      </c>
      <c r="F554" s="17">
        <f t="shared" si="428"/>
        <v>4</v>
      </c>
      <c r="G554" s="18">
        <v>43.32</v>
      </c>
      <c r="H554" s="19">
        <v>5160</v>
      </c>
      <c r="I554" s="18">
        <v>8</v>
      </c>
      <c r="J554" s="19">
        <v>781</v>
      </c>
      <c r="K554" s="19">
        <v>16370</v>
      </c>
      <c r="L554" s="136">
        <v>15720</v>
      </c>
      <c r="M554" s="20" t="s">
        <v>8</v>
      </c>
      <c r="N554" s="21">
        <f t="shared" si="402"/>
        <v>6.6069142125480154</v>
      </c>
      <c r="O554" s="22">
        <f t="shared" si="403"/>
        <v>20.960307298335469</v>
      </c>
      <c r="P554" s="23">
        <f t="shared" si="435"/>
        <v>1511.5420129270544</v>
      </c>
      <c r="Q554" s="100">
        <f t="shared" si="429"/>
        <v>0.60542635658914734</v>
      </c>
      <c r="R554" s="17">
        <f t="shared" si="430"/>
        <v>43.999999999999993</v>
      </c>
      <c r="S554" s="24">
        <f t="shared" si="431"/>
        <v>476.51999999999992</v>
      </c>
      <c r="T554" s="25">
        <f t="shared" si="431"/>
        <v>56760</v>
      </c>
      <c r="U554" s="24">
        <f t="shared" si="431"/>
        <v>166</v>
      </c>
      <c r="V554" s="25">
        <f t="shared" si="431"/>
        <v>9301</v>
      </c>
      <c r="W554" s="25">
        <f t="shared" si="431"/>
        <v>187220</v>
      </c>
      <c r="X554" s="72">
        <f t="shared" si="431"/>
        <v>178880</v>
      </c>
      <c r="Y554" s="20" t="s">
        <v>8</v>
      </c>
      <c r="Z554" s="21">
        <f t="shared" si="408"/>
        <v>6.102569616170304</v>
      </c>
      <c r="AA554" s="22">
        <f t="shared" si="409"/>
        <v>20.129018385119881</v>
      </c>
      <c r="AB554" s="103">
        <f t="shared" si="410"/>
        <v>17287.165281625115</v>
      </c>
      <c r="AC554" s="106">
        <f t="shared" si="432"/>
        <v>7.210077519379845</v>
      </c>
      <c r="AW554" s="27">
        <v>10.83</v>
      </c>
      <c r="AX554" s="28">
        <v>1290</v>
      </c>
      <c r="AY554" s="16">
        <f t="shared" si="436"/>
        <v>119.11357340720221</v>
      </c>
      <c r="AZ554" s="17">
        <f t="shared" si="433"/>
        <v>4</v>
      </c>
      <c r="BA554" s="18">
        <v>43.32</v>
      </c>
      <c r="BB554" s="19">
        <v>5160</v>
      </c>
      <c r="BC554" s="18">
        <v>8</v>
      </c>
      <c r="BD554" s="19">
        <v>781</v>
      </c>
      <c r="BE554" s="19">
        <v>16290</v>
      </c>
    </row>
    <row r="555" spans="1:57" x14ac:dyDescent="0.25">
      <c r="A555" s="94" t="s">
        <v>21</v>
      </c>
      <c r="B555" s="566"/>
      <c r="C555" s="29">
        <v>0.83</v>
      </c>
      <c r="D555" s="30">
        <v>98</v>
      </c>
      <c r="E555" s="32">
        <f t="shared" si="434"/>
        <v>118.07228915662651</v>
      </c>
      <c r="F555" s="7">
        <f t="shared" si="428"/>
        <v>4</v>
      </c>
      <c r="G555" s="6">
        <v>3.32</v>
      </c>
      <c r="H555" s="5">
        <v>392</v>
      </c>
      <c r="I555" s="6">
        <v>4</v>
      </c>
      <c r="J555" s="5">
        <v>54</v>
      </c>
      <c r="K555" s="5">
        <v>1130</v>
      </c>
      <c r="L555" s="137">
        <v>1080</v>
      </c>
      <c r="M555" s="43" t="s">
        <v>8</v>
      </c>
      <c r="N555" s="37">
        <f t="shared" si="402"/>
        <v>7.2592592592592595</v>
      </c>
      <c r="O555" s="38">
        <f t="shared" si="403"/>
        <v>20.925925925925927</v>
      </c>
      <c r="P555" s="336">
        <f t="shared" si="435"/>
        <v>1361.4457831325301</v>
      </c>
      <c r="Q555" s="100">
        <f t="shared" si="429"/>
        <v>0.55102040816326525</v>
      </c>
      <c r="R555" s="7">
        <f t="shared" si="430"/>
        <v>44</v>
      </c>
      <c r="S555" s="47">
        <f t="shared" si="431"/>
        <v>36.519999999999996</v>
      </c>
      <c r="T555" s="48">
        <f t="shared" si="431"/>
        <v>4312</v>
      </c>
      <c r="U555" s="47">
        <f t="shared" si="431"/>
        <v>45</v>
      </c>
      <c r="V555" s="48">
        <f t="shared" si="431"/>
        <v>679</v>
      </c>
      <c r="W555" s="48">
        <f t="shared" si="431"/>
        <v>14290</v>
      </c>
      <c r="X555" s="72">
        <f t="shared" si="431"/>
        <v>13640</v>
      </c>
      <c r="Y555" s="49" t="s">
        <v>8</v>
      </c>
      <c r="Z555" s="21">
        <f t="shared" si="408"/>
        <v>6.3505154639175254</v>
      </c>
      <c r="AA555" s="22">
        <f t="shared" si="409"/>
        <v>21.045655375552283</v>
      </c>
      <c r="AB555" s="103">
        <f t="shared" si="410"/>
        <v>17216.867469879518</v>
      </c>
      <c r="AC555" s="106">
        <f t="shared" si="432"/>
        <v>6.9285714285714288</v>
      </c>
      <c r="AW555" s="29">
        <v>0.83</v>
      </c>
      <c r="AX555" s="30">
        <v>98</v>
      </c>
      <c r="AY555" s="32">
        <f t="shared" si="436"/>
        <v>118.07228915662651</v>
      </c>
      <c r="AZ555" s="7">
        <f t="shared" si="433"/>
        <v>4</v>
      </c>
      <c r="BA555" s="6">
        <v>3.32</v>
      </c>
      <c r="BB555" s="5">
        <v>392</v>
      </c>
      <c r="BC555" s="6">
        <v>4</v>
      </c>
      <c r="BD555" s="5">
        <v>54</v>
      </c>
      <c r="BE555" s="5">
        <v>1130</v>
      </c>
    </row>
    <row r="556" spans="1:57" ht="15.75" thickBot="1" x14ac:dyDescent="0.3">
      <c r="A556" s="122" t="s">
        <v>24</v>
      </c>
      <c r="B556" s="123"/>
      <c r="C556" s="98">
        <f t="shared" ref="C556:D556" si="437">SUM(C547:C555)</f>
        <v>57.309999999999995</v>
      </c>
      <c r="D556" s="99">
        <f t="shared" si="437"/>
        <v>6502</v>
      </c>
      <c r="E556" s="50">
        <f t="shared" si="434"/>
        <v>113.45314953760253</v>
      </c>
      <c r="F556" s="51"/>
      <c r="G556" s="98">
        <f t="shared" ref="G556:L556" si="438">SUM(G547:G555)</f>
        <v>239.24</v>
      </c>
      <c r="H556" s="99">
        <f t="shared" si="438"/>
        <v>27096</v>
      </c>
      <c r="I556" s="98">
        <f t="shared" si="438"/>
        <v>60</v>
      </c>
      <c r="J556" s="99">
        <f t="shared" si="438"/>
        <v>4651</v>
      </c>
      <c r="K556" s="99">
        <f t="shared" si="438"/>
        <v>101250</v>
      </c>
      <c r="L556" s="99">
        <f t="shared" si="438"/>
        <v>97230</v>
      </c>
      <c r="M556" s="42" t="s">
        <v>8</v>
      </c>
      <c r="N556" s="126">
        <f t="shared" si="402"/>
        <v>5.8258439045366588</v>
      </c>
      <c r="O556" s="127">
        <f t="shared" si="403"/>
        <v>21.769511932917652</v>
      </c>
      <c r="P556" s="110">
        <f t="shared" si="435"/>
        <v>1766.707380910836</v>
      </c>
      <c r="Q556" s="113">
        <f t="shared" si="429"/>
        <v>0.71531836358043677</v>
      </c>
      <c r="R556" s="51"/>
      <c r="S556" s="98">
        <f t="shared" ref="S556:W556" si="439">SUM(S547:S555)</f>
        <v>2513.36</v>
      </c>
      <c r="T556" s="99">
        <f t="shared" si="439"/>
        <v>285220</v>
      </c>
      <c r="U556" s="98">
        <f t="shared" si="439"/>
        <v>698</v>
      </c>
      <c r="V556" s="99">
        <f t="shared" si="439"/>
        <v>52914</v>
      </c>
      <c r="W556" s="99">
        <f t="shared" si="439"/>
        <v>1091320</v>
      </c>
      <c r="X556" s="72">
        <f t="shared" si="431"/>
        <v>1041910</v>
      </c>
      <c r="Y556" s="42" t="s">
        <v>8</v>
      </c>
      <c r="Z556" s="126">
        <f t="shared" si="408"/>
        <v>5.3902558869108361</v>
      </c>
      <c r="AA556" s="127">
        <f t="shared" si="409"/>
        <v>20.62440941905734</v>
      </c>
      <c r="AB556" s="128">
        <f t="shared" si="410"/>
        <v>19042.40097714186</v>
      </c>
      <c r="AC556" s="108">
        <f t="shared" si="432"/>
        <v>8.1381113503537374</v>
      </c>
      <c r="AW556" s="98">
        <f t="shared" ref="AW556:AX556" si="440">SUM(AW547:AW555)</f>
        <v>57.309999999999995</v>
      </c>
      <c r="AX556" s="99">
        <f t="shared" si="440"/>
        <v>6502</v>
      </c>
      <c r="AY556" s="50">
        <f t="shared" si="436"/>
        <v>113.45314953760253</v>
      </c>
      <c r="AZ556" s="51"/>
      <c r="BA556" s="98">
        <f t="shared" ref="BA556:BE556" si="441">SUM(BA547:BA555)</f>
        <v>239.24</v>
      </c>
      <c r="BB556" s="99">
        <f t="shared" si="441"/>
        <v>27096</v>
      </c>
      <c r="BC556" s="98">
        <f t="shared" si="441"/>
        <v>60</v>
      </c>
      <c r="BD556" s="99">
        <f t="shared" si="441"/>
        <v>4651</v>
      </c>
      <c r="BE556" s="99">
        <f t="shared" si="441"/>
        <v>100730</v>
      </c>
    </row>
    <row r="557" spans="1:57" ht="15.75" thickBot="1" x14ac:dyDescent="0.3">
      <c r="A557" s="93" t="s">
        <v>25</v>
      </c>
      <c r="B557" s="52"/>
      <c r="C557" s="40">
        <f t="shared" ref="C557:D557" si="442">C534+C546+C556</f>
        <v>507.90000000000003</v>
      </c>
      <c r="D557" s="41">
        <f t="shared" si="442"/>
        <v>63428</v>
      </c>
      <c r="E557" s="10">
        <f t="shared" si="434"/>
        <v>124.88285095491237</v>
      </c>
      <c r="F557" s="4"/>
      <c r="G557" s="40">
        <f t="shared" ref="G557:L557" si="443">G534+G546+G556</f>
        <v>2340.7399999999998</v>
      </c>
      <c r="H557" s="41">
        <f t="shared" si="443"/>
        <v>292862</v>
      </c>
      <c r="I557" s="40">
        <f t="shared" si="443"/>
        <v>572</v>
      </c>
      <c r="J557" s="41">
        <f t="shared" si="443"/>
        <v>44355</v>
      </c>
      <c r="K557" s="41">
        <f t="shared" si="443"/>
        <v>1090380</v>
      </c>
      <c r="L557" s="41">
        <f t="shared" si="443"/>
        <v>1047300</v>
      </c>
      <c r="M557" s="83" t="s">
        <v>8</v>
      </c>
      <c r="N557" s="12">
        <f t="shared" si="402"/>
        <v>6.6026828993349111</v>
      </c>
      <c r="O557" s="13">
        <f t="shared" si="403"/>
        <v>24.583023334460602</v>
      </c>
      <c r="P557" s="26">
        <f t="shared" si="435"/>
        <v>2146.8399291199053</v>
      </c>
      <c r="Q557" s="114">
        <f t="shared" si="429"/>
        <v>0.69929684051207663</v>
      </c>
      <c r="R557" s="4"/>
      <c r="S557" s="40">
        <f t="shared" ref="S557:W557" si="444">S534+S546+S556</f>
        <v>22553.98</v>
      </c>
      <c r="T557" s="41">
        <f t="shared" si="444"/>
        <v>2817521</v>
      </c>
      <c r="U557" s="40">
        <f t="shared" si="444"/>
        <v>5728</v>
      </c>
      <c r="V557" s="41">
        <f t="shared" si="444"/>
        <v>474696</v>
      </c>
      <c r="W557" s="41">
        <f t="shared" si="444"/>
        <v>11221800</v>
      </c>
      <c r="X557" s="72">
        <f t="shared" si="431"/>
        <v>10720810</v>
      </c>
      <c r="Y557" s="83" t="s">
        <v>8</v>
      </c>
      <c r="Z557" s="12">
        <f t="shared" si="408"/>
        <v>5.9354218278645705</v>
      </c>
      <c r="AA557" s="13">
        <f t="shared" si="409"/>
        <v>23.639971687142928</v>
      </c>
      <c r="AB557" s="104">
        <f t="shared" si="410"/>
        <v>22094.506792675722</v>
      </c>
      <c r="AC557" s="109">
        <f t="shared" si="432"/>
        <v>7.4840133694898157</v>
      </c>
      <c r="AW557" s="40">
        <f t="shared" ref="AW557:AX557" si="445">AW534+AW546+AW556</f>
        <v>507.90000000000003</v>
      </c>
      <c r="AX557" s="41">
        <f t="shared" si="445"/>
        <v>63428</v>
      </c>
      <c r="AY557" s="10">
        <f t="shared" si="436"/>
        <v>124.88285095491237</v>
      </c>
      <c r="AZ557" s="4"/>
      <c r="BA557" s="40">
        <f t="shared" ref="BA557:BE557" si="446">BA534+BA546+BA556</f>
        <v>2340.7399999999998</v>
      </c>
      <c r="BB557" s="41">
        <f t="shared" si="446"/>
        <v>292862</v>
      </c>
      <c r="BC557" s="40">
        <f t="shared" si="446"/>
        <v>572</v>
      </c>
      <c r="BD557" s="41">
        <f t="shared" si="446"/>
        <v>44355</v>
      </c>
      <c r="BE557" s="41">
        <f t="shared" si="446"/>
        <v>1084610</v>
      </c>
    </row>
    <row r="562" spans="1:35" ht="18.75" x14ac:dyDescent="0.3">
      <c r="A562" s="567" t="s">
        <v>58</v>
      </c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</row>
    <row r="563" spans="1:35" ht="15.75" x14ac:dyDescent="0.25">
      <c r="A563" s="568" t="s">
        <v>62</v>
      </c>
      <c r="B563" s="568"/>
      <c r="C563" s="568"/>
      <c r="D563" s="568"/>
      <c r="E563" s="568"/>
      <c r="F563" s="568"/>
      <c r="G563" s="568"/>
      <c r="H563" s="568"/>
      <c r="I563" s="568"/>
      <c r="J563" s="568"/>
      <c r="K563" s="568"/>
      <c r="L563" s="568"/>
      <c r="M563" s="568"/>
      <c r="N563" s="568"/>
      <c r="O563" s="568"/>
      <c r="P563" s="568"/>
      <c r="Q563" s="568"/>
      <c r="R563" s="568"/>
      <c r="S563" s="568"/>
      <c r="T563" s="568"/>
      <c r="U563" s="568"/>
      <c r="V563" s="568"/>
      <c r="W563" s="568"/>
      <c r="X563" s="568"/>
      <c r="Y563" s="568"/>
      <c r="Z563" s="568"/>
      <c r="AA563" s="568"/>
      <c r="AB563" s="568"/>
      <c r="AC563" s="568"/>
    </row>
    <row r="564" spans="1:35" ht="15.75" x14ac:dyDescent="0.25">
      <c r="A564" s="568" t="s">
        <v>111</v>
      </c>
      <c r="B564" s="568"/>
      <c r="C564" s="568"/>
      <c r="D564" s="568"/>
      <c r="E564" s="568"/>
      <c r="F564" s="568"/>
      <c r="G564" s="568"/>
      <c r="H564" s="568"/>
      <c r="I564" s="568"/>
      <c r="J564" s="568"/>
      <c r="K564" s="568"/>
      <c r="L564" s="568"/>
      <c r="M564" s="568"/>
      <c r="N564" s="568"/>
      <c r="O564" s="568"/>
      <c r="P564" s="568"/>
      <c r="Q564" s="568"/>
      <c r="R564" s="568"/>
      <c r="S564" s="568"/>
      <c r="T564" s="568"/>
      <c r="U564" s="568"/>
      <c r="V564" s="568"/>
      <c r="W564" s="568"/>
      <c r="X564" s="568"/>
      <c r="Y564" s="568"/>
      <c r="Z564" s="568"/>
      <c r="AA564" s="568"/>
      <c r="AB564" s="568"/>
      <c r="AC564" s="568"/>
    </row>
    <row r="565" spans="1:35" ht="19.5" thickBot="1" x14ac:dyDescent="0.35"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11">
        <v>4</v>
      </c>
      <c r="AC565" s="4"/>
    </row>
    <row r="566" spans="1:35" ht="15" customHeight="1" x14ac:dyDescent="0.25">
      <c r="A566" s="569" t="s">
        <v>3</v>
      </c>
      <c r="B566" s="571" t="s">
        <v>2</v>
      </c>
      <c r="C566" s="573" t="s">
        <v>59</v>
      </c>
      <c r="D566" s="573" t="s">
        <v>60</v>
      </c>
      <c r="E566" s="573" t="s">
        <v>23</v>
      </c>
      <c r="F566" s="576" t="s">
        <v>9</v>
      </c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8"/>
      <c r="R566" s="576" t="s">
        <v>10</v>
      </c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7"/>
      <c r="AD566" s="580" t="s">
        <v>115</v>
      </c>
      <c r="AE566" s="581"/>
    </row>
    <row r="567" spans="1:35" ht="51.75" thickBot="1" x14ac:dyDescent="0.3">
      <c r="A567" s="570"/>
      <c r="B567" s="572"/>
      <c r="C567" s="574"/>
      <c r="D567" s="575"/>
      <c r="E567" s="575"/>
      <c r="F567" s="8" t="s">
        <v>14</v>
      </c>
      <c r="G567" s="95" t="s">
        <v>13</v>
      </c>
      <c r="H567" s="95" t="s">
        <v>57</v>
      </c>
      <c r="I567" s="1" t="s">
        <v>4</v>
      </c>
      <c r="J567" s="1" t="s">
        <v>5</v>
      </c>
      <c r="K567" s="1" t="s">
        <v>6</v>
      </c>
      <c r="L567" s="95" t="s">
        <v>64</v>
      </c>
      <c r="M567" s="557" t="s">
        <v>7</v>
      </c>
      <c r="N567" s="558"/>
      <c r="O567" s="1" t="s">
        <v>0</v>
      </c>
      <c r="P567" s="1" t="s">
        <v>1</v>
      </c>
      <c r="Q567" s="95" t="s">
        <v>61</v>
      </c>
      <c r="R567" s="8" t="s">
        <v>14</v>
      </c>
      <c r="S567" s="95" t="s">
        <v>12</v>
      </c>
      <c r="T567" s="95" t="s">
        <v>11</v>
      </c>
      <c r="U567" s="1" t="s">
        <v>4</v>
      </c>
      <c r="V567" s="1" t="s">
        <v>5</v>
      </c>
      <c r="W567" s="1" t="s">
        <v>6</v>
      </c>
      <c r="X567" s="95" t="s">
        <v>65</v>
      </c>
      <c r="Y567" s="557" t="s">
        <v>7</v>
      </c>
      <c r="Z567" s="558"/>
      <c r="AA567" s="1" t="s">
        <v>0</v>
      </c>
      <c r="AB567" s="102" t="s">
        <v>1</v>
      </c>
      <c r="AC567" s="365" t="s">
        <v>15</v>
      </c>
      <c r="AD567" s="374" t="s">
        <v>113</v>
      </c>
      <c r="AE567" s="374" t="s">
        <v>114</v>
      </c>
    </row>
    <row r="568" spans="1:35" x14ac:dyDescent="0.25">
      <c r="A568" s="352" t="s">
        <v>26</v>
      </c>
      <c r="B568" s="582">
        <v>1997</v>
      </c>
      <c r="C568" s="228">
        <v>18.91</v>
      </c>
      <c r="D568" s="229">
        <v>2446</v>
      </c>
      <c r="E568" s="353">
        <f t="shared" ref="E568:E597" si="447">D568/C568</f>
        <v>129.34955050237969</v>
      </c>
      <c r="F568" s="231">
        <f t="shared" ref="F568:F584" si="448">G568/C568</f>
        <v>6</v>
      </c>
      <c r="G568" s="232">
        <v>113.46</v>
      </c>
      <c r="H568" s="233">
        <v>14676</v>
      </c>
      <c r="I568" s="232">
        <v>25</v>
      </c>
      <c r="J568" s="233">
        <v>2183</v>
      </c>
      <c r="K568" s="233">
        <f>53530+1000+400</f>
        <v>54930</v>
      </c>
      <c r="L568" s="264">
        <f>K568-ROUND(K568*4.13%,-1)</f>
        <v>52660</v>
      </c>
      <c r="M568" s="320" t="s">
        <v>8</v>
      </c>
      <c r="N568" s="321">
        <f t="shared" ref="N568:N608" si="449">H568/J568</f>
        <v>6.7228584516720113</v>
      </c>
      <c r="O568" s="322">
        <f t="shared" ref="O568:O608" si="450">K568/J568</f>
        <v>25.162620247366011</v>
      </c>
      <c r="P568" s="287">
        <f t="shared" ref="P568:P597" si="451">K568/C568</f>
        <v>2904.8122686409306</v>
      </c>
      <c r="Q568" s="246">
        <f t="shared" ref="Q568:Q584" si="452">J568/D568</f>
        <v>0.89247751430907607</v>
      </c>
      <c r="R568" s="231">
        <f t="shared" ref="R568:R584" si="453">S568/C568</f>
        <v>50</v>
      </c>
      <c r="S568" s="335">
        <f t="shared" ref="S568:X583" si="454">G568+S517</f>
        <v>945.5</v>
      </c>
      <c r="T568" s="249">
        <f t="shared" si="454"/>
        <v>122300</v>
      </c>
      <c r="U568" s="335">
        <f t="shared" si="454"/>
        <v>207</v>
      </c>
      <c r="V568" s="249">
        <f t="shared" si="454"/>
        <v>20452</v>
      </c>
      <c r="W568" s="249">
        <f t="shared" si="454"/>
        <v>464910</v>
      </c>
      <c r="X568" s="249">
        <f t="shared" si="454"/>
        <v>444380</v>
      </c>
      <c r="Y568" s="320" t="s">
        <v>8</v>
      </c>
      <c r="Z568" s="251">
        <f t="shared" ref="Z568:Z608" si="455">T568/V568</f>
        <v>5.9798552708781534</v>
      </c>
      <c r="AA568" s="252">
        <f t="shared" ref="AA568:AA608" si="456">W568/V568</f>
        <v>22.731762174848427</v>
      </c>
      <c r="AB568" s="195">
        <f t="shared" ref="AB568:AB608" si="457">W568/C568</f>
        <v>24585.404547858278</v>
      </c>
      <c r="AC568" s="366">
        <f t="shared" ref="AC568:AC584" si="458">V568/D568</f>
        <v>8.3614063777596073</v>
      </c>
      <c r="AD568" s="373">
        <v>26786.885245901638</v>
      </c>
      <c r="AE568" s="375">
        <f>AB568-AD568</f>
        <v>-2201.4806980433605</v>
      </c>
      <c r="AG568" s="484" t="s">
        <v>124</v>
      </c>
      <c r="AH568" s="484" t="s">
        <v>5</v>
      </c>
      <c r="AI568" s="484" t="s">
        <v>123</v>
      </c>
    </row>
    <row r="569" spans="1:35" x14ac:dyDescent="0.25">
      <c r="A569" s="133" t="s">
        <v>27</v>
      </c>
      <c r="B569" s="583"/>
      <c r="C569" s="222">
        <v>16.41</v>
      </c>
      <c r="D569" s="223">
        <v>2028</v>
      </c>
      <c r="E569" s="224">
        <f t="shared" si="447"/>
        <v>123.58318098720292</v>
      </c>
      <c r="F569" s="225">
        <f t="shared" si="448"/>
        <v>6</v>
      </c>
      <c r="G569" s="226">
        <v>98.46</v>
      </c>
      <c r="H569" s="227">
        <v>12168</v>
      </c>
      <c r="I569" s="232">
        <v>25</v>
      </c>
      <c r="J569" s="227">
        <v>1660</v>
      </c>
      <c r="K569" s="227">
        <f>41420+400</f>
        <v>41820</v>
      </c>
      <c r="L569" s="264">
        <f t="shared" ref="L569:L606" si="459">K569-ROUND(K569*4.13%,-1)</f>
        <v>40090</v>
      </c>
      <c r="M569" s="250" t="s">
        <v>8</v>
      </c>
      <c r="N569" s="251">
        <f t="shared" si="449"/>
        <v>7.330120481927711</v>
      </c>
      <c r="O569" s="252">
        <f t="shared" si="450"/>
        <v>25.192771084337348</v>
      </c>
      <c r="P569" s="245">
        <f t="shared" si="451"/>
        <v>2548.4460694698355</v>
      </c>
      <c r="Q569" s="246">
        <f t="shared" si="452"/>
        <v>0.81854043392504927</v>
      </c>
      <c r="R569" s="225">
        <f t="shared" si="453"/>
        <v>50</v>
      </c>
      <c r="S569" s="247">
        <f t="shared" si="454"/>
        <v>820.5</v>
      </c>
      <c r="T569" s="248">
        <f t="shared" si="454"/>
        <v>101400</v>
      </c>
      <c r="U569" s="247">
        <f t="shared" si="454"/>
        <v>215</v>
      </c>
      <c r="V569" s="248">
        <f t="shared" si="454"/>
        <v>15828</v>
      </c>
      <c r="W569" s="248">
        <f t="shared" si="454"/>
        <v>387150</v>
      </c>
      <c r="X569" s="249">
        <f t="shared" si="454"/>
        <v>369640</v>
      </c>
      <c r="Y569" s="250" t="s">
        <v>8</v>
      </c>
      <c r="Z569" s="251">
        <f t="shared" si="455"/>
        <v>6.4063684609552691</v>
      </c>
      <c r="AA569" s="252">
        <f t="shared" si="456"/>
        <v>24.459818043972707</v>
      </c>
      <c r="AB569" s="195">
        <f t="shared" si="457"/>
        <v>23592.32175502742</v>
      </c>
      <c r="AC569" s="366">
        <f t="shared" si="458"/>
        <v>7.8047337278106506</v>
      </c>
      <c r="AD569" s="371">
        <v>26853.747714808043</v>
      </c>
      <c r="AE569" s="375">
        <f t="shared" ref="AE569:AE608" si="460">AB569-AD569</f>
        <v>-3261.4259597806231</v>
      </c>
      <c r="AG569" s="487"/>
      <c r="AH569" s="487"/>
      <c r="AI569" s="487"/>
    </row>
    <row r="570" spans="1:35" x14ac:dyDescent="0.25">
      <c r="A570" s="133" t="s">
        <v>28</v>
      </c>
      <c r="B570" s="583"/>
      <c r="C570" s="222">
        <v>18.7</v>
      </c>
      <c r="D570" s="223">
        <v>2286</v>
      </c>
      <c r="E570" s="224">
        <f t="shared" si="447"/>
        <v>122.24598930481284</v>
      </c>
      <c r="F570" s="225">
        <f t="shared" si="448"/>
        <v>6</v>
      </c>
      <c r="G570" s="226">
        <v>112.2</v>
      </c>
      <c r="H570" s="227">
        <v>13716</v>
      </c>
      <c r="I570" s="232">
        <v>30</v>
      </c>
      <c r="J570" s="227">
        <v>2238</v>
      </c>
      <c r="K570" s="227">
        <f>56030+70</f>
        <v>56100</v>
      </c>
      <c r="L570" s="264">
        <f t="shared" si="459"/>
        <v>53780</v>
      </c>
      <c r="M570" s="250" t="s">
        <v>8</v>
      </c>
      <c r="N570" s="251">
        <f t="shared" si="449"/>
        <v>6.1286863270777481</v>
      </c>
      <c r="O570" s="252">
        <f t="shared" si="450"/>
        <v>25.067024128686327</v>
      </c>
      <c r="P570" s="245">
        <f t="shared" si="451"/>
        <v>3000</v>
      </c>
      <c r="Q570" s="246">
        <f t="shared" si="452"/>
        <v>0.97900262467191601</v>
      </c>
      <c r="R570" s="225">
        <f t="shared" si="453"/>
        <v>50</v>
      </c>
      <c r="S570" s="247">
        <f t="shared" si="454"/>
        <v>935</v>
      </c>
      <c r="T570" s="248">
        <f t="shared" si="454"/>
        <v>114300</v>
      </c>
      <c r="U570" s="247">
        <f t="shared" si="454"/>
        <v>243</v>
      </c>
      <c r="V570" s="248">
        <f t="shared" si="454"/>
        <v>19621</v>
      </c>
      <c r="W570" s="248">
        <f t="shared" si="454"/>
        <v>479710</v>
      </c>
      <c r="X570" s="249">
        <f t="shared" si="454"/>
        <v>458530</v>
      </c>
      <c r="Y570" s="250" t="s">
        <v>8</v>
      </c>
      <c r="Z570" s="251">
        <f t="shared" si="455"/>
        <v>5.8253911625299422</v>
      </c>
      <c r="AA570" s="252">
        <f t="shared" si="456"/>
        <v>24.448804851944345</v>
      </c>
      <c r="AB570" s="195">
        <f t="shared" si="457"/>
        <v>25652.941176470591</v>
      </c>
      <c r="AC570" s="366">
        <f t="shared" si="458"/>
        <v>8.5831146106736664</v>
      </c>
      <c r="AD570" s="371">
        <v>27890.909090909092</v>
      </c>
      <c r="AE570" s="375">
        <f t="shared" si="460"/>
        <v>-2237.9679144385009</v>
      </c>
      <c r="AG570" s="487"/>
      <c r="AH570" s="487"/>
      <c r="AI570" s="487"/>
    </row>
    <row r="571" spans="1:35" x14ac:dyDescent="0.25">
      <c r="A571" s="133" t="s">
        <v>29</v>
      </c>
      <c r="B571" s="583"/>
      <c r="C571" s="222">
        <v>17.149999999999999</v>
      </c>
      <c r="D571" s="223">
        <v>2151</v>
      </c>
      <c r="E571" s="224">
        <f t="shared" si="447"/>
        <v>125.42274052478135</v>
      </c>
      <c r="F571" s="225">
        <f t="shared" si="448"/>
        <v>6.0000000000000009</v>
      </c>
      <c r="G571" s="226">
        <v>102.9</v>
      </c>
      <c r="H571" s="227">
        <v>12906</v>
      </c>
      <c r="I571" s="232">
        <v>23</v>
      </c>
      <c r="J571" s="227">
        <v>1979</v>
      </c>
      <c r="K571" s="227">
        <f>49560+70</f>
        <v>49630</v>
      </c>
      <c r="L571" s="264">
        <f t="shared" si="459"/>
        <v>47580</v>
      </c>
      <c r="M571" s="250" t="s">
        <v>8</v>
      </c>
      <c r="N571" s="251">
        <f t="shared" si="449"/>
        <v>6.5214754926730674</v>
      </c>
      <c r="O571" s="252">
        <f t="shared" si="450"/>
        <v>25.078322385042952</v>
      </c>
      <c r="P571" s="245">
        <f t="shared" si="451"/>
        <v>2893.8775510204082</v>
      </c>
      <c r="Q571" s="246">
        <f t="shared" si="452"/>
        <v>0.92003719200371925</v>
      </c>
      <c r="R571" s="225">
        <f t="shared" si="453"/>
        <v>50.358600583090379</v>
      </c>
      <c r="S571" s="247">
        <f t="shared" si="454"/>
        <v>863.65</v>
      </c>
      <c r="T571" s="248">
        <f t="shared" si="454"/>
        <v>108322</v>
      </c>
      <c r="U571" s="247">
        <f t="shared" si="454"/>
        <v>207</v>
      </c>
      <c r="V571" s="248">
        <f t="shared" si="454"/>
        <v>18080</v>
      </c>
      <c r="W571" s="248">
        <f t="shared" si="454"/>
        <v>442410</v>
      </c>
      <c r="X571" s="249">
        <f t="shared" si="454"/>
        <v>422650</v>
      </c>
      <c r="Y571" s="250" t="s">
        <v>8</v>
      </c>
      <c r="Z571" s="251">
        <f t="shared" si="455"/>
        <v>5.9912610619469024</v>
      </c>
      <c r="AA571" s="252">
        <f t="shared" si="456"/>
        <v>24.469579646017699</v>
      </c>
      <c r="AB571" s="195">
        <f t="shared" si="457"/>
        <v>25796.50145772595</v>
      </c>
      <c r="AC571" s="366">
        <f t="shared" si="458"/>
        <v>8.4053928405392835</v>
      </c>
      <c r="AD571" s="371">
        <v>27245.481049562684</v>
      </c>
      <c r="AE571" s="375">
        <f t="shared" si="460"/>
        <v>-1448.9795918367345</v>
      </c>
      <c r="AG571" s="487"/>
      <c r="AH571" s="487"/>
      <c r="AI571" s="487"/>
    </row>
    <row r="572" spans="1:35" x14ac:dyDescent="0.25">
      <c r="A572" s="133" t="s">
        <v>30</v>
      </c>
      <c r="B572" s="583"/>
      <c r="C572" s="222">
        <v>16.600000000000001</v>
      </c>
      <c r="D572" s="223">
        <v>2133</v>
      </c>
      <c r="E572" s="224">
        <f t="shared" si="447"/>
        <v>128.49397590361446</v>
      </c>
      <c r="F572" s="225">
        <f t="shared" si="448"/>
        <v>5.9999999999999991</v>
      </c>
      <c r="G572" s="226">
        <v>99.6</v>
      </c>
      <c r="H572" s="227">
        <v>12798</v>
      </c>
      <c r="I572" s="232">
        <v>29</v>
      </c>
      <c r="J572" s="227">
        <v>2159</v>
      </c>
      <c r="K572" s="227">
        <v>54560</v>
      </c>
      <c r="L572" s="264">
        <f t="shared" si="459"/>
        <v>52310</v>
      </c>
      <c r="M572" s="250" t="s">
        <v>8</v>
      </c>
      <c r="N572" s="251">
        <f t="shared" si="449"/>
        <v>5.9277443260768878</v>
      </c>
      <c r="O572" s="252">
        <f t="shared" si="450"/>
        <v>25.270958777211671</v>
      </c>
      <c r="P572" s="245">
        <f t="shared" si="451"/>
        <v>3286.7469879518071</v>
      </c>
      <c r="Q572" s="246">
        <f t="shared" si="452"/>
        <v>1.0121894045944679</v>
      </c>
      <c r="R572" s="225">
        <f t="shared" si="453"/>
        <v>51</v>
      </c>
      <c r="S572" s="247">
        <f t="shared" si="454"/>
        <v>846.6</v>
      </c>
      <c r="T572" s="248">
        <f t="shared" si="454"/>
        <v>108783</v>
      </c>
      <c r="U572" s="247">
        <f t="shared" si="454"/>
        <v>217</v>
      </c>
      <c r="V572" s="248">
        <f t="shared" si="454"/>
        <v>17555</v>
      </c>
      <c r="W572" s="248">
        <f t="shared" si="454"/>
        <v>431500</v>
      </c>
      <c r="X572" s="249">
        <f t="shared" si="454"/>
        <v>412220</v>
      </c>
      <c r="Y572" s="250" t="s">
        <v>8</v>
      </c>
      <c r="Z572" s="251">
        <f t="shared" si="455"/>
        <v>6.1966960979777843</v>
      </c>
      <c r="AA572" s="252">
        <f t="shared" si="456"/>
        <v>24.57989176872686</v>
      </c>
      <c r="AB572" s="195">
        <f t="shared" si="457"/>
        <v>25993.975903614457</v>
      </c>
      <c r="AC572" s="366">
        <f t="shared" si="458"/>
        <v>8.2301922175339897</v>
      </c>
      <c r="AD572" s="371">
        <v>28669.277108433733</v>
      </c>
      <c r="AE572" s="375">
        <f t="shared" si="460"/>
        <v>-2675.3012048192759</v>
      </c>
      <c r="AG572" s="487"/>
      <c r="AH572" s="487"/>
      <c r="AI572" s="487"/>
    </row>
    <row r="573" spans="1:35" x14ac:dyDescent="0.25">
      <c r="A573" s="133" t="s">
        <v>31</v>
      </c>
      <c r="B573" s="583"/>
      <c r="C573" s="222">
        <v>14.28</v>
      </c>
      <c r="D573" s="223">
        <v>1762</v>
      </c>
      <c r="E573" s="224">
        <f t="shared" si="447"/>
        <v>123.38935574229693</v>
      </c>
      <c r="F573" s="225">
        <f t="shared" si="448"/>
        <v>6.0000000000000009</v>
      </c>
      <c r="G573" s="226">
        <v>85.68</v>
      </c>
      <c r="H573" s="227">
        <v>10572</v>
      </c>
      <c r="I573" s="232">
        <v>23</v>
      </c>
      <c r="J573" s="227">
        <v>1447</v>
      </c>
      <c r="K573" s="227">
        <v>36380</v>
      </c>
      <c r="L573" s="264">
        <f t="shared" si="459"/>
        <v>34880</v>
      </c>
      <c r="M573" s="250" t="s">
        <v>8</v>
      </c>
      <c r="N573" s="251">
        <f t="shared" si="449"/>
        <v>7.306150656530753</v>
      </c>
      <c r="O573" s="252">
        <f t="shared" si="450"/>
        <v>25.141672425708361</v>
      </c>
      <c r="P573" s="245">
        <f t="shared" si="451"/>
        <v>2547.6190476190477</v>
      </c>
      <c r="Q573" s="246">
        <f t="shared" si="452"/>
        <v>0.8212258796821793</v>
      </c>
      <c r="R573" s="225">
        <f t="shared" si="453"/>
        <v>50</v>
      </c>
      <c r="S573" s="247">
        <f t="shared" si="454"/>
        <v>714</v>
      </c>
      <c r="T573" s="248">
        <f t="shared" si="454"/>
        <v>88100</v>
      </c>
      <c r="U573" s="247">
        <f t="shared" si="454"/>
        <v>190</v>
      </c>
      <c r="V573" s="248">
        <f t="shared" si="454"/>
        <v>14188</v>
      </c>
      <c r="W573" s="248">
        <f t="shared" si="454"/>
        <v>322570</v>
      </c>
      <c r="X573" s="249">
        <f t="shared" si="454"/>
        <v>308180</v>
      </c>
      <c r="Y573" s="250" t="s">
        <v>8</v>
      </c>
      <c r="Z573" s="251">
        <f t="shared" si="455"/>
        <v>6.2094727939103471</v>
      </c>
      <c r="AA573" s="252">
        <f t="shared" si="456"/>
        <v>22.735410205807725</v>
      </c>
      <c r="AB573" s="195">
        <f t="shared" si="457"/>
        <v>22588.935574229694</v>
      </c>
      <c r="AC573" s="366">
        <f t="shared" si="458"/>
        <v>8.052213393870602</v>
      </c>
      <c r="AD573" s="371">
        <v>25536.414565826333</v>
      </c>
      <c r="AE573" s="375">
        <f t="shared" si="460"/>
        <v>-2947.4789915966394</v>
      </c>
      <c r="AG573" s="487"/>
      <c r="AH573" s="487"/>
      <c r="AI573" s="487"/>
    </row>
    <row r="574" spans="1:35" x14ac:dyDescent="0.25">
      <c r="A574" s="133" t="s">
        <v>32</v>
      </c>
      <c r="B574" s="583"/>
      <c r="C574" s="222">
        <v>19.53</v>
      </c>
      <c r="D574" s="223">
        <v>2423</v>
      </c>
      <c r="E574" s="224">
        <f t="shared" si="447"/>
        <v>124.06554019457245</v>
      </c>
      <c r="F574" s="225">
        <f t="shared" si="448"/>
        <v>6</v>
      </c>
      <c r="G574" s="226">
        <v>117.18</v>
      </c>
      <c r="H574" s="227">
        <v>14538</v>
      </c>
      <c r="I574" s="232">
        <v>28</v>
      </c>
      <c r="J574" s="227">
        <v>2160</v>
      </c>
      <c r="K574" s="227">
        <v>54560</v>
      </c>
      <c r="L574" s="264">
        <f t="shared" si="459"/>
        <v>52310</v>
      </c>
      <c r="M574" s="250" t="s">
        <v>8</v>
      </c>
      <c r="N574" s="251">
        <f t="shared" si="449"/>
        <v>6.7305555555555552</v>
      </c>
      <c r="O574" s="252">
        <f t="shared" si="450"/>
        <v>25.25925925925926</v>
      </c>
      <c r="P574" s="245">
        <f t="shared" si="451"/>
        <v>2793.6507936507933</v>
      </c>
      <c r="Q574" s="246">
        <f t="shared" si="452"/>
        <v>0.89145687164671894</v>
      </c>
      <c r="R574" s="225">
        <f t="shared" si="453"/>
        <v>50</v>
      </c>
      <c r="S574" s="247">
        <f t="shared" si="454"/>
        <v>976.5</v>
      </c>
      <c r="T574" s="248">
        <f t="shared" si="454"/>
        <v>121150</v>
      </c>
      <c r="U574" s="247">
        <f t="shared" si="454"/>
        <v>242</v>
      </c>
      <c r="V574" s="248">
        <f t="shared" si="454"/>
        <v>19755</v>
      </c>
      <c r="W574" s="248">
        <f t="shared" si="454"/>
        <v>488170</v>
      </c>
      <c r="X574" s="249">
        <f t="shared" si="454"/>
        <v>466590</v>
      </c>
      <c r="Y574" s="250" t="s">
        <v>8</v>
      </c>
      <c r="Z574" s="251">
        <f t="shared" si="455"/>
        <v>6.1326246519868386</v>
      </c>
      <c r="AA574" s="252">
        <f t="shared" si="456"/>
        <v>24.711212351303466</v>
      </c>
      <c r="AB574" s="195">
        <f t="shared" si="457"/>
        <v>24995.90373783922</v>
      </c>
      <c r="AC574" s="366">
        <f t="shared" si="458"/>
        <v>8.1531159719356179</v>
      </c>
      <c r="AD574" s="371">
        <v>28429.083461341525</v>
      </c>
      <c r="AE574" s="375">
        <f t="shared" si="460"/>
        <v>-3433.1797235023041</v>
      </c>
      <c r="AG574" s="487"/>
      <c r="AH574" s="487"/>
      <c r="AI574" s="487"/>
    </row>
    <row r="575" spans="1:35" x14ac:dyDescent="0.25">
      <c r="A575" s="133" t="s">
        <v>33</v>
      </c>
      <c r="B575" s="583"/>
      <c r="C575" s="222">
        <v>19.88</v>
      </c>
      <c r="D575" s="223">
        <v>2473</v>
      </c>
      <c r="E575" s="224">
        <f t="shared" si="447"/>
        <v>124.39637826961771</v>
      </c>
      <c r="F575" s="225">
        <f t="shared" si="448"/>
        <v>6</v>
      </c>
      <c r="G575" s="226">
        <v>119.28</v>
      </c>
      <c r="H575" s="227">
        <v>14838</v>
      </c>
      <c r="I575" s="232">
        <v>29</v>
      </c>
      <c r="J575" s="227">
        <v>2311</v>
      </c>
      <c r="K575" s="227">
        <v>58370</v>
      </c>
      <c r="L575" s="264">
        <f t="shared" si="459"/>
        <v>55960</v>
      </c>
      <c r="M575" s="250" t="s">
        <v>8</v>
      </c>
      <c r="N575" s="251">
        <f t="shared" si="449"/>
        <v>6.4205971440934659</v>
      </c>
      <c r="O575" s="252">
        <f t="shared" si="450"/>
        <v>25.257464301168326</v>
      </c>
      <c r="P575" s="245">
        <f t="shared" si="451"/>
        <v>2936.1167002012075</v>
      </c>
      <c r="Q575" s="246">
        <f t="shared" si="452"/>
        <v>0.93449251920744036</v>
      </c>
      <c r="R575" s="225">
        <f t="shared" si="453"/>
        <v>50.150905432595572</v>
      </c>
      <c r="S575" s="247">
        <f t="shared" si="454"/>
        <v>996.99999999999989</v>
      </c>
      <c r="T575" s="248">
        <f t="shared" si="454"/>
        <v>124023</v>
      </c>
      <c r="U575" s="247">
        <f t="shared" si="454"/>
        <v>255</v>
      </c>
      <c r="V575" s="248">
        <f t="shared" si="454"/>
        <v>21491</v>
      </c>
      <c r="W575" s="248">
        <f t="shared" si="454"/>
        <v>523370</v>
      </c>
      <c r="X575" s="249">
        <f t="shared" si="454"/>
        <v>500170</v>
      </c>
      <c r="Y575" s="250" t="s">
        <v>8</v>
      </c>
      <c r="Z575" s="251">
        <f t="shared" si="455"/>
        <v>5.7709273649434651</v>
      </c>
      <c r="AA575" s="252">
        <f t="shared" si="456"/>
        <v>24.352984970452749</v>
      </c>
      <c r="AB575" s="195">
        <f t="shared" si="457"/>
        <v>26326.458752515093</v>
      </c>
      <c r="AC575" s="366">
        <f t="shared" si="458"/>
        <v>8.6902547513141926</v>
      </c>
      <c r="AD575" s="371">
        <v>28837.022132796781</v>
      </c>
      <c r="AE575" s="375">
        <f t="shared" si="460"/>
        <v>-2510.5633802816883</v>
      </c>
      <c r="AG575" s="487"/>
      <c r="AH575" s="487"/>
      <c r="AI575" s="487"/>
    </row>
    <row r="576" spans="1:35" x14ac:dyDescent="0.25">
      <c r="A576" s="133" t="s">
        <v>34</v>
      </c>
      <c r="B576" s="583"/>
      <c r="C576" s="222">
        <v>19.899999999999999</v>
      </c>
      <c r="D576" s="223">
        <v>2485</v>
      </c>
      <c r="E576" s="224">
        <f t="shared" si="447"/>
        <v>124.87437185929649</v>
      </c>
      <c r="F576" s="225">
        <f t="shared" si="448"/>
        <v>6.0000000000000009</v>
      </c>
      <c r="G576" s="226">
        <v>119.4</v>
      </c>
      <c r="H576" s="227">
        <v>14910</v>
      </c>
      <c r="I576" s="232">
        <v>30</v>
      </c>
      <c r="J576" s="227">
        <v>2574</v>
      </c>
      <c r="K576" s="227">
        <v>65000</v>
      </c>
      <c r="L576" s="264">
        <f t="shared" si="459"/>
        <v>62320</v>
      </c>
      <c r="M576" s="250" t="s">
        <v>8</v>
      </c>
      <c r="N576" s="251">
        <f t="shared" si="449"/>
        <v>5.7925407925407928</v>
      </c>
      <c r="O576" s="252">
        <f t="shared" si="450"/>
        <v>25.252525252525253</v>
      </c>
      <c r="P576" s="245">
        <f t="shared" si="451"/>
        <v>3266.3316582914576</v>
      </c>
      <c r="Q576" s="246">
        <f t="shared" si="452"/>
        <v>1.0358148893360162</v>
      </c>
      <c r="R576" s="225">
        <f t="shared" si="453"/>
        <v>50.201005025125632</v>
      </c>
      <c r="S576" s="247">
        <f t="shared" si="454"/>
        <v>999</v>
      </c>
      <c r="T576" s="248">
        <f t="shared" si="454"/>
        <v>124749</v>
      </c>
      <c r="U576" s="247">
        <f t="shared" si="454"/>
        <v>245</v>
      </c>
      <c r="V576" s="248">
        <f t="shared" si="454"/>
        <v>22067</v>
      </c>
      <c r="W576" s="248">
        <f t="shared" si="454"/>
        <v>540780</v>
      </c>
      <c r="X576" s="249">
        <f t="shared" si="454"/>
        <v>516800</v>
      </c>
      <c r="Y576" s="250" t="s">
        <v>8</v>
      </c>
      <c r="Z576" s="251">
        <f t="shared" si="455"/>
        <v>5.6531925499614806</v>
      </c>
      <c r="AA576" s="252">
        <f t="shared" si="456"/>
        <v>24.506276340236553</v>
      </c>
      <c r="AB576" s="195">
        <f t="shared" si="457"/>
        <v>27174.8743718593</v>
      </c>
      <c r="AC576" s="366">
        <f t="shared" si="458"/>
        <v>8.8800804828973838</v>
      </c>
      <c r="AD576" s="371">
        <v>29268.341708542717</v>
      </c>
      <c r="AE576" s="375">
        <f t="shared" si="460"/>
        <v>-2093.4673366834177</v>
      </c>
      <c r="AG576" s="487"/>
      <c r="AH576" s="487"/>
      <c r="AI576" s="487"/>
    </row>
    <row r="577" spans="1:35" x14ac:dyDescent="0.25">
      <c r="A577" s="133" t="s">
        <v>35</v>
      </c>
      <c r="B577" s="583"/>
      <c r="C577" s="222">
        <v>16.489999999999998</v>
      </c>
      <c r="D577" s="223">
        <v>2171</v>
      </c>
      <c r="E577" s="224">
        <f t="shared" si="447"/>
        <v>131.65554881746513</v>
      </c>
      <c r="F577" s="225">
        <f t="shared" si="448"/>
        <v>5.0000000000000009</v>
      </c>
      <c r="G577" s="226">
        <v>82.45</v>
      </c>
      <c r="H577" s="227">
        <v>10855</v>
      </c>
      <c r="I577" s="232">
        <v>21</v>
      </c>
      <c r="J577" s="227">
        <v>1655</v>
      </c>
      <c r="K577" s="227">
        <v>41760</v>
      </c>
      <c r="L577" s="264">
        <f t="shared" si="459"/>
        <v>40040</v>
      </c>
      <c r="M577" s="250" t="s">
        <v>8</v>
      </c>
      <c r="N577" s="251">
        <f t="shared" si="449"/>
        <v>6.5589123867069485</v>
      </c>
      <c r="O577" s="252">
        <f t="shared" si="450"/>
        <v>25.23262839879154</v>
      </c>
      <c r="P577" s="245">
        <f t="shared" si="451"/>
        <v>2532.4439053972105</v>
      </c>
      <c r="Q577" s="246">
        <f t="shared" si="452"/>
        <v>0.76232151082450483</v>
      </c>
      <c r="R577" s="225">
        <f t="shared" si="453"/>
        <v>50.000000000000014</v>
      </c>
      <c r="S577" s="247">
        <f t="shared" si="454"/>
        <v>824.50000000000011</v>
      </c>
      <c r="T577" s="248">
        <f t="shared" si="454"/>
        <v>108550</v>
      </c>
      <c r="U577" s="247">
        <f t="shared" si="454"/>
        <v>214</v>
      </c>
      <c r="V577" s="248">
        <f t="shared" si="454"/>
        <v>17571</v>
      </c>
      <c r="W577" s="248">
        <f t="shared" si="454"/>
        <v>437040</v>
      </c>
      <c r="X577" s="249">
        <f t="shared" si="454"/>
        <v>417660</v>
      </c>
      <c r="Y577" s="250" t="s">
        <v>8</v>
      </c>
      <c r="Z577" s="251">
        <f t="shared" si="455"/>
        <v>6.1777929542996981</v>
      </c>
      <c r="AA577" s="252">
        <f t="shared" si="456"/>
        <v>24.872801775653066</v>
      </c>
      <c r="AB577" s="195">
        <f t="shared" si="457"/>
        <v>26503.335354760464</v>
      </c>
      <c r="AC577" s="366">
        <f t="shared" si="458"/>
        <v>8.0935052970981118</v>
      </c>
      <c r="AD577" s="371">
        <v>27816.252274105522</v>
      </c>
      <c r="AE577" s="375">
        <f t="shared" si="460"/>
        <v>-1312.916919345058</v>
      </c>
      <c r="AG577" s="487"/>
      <c r="AH577" s="487"/>
      <c r="AI577" s="487"/>
    </row>
    <row r="578" spans="1:35" x14ac:dyDescent="0.25">
      <c r="A578" s="133" t="s">
        <v>36</v>
      </c>
      <c r="B578" s="583"/>
      <c r="C578" s="222">
        <v>19.05</v>
      </c>
      <c r="D578" s="223">
        <v>2490</v>
      </c>
      <c r="E578" s="224">
        <f t="shared" si="447"/>
        <v>130.70866141732282</v>
      </c>
      <c r="F578" s="225">
        <f t="shared" si="448"/>
        <v>5</v>
      </c>
      <c r="G578" s="226">
        <v>95.25</v>
      </c>
      <c r="H578" s="227">
        <v>12450</v>
      </c>
      <c r="I578" s="232">
        <v>25</v>
      </c>
      <c r="J578" s="227">
        <v>2066</v>
      </c>
      <c r="K578" s="227">
        <v>53000</v>
      </c>
      <c r="L578" s="264">
        <f t="shared" si="459"/>
        <v>50810</v>
      </c>
      <c r="M578" s="250" t="s">
        <v>8</v>
      </c>
      <c r="N578" s="251">
        <f t="shared" si="449"/>
        <v>6.0261374636979674</v>
      </c>
      <c r="O578" s="252">
        <f t="shared" si="450"/>
        <v>25.653436592449179</v>
      </c>
      <c r="P578" s="245">
        <f t="shared" si="451"/>
        <v>2782.1522309711286</v>
      </c>
      <c r="Q578" s="246">
        <f t="shared" si="452"/>
        <v>0.82971887550200807</v>
      </c>
      <c r="R578" s="225">
        <f t="shared" si="453"/>
        <v>49.580052493438316</v>
      </c>
      <c r="S578" s="247">
        <f t="shared" si="454"/>
        <v>944.5</v>
      </c>
      <c r="T578" s="248">
        <f t="shared" si="454"/>
        <v>123454</v>
      </c>
      <c r="U578" s="247">
        <f t="shared" si="454"/>
        <v>246</v>
      </c>
      <c r="V578" s="248">
        <f t="shared" si="454"/>
        <v>20143</v>
      </c>
      <c r="W578" s="248">
        <f t="shared" si="454"/>
        <v>496130</v>
      </c>
      <c r="X578" s="249">
        <f t="shared" si="454"/>
        <v>474120</v>
      </c>
      <c r="Y578" s="250" t="s">
        <v>8</v>
      </c>
      <c r="Z578" s="251">
        <f t="shared" si="455"/>
        <v>6.1288785185920664</v>
      </c>
      <c r="AA578" s="252">
        <f t="shared" si="456"/>
        <v>24.63039269225041</v>
      </c>
      <c r="AB578" s="195">
        <f t="shared" si="457"/>
        <v>26043.569553805773</v>
      </c>
      <c r="AC578" s="366">
        <f t="shared" si="458"/>
        <v>8.0895582329317275</v>
      </c>
      <c r="AD578" s="371">
        <v>28587.926509186349</v>
      </c>
      <c r="AE578" s="375">
        <f t="shared" si="460"/>
        <v>-2544.3569553805755</v>
      </c>
      <c r="AG578" s="487"/>
      <c r="AH578" s="487"/>
      <c r="AI578" s="487"/>
    </row>
    <row r="579" spans="1:35" x14ac:dyDescent="0.25">
      <c r="A579" s="133" t="s">
        <v>37</v>
      </c>
      <c r="B579" s="583"/>
      <c r="C579" s="222">
        <v>20.239999999999998</v>
      </c>
      <c r="D579" s="223">
        <v>2519</v>
      </c>
      <c r="E579" s="224">
        <f t="shared" si="447"/>
        <v>124.45652173913045</v>
      </c>
      <c r="F579" s="225">
        <f t="shared" si="448"/>
        <v>5.0000000000000009</v>
      </c>
      <c r="G579" s="226">
        <v>101.2</v>
      </c>
      <c r="H579" s="227">
        <v>12595</v>
      </c>
      <c r="I579" s="232">
        <v>26</v>
      </c>
      <c r="J579" s="227">
        <v>1905</v>
      </c>
      <c r="K579" s="227">
        <v>48930</v>
      </c>
      <c r="L579" s="264">
        <f t="shared" si="459"/>
        <v>46910</v>
      </c>
      <c r="M579" s="250" t="s">
        <v>8</v>
      </c>
      <c r="N579" s="251">
        <f t="shared" si="449"/>
        <v>6.6115485564304466</v>
      </c>
      <c r="O579" s="252">
        <f t="shared" si="450"/>
        <v>25.685039370078741</v>
      </c>
      <c r="P579" s="245">
        <f t="shared" si="451"/>
        <v>2417.4901185770755</v>
      </c>
      <c r="Q579" s="246">
        <f t="shared" si="452"/>
        <v>0.75625248114331078</v>
      </c>
      <c r="R579" s="225">
        <f t="shared" si="453"/>
        <v>50.395256916996054</v>
      </c>
      <c r="S579" s="247">
        <f t="shared" si="454"/>
        <v>1020.0000000000001</v>
      </c>
      <c r="T579" s="248">
        <f t="shared" si="454"/>
        <v>126996</v>
      </c>
      <c r="U579" s="247">
        <f t="shared" si="454"/>
        <v>257</v>
      </c>
      <c r="V579" s="248">
        <f t="shared" si="454"/>
        <v>19616</v>
      </c>
      <c r="W579" s="248">
        <f t="shared" si="454"/>
        <v>480250</v>
      </c>
      <c r="X579" s="249">
        <f t="shared" si="454"/>
        <v>458860</v>
      </c>
      <c r="Y579" s="250" t="s">
        <v>8</v>
      </c>
      <c r="Z579" s="251">
        <f t="shared" si="455"/>
        <v>6.4741027732463294</v>
      </c>
      <c r="AA579" s="252">
        <f t="shared" si="456"/>
        <v>24.482565252854812</v>
      </c>
      <c r="AB579" s="195">
        <f t="shared" si="457"/>
        <v>23727.766798418976</v>
      </c>
      <c r="AC579" s="366">
        <f t="shared" si="458"/>
        <v>7.7872171496625642</v>
      </c>
      <c r="AD579" s="371">
        <v>25426.383399209488</v>
      </c>
      <c r="AE579" s="375">
        <f t="shared" si="460"/>
        <v>-1698.6166007905122</v>
      </c>
      <c r="AG579" s="487"/>
      <c r="AH579" s="487"/>
      <c r="AI579" s="487"/>
    </row>
    <row r="580" spans="1:35" x14ac:dyDescent="0.25">
      <c r="A580" s="133" t="s">
        <v>18</v>
      </c>
      <c r="B580" s="583"/>
      <c r="C580" s="222">
        <v>15.47</v>
      </c>
      <c r="D580" s="223">
        <v>1640</v>
      </c>
      <c r="E580" s="224">
        <f t="shared" si="447"/>
        <v>106.01163542340012</v>
      </c>
      <c r="F580" s="225">
        <f t="shared" si="448"/>
        <v>5.9999999999999991</v>
      </c>
      <c r="G580" s="226">
        <v>92.82</v>
      </c>
      <c r="H580" s="227">
        <v>9840</v>
      </c>
      <c r="I580" s="232">
        <v>24</v>
      </c>
      <c r="J580" s="227">
        <v>1623</v>
      </c>
      <c r="K580" s="227">
        <v>40900</v>
      </c>
      <c r="L580" s="264">
        <f t="shared" si="459"/>
        <v>39210</v>
      </c>
      <c r="M580" s="250" t="s">
        <v>8</v>
      </c>
      <c r="N580" s="251">
        <f t="shared" si="449"/>
        <v>6.0628465804066547</v>
      </c>
      <c r="O580" s="252">
        <f t="shared" si="450"/>
        <v>25.200246457178064</v>
      </c>
      <c r="P580" s="245">
        <f t="shared" si="451"/>
        <v>2643.8267614738202</v>
      </c>
      <c r="Q580" s="246">
        <f t="shared" si="452"/>
        <v>0.98963414634146341</v>
      </c>
      <c r="R580" s="225">
        <f t="shared" si="453"/>
        <v>50</v>
      </c>
      <c r="S580" s="247">
        <f t="shared" si="454"/>
        <v>773.5</v>
      </c>
      <c r="T580" s="248">
        <f t="shared" si="454"/>
        <v>82000</v>
      </c>
      <c r="U580" s="247">
        <f t="shared" si="454"/>
        <v>185</v>
      </c>
      <c r="V580" s="248">
        <f t="shared" si="454"/>
        <v>14147</v>
      </c>
      <c r="W580" s="248">
        <f t="shared" si="454"/>
        <v>338520</v>
      </c>
      <c r="X580" s="249">
        <f t="shared" si="454"/>
        <v>323430</v>
      </c>
      <c r="Y580" s="250" t="s">
        <v>8</v>
      </c>
      <c r="Z580" s="251">
        <f t="shared" si="455"/>
        <v>5.796281897222026</v>
      </c>
      <c r="AA580" s="252">
        <f t="shared" si="456"/>
        <v>23.928748144482928</v>
      </c>
      <c r="AB580" s="195">
        <f t="shared" si="457"/>
        <v>21882.352941176468</v>
      </c>
      <c r="AC580" s="366">
        <f t="shared" si="458"/>
        <v>8.6262195121951226</v>
      </c>
      <c r="AD580" s="371">
        <v>24862.314156431803</v>
      </c>
      <c r="AE580" s="375">
        <f t="shared" si="460"/>
        <v>-2979.9612152553345</v>
      </c>
      <c r="AG580" s="484">
        <v>497</v>
      </c>
      <c r="AH580" s="485">
        <v>4284</v>
      </c>
      <c r="AI580" s="485">
        <v>10250</v>
      </c>
    </row>
    <row r="581" spans="1:35" x14ac:dyDescent="0.25">
      <c r="A581" s="133" t="s">
        <v>38</v>
      </c>
      <c r="B581" s="583"/>
      <c r="C581" s="222">
        <v>20.6</v>
      </c>
      <c r="D581" s="223">
        <v>2628</v>
      </c>
      <c r="E581" s="224">
        <f t="shared" si="447"/>
        <v>127.57281553398057</v>
      </c>
      <c r="F581" s="225">
        <f t="shared" si="448"/>
        <v>5</v>
      </c>
      <c r="G581" s="226">
        <v>103</v>
      </c>
      <c r="H581" s="227">
        <v>13140</v>
      </c>
      <c r="I581" s="232">
        <v>23</v>
      </c>
      <c r="J581" s="227">
        <v>2437</v>
      </c>
      <c r="K581" s="227">
        <v>62000</v>
      </c>
      <c r="L581" s="264">
        <f t="shared" si="459"/>
        <v>59440</v>
      </c>
      <c r="M581" s="250" t="s">
        <v>8</v>
      </c>
      <c r="N581" s="251">
        <f t="shared" si="449"/>
        <v>5.391875256462864</v>
      </c>
      <c r="O581" s="252">
        <f t="shared" si="450"/>
        <v>25.441116126384898</v>
      </c>
      <c r="P581" s="245">
        <f t="shared" si="451"/>
        <v>3009.7087378640776</v>
      </c>
      <c r="Q581" s="246">
        <f t="shared" si="452"/>
        <v>0.92732115677321159</v>
      </c>
      <c r="R581" s="225">
        <f t="shared" si="453"/>
        <v>50</v>
      </c>
      <c r="S581" s="247">
        <f t="shared" si="454"/>
        <v>1030</v>
      </c>
      <c r="T581" s="248">
        <f t="shared" si="454"/>
        <v>131400</v>
      </c>
      <c r="U581" s="247">
        <f t="shared" si="454"/>
        <v>227</v>
      </c>
      <c r="V581" s="248">
        <f t="shared" si="454"/>
        <v>23269</v>
      </c>
      <c r="W581" s="248">
        <f t="shared" si="454"/>
        <v>569160</v>
      </c>
      <c r="X581" s="249">
        <f t="shared" si="454"/>
        <v>543720</v>
      </c>
      <c r="Y581" s="250" t="s">
        <v>8</v>
      </c>
      <c r="Z581" s="251">
        <f t="shared" si="455"/>
        <v>5.6469981520477885</v>
      </c>
      <c r="AA581" s="252">
        <f t="shared" si="456"/>
        <v>24.460011173664533</v>
      </c>
      <c r="AB581" s="195">
        <f t="shared" si="457"/>
        <v>27629.12621359223</v>
      </c>
      <c r="AC581" s="366">
        <f t="shared" si="458"/>
        <v>8.8542617960426178</v>
      </c>
      <c r="AD581" s="371">
        <v>30105.825242718445</v>
      </c>
      <c r="AE581" s="375">
        <f t="shared" si="460"/>
        <v>-2476.6990291262155</v>
      </c>
      <c r="AG581" s="484"/>
      <c r="AH581" s="485"/>
      <c r="AI581" s="485"/>
    </row>
    <row r="582" spans="1:35" x14ac:dyDescent="0.25">
      <c r="A582" s="133" t="s">
        <v>39</v>
      </c>
      <c r="B582" s="583"/>
      <c r="C582" s="222">
        <v>17.48</v>
      </c>
      <c r="D582" s="223">
        <v>2303</v>
      </c>
      <c r="E582" s="224">
        <f t="shared" si="447"/>
        <v>131.75057208237985</v>
      </c>
      <c r="F582" s="225">
        <f t="shared" si="448"/>
        <v>5</v>
      </c>
      <c r="G582" s="226">
        <v>87.4</v>
      </c>
      <c r="H582" s="227">
        <v>11515</v>
      </c>
      <c r="I582" s="232">
        <v>23</v>
      </c>
      <c r="J582" s="227">
        <v>1827</v>
      </c>
      <c r="K582" s="227">
        <v>46690</v>
      </c>
      <c r="L582" s="264">
        <f t="shared" si="459"/>
        <v>44760</v>
      </c>
      <c r="M582" s="250" t="s">
        <v>8</v>
      </c>
      <c r="N582" s="251">
        <f t="shared" si="449"/>
        <v>6.3026819923371651</v>
      </c>
      <c r="O582" s="252">
        <f t="shared" si="450"/>
        <v>25.555555555555557</v>
      </c>
      <c r="P582" s="245">
        <f t="shared" si="451"/>
        <v>2671.0526315789475</v>
      </c>
      <c r="Q582" s="246">
        <f t="shared" si="452"/>
        <v>0.79331306990881456</v>
      </c>
      <c r="R582" s="225">
        <f t="shared" si="453"/>
        <v>50</v>
      </c>
      <c r="S582" s="247">
        <f t="shared" si="454"/>
        <v>874</v>
      </c>
      <c r="T582" s="248">
        <f t="shared" si="454"/>
        <v>115150</v>
      </c>
      <c r="U582" s="247">
        <f t="shared" si="454"/>
        <v>212</v>
      </c>
      <c r="V582" s="248">
        <f t="shared" si="454"/>
        <v>18290</v>
      </c>
      <c r="W582" s="248">
        <f t="shared" si="454"/>
        <v>448830</v>
      </c>
      <c r="X582" s="249">
        <f t="shared" si="454"/>
        <v>428830</v>
      </c>
      <c r="Y582" s="250" t="s">
        <v>8</v>
      </c>
      <c r="Z582" s="251">
        <f t="shared" si="455"/>
        <v>6.2957900492072172</v>
      </c>
      <c r="AA582" s="252">
        <f t="shared" si="456"/>
        <v>24.539639147074904</v>
      </c>
      <c r="AB582" s="195">
        <f t="shared" si="457"/>
        <v>25676.773455377574</v>
      </c>
      <c r="AC582" s="366">
        <f t="shared" si="458"/>
        <v>7.941815023881893</v>
      </c>
      <c r="AD582" s="371">
        <v>28822.654462242561</v>
      </c>
      <c r="AE582" s="375">
        <f t="shared" si="460"/>
        <v>-3145.8810068649873</v>
      </c>
      <c r="AG582" s="484"/>
      <c r="AH582" s="485"/>
      <c r="AI582" s="485"/>
    </row>
    <row r="583" spans="1:35" x14ac:dyDescent="0.25">
      <c r="A583" s="133" t="s">
        <v>40</v>
      </c>
      <c r="B583" s="583"/>
      <c r="C583" s="222">
        <v>12.81</v>
      </c>
      <c r="D583" s="223">
        <v>1641</v>
      </c>
      <c r="E583" s="224">
        <f t="shared" si="447"/>
        <v>128.10304449648712</v>
      </c>
      <c r="F583" s="225">
        <f t="shared" si="448"/>
        <v>6</v>
      </c>
      <c r="G583" s="226">
        <v>76.86</v>
      </c>
      <c r="H583" s="227">
        <v>9846</v>
      </c>
      <c r="I583" s="232">
        <v>19</v>
      </c>
      <c r="J583" s="227">
        <v>1499</v>
      </c>
      <c r="K583" s="227">
        <f>36940+380+290</f>
        <v>37610</v>
      </c>
      <c r="L583" s="264">
        <f t="shared" si="459"/>
        <v>36060</v>
      </c>
      <c r="M583" s="250" t="s">
        <v>8</v>
      </c>
      <c r="N583" s="251">
        <f t="shared" si="449"/>
        <v>6.5683789192795201</v>
      </c>
      <c r="O583" s="252">
        <f t="shared" si="450"/>
        <v>25.090060040026685</v>
      </c>
      <c r="P583" s="245">
        <f t="shared" si="451"/>
        <v>2935.9875097580016</v>
      </c>
      <c r="Q583" s="246">
        <f t="shared" si="452"/>
        <v>0.91346739792809262</v>
      </c>
      <c r="R583" s="225">
        <f t="shared" si="453"/>
        <v>50</v>
      </c>
      <c r="S583" s="247">
        <f t="shared" si="454"/>
        <v>640.5</v>
      </c>
      <c r="T583" s="248">
        <f t="shared" si="454"/>
        <v>82050</v>
      </c>
      <c r="U583" s="247">
        <f t="shared" si="454"/>
        <v>146</v>
      </c>
      <c r="V583" s="248">
        <f t="shared" si="454"/>
        <v>12559</v>
      </c>
      <c r="W583" s="248">
        <f t="shared" si="454"/>
        <v>289730</v>
      </c>
      <c r="X583" s="249">
        <f t="shared" si="454"/>
        <v>276880</v>
      </c>
      <c r="Y583" s="250" t="s">
        <v>8</v>
      </c>
      <c r="Z583" s="251">
        <f t="shared" si="455"/>
        <v>6.5331634684290147</v>
      </c>
      <c r="AA583" s="252">
        <f t="shared" si="456"/>
        <v>23.069511903813996</v>
      </c>
      <c r="AB583" s="195">
        <f t="shared" si="457"/>
        <v>22617.486338797815</v>
      </c>
      <c r="AC583" s="366">
        <f t="shared" si="458"/>
        <v>7.653260207190737</v>
      </c>
      <c r="AD583" s="371">
        <v>26045.277127244339</v>
      </c>
      <c r="AE583" s="375">
        <f t="shared" si="460"/>
        <v>-3427.7907884465239</v>
      </c>
      <c r="AG583" s="484"/>
      <c r="AH583" s="485"/>
      <c r="AI583" s="485"/>
    </row>
    <row r="584" spans="1:35" x14ac:dyDescent="0.25">
      <c r="A584" s="354" t="s">
        <v>41</v>
      </c>
      <c r="B584" s="584"/>
      <c r="C584" s="305">
        <v>2.2200000000000002</v>
      </c>
      <c r="D584" s="306">
        <v>278</v>
      </c>
      <c r="E584" s="307">
        <f t="shared" si="447"/>
        <v>125.22522522522522</v>
      </c>
      <c r="F584" s="242">
        <f t="shared" si="448"/>
        <v>6</v>
      </c>
      <c r="G584" s="243">
        <v>13.32</v>
      </c>
      <c r="H584" s="244">
        <v>1668</v>
      </c>
      <c r="I584" s="232">
        <v>6</v>
      </c>
      <c r="J584" s="244">
        <v>411</v>
      </c>
      <c r="K584" s="244">
        <v>10520</v>
      </c>
      <c r="L584" s="264">
        <f t="shared" si="459"/>
        <v>10090</v>
      </c>
      <c r="M584" s="308" t="s">
        <v>8</v>
      </c>
      <c r="N584" s="309">
        <f t="shared" si="449"/>
        <v>4.0583941605839415</v>
      </c>
      <c r="O584" s="310">
        <f t="shared" si="450"/>
        <v>25.59610705596107</v>
      </c>
      <c r="P584" s="311">
        <f t="shared" si="451"/>
        <v>4738.738738738738</v>
      </c>
      <c r="Q584" s="355">
        <f t="shared" si="452"/>
        <v>1.4784172661870503</v>
      </c>
      <c r="R584" s="225">
        <f t="shared" si="453"/>
        <v>49.999999999999993</v>
      </c>
      <c r="S584" s="247">
        <f t="shared" ref="S584:X599" si="461">G584+S533</f>
        <v>111</v>
      </c>
      <c r="T584" s="248">
        <f t="shared" si="461"/>
        <v>13900</v>
      </c>
      <c r="U584" s="247">
        <f t="shared" si="461"/>
        <v>50</v>
      </c>
      <c r="V584" s="248">
        <f t="shared" si="461"/>
        <v>3268</v>
      </c>
      <c r="W584" s="248">
        <f t="shared" si="461"/>
        <v>79730</v>
      </c>
      <c r="X584" s="249">
        <f t="shared" si="461"/>
        <v>76530</v>
      </c>
      <c r="Y584" s="308" t="s">
        <v>8</v>
      </c>
      <c r="Z584" s="251">
        <f t="shared" si="455"/>
        <v>4.2533659730722153</v>
      </c>
      <c r="AA584" s="252">
        <f t="shared" si="456"/>
        <v>24.397184822521421</v>
      </c>
      <c r="AB584" s="195">
        <f t="shared" si="457"/>
        <v>35914.414414414408</v>
      </c>
      <c r="AC584" s="366">
        <f t="shared" si="458"/>
        <v>11.755395683453237</v>
      </c>
      <c r="AD584" s="371">
        <v>35238.738738738735</v>
      </c>
      <c r="AE584" s="375">
        <f t="shared" si="460"/>
        <v>675.67567567567312</v>
      </c>
      <c r="AG584" s="484"/>
      <c r="AH584" s="485"/>
      <c r="AI584" s="485"/>
    </row>
    <row r="585" spans="1:35" x14ac:dyDescent="0.25">
      <c r="A585" s="356" t="s">
        <v>24</v>
      </c>
      <c r="B585" s="357"/>
      <c r="C585" s="312">
        <f t="shared" ref="C585:D585" si="462">SUM(C568:C584)</f>
        <v>285.72000000000003</v>
      </c>
      <c r="D585" s="313">
        <f t="shared" si="462"/>
        <v>35857</v>
      </c>
      <c r="E585" s="314">
        <f t="shared" si="447"/>
        <v>125.49699006019878</v>
      </c>
      <c r="F585" s="315"/>
      <c r="G585" s="312">
        <f t="shared" ref="G585:L585" si="463">SUM(G568:G584)</f>
        <v>1620.4599999999998</v>
      </c>
      <c r="H585" s="313">
        <f t="shared" si="463"/>
        <v>203031</v>
      </c>
      <c r="I585" s="312">
        <f t="shared" si="463"/>
        <v>409</v>
      </c>
      <c r="J585" s="313">
        <f t="shared" si="463"/>
        <v>32134</v>
      </c>
      <c r="K585" s="313">
        <f t="shared" si="463"/>
        <v>812760</v>
      </c>
      <c r="L585" s="313">
        <f t="shared" si="463"/>
        <v>779210</v>
      </c>
      <c r="M585" s="316" t="s">
        <v>8</v>
      </c>
      <c r="N585" s="317">
        <f t="shared" si="449"/>
        <v>6.318261031928798</v>
      </c>
      <c r="O585" s="318">
        <f t="shared" si="450"/>
        <v>25.292836248210619</v>
      </c>
      <c r="P585" s="319">
        <f t="shared" si="451"/>
        <v>2844.6031079378408</v>
      </c>
      <c r="Q585" s="332">
        <f>J585/D585</f>
        <v>0.89617090107928721</v>
      </c>
      <c r="R585" s="315"/>
      <c r="S585" s="312">
        <f t="shared" ref="S585:W585" si="464">SUM(S568:S584)</f>
        <v>14315.75</v>
      </c>
      <c r="T585" s="313">
        <f t="shared" si="464"/>
        <v>1796627</v>
      </c>
      <c r="U585" s="312">
        <f t="shared" si="464"/>
        <v>3558</v>
      </c>
      <c r="V585" s="313">
        <f t="shared" si="464"/>
        <v>297900</v>
      </c>
      <c r="W585" s="313">
        <f t="shared" si="464"/>
        <v>7219960</v>
      </c>
      <c r="X585" s="249">
        <f t="shared" si="461"/>
        <v>6899190</v>
      </c>
      <c r="Y585" s="358" t="s">
        <v>8</v>
      </c>
      <c r="Z585" s="317">
        <f t="shared" si="455"/>
        <v>6.0309734810339037</v>
      </c>
      <c r="AA585" s="318">
        <f t="shared" si="456"/>
        <v>24.236186639812018</v>
      </c>
      <c r="AB585" s="333">
        <f t="shared" si="457"/>
        <v>25269.35461290774</v>
      </c>
      <c r="AC585" s="367">
        <f>V585/D585</f>
        <v>8.308001227096522</v>
      </c>
      <c r="AD585" s="371">
        <v>27740.270194596105</v>
      </c>
      <c r="AE585" s="375">
        <f t="shared" si="460"/>
        <v>-2470.9155816883649</v>
      </c>
      <c r="AG585" s="484"/>
      <c r="AH585" s="485"/>
      <c r="AI585" s="485"/>
    </row>
    <row r="586" spans="1:35" x14ac:dyDescent="0.25">
      <c r="A586" s="133" t="s">
        <v>42</v>
      </c>
      <c r="B586" s="585">
        <v>1998</v>
      </c>
      <c r="C586" s="222">
        <v>19.739999999999998</v>
      </c>
      <c r="D586" s="223">
        <v>2490</v>
      </c>
      <c r="E586" s="224">
        <f t="shared" si="447"/>
        <v>126.13981762917935</v>
      </c>
      <c r="F586" s="225">
        <f t="shared" ref="F586:F596" si="465">G586/C586</f>
        <v>6</v>
      </c>
      <c r="G586" s="226">
        <v>118.44</v>
      </c>
      <c r="H586" s="227">
        <v>14940</v>
      </c>
      <c r="I586" s="226">
        <v>29</v>
      </c>
      <c r="J586" s="227">
        <v>2456</v>
      </c>
      <c r="K586" s="227">
        <f>61440-140</f>
        <v>61300</v>
      </c>
      <c r="L586" s="264">
        <f t="shared" si="459"/>
        <v>58770</v>
      </c>
      <c r="M586" s="250" t="s">
        <v>8</v>
      </c>
      <c r="N586" s="251">
        <f t="shared" si="449"/>
        <v>6.0830618892508141</v>
      </c>
      <c r="O586" s="252">
        <f t="shared" si="450"/>
        <v>24.95928338762215</v>
      </c>
      <c r="P586" s="245">
        <f t="shared" si="451"/>
        <v>3105.3698074974673</v>
      </c>
      <c r="Q586" s="246">
        <f t="shared" ref="Q586:Q596" si="466">J586/D586</f>
        <v>0.9863453815261044</v>
      </c>
      <c r="R586" s="225">
        <f t="shared" ref="R586:R596" si="467">S586/C586</f>
        <v>51.000000000000014</v>
      </c>
      <c r="S586" s="247">
        <f t="shared" ref="S586:W596" si="468">G586+S535</f>
        <v>1006.7400000000002</v>
      </c>
      <c r="T586" s="248">
        <f t="shared" si="468"/>
        <v>126990</v>
      </c>
      <c r="U586" s="247">
        <f t="shared" si="468"/>
        <v>243</v>
      </c>
      <c r="V586" s="248">
        <f t="shared" si="468"/>
        <v>21526</v>
      </c>
      <c r="W586" s="248">
        <f t="shared" si="468"/>
        <v>527230</v>
      </c>
      <c r="X586" s="249">
        <f t="shared" si="461"/>
        <v>503650</v>
      </c>
      <c r="Y586" s="308" t="s">
        <v>8</v>
      </c>
      <c r="Z586" s="251">
        <f t="shared" si="455"/>
        <v>5.8993774969803958</v>
      </c>
      <c r="AA586" s="252">
        <f t="shared" si="456"/>
        <v>24.4927064944718</v>
      </c>
      <c r="AB586" s="195">
        <f t="shared" si="457"/>
        <v>26708.71327254306</v>
      </c>
      <c r="AC586" s="366">
        <f t="shared" ref="AC586:AC596" si="469">V586/D586</f>
        <v>8.6449799196787147</v>
      </c>
      <c r="AD586" s="371">
        <v>28446.808510638301</v>
      </c>
      <c r="AE586" s="375">
        <f t="shared" si="460"/>
        <v>-1738.0952380952403</v>
      </c>
      <c r="AG586" s="484"/>
      <c r="AH586" s="485"/>
      <c r="AI586" s="485"/>
    </row>
    <row r="587" spans="1:35" x14ac:dyDescent="0.25">
      <c r="A587" s="352" t="s">
        <v>43</v>
      </c>
      <c r="B587" s="586"/>
      <c r="C587" s="228">
        <v>22.16</v>
      </c>
      <c r="D587" s="229">
        <v>2704</v>
      </c>
      <c r="E587" s="230">
        <f t="shared" si="447"/>
        <v>122.02166064981949</v>
      </c>
      <c r="F587" s="231">
        <f t="shared" si="465"/>
        <v>5.8194945848375452</v>
      </c>
      <c r="G587" s="232">
        <v>128.96</v>
      </c>
      <c r="H587" s="233">
        <v>15718</v>
      </c>
      <c r="I587" s="232">
        <v>34</v>
      </c>
      <c r="J587" s="233">
        <v>2819</v>
      </c>
      <c r="K587" s="233">
        <v>69460</v>
      </c>
      <c r="L587" s="264">
        <f t="shared" si="459"/>
        <v>66590</v>
      </c>
      <c r="M587" s="320" t="s">
        <v>8</v>
      </c>
      <c r="N587" s="321">
        <f t="shared" si="449"/>
        <v>5.575736076622916</v>
      </c>
      <c r="O587" s="322">
        <f t="shared" si="450"/>
        <v>24.639943242284499</v>
      </c>
      <c r="P587" s="287">
        <f t="shared" si="451"/>
        <v>3134.4765342960291</v>
      </c>
      <c r="Q587" s="246">
        <f t="shared" si="466"/>
        <v>1.0425295857988166</v>
      </c>
      <c r="R587" s="231">
        <f t="shared" si="467"/>
        <v>50.458483754512628</v>
      </c>
      <c r="S587" s="335">
        <f t="shared" si="468"/>
        <v>1118.1599999999999</v>
      </c>
      <c r="T587" s="249">
        <f t="shared" si="468"/>
        <v>136386</v>
      </c>
      <c r="U587" s="335">
        <f t="shared" si="468"/>
        <v>278</v>
      </c>
      <c r="V587" s="249">
        <f t="shared" si="468"/>
        <v>24442</v>
      </c>
      <c r="W587" s="249">
        <f t="shared" si="468"/>
        <v>567900</v>
      </c>
      <c r="X587" s="249">
        <f t="shared" si="461"/>
        <v>542260</v>
      </c>
      <c r="Y587" s="320" t="s">
        <v>8</v>
      </c>
      <c r="Z587" s="251">
        <f t="shared" si="455"/>
        <v>5.5799852712543982</v>
      </c>
      <c r="AA587" s="252">
        <f t="shared" si="456"/>
        <v>23.234596186891416</v>
      </c>
      <c r="AB587" s="195">
        <f t="shared" si="457"/>
        <v>25627.256317689531</v>
      </c>
      <c r="AC587" s="366">
        <f t="shared" si="469"/>
        <v>9.0392011834319526</v>
      </c>
      <c r="AD587" s="371">
        <v>26382.671480144403</v>
      </c>
      <c r="AE587" s="375">
        <f t="shared" si="460"/>
        <v>-755.41516245487219</v>
      </c>
      <c r="AG587" s="484"/>
      <c r="AH587" s="485"/>
      <c r="AI587" s="485"/>
    </row>
    <row r="588" spans="1:35" x14ac:dyDescent="0.25">
      <c r="A588" s="133" t="s">
        <v>44</v>
      </c>
      <c r="B588" s="586"/>
      <c r="C588" s="222">
        <v>13.09</v>
      </c>
      <c r="D588" s="223">
        <v>1518</v>
      </c>
      <c r="E588" s="224">
        <f t="shared" si="447"/>
        <v>115.96638655462185</v>
      </c>
      <c r="F588" s="225">
        <f t="shared" si="465"/>
        <v>5.6180290297937363</v>
      </c>
      <c r="G588" s="226">
        <v>73.540000000000006</v>
      </c>
      <c r="H588" s="227">
        <v>8524</v>
      </c>
      <c r="I588" s="226">
        <v>20</v>
      </c>
      <c r="J588" s="227">
        <v>1585</v>
      </c>
      <c r="K588" s="227">
        <v>39030</v>
      </c>
      <c r="L588" s="264">
        <f t="shared" si="459"/>
        <v>37420</v>
      </c>
      <c r="M588" s="250" t="s">
        <v>8</v>
      </c>
      <c r="N588" s="251">
        <f t="shared" si="449"/>
        <v>5.3779179810725548</v>
      </c>
      <c r="O588" s="252">
        <f t="shared" si="450"/>
        <v>24.62460567823344</v>
      </c>
      <c r="P588" s="245">
        <f t="shared" si="451"/>
        <v>2981.6653934300994</v>
      </c>
      <c r="Q588" s="246">
        <f t="shared" si="466"/>
        <v>1.0441370223978919</v>
      </c>
      <c r="R588" s="225">
        <f t="shared" si="467"/>
        <v>49.85408708938121</v>
      </c>
      <c r="S588" s="247">
        <f t="shared" si="468"/>
        <v>652.59</v>
      </c>
      <c r="T588" s="248">
        <f t="shared" si="468"/>
        <v>75666</v>
      </c>
      <c r="U588" s="247">
        <f t="shared" si="468"/>
        <v>169</v>
      </c>
      <c r="V588" s="248">
        <f t="shared" si="468"/>
        <v>15181</v>
      </c>
      <c r="W588" s="248">
        <f t="shared" si="468"/>
        <v>351540</v>
      </c>
      <c r="X588" s="249">
        <f t="shared" si="461"/>
        <v>335830</v>
      </c>
      <c r="Y588" s="250" t="s">
        <v>8</v>
      </c>
      <c r="Z588" s="251">
        <f t="shared" si="455"/>
        <v>4.9842566365852052</v>
      </c>
      <c r="AA588" s="252">
        <f t="shared" si="456"/>
        <v>23.156577300573083</v>
      </c>
      <c r="AB588" s="195">
        <f t="shared" si="457"/>
        <v>26855.614973262032</v>
      </c>
      <c r="AC588" s="366">
        <f t="shared" si="469"/>
        <v>10.000658761528326</v>
      </c>
      <c r="AD588" s="371">
        <v>27542.398777692895</v>
      </c>
      <c r="AE588" s="375">
        <f t="shared" si="460"/>
        <v>-686.7838044308628</v>
      </c>
      <c r="AG588" s="484"/>
      <c r="AH588" s="485"/>
      <c r="AI588" s="485"/>
    </row>
    <row r="589" spans="1:35" x14ac:dyDescent="0.25">
      <c r="A589" s="133" t="s">
        <v>45</v>
      </c>
      <c r="B589" s="586"/>
      <c r="C589" s="222">
        <v>16.28</v>
      </c>
      <c r="D589" s="223">
        <v>1976</v>
      </c>
      <c r="E589" s="224">
        <f t="shared" si="447"/>
        <v>121.37592137592137</v>
      </c>
      <c r="F589" s="225">
        <f t="shared" si="465"/>
        <v>6</v>
      </c>
      <c r="G589" s="226">
        <v>97.68</v>
      </c>
      <c r="H589" s="227">
        <v>11856</v>
      </c>
      <c r="I589" s="226">
        <v>26</v>
      </c>
      <c r="J589" s="227">
        <v>1753</v>
      </c>
      <c r="K589" s="227">
        <v>42850</v>
      </c>
      <c r="L589" s="264">
        <f t="shared" si="459"/>
        <v>41080</v>
      </c>
      <c r="M589" s="250" t="s">
        <v>8</v>
      </c>
      <c r="N589" s="251">
        <f t="shared" si="449"/>
        <v>6.763262977752424</v>
      </c>
      <c r="O589" s="252">
        <f t="shared" si="450"/>
        <v>24.443810610382201</v>
      </c>
      <c r="P589" s="245">
        <f t="shared" si="451"/>
        <v>2632.0638820638819</v>
      </c>
      <c r="Q589" s="246">
        <f t="shared" si="466"/>
        <v>0.88714574898785425</v>
      </c>
      <c r="R589" s="225">
        <f t="shared" si="467"/>
        <v>50</v>
      </c>
      <c r="S589" s="247">
        <f t="shared" si="468"/>
        <v>814</v>
      </c>
      <c r="T589" s="248">
        <f t="shared" si="468"/>
        <v>98800</v>
      </c>
      <c r="U589" s="247">
        <f t="shared" si="468"/>
        <v>218</v>
      </c>
      <c r="V589" s="248">
        <f t="shared" si="468"/>
        <v>16382</v>
      </c>
      <c r="W589" s="248">
        <f t="shared" si="468"/>
        <v>396370</v>
      </c>
      <c r="X589" s="249">
        <f t="shared" si="461"/>
        <v>378700</v>
      </c>
      <c r="Y589" s="250" t="s">
        <v>8</v>
      </c>
      <c r="Z589" s="251">
        <f t="shared" si="455"/>
        <v>6.0310096447320234</v>
      </c>
      <c r="AA589" s="252">
        <f t="shared" si="456"/>
        <v>24.195458429984129</v>
      </c>
      <c r="AB589" s="195">
        <f t="shared" si="457"/>
        <v>24347.051597051595</v>
      </c>
      <c r="AC589" s="366">
        <f t="shared" si="469"/>
        <v>8.2904858299595148</v>
      </c>
      <c r="AD589" s="371">
        <v>26212.530712530712</v>
      </c>
      <c r="AE589" s="375">
        <f t="shared" si="460"/>
        <v>-1865.4791154791164</v>
      </c>
      <c r="AG589" s="484"/>
      <c r="AH589" s="485"/>
      <c r="AI589" s="485"/>
    </row>
    <row r="590" spans="1:35" x14ac:dyDescent="0.25">
      <c r="A590" s="133" t="s">
        <v>46</v>
      </c>
      <c r="B590" s="586"/>
      <c r="C590" s="222">
        <v>18.239999999999998</v>
      </c>
      <c r="D590" s="223">
        <v>2462</v>
      </c>
      <c r="E590" s="224">
        <f t="shared" si="447"/>
        <v>134.9780701754386</v>
      </c>
      <c r="F590" s="225">
        <f t="shared" si="465"/>
        <v>5.8081140350877201</v>
      </c>
      <c r="G590" s="226">
        <v>105.94</v>
      </c>
      <c r="H590" s="227">
        <v>14300</v>
      </c>
      <c r="I590" s="232">
        <v>29</v>
      </c>
      <c r="J590" s="227">
        <v>1999</v>
      </c>
      <c r="K590" s="227">
        <f>50200-800</f>
        <v>49400</v>
      </c>
      <c r="L590" s="264">
        <f t="shared" si="459"/>
        <v>47360</v>
      </c>
      <c r="M590" s="250" t="s">
        <v>8</v>
      </c>
      <c r="N590" s="251">
        <f t="shared" si="449"/>
        <v>7.1535767883941972</v>
      </c>
      <c r="O590" s="252">
        <f t="shared" si="450"/>
        <v>24.712356178089045</v>
      </c>
      <c r="P590" s="245">
        <f t="shared" si="451"/>
        <v>2708.3333333333335</v>
      </c>
      <c r="Q590" s="246">
        <f t="shared" si="466"/>
        <v>0.81194151096669376</v>
      </c>
      <c r="R590" s="225">
        <f t="shared" si="467"/>
        <v>50.808114035087726</v>
      </c>
      <c r="S590" s="247">
        <f t="shared" si="468"/>
        <v>926.74</v>
      </c>
      <c r="T590" s="248">
        <f t="shared" si="468"/>
        <v>125090</v>
      </c>
      <c r="U590" s="247">
        <f t="shared" si="468"/>
        <v>250</v>
      </c>
      <c r="V590" s="248">
        <f t="shared" si="468"/>
        <v>18730</v>
      </c>
      <c r="W590" s="248">
        <f t="shared" si="468"/>
        <v>464580</v>
      </c>
      <c r="X590" s="249">
        <f t="shared" si="461"/>
        <v>443900</v>
      </c>
      <c r="Y590" s="250" t="s">
        <v>8</v>
      </c>
      <c r="Z590" s="251">
        <f t="shared" si="455"/>
        <v>6.6785904965296314</v>
      </c>
      <c r="AA590" s="252">
        <f t="shared" si="456"/>
        <v>24.804057661505606</v>
      </c>
      <c r="AB590" s="195">
        <f t="shared" si="457"/>
        <v>25470.394736842107</v>
      </c>
      <c r="AC590" s="366">
        <f t="shared" si="469"/>
        <v>7.6076360682372055</v>
      </c>
      <c r="AD590" s="371">
        <v>27345.394736842107</v>
      </c>
      <c r="AE590" s="375">
        <f t="shared" si="460"/>
        <v>-1875</v>
      </c>
      <c r="AG590" s="484"/>
      <c r="AH590" s="485"/>
      <c r="AI590" s="485"/>
    </row>
    <row r="591" spans="1:35" x14ac:dyDescent="0.25">
      <c r="A591" s="133" t="s">
        <v>47</v>
      </c>
      <c r="B591" s="586"/>
      <c r="C591" s="222">
        <v>16.23</v>
      </c>
      <c r="D591" s="223">
        <v>2247</v>
      </c>
      <c r="E591" s="224">
        <f t="shared" si="447"/>
        <v>138.44731977818853</v>
      </c>
      <c r="F591" s="225">
        <f t="shared" si="465"/>
        <v>5.8767714109673443</v>
      </c>
      <c r="G591" s="226">
        <v>95.38</v>
      </c>
      <c r="H591" s="227">
        <v>13195</v>
      </c>
      <c r="I591" s="226">
        <v>25</v>
      </c>
      <c r="J591" s="227">
        <v>1799</v>
      </c>
      <c r="K591" s="227">
        <v>44220</v>
      </c>
      <c r="L591" s="264">
        <f t="shared" si="459"/>
        <v>42390</v>
      </c>
      <c r="M591" s="250" t="s">
        <v>8</v>
      </c>
      <c r="N591" s="251">
        <f t="shared" si="449"/>
        <v>7.3346303501945522</v>
      </c>
      <c r="O591" s="252">
        <f t="shared" si="450"/>
        <v>24.580322401334076</v>
      </c>
      <c r="P591" s="245">
        <f t="shared" si="451"/>
        <v>2724.5841035120147</v>
      </c>
      <c r="Q591" s="246">
        <f t="shared" si="466"/>
        <v>0.80062305295950154</v>
      </c>
      <c r="R591" s="225">
        <f t="shared" si="467"/>
        <v>50.630314232902023</v>
      </c>
      <c r="S591" s="247">
        <f t="shared" si="468"/>
        <v>821.7299999999999</v>
      </c>
      <c r="T591" s="248">
        <f t="shared" si="468"/>
        <v>113736</v>
      </c>
      <c r="U591" s="247">
        <f t="shared" si="468"/>
        <v>220</v>
      </c>
      <c r="V591" s="248">
        <f t="shared" si="468"/>
        <v>18108</v>
      </c>
      <c r="W591" s="248">
        <f t="shared" si="468"/>
        <v>428720</v>
      </c>
      <c r="X591" s="249">
        <f t="shared" si="461"/>
        <v>409550</v>
      </c>
      <c r="Y591" s="250" t="s">
        <v>8</v>
      </c>
      <c r="Z591" s="251">
        <f t="shared" si="455"/>
        <v>6.2809807819748178</v>
      </c>
      <c r="AA591" s="252">
        <f t="shared" si="456"/>
        <v>23.675723437154847</v>
      </c>
      <c r="AB591" s="195">
        <f t="shared" si="457"/>
        <v>26415.28034504005</v>
      </c>
      <c r="AC591" s="366">
        <f t="shared" si="469"/>
        <v>8.0587449933244333</v>
      </c>
      <c r="AD591" s="371">
        <v>27890.942698706098</v>
      </c>
      <c r="AE591" s="375">
        <f t="shared" si="460"/>
        <v>-1475.6623536660481</v>
      </c>
      <c r="AG591" s="484"/>
      <c r="AH591" s="485"/>
      <c r="AI591" s="485"/>
    </row>
    <row r="592" spans="1:35" x14ac:dyDescent="0.25">
      <c r="A592" s="133" t="s">
        <v>48</v>
      </c>
      <c r="B592" s="586"/>
      <c r="C592" s="222">
        <v>3.23</v>
      </c>
      <c r="D592" s="223">
        <v>402</v>
      </c>
      <c r="E592" s="224">
        <f t="shared" si="447"/>
        <v>124.45820433436532</v>
      </c>
      <c r="F592" s="225">
        <f t="shared" si="465"/>
        <v>6</v>
      </c>
      <c r="G592" s="226">
        <v>19.38</v>
      </c>
      <c r="H592" s="227">
        <v>2412</v>
      </c>
      <c r="I592" s="226">
        <v>6</v>
      </c>
      <c r="J592" s="227">
        <v>431</v>
      </c>
      <c r="K592" s="227">
        <f>10880-380</f>
        <v>10500</v>
      </c>
      <c r="L592" s="264">
        <f t="shared" si="459"/>
        <v>10070</v>
      </c>
      <c r="M592" s="250" t="s">
        <v>8</v>
      </c>
      <c r="N592" s="251">
        <f t="shared" si="449"/>
        <v>5.596287703016241</v>
      </c>
      <c r="O592" s="252">
        <f t="shared" si="450"/>
        <v>24.361948955916475</v>
      </c>
      <c r="P592" s="245">
        <f t="shared" si="451"/>
        <v>3250.7739938080495</v>
      </c>
      <c r="Q592" s="246">
        <f t="shared" si="466"/>
        <v>1.072139303482587</v>
      </c>
      <c r="R592" s="225">
        <f t="shared" si="467"/>
        <v>51</v>
      </c>
      <c r="S592" s="247">
        <f t="shared" si="468"/>
        <v>164.73</v>
      </c>
      <c r="T592" s="248">
        <f t="shared" si="468"/>
        <v>20502</v>
      </c>
      <c r="U592" s="247">
        <f t="shared" si="468"/>
        <v>51</v>
      </c>
      <c r="V592" s="248">
        <f t="shared" si="468"/>
        <v>3694</v>
      </c>
      <c r="W592" s="248">
        <f t="shared" si="468"/>
        <v>88690</v>
      </c>
      <c r="X592" s="249">
        <f t="shared" si="461"/>
        <v>84770</v>
      </c>
      <c r="Y592" s="250" t="s">
        <v>8</v>
      </c>
      <c r="Z592" s="251">
        <f t="shared" si="455"/>
        <v>5.550081212777477</v>
      </c>
      <c r="AA592" s="252">
        <f t="shared" si="456"/>
        <v>24.009204114780726</v>
      </c>
      <c r="AB592" s="195">
        <f t="shared" si="457"/>
        <v>27458.204334365324</v>
      </c>
      <c r="AC592" s="366">
        <f t="shared" si="469"/>
        <v>9.189054726368159</v>
      </c>
      <c r="AD592" s="371">
        <v>27972.136222910216</v>
      </c>
      <c r="AE592" s="375">
        <f t="shared" si="460"/>
        <v>-513.93188854489199</v>
      </c>
      <c r="AG592" s="484"/>
      <c r="AH592" s="485"/>
      <c r="AI592" s="485"/>
    </row>
    <row r="593" spans="1:35" x14ac:dyDescent="0.25">
      <c r="A593" s="133" t="s">
        <v>49</v>
      </c>
      <c r="B593" s="586"/>
      <c r="C593" s="222">
        <v>8.82</v>
      </c>
      <c r="D593" s="223">
        <v>1152</v>
      </c>
      <c r="E593" s="224">
        <f t="shared" si="447"/>
        <v>130.61224489795919</v>
      </c>
      <c r="F593" s="225">
        <f t="shared" si="465"/>
        <v>5.7505668934240362</v>
      </c>
      <c r="G593" s="226">
        <v>50.72</v>
      </c>
      <c r="H593" s="227">
        <v>6625</v>
      </c>
      <c r="I593" s="226">
        <v>12</v>
      </c>
      <c r="J593" s="227">
        <v>910</v>
      </c>
      <c r="K593" s="227">
        <f>22790-290</f>
        <v>22500</v>
      </c>
      <c r="L593" s="264">
        <f t="shared" si="459"/>
        <v>21570</v>
      </c>
      <c r="M593" s="250" t="s">
        <v>8</v>
      </c>
      <c r="N593" s="251">
        <f t="shared" si="449"/>
        <v>7.2802197802197801</v>
      </c>
      <c r="O593" s="252">
        <f t="shared" si="450"/>
        <v>24.725274725274726</v>
      </c>
      <c r="P593" s="245">
        <f t="shared" si="451"/>
        <v>2551.0204081632651</v>
      </c>
      <c r="Q593" s="246">
        <f t="shared" si="466"/>
        <v>0.78993055555555558</v>
      </c>
      <c r="R593" s="225">
        <f t="shared" si="467"/>
        <v>50.75056689342405</v>
      </c>
      <c r="S593" s="247">
        <f t="shared" si="468"/>
        <v>447.62000000000012</v>
      </c>
      <c r="T593" s="248">
        <f t="shared" si="468"/>
        <v>58465</v>
      </c>
      <c r="U593" s="247">
        <f t="shared" si="468"/>
        <v>104</v>
      </c>
      <c r="V593" s="248">
        <f t="shared" si="468"/>
        <v>8465</v>
      </c>
      <c r="W593" s="248">
        <f t="shared" si="468"/>
        <v>208020</v>
      </c>
      <c r="X593" s="249">
        <f t="shared" si="461"/>
        <v>198760</v>
      </c>
      <c r="Y593" s="250" t="s">
        <v>8</v>
      </c>
      <c r="Z593" s="251">
        <f t="shared" si="455"/>
        <v>6.9066745422327234</v>
      </c>
      <c r="AA593" s="252">
        <f t="shared" si="456"/>
        <v>24.574128765505019</v>
      </c>
      <c r="AB593" s="195">
        <f t="shared" si="457"/>
        <v>23585.03401360544</v>
      </c>
      <c r="AC593" s="366">
        <f t="shared" si="469"/>
        <v>7.3480902777777777</v>
      </c>
      <c r="AD593" s="371">
        <v>25954.648526077097</v>
      </c>
      <c r="AE593" s="375">
        <f t="shared" si="460"/>
        <v>-2369.6145124716568</v>
      </c>
      <c r="AG593" s="484"/>
      <c r="AH593" s="485"/>
      <c r="AI593" s="485"/>
    </row>
    <row r="594" spans="1:35" x14ac:dyDescent="0.25">
      <c r="A594" s="133" t="s">
        <v>50</v>
      </c>
      <c r="B594" s="586"/>
      <c r="C594" s="222">
        <v>11.54</v>
      </c>
      <c r="D594" s="223">
        <v>1448</v>
      </c>
      <c r="E594" s="224">
        <f t="shared" si="447"/>
        <v>125.47660311958407</v>
      </c>
      <c r="F594" s="225">
        <f t="shared" si="465"/>
        <v>5.0000000000000009</v>
      </c>
      <c r="G594" s="226">
        <v>57.7</v>
      </c>
      <c r="H594" s="227">
        <v>7240</v>
      </c>
      <c r="I594" s="226">
        <v>14</v>
      </c>
      <c r="J594" s="227">
        <v>1179</v>
      </c>
      <c r="K594" s="227">
        <f>30000-1000</f>
        <v>29000</v>
      </c>
      <c r="L594" s="264">
        <f t="shared" si="459"/>
        <v>27800</v>
      </c>
      <c r="M594" s="250" t="s">
        <v>8</v>
      </c>
      <c r="N594" s="251">
        <f t="shared" si="449"/>
        <v>6.140797285835454</v>
      </c>
      <c r="O594" s="252">
        <f t="shared" si="450"/>
        <v>24.597116200169634</v>
      </c>
      <c r="P594" s="245">
        <f t="shared" si="451"/>
        <v>2512.9982668977473</v>
      </c>
      <c r="Q594" s="246">
        <f t="shared" si="466"/>
        <v>0.81422651933701662</v>
      </c>
      <c r="R594" s="225">
        <f t="shared" si="467"/>
        <v>50.000000000000014</v>
      </c>
      <c r="S594" s="247">
        <f t="shared" si="468"/>
        <v>577.00000000000011</v>
      </c>
      <c r="T594" s="248">
        <f t="shared" si="468"/>
        <v>72400</v>
      </c>
      <c r="U594" s="247">
        <f t="shared" si="468"/>
        <v>145</v>
      </c>
      <c r="V594" s="248">
        <f t="shared" si="468"/>
        <v>12123</v>
      </c>
      <c r="W594" s="248">
        <f t="shared" si="468"/>
        <v>296950</v>
      </c>
      <c r="X594" s="249">
        <f t="shared" si="461"/>
        <v>283710</v>
      </c>
      <c r="Y594" s="250" t="s">
        <v>8</v>
      </c>
      <c r="Z594" s="251">
        <f t="shared" si="455"/>
        <v>5.9721191124309163</v>
      </c>
      <c r="AA594" s="252">
        <f t="shared" si="456"/>
        <v>24.494762022601666</v>
      </c>
      <c r="AB594" s="195">
        <f t="shared" si="457"/>
        <v>25732.235701906415</v>
      </c>
      <c r="AC594" s="366">
        <f t="shared" si="469"/>
        <v>8.3722375690607738</v>
      </c>
      <c r="AD594" s="371">
        <v>28644.714038128252</v>
      </c>
      <c r="AE594" s="375">
        <f t="shared" si="460"/>
        <v>-2912.4783362218368</v>
      </c>
      <c r="AG594" s="484"/>
      <c r="AH594" s="485"/>
      <c r="AI594" s="485"/>
    </row>
    <row r="595" spans="1:35" x14ac:dyDescent="0.25">
      <c r="A595" s="133" t="s">
        <v>51</v>
      </c>
      <c r="B595" s="586"/>
      <c r="C595" s="222">
        <v>19.36</v>
      </c>
      <c r="D595" s="223">
        <v>2442</v>
      </c>
      <c r="E595" s="224">
        <f t="shared" si="447"/>
        <v>126.13636363636364</v>
      </c>
      <c r="F595" s="225">
        <f t="shared" si="465"/>
        <v>6</v>
      </c>
      <c r="G595" s="226">
        <v>116.16</v>
      </c>
      <c r="H595" s="227">
        <v>14652</v>
      </c>
      <c r="I595" s="226">
        <v>30</v>
      </c>
      <c r="J595" s="227">
        <v>2268</v>
      </c>
      <c r="K595" s="227">
        <v>55670</v>
      </c>
      <c r="L595" s="264">
        <f t="shared" si="459"/>
        <v>53370</v>
      </c>
      <c r="M595" s="250" t="s">
        <v>8</v>
      </c>
      <c r="N595" s="251">
        <f t="shared" si="449"/>
        <v>6.4603174603174605</v>
      </c>
      <c r="O595" s="252">
        <f t="shared" si="450"/>
        <v>24.545855379188712</v>
      </c>
      <c r="P595" s="245">
        <f t="shared" si="451"/>
        <v>2875.5165289256197</v>
      </c>
      <c r="Q595" s="246">
        <f t="shared" si="466"/>
        <v>0.92874692874692877</v>
      </c>
      <c r="R595" s="225">
        <f t="shared" si="467"/>
        <v>49.999999999999993</v>
      </c>
      <c r="S595" s="247">
        <f t="shared" si="468"/>
        <v>967.99999999999989</v>
      </c>
      <c r="T595" s="248">
        <f t="shared" si="468"/>
        <v>122100</v>
      </c>
      <c r="U595" s="247">
        <f t="shared" si="468"/>
        <v>248</v>
      </c>
      <c r="V595" s="248">
        <f t="shared" si="468"/>
        <v>20011</v>
      </c>
      <c r="W595" s="248">
        <f t="shared" si="468"/>
        <v>482520</v>
      </c>
      <c r="X595" s="249">
        <f t="shared" si="461"/>
        <v>463100</v>
      </c>
      <c r="Y595" s="250" t="s">
        <v>8</v>
      </c>
      <c r="Z595" s="251">
        <f t="shared" si="455"/>
        <v>6.1016440957473392</v>
      </c>
      <c r="AA595" s="252">
        <f t="shared" si="456"/>
        <v>24.112737994103242</v>
      </c>
      <c r="AB595" s="195">
        <f t="shared" si="457"/>
        <v>24923.553719008265</v>
      </c>
      <c r="AC595" s="366">
        <f t="shared" si="469"/>
        <v>8.194512694512694</v>
      </c>
      <c r="AD595" s="371">
        <v>26961.776859504134</v>
      </c>
      <c r="AE595" s="375">
        <f t="shared" si="460"/>
        <v>-2038.2231404958693</v>
      </c>
      <c r="AG595" s="484"/>
      <c r="AH595" s="485"/>
      <c r="AI595" s="485"/>
    </row>
    <row r="596" spans="1:35" x14ac:dyDescent="0.25">
      <c r="A596" s="265" t="s">
        <v>52</v>
      </c>
      <c r="B596" s="587"/>
      <c r="C596" s="234">
        <v>16.18</v>
      </c>
      <c r="D596" s="235">
        <v>2228</v>
      </c>
      <c r="E596" s="236">
        <f t="shared" si="447"/>
        <v>137.7008652657602</v>
      </c>
      <c r="F596" s="237">
        <f t="shared" si="465"/>
        <v>6</v>
      </c>
      <c r="G596" s="238">
        <v>97.08</v>
      </c>
      <c r="H596" s="239">
        <v>13368</v>
      </c>
      <c r="I596" s="238">
        <v>24</v>
      </c>
      <c r="J596" s="239">
        <v>1715</v>
      </c>
      <c r="K596" s="239">
        <v>42050</v>
      </c>
      <c r="L596" s="264">
        <f t="shared" si="459"/>
        <v>40310</v>
      </c>
      <c r="M596" s="256" t="s">
        <v>8</v>
      </c>
      <c r="N596" s="325">
        <f t="shared" si="449"/>
        <v>7.7947521865889211</v>
      </c>
      <c r="O596" s="326">
        <f t="shared" si="450"/>
        <v>24.518950437317784</v>
      </c>
      <c r="P596" s="253">
        <f t="shared" si="451"/>
        <v>2598.8875154511743</v>
      </c>
      <c r="Q596" s="246">
        <f t="shared" si="466"/>
        <v>0.76974865350089772</v>
      </c>
      <c r="R596" s="237">
        <f t="shared" si="467"/>
        <v>50.000000000000007</v>
      </c>
      <c r="S596" s="254">
        <f t="shared" si="468"/>
        <v>809.00000000000011</v>
      </c>
      <c r="T596" s="255">
        <f t="shared" si="468"/>
        <v>111400</v>
      </c>
      <c r="U596" s="254">
        <f t="shared" si="468"/>
        <v>204</v>
      </c>
      <c r="V596" s="255">
        <f t="shared" si="468"/>
        <v>16268</v>
      </c>
      <c r="W596" s="255">
        <f t="shared" si="468"/>
        <v>376740</v>
      </c>
      <c r="X596" s="249">
        <f t="shared" si="461"/>
        <v>361420</v>
      </c>
      <c r="Y596" s="256" t="s">
        <v>8</v>
      </c>
      <c r="Z596" s="251">
        <f t="shared" si="455"/>
        <v>6.8477993607081391</v>
      </c>
      <c r="AA596" s="252">
        <f t="shared" si="456"/>
        <v>23.158347676419965</v>
      </c>
      <c r="AB596" s="195">
        <f t="shared" si="457"/>
        <v>23284.301606922127</v>
      </c>
      <c r="AC596" s="366">
        <f t="shared" si="469"/>
        <v>7.3016157989228008</v>
      </c>
      <c r="AD596" s="371">
        <v>25207.663782447467</v>
      </c>
      <c r="AE596" s="375">
        <f t="shared" si="460"/>
        <v>-1923.3621755253407</v>
      </c>
      <c r="AG596" s="484"/>
      <c r="AH596" s="485"/>
      <c r="AI596" s="485"/>
    </row>
    <row r="597" spans="1:35" x14ac:dyDescent="0.25">
      <c r="A597" s="356" t="s">
        <v>24</v>
      </c>
      <c r="B597" s="357"/>
      <c r="C597" s="312">
        <f>SUM(C586:C596)</f>
        <v>164.87</v>
      </c>
      <c r="D597" s="313">
        <f>SUM(D586:D596)</f>
        <v>21069</v>
      </c>
      <c r="E597" s="327">
        <f t="shared" si="447"/>
        <v>127.79159337659974</v>
      </c>
      <c r="F597" s="315"/>
      <c r="G597" s="312">
        <f>SUM(G586:G596)</f>
        <v>960.98</v>
      </c>
      <c r="H597" s="313">
        <f>SUM(H586:H596)</f>
        <v>122830</v>
      </c>
      <c r="I597" s="312">
        <f>SUM(I586:I596)</f>
        <v>249</v>
      </c>
      <c r="J597" s="313">
        <f>SUM(J586:J596)</f>
        <v>18914</v>
      </c>
      <c r="K597" s="313">
        <f>SUM(K586:K596)</f>
        <v>465980</v>
      </c>
      <c r="L597" s="313">
        <f t="shared" ref="L597" si="470">SUM(L586:L596)</f>
        <v>446730</v>
      </c>
      <c r="M597" s="316" t="s">
        <v>8</v>
      </c>
      <c r="N597" s="317">
        <f t="shared" si="449"/>
        <v>6.4941313312889921</v>
      </c>
      <c r="O597" s="318">
        <f t="shared" si="450"/>
        <v>24.636776990588981</v>
      </c>
      <c r="P597" s="319">
        <f t="shared" si="451"/>
        <v>2826.3480317826165</v>
      </c>
      <c r="Q597" s="332">
        <f>J597/D597</f>
        <v>0.89771702501305239</v>
      </c>
      <c r="R597" s="315"/>
      <c r="S597" s="312">
        <f>SUM(S586:S596)</f>
        <v>8306.31</v>
      </c>
      <c r="T597" s="313">
        <f>SUM(T586:T596)</f>
        <v>1061535</v>
      </c>
      <c r="U597" s="312">
        <f>SUM(U586:U596)</f>
        <v>2130</v>
      </c>
      <c r="V597" s="313">
        <f t="shared" ref="V597:W597" si="471">SUM(V586:V596)</f>
        <v>174930</v>
      </c>
      <c r="W597" s="313">
        <f t="shared" si="471"/>
        <v>4189260</v>
      </c>
      <c r="X597" s="249">
        <f t="shared" si="461"/>
        <v>4005650</v>
      </c>
      <c r="Y597" s="316" t="s">
        <v>8</v>
      </c>
      <c r="Z597" s="317">
        <f t="shared" si="455"/>
        <v>6.0683416223632314</v>
      </c>
      <c r="AA597" s="318">
        <f t="shared" si="456"/>
        <v>23.948207854570398</v>
      </c>
      <c r="AB597" s="333">
        <f t="shared" si="457"/>
        <v>25409.474131133618</v>
      </c>
      <c r="AC597" s="367">
        <f>V597/D597</f>
        <v>8.3027196354834114</v>
      </c>
      <c r="AD597" s="371">
        <v>27079.335233820584</v>
      </c>
      <c r="AE597" s="375">
        <f t="shared" si="460"/>
        <v>-1669.8611026869658</v>
      </c>
      <c r="AG597" s="484"/>
      <c r="AH597" s="485"/>
      <c r="AI597" s="485"/>
    </row>
    <row r="598" spans="1:35" x14ac:dyDescent="0.25">
      <c r="A598" s="360" t="s">
        <v>16</v>
      </c>
      <c r="B598" s="588">
        <v>2005</v>
      </c>
      <c r="C598" s="240">
        <v>5.16</v>
      </c>
      <c r="D598" s="241">
        <v>525</v>
      </c>
      <c r="E598" s="230">
        <f>D598/C598</f>
        <v>101.74418604651163</v>
      </c>
      <c r="F598" s="242">
        <f t="shared" ref="F598:F606" si="472">G598/C598</f>
        <v>6</v>
      </c>
      <c r="G598" s="243">
        <v>30.96</v>
      </c>
      <c r="H598" s="244">
        <v>3150</v>
      </c>
      <c r="I598" s="243">
        <v>6</v>
      </c>
      <c r="J598" s="244">
        <v>673</v>
      </c>
      <c r="K598" s="244">
        <f>15000-100</f>
        <v>14900</v>
      </c>
      <c r="L598" s="264">
        <f t="shared" si="459"/>
        <v>14280</v>
      </c>
      <c r="M598" s="328" t="s">
        <v>8</v>
      </c>
      <c r="N598" s="329">
        <f t="shared" si="449"/>
        <v>4.6805349182763747</v>
      </c>
      <c r="O598" s="330">
        <f t="shared" si="450"/>
        <v>22.139673105497771</v>
      </c>
      <c r="P598" s="287">
        <f>K598/C598</f>
        <v>2887.5968992248063</v>
      </c>
      <c r="Q598" s="246">
        <f t="shared" ref="Q598:Q608" si="473">J598/D598</f>
        <v>1.2819047619047619</v>
      </c>
      <c r="R598" s="334">
        <f t="shared" ref="R598:R606" si="474">S598/C598</f>
        <v>50</v>
      </c>
      <c r="S598" s="335">
        <f t="shared" ref="S598:X608" si="475">G598+S547</f>
        <v>258</v>
      </c>
      <c r="T598" s="249">
        <f t="shared" si="475"/>
        <v>26250</v>
      </c>
      <c r="U598" s="335">
        <f t="shared" si="475"/>
        <v>50</v>
      </c>
      <c r="V598" s="249">
        <f t="shared" si="475"/>
        <v>4701</v>
      </c>
      <c r="W598" s="249">
        <f t="shared" si="475"/>
        <v>97290</v>
      </c>
      <c r="X598" s="249">
        <f t="shared" si="461"/>
        <v>92970</v>
      </c>
      <c r="Y598" s="328" t="s">
        <v>8</v>
      </c>
      <c r="Z598" s="251">
        <f t="shared" si="455"/>
        <v>5.5839183152520739</v>
      </c>
      <c r="AA598" s="252">
        <f t="shared" si="456"/>
        <v>20.695596681557117</v>
      </c>
      <c r="AB598" s="195">
        <f t="shared" si="457"/>
        <v>18854.651162790698</v>
      </c>
      <c r="AC598" s="366">
        <f t="shared" ref="AC598:AC608" si="476">V598/D598</f>
        <v>8.9542857142857137</v>
      </c>
      <c r="AD598" s="371">
        <v>21091.085271317828</v>
      </c>
      <c r="AE598" s="375">
        <f t="shared" si="460"/>
        <v>-2236.4341085271299</v>
      </c>
      <c r="AG598" s="484">
        <v>426</v>
      </c>
      <c r="AH598" s="485">
        <v>3803</v>
      </c>
      <c r="AI598" s="485">
        <v>7870</v>
      </c>
    </row>
    <row r="599" spans="1:35" x14ac:dyDescent="0.25">
      <c r="A599" s="133" t="s">
        <v>53</v>
      </c>
      <c r="B599" s="583"/>
      <c r="C599" s="222">
        <v>11.02</v>
      </c>
      <c r="D599" s="223">
        <v>1429</v>
      </c>
      <c r="E599" s="224">
        <f t="shared" ref="E599:E608" si="477">D599/C599</f>
        <v>129.67332123411978</v>
      </c>
      <c r="F599" s="225">
        <f t="shared" si="472"/>
        <v>6.0000000000000009</v>
      </c>
      <c r="G599" s="226">
        <v>66.12</v>
      </c>
      <c r="H599" s="227">
        <v>8574</v>
      </c>
      <c r="I599" s="226">
        <v>17</v>
      </c>
      <c r="J599" s="227">
        <v>1436</v>
      </c>
      <c r="K599" s="227">
        <f>32000-150</f>
        <v>31850</v>
      </c>
      <c r="L599" s="264">
        <f t="shared" si="459"/>
        <v>30530</v>
      </c>
      <c r="M599" s="250" t="s">
        <v>8</v>
      </c>
      <c r="N599" s="251">
        <f t="shared" si="449"/>
        <v>5.9707520891364902</v>
      </c>
      <c r="O599" s="252">
        <f t="shared" si="450"/>
        <v>22.17966573816156</v>
      </c>
      <c r="P599" s="245">
        <f t="shared" ref="P599:P608" si="478">K599/C599</f>
        <v>2890.1996370235934</v>
      </c>
      <c r="Q599" s="246">
        <f t="shared" si="473"/>
        <v>1.0048985304408677</v>
      </c>
      <c r="R599" s="225">
        <f t="shared" si="474"/>
        <v>50</v>
      </c>
      <c r="S599" s="247">
        <f t="shared" si="475"/>
        <v>551</v>
      </c>
      <c r="T599" s="248">
        <f t="shared" si="475"/>
        <v>71450</v>
      </c>
      <c r="U599" s="247">
        <f t="shared" si="475"/>
        <v>142</v>
      </c>
      <c r="V599" s="248">
        <f t="shared" si="475"/>
        <v>12583</v>
      </c>
      <c r="W599" s="248">
        <f t="shared" si="475"/>
        <v>267900</v>
      </c>
      <c r="X599" s="249">
        <f t="shared" si="461"/>
        <v>255960</v>
      </c>
      <c r="Y599" s="250" t="s">
        <v>8</v>
      </c>
      <c r="Z599" s="251">
        <f t="shared" si="455"/>
        <v>5.6782961138043389</v>
      </c>
      <c r="AA599" s="252">
        <f t="shared" si="456"/>
        <v>21.290630215369944</v>
      </c>
      <c r="AB599" s="195">
        <f t="shared" si="457"/>
        <v>24310.344827586207</v>
      </c>
      <c r="AC599" s="366">
        <f t="shared" si="476"/>
        <v>8.8054583624912528</v>
      </c>
      <c r="AD599" s="371">
        <v>25567.150635208713</v>
      </c>
      <c r="AE599" s="375">
        <f t="shared" si="460"/>
        <v>-1256.8058076225061</v>
      </c>
      <c r="AG599" s="484">
        <v>167</v>
      </c>
      <c r="AH599" s="485">
        <v>1465</v>
      </c>
      <c r="AI599" s="485">
        <v>31190</v>
      </c>
    </row>
    <row r="600" spans="1:35" x14ac:dyDescent="0.25">
      <c r="A600" s="133" t="s">
        <v>54</v>
      </c>
      <c r="B600" s="583"/>
      <c r="C600" s="222">
        <v>4.38</v>
      </c>
      <c r="D600" s="223">
        <v>465</v>
      </c>
      <c r="E600" s="224">
        <f t="shared" si="477"/>
        <v>106.16438356164385</v>
      </c>
      <c r="F600" s="225">
        <f t="shared" si="472"/>
        <v>5</v>
      </c>
      <c r="G600" s="226">
        <v>21.9</v>
      </c>
      <c r="H600" s="227">
        <v>2325</v>
      </c>
      <c r="I600" s="226">
        <v>5</v>
      </c>
      <c r="J600" s="227">
        <v>571</v>
      </c>
      <c r="K600" s="227">
        <f>12710-50</f>
        <v>12660</v>
      </c>
      <c r="L600" s="264">
        <f t="shared" si="459"/>
        <v>12140</v>
      </c>
      <c r="M600" s="250" t="s">
        <v>8</v>
      </c>
      <c r="N600" s="251">
        <f t="shared" si="449"/>
        <v>4.0718038528896674</v>
      </c>
      <c r="O600" s="252">
        <f t="shared" si="450"/>
        <v>22.171628721541158</v>
      </c>
      <c r="P600" s="245">
        <f t="shared" si="478"/>
        <v>2890.4109589041095</v>
      </c>
      <c r="Q600" s="246">
        <f t="shared" si="473"/>
        <v>1.2279569892473119</v>
      </c>
      <c r="R600" s="225">
        <f t="shared" si="474"/>
        <v>48.000000000000007</v>
      </c>
      <c r="S600" s="247">
        <f t="shared" si="475"/>
        <v>210.24000000000004</v>
      </c>
      <c r="T600" s="248">
        <f t="shared" si="475"/>
        <v>22320</v>
      </c>
      <c r="U600" s="247">
        <f t="shared" si="475"/>
        <v>51</v>
      </c>
      <c r="V600" s="248">
        <f t="shared" si="475"/>
        <v>5008</v>
      </c>
      <c r="W600" s="248">
        <f t="shared" si="475"/>
        <v>100550</v>
      </c>
      <c r="X600" s="249">
        <f t="shared" si="475"/>
        <v>95800</v>
      </c>
      <c r="Y600" s="250" t="s">
        <v>8</v>
      </c>
      <c r="Z600" s="251">
        <f t="shared" si="455"/>
        <v>4.4568690095846648</v>
      </c>
      <c r="AA600" s="252">
        <f t="shared" si="456"/>
        <v>20.077875399361023</v>
      </c>
      <c r="AB600" s="195">
        <f t="shared" si="457"/>
        <v>22956.621004566212</v>
      </c>
      <c r="AC600" s="366">
        <f t="shared" si="476"/>
        <v>10.769892473118279</v>
      </c>
      <c r="AD600" s="371">
        <v>21059.360730593609</v>
      </c>
      <c r="AE600" s="375">
        <f t="shared" si="460"/>
        <v>1897.2602739726026</v>
      </c>
      <c r="AG600" s="484">
        <v>147</v>
      </c>
      <c r="AH600" s="485">
        <v>1568</v>
      </c>
      <c r="AI600" s="485">
        <v>31490</v>
      </c>
    </row>
    <row r="601" spans="1:35" x14ac:dyDescent="0.25">
      <c r="A601" s="133" t="s">
        <v>17</v>
      </c>
      <c r="B601" s="583"/>
      <c r="C601" s="222">
        <v>9.39</v>
      </c>
      <c r="D601" s="223">
        <v>912</v>
      </c>
      <c r="E601" s="224">
        <f t="shared" si="477"/>
        <v>97.124600638977626</v>
      </c>
      <c r="F601" s="225">
        <f t="shared" si="472"/>
        <v>6</v>
      </c>
      <c r="G601" s="226">
        <v>56.34</v>
      </c>
      <c r="H601" s="227">
        <v>5472</v>
      </c>
      <c r="I601" s="226">
        <v>12</v>
      </c>
      <c r="J601" s="227">
        <v>921</v>
      </c>
      <c r="K601" s="227">
        <v>20380</v>
      </c>
      <c r="L601" s="264">
        <f t="shared" si="459"/>
        <v>19540</v>
      </c>
      <c r="M601" s="250" t="s">
        <v>8</v>
      </c>
      <c r="N601" s="251">
        <f t="shared" si="449"/>
        <v>5.9413680781758957</v>
      </c>
      <c r="O601" s="252">
        <f t="shared" si="450"/>
        <v>22.128121606948969</v>
      </c>
      <c r="P601" s="245">
        <f t="shared" si="478"/>
        <v>2170.3940362087324</v>
      </c>
      <c r="Q601" s="246">
        <f t="shared" si="473"/>
        <v>1.0098684210526316</v>
      </c>
      <c r="R601" s="225">
        <f t="shared" si="474"/>
        <v>50</v>
      </c>
      <c r="S601" s="247">
        <f t="shared" si="475"/>
        <v>469.5</v>
      </c>
      <c r="T601" s="248">
        <f t="shared" si="475"/>
        <v>45600</v>
      </c>
      <c r="U601" s="247">
        <f t="shared" si="475"/>
        <v>105</v>
      </c>
      <c r="V601" s="248">
        <f t="shared" si="475"/>
        <v>7946</v>
      </c>
      <c r="W601" s="248">
        <f t="shared" si="475"/>
        <v>171920</v>
      </c>
      <c r="X601" s="249">
        <f t="shared" si="475"/>
        <v>164200</v>
      </c>
      <c r="Y601" s="250" t="s">
        <v>8</v>
      </c>
      <c r="Z601" s="251">
        <f t="shared" si="455"/>
        <v>5.7387364711804683</v>
      </c>
      <c r="AA601" s="252">
        <f t="shared" si="456"/>
        <v>21.636043292222503</v>
      </c>
      <c r="AB601" s="195">
        <f t="shared" si="457"/>
        <v>18308.839190628329</v>
      </c>
      <c r="AC601" s="366">
        <f t="shared" si="476"/>
        <v>8.7127192982456148</v>
      </c>
      <c r="AD601" s="371">
        <v>19938.232161874334</v>
      </c>
      <c r="AE601" s="375">
        <f t="shared" si="460"/>
        <v>-1629.3929712460049</v>
      </c>
      <c r="AG601" s="484">
        <v>263</v>
      </c>
      <c r="AH601" s="485">
        <v>2307</v>
      </c>
      <c r="AI601" s="485">
        <v>4990</v>
      </c>
    </row>
    <row r="602" spans="1:35" x14ac:dyDescent="0.25">
      <c r="A602" s="133" t="s">
        <v>55</v>
      </c>
      <c r="B602" s="583"/>
      <c r="C602" s="222">
        <v>4.76</v>
      </c>
      <c r="D602" s="223">
        <v>513</v>
      </c>
      <c r="E602" s="224">
        <f t="shared" si="477"/>
        <v>107.77310924369749</v>
      </c>
      <c r="F602" s="225">
        <f t="shared" si="472"/>
        <v>5</v>
      </c>
      <c r="G602" s="226">
        <v>23.8</v>
      </c>
      <c r="H602" s="227">
        <v>2565</v>
      </c>
      <c r="I602" s="226">
        <v>5</v>
      </c>
      <c r="J602" s="227">
        <v>616</v>
      </c>
      <c r="K602" s="227">
        <v>13600</v>
      </c>
      <c r="L602" s="264">
        <f t="shared" si="459"/>
        <v>13040</v>
      </c>
      <c r="M602" s="250" t="s">
        <v>8</v>
      </c>
      <c r="N602" s="251">
        <f t="shared" si="449"/>
        <v>4.1639610389610393</v>
      </c>
      <c r="O602" s="252">
        <f t="shared" si="450"/>
        <v>22.077922077922079</v>
      </c>
      <c r="P602" s="245">
        <f t="shared" si="478"/>
        <v>2857.1428571428573</v>
      </c>
      <c r="Q602" s="246">
        <f t="shared" si="473"/>
        <v>1.2007797270955165</v>
      </c>
      <c r="R602" s="225">
        <f t="shared" si="474"/>
        <v>48.000000000000007</v>
      </c>
      <c r="S602" s="247">
        <f t="shared" si="475"/>
        <v>228.48000000000002</v>
      </c>
      <c r="T602" s="248">
        <f t="shared" si="475"/>
        <v>24624</v>
      </c>
      <c r="U602" s="247">
        <f t="shared" si="475"/>
        <v>52</v>
      </c>
      <c r="V602" s="248">
        <f t="shared" si="475"/>
        <v>5131</v>
      </c>
      <c r="W602" s="248">
        <f t="shared" si="475"/>
        <v>103400</v>
      </c>
      <c r="X602" s="249">
        <f t="shared" si="475"/>
        <v>98760</v>
      </c>
      <c r="Y602" s="250" t="s">
        <v>8</v>
      </c>
      <c r="Z602" s="251">
        <f t="shared" si="455"/>
        <v>4.7990645098421361</v>
      </c>
      <c r="AA602" s="252">
        <f t="shared" si="456"/>
        <v>20.152017150652895</v>
      </c>
      <c r="AB602" s="195">
        <f t="shared" si="457"/>
        <v>21722.689075630253</v>
      </c>
      <c r="AC602" s="366">
        <f t="shared" si="476"/>
        <v>10.001949317738791</v>
      </c>
      <c r="AD602" s="371">
        <v>20380.252100840338</v>
      </c>
      <c r="AE602" s="375">
        <f t="shared" si="460"/>
        <v>1342.4369747899145</v>
      </c>
      <c r="AG602" s="484"/>
      <c r="AH602" s="485"/>
      <c r="AI602" s="485"/>
    </row>
    <row r="603" spans="1:35" x14ac:dyDescent="0.25">
      <c r="A603" s="133" t="s">
        <v>56</v>
      </c>
      <c r="B603" s="583"/>
      <c r="C603" s="222">
        <v>0.86</v>
      </c>
      <c r="D603" s="223">
        <v>110</v>
      </c>
      <c r="E603" s="224">
        <f t="shared" si="477"/>
        <v>127.90697674418605</v>
      </c>
      <c r="F603" s="225">
        <f t="shared" si="472"/>
        <v>5</v>
      </c>
      <c r="G603" s="226">
        <v>4.3</v>
      </c>
      <c r="H603" s="227">
        <v>550</v>
      </c>
      <c r="I603" s="226">
        <v>5</v>
      </c>
      <c r="J603" s="227">
        <v>87</v>
      </c>
      <c r="K603" s="227">
        <v>1950</v>
      </c>
      <c r="L603" s="264">
        <f t="shared" si="459"/>
        <v>1870</v>
      </c>
      <c r="M603" s="250" t="s">
        <v>8</v>
      </c>
      <c r="N603" s="251">
        <f t="shared" si="449"/>
        <v>6.3218390804597702</v>
      </c>
      <c r="O603" s="252">
        <f t="shared" si="450"/>
        <v>22.413793103448278</v>
      </c>
      <c r="P603" s="245">
        <f t="shared" si="478"/>
        <v>2267.4418604651164</v>
      </c>
      <c r="Q603" s="246">
        <f t="shared" si="473"/>
        <v>0.79090909090909089</v>
      </c>
      <c r="R603" s="225">
        <f t="shared" si="474"/>
        <v>49.999999999999993</v>
      </c>
      <c r="S603" s="247">
        <f t="shared" si="475"/>
        <v>42.999999999999993</v>
      </c>
      <c r="T603" s="248">
        <f t="shared" si="475"/>
        <v>5500</v>
      </c>
      <c r="U603" s="247">
        <f t="shared" si="475"/>
        <v>50</v>
      </c>
      <c r="V603" s="248">
        <f t="shared" si="475"/>
        <v>868</v>
      </c>
      <c r="W603" s="248">
        <f t="shared" si="475"/>
        <v>19330</v>
      </c>
      <c r="X603" s="249">
        <f t="shared" si="475"/>
        <v>18450</v>
      </c>
      <c r="Y603" s="250" t="s">
        <v>8</v>
      </c>
      <c r="Z603" s="251">
        <f t="shared" si="455"/>
        <v>6.3364055299539173</v>
      </c>
      <c r="AA603" s="252">
        <f t="shared" si="456"/>
        <v>22.269585253456221</v>
      </c>
      <c r="AB603" s="195">
        <f t="shared" si="457"/>
        <v>22476.744186046511</v>
      </c>
      <c r="AC603" s="366">
        <f t="shared" si="476"/>
        <v>7.8909090909090907</v>
      </c>
      <c r="AD603" s="371">
        <v>25720.930232558141</v>
      </c>
      <c r="AE603" s="375">
        <f t="shared" si="460"/>
        <v>-3244.1860465116297</v>
      </c>
      <c r="AG603" s="484"/>
      <c r="AH603" s="485"/>
      <c r="AI603" s="485"/>
    </row>
    <row r="604" spans="1:35" s="351" customFormat="1" x14ac:dyDescent="0.25">
      <c r="A604" s="133" t="s">
        <v>20</v>
      </c>
      <c r="B604" s="583"/>
      <c r="C604" s="222">
        <v>10.08</v>
      </c>
      <c r="D604" s="223">
        <v>1160</v>
      </c>
      <c r="E604" s="224">
        <f t="shared" si="477"/>
        <v>115.07936507936508</v>
      </c>
      <c r="F604" s="225">
        <f t="shared" si="472"/>
        <v>6</v>
      </c>
      <c r="G604" s="226">
        <v>60.48</v>
      </c>
      <c r="H604" s="227">
        <v>6960</v>
      </c>
      <c r="I604" s="226">
        <v>13</v>
      </c>
      <c r="J604" s="227">
        <v>1479</v>
      </c>
      <c r="K604" s="227">
        <v>32600</v>
      </c>
      <c r="L604" s="264">
        <v>31210</v>
      </c>
      <c r="M604" s="250" t="s">
        <v>8</v>
      </c>
      <c r="N604" s="251">
        <f t="shared" si="449"/>
        <v>4.7058823529411766</v>
      </c>
      <c r="O604" s="252">
        <f>K604/J604</f>
        <v>22.041920216362406</v>
      </c>
      <c r="P604" s="245">
        <f t="shared" si="478"/>
        <v>3234.1269841269841</v>
      </c>
      <c r="Q604" s="246">
        <f t="shared" si="473"/>
        <v>1.2749999999999999</v>
      </c>
      <c r="R604" s="225">
        <f t="shared" si="474"/>
        <v>49.999999999999993</v>
      </c>
      <c r="S604" s="247">
        <f t="shared" si="475"/>
        <v>503.99999999999994</v>
      </c>
      <c r="T604" s="248">
        <f t="shared" si="475"/>
        <v>58000</v>
      </c>
      <c r="U604" s="247">
        <f t="shared" si="475"/>
        <v>100</v>
      </c>
      <c r="V604" s="248">
        <f t="shared" si="475"/>
        <v>12480</v>
      </c>
      <c r="W604" s="248">
        <f t="shared" si="475"/>
        <v>257360</v>
      </c>
      <c r="X604" s="249">
        <f t="shared" si="475"/>
        <v>245860</v>
      </c>
      <c r="Y604" s="250" t="s">
        <v>8</v>
      </c>
      <c r="Z604" s="251">
        <f t="shared" si="455"/>
        <v>4.6474358974358978</v>
      </c>
      <c r="AA604" s="252">
        <f t="shared" si="456"/>
        <v>20.621794871794872</v>
      </c>
      <c r="AB604" s="195">
        <f t="shared" si="457"/>
        <v>25531.746031746032</v>
      </c>
      <c r="AC604" s="366">
        <f t="shared" si="476"/>
        <v>10.758620689655173</v>
      </c>
      <c r="AD604" s="372">
        <v>25175.595238095237</v>
      </c>
      <c r="AE604" s="375">
        <f t="shared" si="460"/>
        <v>356.15079365079509</v>
      </c>
      <c r="AG604" s="486">
        <v>300</v>
      </c>
      <c r="AH604" s="488">
        <v>3260</v>
      </c>
      <c r="AI604" s="488">
        <v>67220</v>
      </c>
    </row>
    <row r="605" spans="1:35" x14ac:dyDescent="0.25">
      <c r="A605" s="133" t="s">
        <v>19</v>
      </c>
      <c r="B605" s="583"/>
      <c r="C605" s="222">
        <v>10.83</v>
      </c>
      <c r="D605" s="223">
        <v>1290</v>
      </c>
      <c r="E605" s="224">
        <f t="shared" si="477"/>
        <v>119.11357340720221</v>
      </c>
      <c r="F605" s="225">
        <f t="shared" si="472"/>
        <v>6</v>
      </c>
      <c r="G605" s="226">
        <v>64.98</v>
      </c>
      <c r="H605" s="227">
        <v>7740</v>
      </c>
      <c r="I605" s="226">
        <v>12</v>
      </c>
      <c r="J605" s="227">
        <v>1106</v>
      </c>
      <c r="K605" s="227">
        <f>25000-270</f>
        <v>24730</v>
      </c>
      <c r="L605" s="264">
        <f t="shared" si="459"/>
        <v>23710</v>
      </c>
      <c r="M605" s="250" t="s">
        <v>8</v>
      </c>
      <c r="N605" s="251">
        <f t="shared" si="449"/>
        <v>6.9981916817359853</v>
      </c>
      <c r="O605" s="252">
        <f t="shared" si="450"/>
        <v>22.359855334538878</v>
      </c>
      <c r="P605" s="245">
        <f t="shared" si="478"/>
        <v>2283.4718374884578</v>
      </c>
      <c r="Q605" s="246">
        <f t="shared" si="473"/>
        <v>0.85736434108527126</v>
      </c>
      <c r="R605" s="225">
        <f t="shared" si="474"/>
        <v>49.999999999999986</v>
      </c>
      <c r="S605" s="247">
        <f t="shared" si="475"/>
        <v>541.49999999999989</v>
      </c>
      <c r="T605" s="248">
        <f t="shared" si="475"/>
        <v>64500</v>
      </c>
      <c r="U605" s="247">
        <f t="shared" si="475"/>
        <v>178</v>
      </c>
      <c r="V605" s="248">
        <f t="shared" si="475"/>
        <v>10407</v>
      </c>
      <c r="W605" s="248">
        <f t="shared" si="475"/>
        <v>211950</v>
      </c>
      <c r="X605" s="249">
        <f t="shared" si="475"/>
        <v>202590</v>
      </c>
      <c r="Y605" s="250" t="s">
        <v>8</v>
      </c>
      <c r="Z605" s="251">
        <f t="shared" si="455"/>
        <v>6.1977515134044392</v>
      </c>
      <c r="AA605" s="252">
        <f t="shared" si="456"/>
        <v>20.366099740559239</v>
      </c>
      <c r="AB605" s="195">
        <f t="shared" si="457"/>
        <v>19570.637119113573</v>
      </c>
      <c r="AC605" s="366">
        <f t="shared" si="476"/>
        <v>8.0674418604651166</v>
      </c>
      <c r="AD605" s="371">
        <v>20496.768236380423</v>
      </c>
      <c r="AE605" s="375">
        <f t="shared" si="460"/>
        <v>-926.1311172668502</v>
      </c>
      <c r="AG605" s="484">
        <v>441</v>
      </c>
      <c r="AH605" s="485">
        <v>3556</v>
      </c>
      <c r="AI605" s="485">
        <v>72440</v>
      </c>
    </row>
    <row r="606" spans="1:35" ht="15.75" thickBot="1" x14ac:dyDescent="0.3">
      <c r="A606" s="354" t="s">
        <v>21</v>
      </c>
      <c r="B606" s="584"/>
      <c r="C606" s="305">
        <v>0.83</v>
      </c>
      <c r="D606" s="306">
        <v>98</v>
      </c>
      <c r="E606" s="361">
        <f t="shared" si="477"/>
        <v>118.07228915662651</v>
      </c>
      <c r="F606" s="242">
        <f t="shared" si="472"/>
        <v>6.0000000000000009</v>
      </c>
      <c r="G606" s="243">
        <v>4.9800000000000004</v>
      </c>
      <c r="H606" s="244">
        <v>588</v>
      </c>
      <c r="I606" s="243">
        <v>6</v>
      </c>
      <c r="J606" s="244">
        <v>82</v>
      </c>
      <c r="K606" s="244">
        <v>1820</v>
      </c>
      <c r="L606" s="262">
        <f t="shared" si="459"/>
        <v>1740</v>
      </c>
      <c r="M606" s="331" t="s">
        <v>8</v>
      </c>
      <c r="N606" s="309">
        <f t="shared" si="449"/>
        <v>7.1707317073170733</v>
      </c>
      <c r="O606" s="310">
        <f t="shared" si="450"/>
        <v>22.195121951219512</v>
      </c>
      <c r="P606" s="311">
        <f t="shared" si="478"/>
        <v>2192.7710843373493</v>
      </c>
      <c r="Q606" s="355">
        <f t="shared" si="473"/>
        <v>0.83673469387755106</v>
      </c>
      <c r="R606" s="242">
        <f t="shared" si="474"/>
        <v>50</v>
      </c>
      <c r="S606" s="254">
        <f t="shared" si="475"/>
        <v>41.5</v>
      </c>
      <c r="T606" s="255">
        <f t="shared" si="475"/>
        <v>4900</v>
      </c>
      <c r="U606" s="254">
        <f t="shared" si="475"/>
        <v>51</v>
      </c>
      <c r="V606" s="255">
        <f t="shared" si="475"/>
        <v>761</v>
      </c>
      <c r="W606" s="255">
        <f t="shared" si="475"/>
        <v>16110</v>
      </c>
      <c r="X606" s="362">
        <f t="shared" si="475"/>
        <v>15380</v>
      </c>
      <c r="Y606" s="256" t="s">
        <v>8</v>
      </c>
      <c r="Z606" s="309">
        <f t="shared" si="455"/>
        <v>6.4388961892247041</v>
      </c>
      <c r="AA606" s="310">
        <f t="shared" si="456"/>
        <v>21.169513797634693</v>
      </c>
      <c r="AB606" s="363">
        <f t="shared" si="457"/>
        <v>19409.638554216868</v>
      </c>
      <c r="AC606" s="368">
        <f t="shared" si="476"/>
        <v>7.7653061224489797</v>
      </c>
      <c r="AD606" s="371">
        <v>23108.433734939761</v>
      </c>
      <c r="AE606" s="375">
        <f t="shared" si="460"/>
        <v>-3698.7951807228928</v>
      </c>
      <c r="AG606" s="484">
        <v>22</v>
      </c>
      <c r="AH606" s="485">
        <v>172</v>
      </c>
      <c r="AI606" s="485">
        <v>3640</v>
      </c>
    </row>
    <row r="607" spans="1:35" ht="15.75" thickBot="1" x14ac:dyDescent="0.3">
      <c r="A607" s="93" t="s">
        <v>24</v>
      </c>
      <c r="B607" s="52"/>
      <c r="C607" s="40">
        <f t="shared" ref="C607:D607" si="479">SUM(C598:C606)</f>
        <v>57.309999999999995</v>
      </c>
      <c r="D607" s="41">
        <f t="shared" si="479"/>
        <v>6502</v>
      </c>
      <c r="E607" s="10">
        <f t="shared" si="477"/>
        <v>113.45314953760253</v>
      </c>
      <c r="F607" s="53"/>
      <c r="G607" s="40">
        <f t="shared" ref="G607:L607" si="480">SUM(G598:G606)</f>
        <v>333.86000000000007</v>
      </c>
      <c r="H607" s="41">
        <f t="shared" si="480"/>
        <v>37924</v>
      </c>
      <c r="I607" s="40">
        <f t="shared" si="480"/>
        <v>81</v>
      </c>
      <c r="J607" s="41">
        <f t="shared" si="480"/>
        <v>6971</v>
      </c>
      <c r="K607" s="41">
        <f t="shared" si="480"/>
        <v>154490</v>
      </c>
      <c r="L607" s="41">
        <f t="shared" si="480"/>
        <v>148060</v>
      </c>
      <c r="M607" s="9" t="s">
        <v>8</v>
      </c>
      <c r="N607" s="12">
        <f t="shared" si="449"/>
        <v>5.4402524745373695</v>
      </c>
      <c r="O607" s="13">
        <f t="shared" si="450"/>
        <v>22.161813226222925</v>
      </c>
      <c r="P607" s="26">
        <f t="shared" si="478"/>
        <v>2695.690106438667</v>
      </c>
      <c r="Q607" s="114">
        <f t="shared" si="473"/>
        <v>1.0721316517994464</v>
      </c>
      <c r="R607" s="53"/>
      <c r="S607" s="40">
        <f t="shared" ref="S607:W607" si="481">SUM(S598:S606)</f>
        <v>2847.22</v>
      </c>
      <c r="T607" s="41">
        <f t="shared" si="481"/>
        <v>323144</v>
      </c>
      <c r="U607" s="40">
        <f t="shared" si="481"/>
        <v>779</v>
      </c>
      <c r="V607" s="41">
        <f t="shared" si="481"/>
        <v>59885</v>
      </c>
      <c r="W607" s="41">
        <f t="shared" si="481"/>
        <v>1245810</v>
      </c>
      <c r="X607" s="349">
        <f t="shared" si="475"/>
        <v>1189970</v>
      </c>
      <c r="Y607" s="9" t="s">
        <v>8</v>
      </c>
      <c r="Z607" s="12">
        <f t="shared" si="455"/>
        <v>5.3960758119729482</v>
      </c>
      <c r="AA607" s="13">
        <f t="shared" si="456"/>
        <v>20.803373131836018</v>
      </c>
      <c r="AB607" s="104">
        <f t="shared" si="457"/>
        <v>21738.09108358053</v>
      </c>
      <c r="AC607" s="369">
        <f t="shared" si="476"/>
        <v>9.2102430021531845</v>
      </c>
      <c r="AD607" s="376">
        <v>22406.211830396092</v>
      </c>
      <c r="AE607" s="377">
        <f t="shared" si="460"/>
        <v>-668.1207468155626</v>
      </c>
      <c r="AG607" s="484"/>
      <c r="AH607" s="485"/>
      <c r="AI607" s="485"/>
    </row>
    <row r="608" spans="1:35" ht="15.75" thickBot="1" x14ac:dyDescent="0.3">
      <c r="A608" s="338" t="s">
        <v>25</v>
      </c>
      <c r="B608" s="339"/>
      <c r="C608" s="340">
        <f t="shared" ref="C608:D608" si="482">C585+C597+C607</f>
        <v>507.90000000000003</v>
      </c>
      <c r="D608" s="341">
        <f t="shared" si="482"/>
        <v>63428</v>
      </c>
      <c r="E608" s="342">
        <f t="shared" si="477"/>
        <v>124.88285095491237</v>
      </c>
      <c r="F608" s="4"/>
      <c r="G608" s="340">
        <f t="shared" ref="G608:L608" si="483">G585+G597+G607</f>
        <v>2915.2999999999997</v>
      </c>
      <c r="H608" s="341">
        <f t="shared" si="483"/>
        <v>363785</v>
      </c>
      <c r="I608" s="340">
        <f t="shared" si="483"/>
        <v>739</v>
      </c>
      <c r="J608" s="341">
        <f t="shared" si="483"/>
        <v>58019</v>
      </c>
      <c r="K608" s="341">
        <f t="shared" si="483"/>
        <v>1433230</v>
      </c>
      <c r="L608" s="341">
        <f t="shared" si="483"/>
        <v>1374000</v>
      </c>
      <c r="M608" s="83" t="s">
        <v>8</v>
      </c>
      <c r="N608" s="343">
        <f t="shared" si="449"/>
        <v>6.2701011737534253</v>
      </c>
      <c r="O608" s="344">
        <f t="shared" si="450"/>
        <v>24.702769782312689</v>
      </c>
      <c r="P608" s="345">
        <f t="shared" si="478"/>
        <v>2821.8743847214018</v>
      </c>
      <c r="Q608" s="346">
        <f t="shared" si="473"/>
        <v>0.9147222047045469</v>
      </c>
      <c r="R608" s="4"/>
      <c r="S608" s="340">
        <f t="shared" ref="S608:W608" si="484">S585+S597+S607</f>
        <v>25469.279999999999</v>
      </c>
      <c r="T608" s="341">
        <f t="shared" si="484"/>
        <v>3181306</v>
      </c>
      <c r="U608" s="340">
        <f t="shared" si="484"/>
        <v>6467</v>
      </c>
      <c r="V608" s="341">
        <f t="shared" si="484"/>
        <v>532715</v>
      </c>
      <c r="W608" s="341">
        <f t="shared" si="484"/>
        <v>12655030</v>
      </c>
      <c r="X608" s="337">
        <f t="shared" si="475"/>
        <v>12094810</v>
      </c>
      <c r="Y608" s="83" t="s">
        <v>8</v>
      </c>
      <c r="Z608" s="343">
        <f t="shared" si="455"/>
        <v>5.9718723895516366</v>
      </c>
      <c r="AA608" s="344">
        <f t="shared" si="456"/>
        <v>23.755723041401126</v>
      </c>
      <c r="AB608" s="347">
        <f t="shared" si="457"/>
        <v>24916.381177397125</v>
      </c>
      <c r="AC608" s="370">
        <f t="shared" si="476"/>
        <v>8.3987355741943617</v>
      </c>
      <c r="AD608" s="376">
        <v>26923.843276235479</v>
      </c>
      <c r="AE608" s="377">
        <f t="shared" si="460"/>
        <v>-2007.462098838354</v>
      </c>
      <c r="AG608" s="484">
        <f>SUM(AG580:AG607)</f>
        <v>2263</v>
      </c>
      <c r="AH608" s="485">
        <f>SUM(AH580:AH607)</f>
        <v>20415</v>
      </c>
      <c r="AI608" s="485">
        <f>SUM(AI580:AI607)</f>
        <v>229090</v>
      </c>
    </row>
    <row r="609" spans="1:29" x14ac:dyDescent="0.25">
      <c r="K609" s="132"/>
      <c r="L609" s="132"/>
    </row>
    <row r="610" spans="1:29" x14ac:dyDescent="0.25">
      <c r="J610" s="132"/>
      <c r="K610" s="84"/>
    </row>
    <row r="611" spans="1:29" ht="18.75" x14ac:dyDescent="0.3">
      <c r="A611" s="567" t="s">
        <v>58</v>
      </c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</row>
    <row r="612" spans="1:29" ht="15.75" x14ac:dyDescent="0.25">
      <c r="A612" s="568" t="s">
        <v>62</v>
      </c>
      <c r="B612" s="568"/>
      <c r="C612" s="568"/>
      <c r="D612" s="568"/>
      <c r="E612" s="568"/>
      <c r="F612" s="568"/>
      <c r="G612" s="568"/>
      <c r="H612" s="568"/>
      <c r="I612" s="568"/>
      <c r="J612" s="568"/>
      <c r="K612" s="568"/>
      <c r="L612" s="568"/>
      <c r="M612" s="568"/>
      <c r="N612" s="568"/>
      <c r="O612" s="568"/>
      <c r="P612" s="568"/>
      <c r="Q612" s="568"/>
      <c r="R612" s="568"/>
      <c r="S612" s="568"/>
      <c r="T612" s="568"/>
      <c r="U612" s="568"/>
      <c r="V612" s="568"/>
      <c r="W612" s="568"/>
      <c r="X612" s="568"/>
      <c r="Y612" s="568"/>
      <c r="Z612" s="568"/>
      <c r="AA612" s="568"/>
      <c r="AB612" s="568"/>
      <c r="AC612" s="568"/>
    </row>
    <row r="613" spans="1:29" ht="15.75" x14ac:dyDescent="0.25">
      <c r="A613" s="568" t="s">
        <v>63</v>
      </c>
      <c r="B613" s="568"/>
      <c r="C613" s="568"/>
      <c r="D613" s="568"/>
      <c r="E613" s="568"/>
      <c r="F613" s="568"/>
      <c r="G613" s="568"/>
      <c r="H613" s="568"/>
      <c r="I613" s="568"/>
      <c r="J613" s="568"/>
      <c r="K613" s="568"/>
      <c r="L613" s="568"/>
      <c r="M613" s="568"/>
      <c r="N613" s="568"/>
      <c r="O613" s="568"/>
      <c r="P613" s="568"/>
      <c r="Q613" s="568"/>
      <c r="R613" s="568"/>
      <c r="S613" s="568"/>
      <c r="T613" s="568"/>
      <c r="U613" s="568"/>
      <c r="V613" s="568"/>
      <c r="W613" s="568"/>
      <c r="X613" s="568"/>
      <c r="Y613" s="568"/>
      <c r="Z613" s="568"/>
      <c r="AA613" s="568"/>
      <c r="AB613" s="568"/>
      <c r="AC613" s="568"/>
    </row>
    <row r="614" spans="1:29" ht="19.5" thickBot="1" x14ac:dyDescent="0.35"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11">
        <v>4</v>
      </c>
      <c r="AC614" s="4"/>
    </row>
    <row r="615" spans="1:29" x14ac:dyDescent="0.25">
      <c r="A615" s="569" t="s">
        <v>3</v>
      </c>
      <c r="B615" s="571" t="s">
        <v>2</v>
      </c>
      <c r="C615" s="573" t="s">
        <v>59</v>
      </c>
      <c r="D615" s="573" t="s">
        <v>60</v>
      </c>
      <c r="E615" s="573" t="s">
        <v>23</v>
      </c>
      <c r="F615" s="576" t="s">
        <v>9</v>
      </c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8"/>
      <c r="R615" s="576" t="s">
        <v>10</v>
      </c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9"/>
    </row>
    <row r="616" spans="1:29" ht="45.75" thickBot="1" x14ac:dyDescent="0.3">
      <c r="A616" s="570"/>
      <c r="B616" s="572"/>
      <c r="C616" s="574"/>
      <c r="D616" s="575"/>
      <c r="E616" s="575"/>
      <c r="F616" s="8" t="s">
        <v>14</v>
      </c>
      <c r="G616" s="95" t="s">
        <v>13</v>
      </c>
      <c r="H616" s="95" t="s">
        <v>57</v>
      </c>
      <c r="I616" s="1" t="s">
        <v>4</v>
      </c>
      <c r="J616" s="1" t="s">
        <v>5</v>
      </c>
      <c r="K616" s="1" t="s">
        <v>6</v>
      </c>
      <c r="L616" s="102"/>
      <c r="M616" s="557" t="s">
        <v>7</v>
      </c>
      <c r="N616" s="558"/>
      <c r="O616" s="1" t="s">
        <v>0</v>
      </c>
      <c r="P616" s="1" t="s">
        <v>1</v>
      </c>
      <c r="Q616" s="95" t="s">
        <v>61</v>
      </c>
      <c r="R616" s="8" t="s">
        <v>14</v>
      </c>
      <c r="S616" s="95" t="s">
        <v>12</v>
      </c>
      <c r="T616" s="95" t="s">
        <v>11</v>
      </c>
      <c r="U616" s="1" t="s">
        <v>4</v>
      </c>
      <c r="V616" s="1" t="s">
        <v>5</v>
      </c>
      <c r="W616" s="1" t="s">
        <v>6</v>
      </c>
      <c r="X616" s="102"/>
      <c r="Y616" s="557" t="s">
        <v>7</v>
      </c>
      <c r="Z616" s="558"/>
      <c r="AA616" s="1" t="s">
        <v>0</v>
      </c>
      <c r="AB616" s="102" t="s">
        <v>1</v>
      </c>
      <c r="AC616" s="105" t="s">
        <v>15</v>
      </c>
    </row>
    <row r="617" spans="1:29" x14ac:dyDescent="0.25">
      <c r="A617" s="89" t="s">
        <v>26</v>
      </c>
      <c r="B617" s="559">
        <v>1997</v>
      </c>
      <c r="C617" s="78">
        <v>18.91</v>
      </c>
      <c r="D617" s="79">
        <v>2467</v>
      </c>
      <c r="E617" s="31">
        <f t="shared" ref="E617:E646" si="485">D617/C617</f>
        <v>130.46007403490216</v>
      </c>
      <c r="F617" s="64">
        <f t="shared" ref="F617:F633" si="486">G617/C617</f>
        <v>4</v>
      </c>
      <c r="G617" s="65">
        <v>75.64</v>
      </c>
      <c r="H617" s="66">
        <v>9868</v>
      </c>
      <c r="I617" s="65">
        <v>24</v>
      </c>
      <c r="J617" s="66">
        <v>1802</v>
      </c>
      <c r="K617" s="66">
        <v>40050</v>
      </c>
      <c r="L617" s="135"/>
      <c r="M617" s="67" t="s">
        <v>8</v>
      </c>
      <c r="N617" s="68">
        <f t="shared" ref="N617:N657" si="487">H617/J617</f>
        <v>5.4761376248612654</v>
      </c>
      <c r="O617" s="69">
        <f t="shared" ref="O617:O657" si="488">K617/J617</f>
        <v>22.225305216426193</v>
      </c>
      <c r="P617" s="70">
        <f t="shared" ref="P617:P646" si="489">K617/C617</f>
        <v>2117.9270227392913</v>
      </c>
      <c r="Q617" s="100">
        <f t="shared" ref="Q617:Q633" si="490">J617/D617</f>
        <v>0.73044183218483993</v>
      </c>
      <c r="R617" s="64">
        <f t="shared" ref="R617:R633" si="491">S617/C617</f>
        <v>4</v>
      </c>
      <c r="S617" s="71">
        <f t="shared" ref="S617:W632" si="492">G617+S566</f>
        <v>75.64</v>
      </c>
      <c r="T617" s="72">
        <f t="shared" si="492"/>
        <v>9868</v>
      </c>
      <c r="U617" s="71">
        <f t="shared" si="492"/>
        <v>24</v>
      </c>
      <c r="V617" s="72">
        <f t="shared" si="492"/>
        <v>1802</v>
      </c>
      <c r="W617" s="72">
        <f t="shared" si="492"/>
        <v>40050</v>
      </c>
      <c r="X617" s="142"/>
      <c r="Y617" s="67" t="s">
        <v>8</v>
      </c>
      <c r="Z617" s="21">
        <f t="shared" ref="Z617:Z657" si="493">T617/V617</f>
        <v>5.4761376248612654</v>
      </c>
      <c r="AA617" s="22">
        <f t="shared" ref="AA617:AA657" si="494">W617/V617</f>
        <v>22.225305216426193</v>
      </c>
      <c r="AB617" s="103">
        <f t="shared" ref="AB617:AB657" si="495">W617/C617</f>
        <v>2117.9270227392913</v>
      </c>
      <c r="AC617" s="106">
        <f t="shared" ref="AC617:AC633" si="496">V617/D617</f>
        <v>0.73044183218483993</v>
      </c>
    </row>
    <row r="618" spans="1:29" x14ac:dyDescent="0.25">
      <c r="A618" s="90" t="s">
        <v>27</v>
      </c>
      <c r="B618" s="560"/>
      <c r="C618" s="27">
        <v>16.41</v>
      </c>
      <c r="D618" s="28">
        <v>2048</v>
      </c>
      <c r="E618" s="16">
        <f t="shared" si="485"/>
        <v>124.80195003046923</v>
      </c>
      <c r="F618" s="17">
        <f t="shared" si="486"/>
        <v>4</v>
      </c>
      <c r="G618" s="18">
        <v>65.64</v>
      </c>
      <c r="H618" s="19">
        <v>8192</v>
      </c>
      <c r="I618" s="65">
        <v>24</v>
      </c>
      <c r="J618" s="19">
        <v>1244</v>
      </c>
      <c r="K618" s="19">
        <v>29100</v>
      </c>
      <c r="L618" s="136"/>
      <c r="M618" s="20" t="s">
        <v>8</v>
      </c>
      <c r="N618" s="21">
        <f t="shared" si="487"/>
        <v>6.585209003215434</v>
      </c>
      <c r="O618" s="22">
        <f t="shared" si="488"/>
        <v>23.392282958199356</v>
      </c>
      <c r="P618" s="23">
        <f t="shared" si="489"/>
        <v>1773.3089579524681</v>
      </c>
      <c r="Q618" s="100">
        <f t="shared" si="490"/>
        <v>0.607421875</v>
      </c>
      <c r="R618" s="17" t="e">
        <f t="shared" si="491"/>
        <v>#VALUE!</v>
      </c>
      <c r="S618" s="24" t="e">
        <f t="shared" si="492"/>
        <v>#VALUE!</v>
      </c>
      <c r="T618" s="25" t="e">
        <f t="shared" si="492"/>
        <v>#VALUE!</v>
      </c>
      <c r="U618" s="24" t="e">
        <f t="shared" si="492"/>
        <v>#VALUE!</v>
      </c>
      <c r="V618" s="25" t="e">
        <f t="shared" si="492"/>
        <v>#VALUE!</v>
      </c>
      <c r="W618" s="25" t="e">
        <f t="shared" si="492"/>
        <v>#VALUE!</v>
      </c>
      <c r="X618" s="143"/>
      <c r="Y618" s="20" t="s">
        <v>8</v>
      </c>
      <c r="Z618" s="21" t="e">
        <f t="shared" si="493"/>
        <v>#VALUE!</v>
      </c>
      <c r="AA618" s="22" t="e">
        <f t="shared" si="494"/>
        <v>#VALUE!</v>
      </c>
      <c r="AB618" s="103" t="e">
        <f t="shared" si="495"/>
        <v>#VALUE!</v>
      </c>
      <c r="AC618" s="106" t="e">
        <f t="shared" si="496"/>
        <v>#VALUE!</v>
      </c>
    </row>
    <row r="619" spans="1:29" x14ac:dyDescent="0.25">
      <c r="A619" s="90" t="s">
        <v>28</v>
      </c>
      <c r="B619" s="560"/>
      <c r="C619" s="27">
        <v>18.7</v>
      </c>
      <c r="D619" s="28">
        <v>2297</v>
      </c>
      <c r="E619" s="16">
        <f t="shared" si="485"/>
        <v>122.83422459893049</v>
      </c>
      <c r="F619" s="17">
        <f t="shared" si="486"/>
        <v>4</v>
      </c>
      <c r="G619" s="18">
        <v>74.8</v>
      </c>
      <c r="H619" s="19">
        <v>9188</v>
      </c>
      <c r="I619" s="65">
        <v>19</v>
      </c>
      <c r="J619" s="19">
        <v>1576</v>
      </c>
      <c r="K619" s="19">
        <v>36340</v>
      </c>
      <c r="L619" s="136"/>
      <c r="M619" s="20" t="s">
        <v>8</v>
      </c>
      <c r="N619" s="21">
        <f t="shared" si="487"/>
        <v>5.8299492385786804</v>
      </c>
      <c r="O619" s="22">
        <f t="shared" si="488"/>
        <v>23.058375634517766</v>
      </c>
      <c r="P619" s="23">
        <f t="shared" si="489"/>
        <v>1943.3155080213905</v>
      </c>
      <c r="Q619" s="100">
        <f t="shared" si="490"/>
        <v>0.68611232041793646</v>
      </c>
      <c r="R619" s="17">
        <f t="shared" si="491"/>
        <v>54.561497326203209</v>
      </c>
      <c r="S619" s="24">
        <f t="shared" si="492"/>
        <v>1020.3</v>
      </c>
      <c r="T619" s="25">
        <f t="shared" si="492"/>
        <v>131488</v>
      </c>
      <c r="U619" s="24">
        <f t="shared" si="492"/>
        <v>226</v>
      </c>
      <c r="V619" s="25">
        <f t="shared" si="492"/>
        <v>22028</v>
      </c>
      <c r="W619" s="25">
        <f t="shared" si="492"/>
        <v>501250</v>
      </c>
      <c r="X619" s="143"/>
      <c r="Y619" s="20" t="s">
        <v>8</v>
      </c>
      <c r="Z619" s="21">
        <f t="shared" si="493"/>
        <v>5.969130197929907</v>
      </c>
      <c r="AA619" s="22">
        <f t="shared" si="494"/>
        <v>22.755129834755767</v>
      </c>
      <c r="AB619" s="103">
        <f t="shared" si="495"/>
        <v>26804.812834224598</v>
      </c>
      <c r="AC619" s="106">
        <f t="shared" si="496"/>
        <v>9.5898998693948627</v>
      </c>
    </row>
    <row r="620" spans="1:29" x14ac:dyDescent="0.25">
      <c r="A620" s="90" t="s">
        <v>29</v>
      </c>
      <c r="B620" s="560"/>
      <c r="C620" s="27">
        <v>17.149999999999999</v>
      </c>
      <c r="D620" s="28">
        <v>2160</v>
      </c>
      <c r="E620" s="16">
        <f t="shared" si="485"/>
        <v>125.94752186588923</v>
      </c>
      <c r="F620" s="17">
        <f t="shared" si="486"/>
        <v>4</v>
      </c>
      <c r="G620" s="18">
        <v>68.599999999999994</v>
      </c>
      <c r="H620" s="19">
        <v>8640</v>
      </c>
      <c r="I620" s="65">
        <v>19</v>
      </c>
      <c r="J620" s="19">
        <v>1473</v>
      </c>
      <c r="K620" s="19">
        <v>33990</v>
      </c>
      <c r="L620" s="136"/>
      <c r="M620" s="20" t="s">
        <v>8</v>
      </c>
      <c r="N620" s="21">
        <f t="shared" si="487"/>
        <v>5.865580448065173</v>
      </c>
      <c r="O620" s="22">
        <f t="shared" si="488"/>
        <v>23.075356415478616</v>
      </c>
      <c r="P620" s="23">
        <f t="shared" si="489"/>
        <v>1981.924198250729</v>
      </c>
      <c r="Q620" s="100">
        <f t="shared" si="490"/>
        <v>0.68194444444444446</v>
      </c>
      <c r="R620" s="17">
        <f t="shared" si="491"/>
        <v>51.842565597667644</v>
      </c>
      <c r="S620" s="24">
        <f t="shared" si="492"/>
        <v>889.1</v>
      </c>
      <c r="T620" s="25">
        <f t="shared" si="492"/>
        <v>110040</v>
      </c>
      <c r="U620" s="24">
        <f t="shared" si="492"/>
        <v>234</v>
      </c>
      <c r="V620" s="25">
        <f t="shared" si="492"/>
        <v>17301</v>
      </c>
      <c r="W620" s="25">
        <f t="shared" si="492"/>
        <v>421140</v>
      </c>
      <c r="X620" s="143"/>
      <c r="Y620" s="20" t="s">
        <v>8</v>
      </c>
      <c r="Z620" s="21">
        <f t="shared" si="493"/>
        <v>6.3603259927171836</v>
      </c>
      <c r="AA620" s="22">
        <f t="shared" si="494"/>
        <v>24.341945552280215</v>
      </c>
      <c r="AB620" s="103">
        <f t="shared" si="495"/>
        <v>24556.268221574344</v>
      </c>
      <c r="AC620" s="106">
        <f t="shared" si="496"/>
        <v>8.0097222222222229</v>
      </c>
    </row>
    <row r="621" spans="1:29" x14ac:dyDescent="0.25">
      <c r="A621" s="90" t="s">
        <v>30</v>
      </c>
      <c r="B621" s="560"/>
      <c r="C621" s="27">
        <v>16.600000000000001</v>
      </c>
      <c r="D621" s="28">
        <v>2142</v>
      </c>
      <c r="E621" s="16">
        <f t="shared" si="485"/>
        <v>129.03614457831324</v>
      </c>
      <c r="F621" s="17">
        <f t="shared" si="486"/>
        <v>4</v>
      </c>
      <c r="G621" s="18">
        <v>66.400000000000006</v>
      </c>
      <c r="H621" s="19">
        <v>8568</v>
      </c>
      <c r="I621" s="65">
        <v>18</v>
      </c>
      <c r="J621" s="19">
        <v>1345</v>
      </c>
      <c r="K621" s="19">
        <v>31080</v>
      </c>
      <c r="L621" s="136"/>
      <c r="M621" s="20" t="s">
        <v>8</v>
      </c>
      <c r="N621" s="21">
        <f t="shared" si="487"/>
        <v>6.3702602230483274</v>
      </c>
      <c r="O621" s="22">
        <f t="shared" si="488"/>
        <v>23.107806691449813</v>
      </c>
      <c r="P621" s="23">
        <f t="shared" si="489"/>
        <v>1872.2891566265059</v>
      </c>
      <c r="Q621" s="100">
        <f t="shared" si="490"/>
        <v>0.62791783380018673</v>
      </c>
      <c r="R621" s="17">
        <f t="shared" si="491"/>
        <v>60.325301204819269</v>
      </c>
      <c r="S621" s="24">
        <f t="shared" si="492"/>
        <v>1001.4</v>
      </c>
      <c r="T621" s="25">
        <f t="shared" si="492"/>
        <v>122868</v>
      </c>
      <c r="U621" s="24">
        <f t="shared" si="492"/>
        <v>261</v>
      </c>
      <c r="V621" s="25">
        <f t="shared" si="492"/>
        <v>20966</v>
      </c>
      <c r="W621" s="25">
        <f t="shared" si="492"/>
        <v>510790</v>
      </c>
      <c r="X621" s="143"/>
      <c r="Y621" s="20" t="s">
        <v>8</v>
      </c>
      <c r="Z621" s="21">
        <f t="shared" si="493"/>
        <v>5.860345320995898</v>
      </c>
      <c r="AA621" s="22">
        <f t="shared" si="494"/>
        <v>24.362777830773634</v>
      </c>
      <c r="AB621" s="103">
        <f t="shared" si="495"/>
        <v>30770.48192771084</v>
      </c>
      <c r="AC621" s="106">
        <f t="shared" si="496"/>
        <v>9.7880485527544359</v>
      </c>
    </row>
    <row r="622" spans="1:29" x14ac:dyDescent="0.25">
      <c r="A622" s="90" t="s">
        <v>31</v>
      </c>
      <c r="B622" s="560"/>
      <c r="C622" s="27">
        <v>14.28</v>
      </c>
      <c r="D622" s="28">
        <v>1781</v>
      </c>
      <c r="E622" s="16">
        <f t="shared" si="485"/>
        <v>124.71988795518207</v>
      </c>
      <c r="F622" s="17">
        <f t="shared" si="486"/>
        <v>4.0021008403361344</v>
      </c>
      <c r="G622" s="18">
        <v>57.15</v>
      </c>
      <c r="H622" s="19">
        <v>7124</v>
      </c>
      <c r="I622" s="65">
        <v>17</v>
      </c>
      <c r="J622" s="19">
        <v>1095</v>
      </c>
      <c r="K622" s="19">
        <v>24300</v>
      </c>
      <c r="L622" s="136"/>
      <c r="M622" s="20" t="s">
        <v>8</v>
      </c>
      <c r="N622" s="21">
        <f t="shared" si="487"/>
        <v>6.5059360730593605</v>
      </c>
      <c r="O622" s="22">
        <f t="shared" si="488"/>
        <v>22.19178082191781</v>
      </c>
      <c r="P622" s="23">
        <f t="shared" si="489"/>
        <v>1701.6806722689075</v>
      </c>
      <c r="Q622" s="100">
        <f t="shared" si="490"/>
        <v>0.6148231330713082</v>
      </c>
      <c r="R622" s="17">
        <f t="shared" si="491"/>
        <v>64.481792717086833</v>
      </c>
      <c r="S622" s="24">
        <f t="shared" si="492"/>
        <v>920.8</v>
      </c>
      <c r="T622" s="25">
        <f t="shared" si="492"/>
        <v>115446</v>
      </c>
      <c r="U622" s="24">
        <f t="shared" si="492"/>
        <v>224</v>
      </c>
      <c r="V622" s="25">
        <f t="shared" si="492"/>
        <v>19175</v>
      </c>
      <c r="W622" s="25">
        <f t="shared" si="492"/>
        <v>466710</v>
      </c>
      <c r="X622" s="143"/>
      <c r="Y622" s="20" t="s">
        <v>8</v>
      </c>
      <c r="Z622" s="21">
        <f t="shared" si="493"/>
        <v>6.0206518904823989</v>
      </c>
      <c r="AA622" s="22">
        <f t="shared" si="494"/>
        <v>24.339504563233376</v>
      </c>
      <c r="AB622" s="103">
        <f t="shared" si="495"/>
        <v>32682.773109243699</v>
      </c>
      <c r="AC622" s="106">
        <f t="shared" si="496"/>
        <v>10.766423357664234</v>
      </c>
    </row>
    <row r="623" spans="1:29" x14ac:dyDescent="0.25">
      <c r="A623" s="90" t="s">
        <v>32</v>
      </c>
      <c r="B623" s="560"/>
      <c r="C623" s="27">
        <v>19.53</v>
      </c>
      <c r="D623" s="28">
        <v>2435</v>
      </c>
      <c r="E623" s="16">
        <f t="shared" si="485"/>
        <v>124.67997951868919</v>
      </c>
      <c r="F623" s="17">
        <f t="shared" si="486"/>
        <v>4</v>
      </c>
      <c r="G623" s="18">
        <v>78.12</v>
      </c>
      <c r="H623" s="19">
        <v>9740</v>
      </c>
      <c r="I623" s="65">
        <v>21</v>
      </c>
      <c r="J623" s="19">
        <v>1599</v>
      </c>
      <c r="K623" s="19">
        <v>37510</v>
      </c>
      <c r="L623" s="136"/>
      <c r="M623" s="20" t="s">
        <v>8</v>
      </c>
      <c r="N623" s="21">
        <f t="shared" si="487"/>
        <v>6.0913070669168228</v>
      </c>
      <c r="O623" s="22">
        <f t="shared" si="488"/>
        <v>23.458411507191997</v>
      </c>
      <c r="P623" s="23">
        <f t="shared" si="489"/>
        <v>1920.6349206349205</v>
      </c>
      <c r="Q623" s="100">
        <f t="shared" si="490"/>
        <v>0.65667351129363449</v>
      </c>
      <c r="R623" s="17">
        <f t="shared" si="491"/>
        <v>47.348694316436251</v>
      </c>
      <c r="S623" s="24">
        <f t="shared" si="492"/>
        <v>924.72</v>
      </c>
      <c r="T623" s="25">
        <f t="shared" si="492"/>
        <v>118523</v>
      </c>
      <c r="U623" s="24">
        <f t="shared" si="492"/>
        <v>238</v>
      </c>
      <c r="V623" s="25">
        <f t="shared" si="492"/>
        <v>19154</v>
      </c>
      <c r="W623" s="25">
        <f t="shared" si="492"/>
        <v>469010</v>
      </c>
      <c r="X623" s="143"/>
      <c r="Y623" s="20" t="s">
        <v>8</v>
      </c>
      <c r="Z623" s="21">
        <f t="shared" si="493"/>
        <v>6.1878980891719744</v>
      </c>
      <c r="AA623" s="22">
        <f t="shared" si="494"/>
        <v>24.486269186592878</v>
      </c>
      <c r="AB623" s="103">
        <f t="shared" si="495"/>
        <v>24014.84895033282</v>
      </c>
      <c r="AC623" s="106">
        <f t="shared" si="496"/>
        <v>7.86611909650924</v>
      </c>
    </row>
    <row r="624" spans="1:29" x14ac:dyDescent="0.25">
      <c r="A624" s="90" t="s">
        <v>33</v>
      </c>
      <c r="B624" s="560"/>
      <c r="C624" s="27">
        <v>19.88</v>
      </c>
      <c r="D624" s="28">
        <v>2482</v>
      </c>
      <c r="E624" s="16">
        <f t="shared" si="485"/>
        <v>124.84909456740444</v>
      </c>
      <c r="F624" s="17">
        <f t="shared" si="486"/>
        <v>4</v>
      </c>
      <c r="G624" s="18">
        <v>79.52</v>
      </c>
      <c r="H624" s="19">
        <v>9928</v>
      </c>
      <c r="I624" s="65">
        <v>22</v>
      </c>
      <c r="J624" s="19">
        <v>1808</v>
      </c>
      <c r="K624" s="19">
        <v>41670</v>
      </c>
      <c r="L624" s="136"/>
      <c r="M624" s="20" t="s">
        <v>8</v>
      </c>
      <c r="N624" s="21">
        <f t="shared" si="487"/>
        <v>5.4911504424778759</v>
      </c>
      <c r="O624" s="22">
        <f t="shared" si="488"/>
        <v>23.047566371681416</v>
      </c>
      <c r="P624" s="23">
        <f t="shared" si="489"/>
        <v>2096.076458752515</v>
      </c>
      <c r="Q624" s="100">
        <f t="shared" si="490"/>
        <v>0.7284448025785657</v>
      </c>
      <c r="R624" s="17">
        <f t="shared" si="491"/>
        <v>39.91549295774648</v>
      </c>
      <c r="S624" s="24">
        <f t="shared" si="492"/>
        <v>793.52</v>
      </c>
      <c r="T624" s="25">
        <f t="shared" si="492"/>
        <v>98028</v>
      </c>
      <c r="U624" s="24">
        <f t="shared" si="492"/>
        <v>212</v>
      </c>
      <c r="V624" s="25">
        <f t="shared" si="492"/>
        <v>15996</v>
      </c>
      <c r="W624" s="25">
        <f t="shared" si="492"/>
        <v>364240</v>
      </c>
      <c r="X624" s="143"/>
      <c r="Y624" s="20" t="s">
        <v>8</v>
      </c>
      <c r="Z624" s="21">
        <f t="shared" si="493"/>
        <v>6.1282820705176295</v>
      </c>
      <c r="AA624" s="22">
        <f t="shared" si="494"/>
        <v>22.770692673168291</v>
      </c>
      <c r="AB624" s="103">
        <f t="shared" si="495"/>
        <v>18321.931589537224</v>
      </c>
      <c r="AC624" s="106">
        <f t="shared" si="496"/>
        <v>6.4448025785656728</v>
      </c>
    </row>
    <row r="625" spans="1:29" x14ac:dyDescent="0.25">
      <c r="A625" s="90" t="s">
        <v>34</v>
      </c>
      <c r="B625" s="560"/>
      <c r="C625" s="27">
        <v>19.899999999999999</v>
      </c>
      <c r="D625" s="28">
        <v>2492</v>
      </c>
      <c r="E625" s="16">
        <f t="shared" si="485"/>
        <v>125.22613065326634</v>
      </c>
      <c r="F625" s="17">
        <f t="shared" si="486"/>
        <v>4</v>
      </c>
      <c r="G625" s="18">
        <v>79.599999999999994</v>
      </c>
      <c r="H625" s="19">
        <v>9968</v>
      </c>
      <c r="I625" s="65">
        <v>21</v>
      </c>
      <c r="J625" s="19">
        <v>1807</v>
      </c>
      <c r="K625" s="19">
        <v>41680</v>
      </c>
      <c r="L625" s="136"/>
      <c r="M625" s="20" t="s">
        <v>8</v>
      </c>
      <c r="N625" s="21">
        <f t="shared" si="487"/>
        <v>5.5163254012174878</v>
      </c>
      <c r="O625" s="22">
        <f t="shared" si="488"/>
        <v>23.065855008301053</v>
      </c>
      <c r="P625" s="23">
        <f t="shared" si="489"/>
        <v>2094.4723618090452</v>
      </c>
      <c r="Q625" s="100">
        <f t="shared" si="490"/>
        <v>0.7251203852327448</v>
      </c>
      <c r="R625" s="17">
        <f t="shared" si="491"/>
        <v>53.070351758793969</v>
      </c>
      <c r="S625" s="24">
        <f t="shared" si="492"/>
        <v>1056.0999999999999</v>
      </c>
      <c r="T625" s="25">
        <f t="shared" si="492"/>
        <v>131118</v>
      </c>
      <c r="U625" s="24">
        <f t="shared" si="492"/>
        <v>263</v>
      </c>
      <c r="V625" s="25">
        <f t="shared" si="492"/>
        <v>21562</v>
      </c>
      <c r="W625" s="25">
        <f t="shared" si="492"/>
        <v>529850</v>
      </c>
      <c r="X625" s="143"/>
      <c r="Y625" s="20" t="s">
        <v>8</v>
      </c>
      <c r="Z625" s="21">
        <f t="shared" si="493"/>
        <v>6.0809757907429738</v>
      </c>
      <c r="AA625" s="22">
        <f t="shared" si="494"/>
        <v>24.573323439384101</v>
      </c>
      <c r="AB625" s="103">
        <f t="shared" si="495"/>
        <v>26625.62814070352</v>
      </c>
      <c r="AC625" s="106">
        <f t="shared" si="496"/>
        <v>8.6524879614767247</v>
      </c>
    </row>
    <row r="626" spans="1:29" x14ac:dyDescent="0.25">
      <c r="A626" s="90" t="s">
        <v>35</v>
      </c>
      <c r="B626" s="560"/>
      <c r="C626" s="27">
        <v>16.489999999999998</v>
      </c>
      <c r="D626" s="28">
        <v>2176</v>
      </c>
      <c r="E626" s="16">
        <f t="shared" si="485"/>
        <v>131.95876288659795</v>
      </c>
      <c r="F626" s="17">
        <f t="shared" si="486"/>
        <v>4</v>
      </c>
      <c r="G626" s="18">
        <v>65.959999999999994</v>
      </c>
      <c r="H626" s="19">
        <v>8704</v>
      </c>
      <c r="I626" s="65">
        <v>20</v>
      </c>
      <c r="J626" s="19">
        <v>1603</v>
      </c>
      <c r="K626" s="19">
        <v>39280</v>
      </c>
      <c r="L626" s="136"/>
      <c r="M626" s="20" t="s">
        <v>8</v>
      </c>
      <c r="N626" s="21">
        <f t="shared" si="487"/>
        <v>5.4298190892077356</v>
      </c>
      <c r="O626" s="22">
        <f t="shared" si="488"/>
        <v>24.504054897067999</v>
      </c>
      <c r="P626" s="23">
        <f t="shared" si="489"/>
        <v>2382.0497271073382</v>
      </c>
      <c r="Q626" s="100">
        <f t="shared" si="490"/>
        <v>0.73667279411764708</v>
      </c>
      <c r="R626" s="17">
        <f t="shared" si="491"/>
        <v>64.460885385081866</v>
      </c>
      <c r="S626" s="24">
        <f t="shared" si="492"/>
        <v>1062.9599999999998</v>
      </c>
      <c r="T626" s="25">
        <f t="shared" si="492"/>
        <v>132727</v>
      </c>
      <c r="U626" s="24">
        <f t="shared" si="492"/>
        <v>275</v>
      </c>
      <c r="V626" s="25">
        <f t="shared" si="492"/>
        <v>23094</v>
      </c>
      <c r="W626" s="25">
        <f t="shared" si="492"/>
        <v>562650</v>
      </c>
      <c r="X626" s="143"/>
      <c r="Y626" s="20" t="s">
        <v>8</v>
      </c>
      <c r="Z626" s="21">
        <f t="shared" si="493"/>
        <v>5.7472503680609686</v>
      </c>
      <c r="AA626" s="22">
        <f t="shared" si="494"/>
        <v>24.363471031436738</v>
      </c>
      <c r="AB626" s="103">
        <f t="shared" si="495"/>
        <v>34120.67919951486</v>
      </c>
      <c r="AC626" s="106">
        <f t="shared" si="496"/>
        <v>10.613051470588236</v>
      </c>
    </row>
    <row r="627" spans="1:29" x14ac:dyDescent="0.25">
      <c r="A627" s="90" t="s">
        <v>36</v>
      </c>
      <c r="B627" s="560"/>
      <c r="C627" s="27">
        <v>19.05</v>
      </c>
      <c r="D627" s="28">
        <v>2503</v>
      </c>
      <c r="E627" s="16">
        <f t="shared" si="485"/>
        <v>131.39107611548556</v>
      </c>
      <c r="F627" s="17">
        <f t="shared" si="486"/>
        <v>4</v>
      </c>
      <c r="G627" s="18">
        <v>76.2</v>
      </c>
      <c r="H627" s="19">
        <v>10012</v>
      </c>
      <c r="I627" s="65">
        <v>21</v>
      </c>
      <c r="J627" s="19">
        <v>1714</v>
      </c>
      <c r="K627" s="19">
        <v>41220</v>
      </c>
      <c r="L627" s="136"/>
      <c r="M627" s="20" t="s">
        <v>8</v>
      </c>
      <c r="N627" s="21">
        <f t="shared" si="487"/>
        <v>5.8413068844807468</v>
      </c>
      <c r="O627" s="22">
        <f t="shared" si="488"/>
        <v>24.049008168028006</v>
      </c>
      <c r="P627" s="23">
        <f t="shared" si="489"/>
        <v>2163.7795275590552</v>
      </c>
      <c r="Q627" s="100">
        <f t="shared" si="490"/>
        <v>0.68477826608070314</v>
      </c>
      <c r="R627" s="17">
        <f t="shared" si="491"/>
        <v>56.440944881889763</v>
      </c>
      <c r="S627" s="24">
        <f t="shared" si="492"/>
        <v>1075.2</v>
      </c>
      <c r="T627" s="25">
        <f t="shared" si="492"/>
        <v>134761</v>
      </c>
      <c r="U627" s="24">
        <f t="shared" si="492"/>
        <v>266</v>
      </c>
      <c r="V627" s="25">
        <f t="shared" si="492"/>
        <v>23781</v>
      </c>
      <c r="W627" s="25">
        <f t="shared" si="492"/>
        <v>582000</v>
      </c>
      <c r="X627" s="143"/>
      <c r="Y627" s="20" t="s">
        <v>8</v>
      </c>
      <c r="Z627" s="21">
        <f t="shared" si="493"/>
        <v>5.6667507674193685</v>
      </c>
      <c r="AA627" s="22">
        <f t="shared" si="494"/>
        <v>24.473319036205375</v>
      </c>
      <c r="AB627" s="103">
        <f t="shared" si="495"/>
        <v>30551.181102362203</v>
      </c>
      <c r="AC627" s="106">
        <f t="shared" si="496"/>
        <v>9.5009988014382749</v>
      </c>
    </row>
    <row r="628" spans="1:29" x14ac:dyDescent="0.25">
      <c r="A628" s="90" t="s">
        <v>37</v>
      </c>
      <c r="B628" s="560"/>
      <c r="C628" s="27">
        <v>20.239999999999998</v>
      </c>
      <c r="D628" s="28">
        <v>2526</v>
      </c>
      <c r="E628" s="16">
        <f t="shared" si="485"/>
        <v>124.80237154150198</v>
      </c>
      <c r="F628" s="17">
        <f t="shared" si="486"/>
        <v>4</v>
      </c>
      <c r="G628" s="18">
        <v>80.959999999999994</v>
      </c>
      <c r="H628" s="19">
        <v>10104</v>
      </c>
      <c r="I628" s="65">
        <v>26</v>
      </c>
      <c r="J628" s="19"/>
      <c r="K628" s="19"/>
      <c r="L628" s="136"/>
      <c r="M628" s="20" t="s">
        <v>8</v>
      </c>
      <c r="N628" s="21" t="e">
        <f t="shared" si="487"/>
        <v>#DIV/0!</v>
      </c>
      <c r="O628" s="22" t="e">
        <f t="shared" si="488"/>
        <v>#DIV/0!</v>
      </c>
      <c r="P628" s="23">
        <f t="shared" si="489"/>
        <v>0</v>
      </c>
      <c r="Q628" s="100">
        <f t="shared" si="490"/>
        <v>0</v>
      </c>
      <c r="R628" s="17">
        <f t="shared" si="491"/>
        <v>44.736166007905148</v>
      </c>
      <c r="S628" s="24">
        <f t="shared" si="492"/>
        <v>905.46000000000015</v>
      </c>
      <c r="T628" s="25">
        <f t="shared" si="492"/>
        <v>118654</v>
      </c>
      <c r="U628" s="24">
        <f t="shared" si="492"/>
        <v>240</v>
      </c>
      <c r="V628" s="25">
        <f t="shared" si="492"/>
        <v>17571</v>
      </c>
      <c r="W628" s="25">
        <f t="shared" si="492"/>
        <v>437040</v>
      </c>
      <c r="X628" s="143"/>
      <c r="Y628" s="20" t="s">
        <v>8</v>
      </c>
      <c r="Z628" s="21">
        <f t="shared" si="493"/>
        <v>6.75283136987081</v>
      </c>
      <c r="AA628" s="22">
        <f t="shared" si="494"/>
        <v>24.872801775653066</v>
      </c>
      <c r="AB628" s="103">
        <f t="shared" si="495"/>
        <v>21592.885375494072</v>
      </c>
      <c r="AC628" s="106">
        <f t="shared" si="496"/>
        <v>6.9560570071258905</v>
      </c>
    </row>
    <row r="629" spans="1:29" x14ac:dyDescent="0.25">
      <c r="A629" s="90" t="s">
        <v>18</v>
      </c>
      <c r="B629" s="560"/>
      <c r="C629" s="27">
        <v>15.47</v>
      </c>
      <c r="D629" s="28">
        <v>1648</v>
      </c>
      <c r="E629" s="16">
        <f t="shared" si="485"/>
        <v>106.52876535229476</v>
      </c>
      <c r="F629" s="17">
        <f t="shared" si="486"/>
        <v>0</v>
      </c>
      <c r="G629" s="18"/>
      <c r="H629" s="19"/>
      <c r="I629" s="65"/>
      <c r="J629" s="19"/>
      <c r="K629" s="19"/>
      <c r="L629" s="136"/>
      <c r="M629" s="20" t="s">
        <v>8</v>
      </c>
      <c r="N629" s="21" t="e">
        <f t="shared" si="487"/>
        <v>#DIV/0!</v>
      </c>
      <c r="O629" s="22" t="e">
        <f t="shared" si="488"/>
        <v>#DIV/0!</v>
      </c>
      <c r="P629" s="23">
        <f t="shared" si="489"/>
        <v>0</v>
      </c>
      <c r="Q629" s="100">
        <f t="shared" si="490"/>
        <v>0</v>
      </c>
      <c r="R629" s="17">
        <f t="shared" si="491"/>
        <v>61.053652230122815</v>
      </c>
      <c r="S629" s="24">
        <f t="shared" si="492"/>
        <v>944.5</v>
      </c>
      <c r="T629" s="25">
        <f t="shared" si="492"/>
        <v>123454</v>
      </c>
      <c r="U629" s="24">
        <f t="shared" si="492"/>
        <v>246</v>
      </c>
      <c r="V629" s="25">
        <f t="shared" si="492"/>
        <v>20143</v>
      </c>
      <c r="W629" s="25">
        <f t="shared" si="492"/>
        <v>496130</v>
      </c>
      <c r="X629" s="143"/>
      <c r="Y629" s="20" t="s">
        <v>8</v>
      </c>
      <c r="Z629" s="21">
        <f t="shared" si="493"/>
        <v>6.1288785185920664</v>
      </c>
      <c r="AA629" s="22">
        <f t="shared" si="494"/>
        <v>24.63039269225041</v>
      </c>
      <c r="AB629" s="103">
        <f t="shared" si="495"/>
        <v>32070.458952811892</v>
      </c>
      <c r="AC629" s="106">
        <f t="shared" si="496"/>
        <v>12.222694174757281</v>
      </c>
    </row>
    <row r="630" spans="1:29" x14ac:dyDescent="0.25">
      <c r="A630" s="90" t="s">
        <v>38</v>
      </c>
      <c r="B630" s="560"/>
      <c r="C630" s="27">
        <v>20.6</v>
      </c>
      <c r="D630" s="28">
        <v>2642</v>
      </c>
      <c r="E630" s="16">
        <f t="shared" si="485"/>
        <v>128.252427184466</v>
      </c>
      <c r="F630" s="17">
        <f t="shared" si="486"/>
        <v>0</v>
      </c>
      <c r="G630" s="18"/>
      <c r="H630" s="19"/>
      <c r="I630" s="65"/>
      <c r="J630" s="19"/>
      <c r="K630" s="19"/>
      <c r="L630" s="136"/>
      <c r="M630" s="20" t="s">
        <v>8</v>
      </c>
      <c r="N630" s="21" t="e">
        <f t="shared" si="487"/>
        <v>#DIV/0!</v>
      </c>
      <c r="O630" s="22" t="e">
        <f t="shared" si="488"/>
        <v>#DIV/0!</v>
      </c>
      <c r="P630" s="23">
        <f t="shared" si="489"/>
        <v>0</v>
      </c>
      <c r="Q630" s="100">
        <f t="shared" si="490"/>
        <v>0</v>
      </c>
      <c r="R630" s="17">
        <f t="shared" si="491"/>
        <v>49.514563106796118</v>
      </c>
      <c r="S630" s="24">
        <f t="shared" si="492"/>
        <v>1020.0000000000001</v>
      </c>
      <c r="T630" s="25">
        <f t="shared" si="492"/>
        <v>126996</v>
      </c>
      <c r="U630" s="24">
        <f t="shared" si="492"/>
        <v>257</v>
      </c>
      <c r="V630" s="25">
        <f t="shared" si="492"/>
        <v>19616</v>
      </c>
      <c r="W630" s="25">
        <f t="shared" si="492"/>
        <v>480250</v>
      </c>
      <c r="X630" s="143"/>
      <c r="Y630" s="20" t="s">
        <v>8</v>
      </c>
      <c r="Z630" s="21">
        <f t="shared" si="493"/>
        <v>6.4741027732463294</v>
      </c>
      <c r="AA630" s="22">
        <f t="shared" si="494"/>
        <v>24.482565252854812</v>
      </c>
      <c r="AB630" s="103">
        <f t="shared" si="495"/>
        <v>23313.106796116503</v>
      </c>
      <c r="AC630" s="106">
        <f t="shared" si="496"/>
        <v>7.4246782740348225</v>
      </c>
    </row>
    <row r="631" spans="1:29" x14ac:dyDescent="0.25">
      <c r="A631" s="90" t="s">
        <v>39</v>
      </c>
      <c r="B631" s="560"/>
      <c r="C631" s="27">
        <v>17.48</v>
      </c>
      <c r="D631" s="28">
        <v>2307</v>
      </c>
      <c r="E631" s="16">
        <f t="shared" si="485"/>
        <v>131.97940503432494</v>
      </c>
      <c r="F631" s="17">
        <f t="shared" si="486"/>
        <v>0</v>
      </c>
      <c r="G631" s="18"/>
      <c r="H631" s="19"/>
      <c r="I631" s="65"/>
      <c r="J631" s="19"/>
      <c r="K631" s="19"/>
      <c r="L631" s="136"/>
      <c r="M631" s="20" t="s">
        <v>8</v>
      </c>
      <c r="N631" s="21" t="e">
        <f t="shared" si="487"/>
        <v>#DIV/0!</v>
      </c>
      <c r="O631" s="22" t="e">
        <f t="shared" si="488"/>
        <v>#DIV/0!</v>
      </c>
      <c r="P631" s="23">
        <f t="shared" si="489"/>
        <v>0</v>
      </c>
      <c r="Q631" s="100">
        <f t="shared" si="490"/>
        <v>0</v>
      </c>
      <c r="R631" s="17">
        <f t="shared" si="491"/>
        <v>44.250572082379861</v>
      </c>
      <c r="S631" s="24">
        <f t="shared" si="492"/>
        <v>773.5</v>
      </c>
      <c r="T631" s="25">
        <f t="shared" si="492"/>
        <v>82000</v>
      </c>
      <c r="U631" s="24">
        <f t="shared" si="492"/>
        <v>185</v>
      </c>
      <c r="V631" s="25">
        <f t="shared" si="492"/>
        <v>14147</v>
      </c>
      <c r="W631" s="25">
        <f t="shared" si="492"/>
        <v>338520</v>
      </c>
      <c r="X631" s="143"/>
      <c r="Y631" s="20" t="s">
        <v>8</v>
      </c>
      <c r="Z631" s="21">
        <f t="shared" si="493"/>
        <v>5.796281897222026</v>
      </c>
      <c r="AA631" s="22">
        <f t="shared" si="494"/>
        <v>23.928748144482928</v>
      </c>
      <c r="AB631" s="103">
        <f t="shared" si="495"/>
        <v>19366.132723112129</v>
      </c>
      <c r="AC631" s="106">
        <f t="shared" si="496"/>
        <v>6.1322063285652364</v>
      </c>
    </row>
    <row r="632" spans="1:29" x14ac:dyDescent="0.25">
      <c r="A632" s="90" t="s">
        <v>40</v>
      </c>
      <c r="B632" s="560"/>
      <c r="C632" s="27">
        <v>12.81</v>
      </c>
      <c r="D632" s="28">
        <v>1647</v>
      </c>
      <c r="E632" s="16">
        <f t="shared" si="485"/>
        <v>128.57142857142856</v>
      </c>
      <c r="F632" s="17">
        <f t="shared" si="486"/>
        <v>0</v>
      </c>
      <c r="G632" s="18"/>
      <c r="H632" s="19"/>
      <c r="I632" s="65"/>
      <c r="J632" s="19"/>
      <c r="K632" s="19"/>
      <c r="L632" s="136"/>
      <c r="M632" s="20" t="s">
        <v>8</v>
      </c>
      <c r="N632" s="21" t="e">
        <f t="shared" si="487"/>
        <v>#DIV/0!</v>
      </c>
      <c r="O632" s="22" t="e">
        <f t="shared" si="488"/>
        <v>#DIV/0!</v>
      </c>
      <c r="P632" s="23">
        <f t="shared" si="489"/>
        <v>0</v>
      </c>
      <c r="Q632" s="100">
        <f t="shared" si="490"/>
        <v>0</v>
      </c>
      <c r="R632" s="17">
        <f t="shared" si="491"/>
        <v>80.40593286494925</v>
      </c>
      <c r="S632" s="24">
        <f t="shared" si="492"/>
        <v>1030</v>
      </c>
      <c r="T632" s="25">
        <f t="shared" si="492"/>
        <v>131400</v>
      </c>
      <c r="U632" s="24">
        <f t="shared" si="492"/>
        <v>227</v>
      </c>
      <c r="V632" s="25">
        <f t="shared" si="492"/>
        <v>23269</v>
      </c>
      <c r="W632" s="25">
        <f t="shared" si="492"/>
        <v>569160</v>
      </c>
      <c r="X632" s="143"/>
      <c r="Y632" s="20" t="s">
        <v>8</v>
      </c>
      <c r="Z632" s="21">
        <f t="shared" si="493"/>
        <v>5.6469981520477885</v>
      </c>
      <c r="AA632" s="22">
        <f t="shared" si="494"/>
        <v>24.460011173664533</v>
      </c>
      <c r="AB632" s="103">
        <f t="shared" si="495"/>
        <v>44430.913348946131</v>
      </c>
      <c r="AC632" s="106">
        <f t="shared" si="496"/>
        <v>14.128111718275653</v>
      </c>
    </row>
    <row r="633" spans="1:29" x14ac:dyDescent="0.25">
      <c r="A633" s="91" t="s">
        <v>41</v>
      </c>
      <c r="B633" s="561"/>
      <c r="C633" s="82">
        <v>2.2200000000000002</v>
      </c>
      <c r="D633" s="55">
        <v>278</v>
      </c>
      <c r="E633" s="11">
        <f t="shared" si="485"/>
        <v>125.22522522522522</v>
      </c>
      <c r="F633" s="7">
        <f t="shared" si="486"/>
        <v>0</v>
      </c>
      <c r="G633" s="6"/>
      <c r="H633" s="5"/>
      <c r="I633" s="65"/>
      <c r="J633" s="5"/>
      <c r="K633" s="5"/>
      <c r="L633" s="137"/>
      <c r="M633" s="131" t="s">
        <v>8</v>
      </c>
      <c r="N633" s="60" t="e">
        <f t="shared" si="487"/>
        <v>#DIV/0!</v>
      </c>
      <c r="O633" s="61" t="e">
        <f t="shared" si="488"/>
        <v>#DIV/0!</v>
      </c>
      <c r="P633" s="62">
        <f t="shared" si="489"/>
        <v>0</v>
      </c>
      <c r="Q633" s="120">
        <f t="shared" si="490"/>
        <v>0</v>
      </c>
      <c r="R633" s="17">
        <f t="shared" si="491"/>
        <v>393.69369369369366</v>
      </c>
      <c r="S633" s="24">
        <f t="shared" ref="S633:W633" si="497">G633+S582</f>
        <v>874</v>
      </c>
      <c r="T633" s="25">
        <f t="shared" si="497"/>
        <v>115150</v>
      </c>
      <c r="U633" s="24">
        <f t="shared" si="497"/>
        <v>212</v>
      </c>
      <c r="V633" s="25">
        <f t="shared" si="497"/>
        <v>18290</v>
      </c>
      <c r="W633" s="25">
        <f t="shared" si="497"/>
        <v>448830</v>
      </c>
      <c r="X633" s="144"/>
      <c r="Y633" s="131" t="s">
        <v>8</v>
      </c>
      <c r="Z633" s="21">
        <f t="shared" si="493"/>
        <v>6.2957900492072172</v>
      </c>
      <c r="AA633" s="22">
        <f t="shared" si="494"/>
        <v>24.539639147074904</v>
      </c>
      <c r="AB633" s="103">
        <f t="shared" si="495"/>
        <v>202175.67567567565</v>
      </c>
      <c r="AC633" s="106">
        <f t="shared" si="496"/>
        <v>65.791366906474821</v>
      </c>
    </row>
    <row r="634" spans="1:29" x14ac:dyDescent="0.25">
      <c r="A634" s="92" t="s">
        <v>24</v>
      </c>
      <c r="B634" s="44"/>
      <c r="C634" s="45">
        <f t="shared" ref="C634:D634" si="498">SUM(C617:C633)</f>
        <v>285.72000000000003</v>
      </c>
      <c r="D634" s="46">
        <f t="shared" si="498"/>
        <v>36031</v>
      </c>
      <c r="E634" s="130">
        <f t="shared" si="485"/>
        <v>126.10597788044238</v>
      </c>
      <c r="F634" s="73"/>
      <c r="G634" s="45">
        <f t="shared" ref="G634:K634" si="499">SUM(G617:G633)</f>
        <v>868.59</v>
      </c>
      <c r="H634" s="46">
        <f t="shared" si="499"/>
        <v>110036</v>
      </c>
      <c r="I634" s="45">
        <f t="shared" si="499"/>
        <v>252</v>
      </c>
      <c r="J634" s="46">
        <f t="shared" si="499"/>
        <v>17066</v>
      </c>
      <c r="K634" s="46">
        <f t="shared" si="499"/>
        <v>396220</v>
      </c>
      <c r="L634" s="138"/>
      <c r="M634" s="74" t="s">
        <v>8</v>
      </c>
      <c r="N634" s="75">
        <f t="shared" si="487"/>
        <v>6.4476737372553616</v>
      </c>
      <c r="O634" s="76">
        <f t="shared" si="488"/>
        <v>23.216922536036563</v>
      </c>
      <c r="P634" s="77">
        <f t="shared" si="489"/>
        <v>1386.7422651546967</v>
      </c>
      <c r="Q634" s="101">
        <f>J634/D634</f>
        <v>0.47364769226499404</v>
      </c>
      <c r="R634" s="73"/>
      <c r="S634" s="45" t="e">
        <f t="shared" ref="S634:W634" si="500">SUM(S617:S633)</f>
        <v>#VALUE!</v>
      </c>
      <c r="T634" s="46" t="e">
        <f t="shared" si="500"/>
        <v>#VALUE!</v>
      </c>
      <c r="U634" s="45" t="e">
        <f t="shared" si="500"/>
        <v>#VALUE!</v>
      </c>
      <c r="V634" s="46" t="e">
        <f t="shared" si="500"/>
        <v>#VALUE!</v>
      </c>
      <c r="W634" s="46" t="e">
        <f t="shared" si="500"/>
        <v>#VALUE!</v>
      </c>
      <c r="X634" s="138"/>
      <c r="Y634" s="129" t="s">
        <v>8</v>
      </c>
      <c r="Z634" s="75" t="e">
        <f t="shared" si="493"/>
        <v>#VALUE!</v>
      </c>
      <c r="AA634" s="76" t="e">
        <f t="shared" si="494"/>
        <v>#VALUE!</v>
      </c>
      <c r="AB634" s="112" t="e">
        <f t="shared" si="495"/>
        <v>#VALUE!</v>
      </c>
      <c r="AC634" s="107" t="e">
        <f>V634/D634</f>
        <v>#VALUE!</v>
      </c>
    </row>
    <row r="635" spans="1:29" x14ac:dyDescent="0.25">
      <c r="A635" s="90" t="s">
        <v>42</v>
      </c>
      <c r="B635" s="562">
        <v>1998</v>
      </c>
      <c r="C635" s="27">
        <v>19.739999999999998</v>
      </c>
      <c r="D635" s="28">
        <v>2499</v>
      </c>
      <c r="E635" s="16">
        <f t="shared" si="485"/>
        <v>126.59574468085107</v>
      </c>
      <c r="F635" s="17">
        <f t="shared" ref="F635:F645" si="501">G635/C635</f>
        <v>4</v>
      </c>
      <c r="G635" s="18">
        <v>78.959999999999994</v>
      </c>
      <c r="H635" s="19">
        <v>9996</v>
      </c>
      <c r="I635" s="18">
        <v>20</v>
      </c>
      <c r="J635" s="19">
        <v>1685</v>
      </c>
      <c r="K635" s="19">
        <v>38760</v>
      </c>
      <c r="L635" s="136"/>
      <c r="M635" s="20" t="s">
        <v>8</v>
      </c>
      <c r="N635" s="21">
        <f t="shared" si="487"/>
        <v>5.9323442136498512</v>
      </c>
      <c r="O635" s="22">
        <f t="shared" si="488"/>
        <v>23.002967359050444</v>
      </c>
      <c r="P635" s="23">
        <f t="shared" si="489"/>
        <v>1963.5258358662616</v>
      </c>
      <c r="Q635" s="100">
        <f t="shared" ref="Q635:Q645" si="502">J635/D635</f>
        <v>0.67426970788315321</v>
      </c>
      <c r="R635" s="17">
        <f t="shared" ref="R635:R645" si="503">S635/C635</f>
        <v>9.6231003039513681</v>
      </c>
      <c r="S635" s="24">
        <f t="shared" ref="S635:W645" si="504">G635+S584</f>
        <v>189.95999999999998</v>
      </c>
      <c r="T635" s="25">
        <f t="shared" si="504"/>
        <v>23896</v>
      </c>
      <c r="U635" s="24">
        <f t="shared" si="504"/>
        <v>70</v>
      </c>
      <c r="V635" s="25">
        <f t="shared" si="504"/>
        <v>4953</v>
      </c>
      <c r="W635" s="25">
        <f t="shared" si="504"/>
        <v>118490</v>
      </c>
      <c r="X635" s="144"/>
      <c r="Y635" s="131" t="s">
        <v>8</v>
      </c>
      <c r="Z635" s="21">
        <f t="shared" si="493"/>
        <v>4.8245507773066825</v>
      </c>
      <c r="AA635" s="22">
        <f t="shared" si="494"/>
        <v>23.922875025237229</v>
      </c>
      <c r="AB635" s="103">
        <f t="shared" si="495"/>
        <v>6002.5329280648439</v>
      </c>
      <c r="AC635" s="106">
        <f t="shared" ref="AC635:AC645" si="505">V635/D635</f>
        <v>1.9819927971188476</v>
      </c>
    </row>
    <row r="636" spans="1:29" x14ac:dyDescent="0.25">
      <c r="A636" s="89" t="s">
        <v>43</v>
      </c>
      <c r="B636" s="563"/>
      <c r="C636" s="78">
        <v>22.16</v>
      </c>
      <c r="D636" s="79">
        <v>2722</v>
      </c>
      <c r="E636" s="63">
        <f t="shared" si="485"/>
        <v>122.83393501805054</v>
      </c>
      <c r="F636" s="64">
        <f t="shared" si="501"/>
        <v>3.7518050541516246</v>
      </c>
      <c r="G636" s="65">
        <v>83.14</v>
      </c>
      <c r="H636" s="66">
        <v>10197</v>
      </c>
      <c r="I636" s="65">
        <v>27</v>
      </c>
      <c r="J636" s="66">
        <v>1832</v>
      </c>
      <c r="K636" s="66">
        <v>41430</v>
      </c>
      <c r="L636" s="135"/>
      <c r="M636" s="67" t="s">
        <v>8</v>
      </c>
      <c r="N636" s="68">
        <f t="shared" si="487"/>
        <v>5.5660480349344974</v>
      </c>
      <c r="O636" s="69">
        <f t="shared" si="488"/>
        <v>22.6146288209607</v>
      </c>
      <c r="P636" s="70">
        <f t="shared" si="489"/>
        <v>1869.5848375451264</v>
      </c>
      <c r="Q636" s="100">
        <f t="shared" si="502"/>
        <v>0.67303453343130049</v>
      </c>
      <c r="R636" s="64">
        <f t="shared" si="503"/>
        <v>649.76940433212997</v>
      </c>
      <c r="S636" s="71">
        <f t="shared" si="504"/>
        <v>14398.89</v>
      </c>
      <c r="T636" s="72">
        <f t="shared" si="504"/>
        <v>1806824</v>
      </c>
      <c r="U636" s="71">
        <f t="shared" si="504"/>
        <v>3585</v>
      </c>
      <c r="V636" s="72">
        <f t="shared" si="504"/>
        <v>299732</v>
      </c>
      <c r="W636" s="72">
        <f t="shared" si="504"/>
        <v>7261390</v>
      </c>
      <c r="X636" s="142"/>
      <c r="Y636" s="67" t="s">
        <v>8</v>
      </c>
      <c r="Z636" s="21">
        <f t="shared" si="493"/>
        <v>6.0281317977393138</v>
      </c>
      <c r="AA636" s="22">
        <f t="shared" si="494"/>
        <v>24.226275472755663</v>
      </c>
      <c r="AB636" s="103">
        <f t="shared" si="495"/>
        <v>327680.05415162456</v>
      </c>
      <c r="AC636" s="106">
        <f t="shared" si="505"/>
        <v>110.1146216017634</v>
      </c>
    </row>
    <row r="637" spans="1:29" x14ac:dyDescent="0.25">
      <c r="A637" s="90" t="s">
        <v>44</v>
      </c>
      <c r="B637" s="563"/>
      <c r="C637" s="27">
        <v>13.09</v>
      </c>
      <c r="D637" s="28">
        <v>1520</v>
      </c>
      <c r="E637" s="16">
        <f t="shared" si="485"/>
        <v>116.11917494270436</v>
      </c>
      <c r="F637" s="17">
        <f t="shared" si="501"/>
        <v>3.5416348357524829</v>
      </c>
      <c r="G637" s="18">
        <v>46.36</v>
      </c>
      <c r="H637" s="19">
        <v>5380</v>
      </c>
      <c r="I637" s="18"/>
      <c r="J637" s="19">
        <v>1196</v>
      </c>
      <c r="K637" s="19">
        <v>25940</v>
      </c>
      <c r="L637" s="136"/>
      <c r="M637" s="20" t="s">
        <v>8</v>
      </c>
      <c r="N637" s="21">
        <f t="shared" si="487"/>
        <v>4.4983277591973243</v>
      </c>
      <c r="O637" s="22">
        <f t="shared" si="488"/>
        <v>21.68896321070234</v>
      </c>
      <c r="P637" s="23">
        <f t="shared" si="489"/>
        <v>1981.6653934300994</v>
      </c>
      <c r="Q637" s="100">
        <f t="shared" si="502"/>
        <v>0.7868421052631579</v>
      </c>
      <c r="R637" s="17">
        <f t="shared" si="503"/>
        <v>80.450725744843396</v>
      </c>
      <c r="S637" s="24">
        <f t="shared" si="504"/>
        <v>1053.1000000000001</v>
      </c>
      <c r="T637" s="25">
        <f t="shared" si="504"/>
        <v>132370</v>
      </c>
      <c r="U637" s="24">
        <f t="shared" si="504"/>
        <v>243</v>
      </c>
      <c r="V637" s="25">
        <f t="shared" si="504"/>
        <v>22722</v>
      </c>
      <c r="W637" s="25">
        <f t="shared" si="504"/>
        <v>553170</v>
      </c>
      <c r="X637" s="143"/>
      <c r="Y637" s="20" t="s">
        <v>8</v>
      </c>
      <c r="Z637" s="21">
        <f t="shared" si="493"/>
        <v>5.8256315465187924</v>
      </c>
      <c r="AA637" s="22">
        <f t="shared" si="494"/>
        <v>24.345128069712175</v>
      </c>
      <c r="AB637" s="103">
        <f t="shared" si="495"/>
        <v>42258.976317799847</v>
      </c>
      <c r="AC637" s="106">
        <f t="shared" si="505"/>
        <v>14.948684210526316</v>
      </c>
    </row>
    <row r="638" spans="1:29" x14ac:dyDescent="0.25">
      <c r="A638" s="90" t="s">
        <v>45</v>
      </c>
      <c r="B638" s="563"/>
      <c r="C638" s="27">
        <v>16.28</v>
      </c>
      <c r="D638" s="28">
        <v>1988</v>
      </c>
      <c r="E638" s="16">
        <f t="shared" si="485"/>
        <v>122.1130221130221</v>
      </c>
      <c r="F638" s="17">
        <f t="shared" si="501"/>
        <v>0</v>
      </c>
      <c r="G638" s="18"/>
      <c r="H638" s="19"/>
      <c r="I638" s="18"/>
      <c r="J638" s="19"/>
      <c r="K638" s="19"/>
      <c r="L638" s="136"/>
      <c r="M638" s="20" t="s">
        <v>8</v>
      </c>
      <c r="N638" s="21" t="e">
        <f t="shared" si="487"/>
        <v>#DIV/0!</v>
      </c>
      <c r="O638" s="22" t="e">
        <f t="shared" si="488"/>
        <v>#DIV/0!</v>
      </c>
      <c r="P638" s="23">
        <f t="shared" si="489"/>
        <v>0</v>
      </c>
      <c r="Q638" s="100">
        <f t="shared" si="502"/>
        <v>0</v>
      </c>
      <c r="R638" s="17">
        <f t="shared" si="503"/>
        <v>68.683046683046669</v>
      </c>
      <c r="S638" s="24">
        <f t="shared" si="504"/>
        <v>1118.1599999999999</v>
      </c>
      <c r="T638" s="25">
        <f t="shared" si="504"/>
        <v>136386</v>
      </c>
      <c r="U638" s="24">
        <f t="shared" si="504"/>
        <v>278</v>
      </c>
      <c r="V638" s="25">
        <f t="shared" si="504"/>
        <v>24442</v>
      </c>
      <c r="W638" s="25">
        <f t="shared" si="504"/>
        <v>567900</v>
      </c>
      <c r="X638" s="143"/>
      <c r="Y638" s="20" t="s">
        <v>8</v>
      </c>
      <c r="Z638" s="21">
        <f t="shared" si="493"/>
        <v>5.5799852712543982</v>
      </c>
      <c r="AA638" s="22">
        <f t="shared" si="494"/>
        <v>23.234596186891416</v>
      </c>
      <c r="AB638" s="103">
        <f t="shared" si="495"/>
        <v>34883.292383292384</v>
      </c>
      <c r="AC638" s="106">
        <f t="shared" si="505"/>
        <v>12.294768611670021</v>
      </c>
    </row>
    <row r="639" spans="1:29" x14ac:dyDescent="0.25">
      <c r="A639" s="90" t="s">
        <v>46</v>
      </c>
      <c r="B639" s="563"/>
      <c r="C639" s="27">
        <v>18.239999999999998</v>
      </c>
      <c r="D639" s="28">
        <v>2485</v>
      </c>
      <c r="E639" s="16">
        <f t="shared" si="485"/>
        <v>136.23903508771932</v>
      </c>
      <c r="F639" s="17">
        <f t="shared" si="501"/>
        <v>4</v>
      </c>
      <c r="G639" s="18">
        <v>72.959999999999994</v>
      </c>
      <c r="H639" s="19">
        <v>9940</v>
      </c>
      <c r="I639" s="65">
        <v>25</v>
      </c>
      <c r="J639" s="19">
        <v>1518</v>
      </c>
      <c r="K639" s="19">
        <v>37240</v>
      </c>
      <c r="L639" s="136"/>
      <c r="M639" s="20" t="s">
        <v>8</v>
      </c>
      <c r="N639" s="21">
        <f t="shared" si="487"/>
        <v>6.5480895915678525</v>
      </c>
      <c r="O639" s="22">
        <f t="shared" si="488"/>
        <v>24.532279314888012</v>
      </c>
      <c r="P639" s="23">
        <f t="shared" si="489"/>
        <v>2041.6666666666667</v>
      </c>
      <c r="Q639" s="100">
        <f t="shared" si="502"/>
        <v>0.61086519114688131</v>
      </c>
      <c r="R639" s="17">
        <f t="shared" si="503"/>
        <v>39.777960526315795</v>
      </c>
      <c r="S639" s="24">
        <f t="shared" si="504"/>
        <v>725.55000000000007</v>
      </c>
      <c r="T639" s="25">
        <f t="shared" si="504"/>
        <v>85606</v>
      </c>
      <c r="U639" s="24">
        <f t="shared" si="504"/>
        <v>194</v>
      </c>
      <c r="V639" s="25">
        <f t="shared" si="504"/>
        <v>16699</v>
      </c>
      <c r="W639" s="25">
        <f t="shared" si="504"/>
        <v>388780</v>
      </c>
      <c r="X639" s="143"/>
      <c r="Y639" s="20" t="s">
        <v>8</v>
      </c>
      <c r="Z639" s="21">
        <f t="shared" si="493"/>
        <v>5.1264147553745731</v>
      </c>
      <c r="AA639" s="22">
        <f t="shared" si="494"/>
        <v>23.281633630756332</v>
      </c>
      <c r="AB639" s="103">
        <f t="shared" si="495"/>
        <v>21314.692982456141</v>
      </c>
      <c r="AC639" s="106">
        <f t="shared" si="505"/>
        <v>6.7199195171026158</v>
      </c>
    </row>
    <row r="640" spans="1:29" x14ac:dyDescent="0.25">
      <c r="A640" s="90" t="s">
        <v>47</v>
      </c>
      <c r="B640" s="563"/>
      <c r="C640" s="27">
        <v>16.23</v>
      </c>
      <c r="D640" s="28">
        <v>2261</v>
      </c>
      <c r="E640" s="16">
        <f t="shared" si="485"/>
        <v>139.30991990141712</v>
      </c>
      <c r="F640" s="17">
        <f t="shared" si="501"/>
        <v>3.7535428219346887</v>
      </c>
      <c r="G640" s="18">
        <v>60.92</v>
      </c>
      <c r="H640" s="19">
        <v>8470</v>
      </c>
      <c r="I640" s="18">
        <v>18</v>
      </c>
      <c r="J640" s="19">
        <v>1424</v>
      </c>
      <c r="K640" s="19">
        <v>32010</v>
      </c>
      <c r="L640" s="136"/>
      <c r="M640" s="20" t="s">
        <v>8</v>
      </c>
      <c r="N640" s="21">
        <f t="shared" si="487"/>
        <v>5.9480337078651688</v>
      </c>
      <c r="O640" s="22">
        <f t="shared" si="488"/>
        <v>22.478932584269664</v>
      </c>
      <c r="P640" s="23">
        <f t="shared" si="489"/>
        <v>1972.2735674676524</v>
      </c>
      <c r="Q640" s="100">
        <f t="shared" si="502"/>
        <v>0.62980981866430785</v>
      </c>
      <c r="R640" s="17">
        <f t="shared" si="503"/>
        <v>53.907578558225502</v>
      </c>
      <c r="S640" s="24">
        <f t="shared" si="504"/>
        <v>874.92</v>
      </c>
      <c r="T640" s="25">
        <f t="shared" si="504"/>
        <v>107270</v>
      </c>
      <c r="U640" s="24">
        <f t="shared" si="504"/>
        <v>236</v>
      </c>
      <c r="V640" s="25">
        <f t="shared" si="504"/>
        <v>17806</v>
      </c>
      <c r="W640" s="25">
        <f t="shared" si="504"/>
        <v>428380</v>
      </c>
      <c r="X640" s="143"/>
      <c r="Y640" s="20" t="s">
        <v>8</v>
      </c>
      <c r="Z640" s="21">
        <f t="shared" si="493"/>
        <v>6.0243738065820507</v>
      </c>
      <c r="AA640" s="22">
        <f t="shared" si="494"/>
        <v>24.058182635066832</v>
      </c>
      <c r="AB640" s="103">
        <f t="shared" si="495"/>
        <v>26394.331484904498</v>
      </c>
      <c r="AC640" s="106">
        <f t="shared" si="505"/>
        <v>7.8752764263600179</v>
      </c>
    </row>
    <row r="641" spans="1:29" x14ac:dyDescent="0.25">
      <c r="A641" s="90" t="s">
        <v>48</v>
      </c>
      <c r="B641" s="563"/>
      <c r="C641" s="27">
        <v>3.23</v>
      </c>
      <c r="D641" s="28">
        <v>405</v>
      </c>
      <c r="E641" s="16">
        <f t="shared" si="485"/>
        <v>125.38699690402477</v>
      </c>
      <c r="F641" s="17">
        <f t="shared" si="501"/>
        <v>4</v>
      </c>
      <c r="G641" s="18">
        <v>12.92</v>
      </c>
      <c r="H641" s="19">
        <v>1620</v>
      </c>
      <c r="I641" s="18">
        <v>4</v>
      </c>
      <c r="J641" s="19">
        <v>253</v>
      </c>
      <c r="K641" s="19">
        <v>5560</v>
      </c>
      <c r="L641" s="136"/>
      <c r="M641" s="20" t="s">
        <v>8</v>
      </c>
      <c r="N641" s="21">
        <f t="shared" si="487"/>
        <v>6.4031620553359687</v>
      </c>
      <c r="O641" s="22">
        <f t="shared" si="488"/>
        <v>21.976284584980238</v>
      </c>
      <c r="P641" s="23">
        <f t="shared" si="489"/>
        <v>1721.3622291021672</v>
      </c>
      <c r="Q641" s="100">
        <f t="shared" si="502"/>
        <v>0.62469135802469133</v>
      </c>
      <c r="R641" s="17">
        <f t="shared" si="503"/>
        <v>290.91640866873064</v>
      </c>
      <c r="S641" s="24">
        <f t="shared" si="504"/>
        <v>939.66</v>
      </c>
      <c r="T641" s="25">
        <f t="shared" si="504"/>
        <v>126710</v>
      </c>
      <c r="U641" s="24">
        <f t="shared" si="504"/>
        <v>254</v>
      </c>
      <c r="V641" s="25">
        <f t="shared" si="504"/>
        <v>18983</v>
      </c>
      <c r="W641" s="25">
        <f t="shared" si="504"/>
        <v>470140</v>
      </c>
      <c r="X641" s="143"/>
      <c r="Y641" s="20" t="s">
        <v>8</v>
      </c>
      <c r="Z641" s="21">
        <f t="shared" si="493"/>
        <v>6.6749196649633884</v>
      </c>
      <c r="AA641" s="22">
        <f t="shared" si="494"/>
        <v>24.766369909919401</v>
      </c>
      <c r="AB641" s="103">
        <f t="shared" si="495"/>
        <v>145554.17956656346</v>
      </c>
      <c r="AC641" s="106">
        <f t="shared" si="505"/>
        <v>46.871604938271602</v>
      </c>
    </row>
    <row r="642" spans="1:29" x14ac:dyDescent="0.25">
      <c r="A642" s="90" t="s">
        <v>49</v>
      </c>
      <c r="B642" s="563"/>
      <c r="C642" s="27">
        <v>8.82</v>
      </c>
      <c r="D642" s="28">
        <v>1155</v>
      </c>
      <c r="E642" s="16">
        <f t="shared" si="485"/>
        <v>130.95238095238093</v>
      </c>
      <c r="F642" s="17">
        <f t="shared" si="501"/>
        <v>4</v>
      </c>
      <c r="G642" s="18">
        <v>35.28</v>
      </c>
      <c r="H642" s="19">
        <v>4620</v>
      </c>
      <c r="I642" s="18">
        <v>11</v>
      </c>
      <c r="J642" s="19">
        <v>733</v>
      </c>
      <c r="K642" s="19">
        <v>16610</v>
      </c>
      <c r="L642" s="136"/>
      <c r="M642" s="20" t="s">
        <v>8</v>
      </c>
      <c r="N642" s="21">
        <f t="shared" si="487"/>
        <v>6.3028649386084581</v>
      </c>
      <c r="O642" s="22">
        <f t="shared" si="488"/>
        <v>22.660300136425647</v>
      </c>
      <c r="P642" s="23">
        <f t="shared" si="489"/>
        <v>1883.219954648526</v>
      </c>
      <c r="Q642" s="100">
        <f t="shared" si="502"/>
        <v>0.63463203463203466</v>
      </c>
      <c r="R642" s="17">
        <f t="shared" si="503"/>
        <v>97.166666666666643</v>
      </c>
      <c r="S642" s="24">
        <f t="shared" si="504"/>
        <v>857.00999999999988</v>
      </c>
      <c r="T642" s="25">
        <f t="shared" si="504"/>
        <v>118356</v>
      </c>
      <c r="U642" s="24">
        <f t="shared" si="504"/>
        <v>231</v>
      </c>
      <c r="V642" s="25">
        <f t="shared" si="504"/>
        <v>18841</v>
      </c>
      <c r="W642" s="25">
        <f t="shared" si="504"/>
        <v>445330</v>
      </c>
      <c r="X642" s="143"/>
      <c r="Y642" s="20" t="s">
        <v>8</v>
      </c>
      <c r="Z642" s="21">
        <f t="shared" si="493"/>
        <v>6.2818321745130303</v>
      </c>
      <c r="AA642" s="22">
        <f t="shared" si="494"/>
        <v>23.636218884347965</v>
      </c>
      <c r="AB642" s="103">
        <f t="shared" si="495"/>
        <v>50490.929705215414</v>
      </c>
      <c r="AC642" s="106">
        <f t="shared" si="505"/>
        <v>16.312554112554114</v>
      </c>
    </row>
    <row r="643" spans="1:29" x14ac:dyDescent="0.25">
      <c r="A643" s="90" t="s">
        <v>50</v>
      </c>
      <c r="B643" s="563"/>
      <c r="C643" s="27">
        <v>11.54</v>
      </c>
      <c r="D643" s="28">
        <v>1452</v>
      </c>
      <c r="E643" s="16">
        <f t="shared" si="485"/>
        <v>125.82322357019065</v>
      </c>
      <c r="F643" s="17">
        <f t="shared" si="501"/>
        <v>0</v>
      </c>
      <c r="G643" s="18"/>
      <c r="H643" s="19"/>
      <c r="I643" s="18"/>
      <c r="J643" s="19"/>
      <c r="K643" s="19"/>
      <c r="L643" s="136"/>
      <c r="M643" s="20" t="s">
        <v>8</v>
      </c>
      <c r="N643" s="21" t="e">
        <f t="shared" si="487"/>
        <v>#DIV/0!</v>
      </c>
      <c r="O643" s="22" t="e">
        <f t="shared" si="488"/>
        <v>#DIV/0!</v>
      </c>
      <c r="P643" s="23">
        <f t="shared" si="489"/>
        <v>0</v>
      </c>
      <c r="Q643" s="100">
        <f t="shared" si="502"/>
        <v>0</v>
      </c>
      <c r="R643" s="17">
        <f t="shared" si="503"/>
        <v>14.27469670710572</v>
      </c>
      <c r="S643" s="24">
        <f t="shared" si="504"/>
        <v>164.73</v>
      </c>
      <c r="T643" s="25">
        <f t="shared" si="504"/>
        <v>20502</v>
      </c>
      <c r="U643" s="24">
        <f t="shared" si="504"/>
        <v>51</v>
      </c>
      <c r="V643" s="25">
        <f t="shared" si="504"/>
        <v>3694</v>
      </c>
      <c r="W643" s="25">
        <f t="shared" si="504"/>
        <v>88690</v>
      </c>
      <c r="X643" s="143"/>
      <c r="Y643" s="20" t="s">
        <v>8</v>
      </c>
      <c r="Z643" s="21">
        <f t="shared" si="493"/>
        <v>5.550081212777477</v>
      </c>
      <c r="AA643" s="22">
        <f t="shared" si="494"/>
        <v>24.009204114780726</v>
      </c>
      <c r="AB643" s="103">
        <f t="shared" si="495"/>
        <v>7685.441941074524</v>
      </c>
      <c r="AC643" s="106">
        <f t="shared" si="505"/>
        <v>2.5440771349862259</v>
      </c>
    </row>
    <row r="644" spans="1:29" x14ac:dyDescent="0.25">
      <c r="A644" s="90" t="s">
        <v>51</v>
      </c>
      <c r="B644" s="563"/>
      <c r="C644" s="27">
        <v>19.36</v>
      </c>
      <c r="D644" s="28">
        <v>2445</v>
      </c>
      <c r="E644" s="16">
        <f t="shared" si="485"/>
        <v>126.29132231404959</v>
      </c>
      <c r="F644" s="17">
        <f t="shared" si="501"/>
        <v>0</v>
      </c>
      <c r="G644" s="18"/>
      <c r="H644" s="19"/>
      <c r="I644" s="18"/>
      <c r="J644" s="19"/>
      <c r="K644" s="19"/>
      <c r="L644" s="136"/>
      <c r="M644" s="20" t="s">
        <v>8</v>
      </c>
      <c r="N644" s="21" t="e">
        <f t="shared" si="487"/>
        <v>#DIV/0!</v>
      </c>
      <c r="O644" s="22" t="e">
        <f t="shared" si="488"/>
        <v>#DIV/0!</v>
      </c>
      <c r="P644" s="23">
        <f t="shared" si="489"/>
        <v>0</v>
      </c>
      <c r="Q644" s="100">
        <f t="shared" si="502"/>
        <v>0</v>
      </c>
      <c r="R644" s="17">
        <f t="shared" si="503"/>
        <v>23.120867768595048</v>
      </c>
      <c r="S644" s="24">
        <f t="shared" si="504"/>
        <v>447.62000000000012</v>
      </c>
      <c r="T644" s="25">
        <f t="shared" si="504"/>
        <v>58465</v>
      </c>
      <c r="U644" s="24">
        <f t="shared" si="504"/>
        <v>104</v>
      </c>
      <c r="V644" s="25">
        <f t="shared" si="504"/>
        <v>8465</v>
      </c>
      <c r="W644" s="25">
        <f t="shared" si="504"/>
        <v>208020</v>
      </c>
      <c r="X644" s="143"/>
      <c r="Y644" s="20" t="s">
        <v>8</v>
      </c>
      <c r="Z644" s="21">
        <f t="shared" si="493"/>
        <v>6.9066745422327234</v>
      </c>
      <c r="AA644" s="22">
        <f t="shared" si="494"/>
        <v>24.574128765505019</v>
      </c>
      <c r="AB644" s="103">
        <f t="shared" si="495"/>
        <v>10744.834710743802</v>
      </c>
      <c r="AC644" s="106">
        <f t="shared" si="505"/>
        <v>3.462167689161554</v>
      </c>
    </row>
    <row r="645" spans="1:29" x14ac:dyDescent="0.25">
      <c r="A645" s="94" t="s">
        <v>52</v>
      </c>
      <c r="B645" s="564"/>
      <c r="C645" s="29">
        <v>16.18</v>
      </c>
      <c r="D645" s="30">
        <v>2234</v>
      </c>
      <c r="E645" s="32">
        <f t="shared" si="485"/>
        <v>138.07169344870209</v>
      </c>
      <c r="F645" s="57">
        <f t="shared" si="501"/>
        <v>0</v>
      </c>
      <c r="G645" s="58"/>
      <c r="H645" s="59"/>
      <c r="I645" s="58"/>
      <c r="J645" s="59"/>
      <c r="K645" s="59"/>
      <c r="L645" s="139"/>
      <c r="M645" s="49" t="s">
        <v>8</v>
      </c>
      <c r="N645" s="37" t="e">
        <f t="shared" si="487"/>
        <v>#DIV/0!</v>
      </c>
      <c r="O645" s="38" t="e">
        <f t="shared" si="488"/>
        <v>#DIV/0!</v>
      </c>
      <c r="P645" s="39">
        <f t="shared" si="489"/>
        <v>0</v>
      </c>
      <c r="Q645" s="100">
        <f t="shared" si="502"/>
        <v>0</v>
      </c>
      <c r="R645" s="57">
        <f t="shared" si="503"/>
        <v>35.661310259579736</v>
      </c>
      <c r="S645" s="47">
        <f t="shared" si="504"/>
        <v>577.00000000000011</v>
      </c>
      <c r="T645" s="48">
        <f t="shared" si="504"/>
        <v>72400</v>
      </c>
      <c r="U645" s="47">
        <f t="shared" si="504"/>
        <v>145</v>
      </c>
      <c r="V645" s="48">
        <f t="shared" si="504"/>
        <v>12123</v>
      </c>
      <c r="W645" s="48">
        <f t="shared" si="504"/>
        <v>296950</v>
      </c>
      <c r="X645" s="145"/>
      <c r="Y645" s="49" t="s">
        <v>8</v>
      </c>
      <c r="Z645" s="21">
        <f t="shared" si="493"/>
        <v>5.9721191124309163</v>
      </c>
      <c r="AA645" s="22">
        <f t="shared" si="494"/>
        <v>24.494762022601666</v>
      </c>
      <c r="AB645" s="103">
        <f t="shared" si="495"/>
        <v>18352.90482076638</v>
      </c>
      <c r="AC645" s="106">
        <f t="shared" si="505"/>
        <v>5.4265890778871979</v>
      </c>
    </row>
    <row r="646" spans="1:29" x14ac:dyDescent="0.25">
      <c r="A646" s="92" t="s">
        <v>24</v>
      </c>
      <c r="B646" s="44"/>
      <c r="C646" s="45">
        <f>SUM(C635:C645)</f>
        <v>164.87</v>
      </c>
      <c r="D646" s="46">
        <f>SUM(D635:D645)</f>
        <v>21166</v>
      </c>
      <c r="E646" s="80">
        <f t="shared" si="485"/>
        <v>128.37993570692061</v>
      </c>
      <c r="F646" s="73"/>
      <c r="G646" s="45">
        <f>SUM(G635:G645)</f>
        <v>390.53999999999996</v>
      </c>
      <c r="H646" s="46">
        <f>SUM(H635:H645)</f>
        <v>50223</v>
      </c>
      <c r="I646" s="45">
        <f>SUM(I635:I645)</f>
        <v>105</v>
      </c>
      <c r="J646" s="46">
        <f>SUM(J635:J645)</f>
        <v>8641</v>
      </c>
      <c r="K646" s="46">
        <f>SUM(K635:K645)</f>
        <v>197550</v>
      </c>
      <c r="L646" s="138"/>
      <c r="M646" s="74" t="s">
        <v>8</v>
      </c>
      <c r="N646" s="75">
        <f t="shared" si="487"/>
        <v>5.8121745168383292</v>
      </c>
      <c r="O646" s="76">
        <f t="shared" si="488"/>
        <v>22.861937275778267</v>
      </c>
      <c r="P646" s="77">
        <f t="shared" si="489"/>
        <v>1198.2167768544914</v>
      </c>
      <c r="Q646" s="101">
        <f>J646/D646</f>
        <v>0.40824907871114052</v>
      </c>
      <c r="R646" s="73"/>
      <c r="S646" s="45">
        <f>SUM(S635:S645)</f>
        <v>21346.599999999995</v>
      </c>
      <c r="T646" s="46">
        <f>SUM(T635:T645)</f>
        <v>2688785</v>
      </c>
      <c r="U646" s="45">
        <f>SUM(U635:U645)</f>
        <v>5391</v>
      </c>
      <c r="V646" s="46">
        <f t="shared" ref="V646:W646" si="506">SUM(V635:V645)</f>
        <v>448460</v>
      </c>
      <c r="W646" s="46">
        <f t="shared" si="506"/>
        <v>10827240</v>
      </c>
      <c r="X646" s="138"/>
      <c r="Y646" s="74" t="s">
        <v>8</v>
      </c>
      <c r="Z646" s="75">
        <f t="shared" si="493"/>
        <v>5.9955960397805823</v>
      </c>
      <c r="AA646" s="76">
        <f t="shared" si="494"/>
        <v>24.143156580297017</v>
      </c>
      <c r="AB646" s="112">
        <f t="shared" si="495"/>
        <v>65671.377448899133</v>
      </c>
      <c r="AC646" s="107">
        <f>V646/D646</f>
        <v>21.187753945006143</v>
      </c>
    </row>
    <row r="647" spans="1:29" x14ac:dyDescent="0.25">
      <c r="A647" s="117" t="s">
        <v>16</v>
      </c>
      <c r="B647" s="565">
        <v>2005</v>
      </c>
      <c r="C647" s="115">
        <v>5.16</v>
      </c>
      <c r="D647" s="116">
        <v>527</v>
      </c>
      <c r="E647" s="63">
        <f>D647/C647</f>
        <v>102.13178294573643</v>
      </c>
      <c r="F647" s="7">
        <f t="shared" ref="F647:F655" si="507">G647/C647</f>
        <v>0</v>
      </c>
      <c r="G647" s="6"/>
      <c r="H647" s="5"/>
      <c r="I647" s="6"/>
      <c r="J647" s="5"/>
      <c r="K647" s="5"/>
      <c r="L647" s="137"/>
      <c r="M647" s="15" t="s">
        <v>8</v>
      </c>
      <c r="N647" s="86" t="e">
        <f t="shared" si="487"/>
        <v>#DIV/0!</v>
      </c>
      <c r="O647" s="87" t="e">
        <f t="shared" si="488"/>
        <v>#DIV/0!</v>
      </c>
      <c r="P647" s="70">
        <f>K647/C647</f>
        <v>0</v>
      </c>
      <c r="Q647" s="100">
        <f t="shared" ref="Q647:Q657" si="508">J647/D647</f>
        <v>0</v>
      </c>
      <c r="R647" s="14">
        <f t="shared" ref="R647:R655" si="509">S647/C647</f>
        <v>156.78294573643413</v>
      </c>
      <c r="S647" s="71">
        <f t="shared" ref="S647:W655" si="510">G647+S596</f>
        <v>809.00000000000011</v>
      </c>
      <c r="T647" s="72">
        <f t="shared" si="510"/>
        <v>111400</v>
      </c>
      <c r="U647" s="71">
        <f t="shared" si="510"/>
        <v>204</v>
      </c>
      <c r="V647" s="72">
        <f t="shared" si="510"/>
        <v>16268</v>
      </c>
      <c r="W647" s="72">
        <f t="shared" si="510"/>
        <v>376740</v>
      </c>
      <c r="X647" s="144"/>
      <c r="Y647" s="15" t="s">
        <v>8</v>
      </c>
      <c r="Z647" s="21">
        <f t="shared" si="493"/>
        <v>6.8477993607081391</v>
      </c>
      <c r="AA647" s="22">
        <f t="shared" si="494"/>
        <v>23.158347676419965</v>
      </c>
      <c r="AB647" s="103">
        <f t="shared" si="495"/>
        <v>73011.627906976748</v>
      </c>
      <c r="AC647" s="106">
        <f t="shared" ref="AC647:AC657" si="511">V647/D647</f>
        <v>30.869070208728651</v>
      </c>
    </row>
    <row r="648" spans="1:29" x14ac:dyDescent="0.25">
      <c r="A648" s="90" t="s">
        <v>53</v>
      </c>
      <c r="B648" s="560"/>
      <c r="C648" s="27">
        <v>11.02</v>
      </c>
      <c r="D648" s="28">
        <v>1432</v>
      </c>
      <c r="E648" s="16">
        <f t="shared" ref="E648:E657" si="512">D648/C648</f>
        <v>129.94555353901998</v>
      </c>
      <c r="F648" s="17">
        <f t="shared" si="507"/>
        <v>0</v>
      </c>
      <c r="G648" s="18"/>
      <c r="H648" s="19"/>
      <c r="I648" s="18"/>
      <c r="J648" s="19"/>
      <c r="K648" s="19"/>
      <c r="L648" s="136"/>
      <c r="M648" s="20" t="s">
        <v>8</v>
      </c>
      <c r="N648" s="21" t="e">
        <f t="shared" si="487"/>
        <v>#DIV/0!</v>
      </c>
      <c r="O648" s="22" t="e">
        <f t="shared" si="488"/>
        <v>#DIV/0!</v>
      </c>
      <c r="P648" s="23">
        <f t="shared" ref="P648:P657" si="513">K648/C648</f>
        <v>0</v>
      </c>
      <c r="Q648" s="100">
        <f t="shared" si="508"/>
        <v>0</v>
      </c>
      <c r="R648" s="17">
        <f t="shared" si="509"/>
        <v>753.74863883847547</v>
      </c>
      <c r="S648" s="24">
        <f t="shared" si="510"/>
        <v>8306.31</v>
      </c>
      <c r="T648" s="25">
        <f t="shared" si="510"/>
        <v>1061535</v>
      </c>
      <c r="U648" s="24">
        <f t="shared" si="510"/>
        <v>2130</v>
      </c>
      <c r="V648" s="25">
        <f t="shared" si="510"/>
        <v>174930</v>
      </c>
      <c r="W648" s="25">
        <f t="shared" si="510"/>
        <v>4189260</v>
      </c>
      <c r="X648" s="143"/>
      <c r="Y648" s="20" t="s">
        <v>8</v>
      </c>
      <c r="Z648" s="21">
        <f t="shared" si="493"/>
        <v>6.0683416223632314</v>
      </c>
      <c r="AA648" s="22">
        <f t="shared" si="494"/>
        <v>23.948207854570398</v>
      </c>
      <c r="AB648" s="103">
        <f t="shared" si="495"/>
        <v>380150.63520871144</v>
      </c>
      <c r="AC648" s="106">
        <f t="shared" si="511"/>
        <v>122.15782122905028</v>
      </c>
    </row>
    <row r="649" spans="1:29" x14ac:dyDescent="0.25">
      <c r="A649" s="90" t="s">
        <v>54</v>
      </c>
      <c r="B649" s="560"/>
      <c r="C649" s="27">
        <v>4.38</v>
      </c>
      <c r="D649" s="28">
        <v>466</v>
      </c>
      <c r="E649" s="16">
        <f t="shared" si="512"/>
        <v>106.39269406392694</v>
      </c>
      <c r="F649" s="17">
        <f t="shared" si="507"/>
        <v>1.7716894977168949</v>
      </c>
      <c r="G649" s="18">
        <v>7.76</v>
      </c>
      <c r="H649" s="19">
        <v>826</v>
      </c>
      <c r="I649" s="18">
        <v>4</v>
      </c>
      <c r="J649" s="19">
        <v>294</v>
      </c>
      <c r="K649" s="19">
        <v>5880</v>
      </c>
      <c r="L649" s="136"/>
      <c r="M649" s="20" t="s">
        <v>8</v>
      </c>
      <c r="N649" s="21">
        <f t="shared" si="487"/>
        <v>2.8095238095238093</v>
      </c>
      <c r="O649" s="22">
        <f t="shared" si="488"/>
        <v>20</v>
      </c>
      <c r="P649" s="23">
        <f t="shared" si="513"/>
        <v>1342.4657534246576</v>
      </c>
      <c r="Q649" s="100">
        <f t="shared" si="508"/>
        <v>0.63090128755364805</v>
      </c>
      <c r="R649" s="17">
        <f t="shared" si="509"/>
        <v>60.675799086757991</v>
      </c>
      <c r="S649" s="24">
        <f t="shared" si="510"/>
        <v>265.76</v>
      </c>
      <c r="T649" s="25">
        <f t="shared" si="510"/>
        <v>27076</v>
      </c>
      <c r="U649" s="24">
        <f t="shared" si="510"/>
        <v>54</v>
      </c>
      <c r="V649" s="25">
        <f t="shared" si="510"/>
        <v>4995</v>
      </c>
      <c r="W649" s="25">
        <f t="shared" si="510"/>
        <v>103170</v>
      </c>
      <c r="X649" s="143"/>
      <c r="Y649" s="20" t="s">
        <v>8</v>
      </c>
      <c r="Z649" s="21">
        <f t="shared" si="493"/>
        <v>5.4206206206206202</v>
      </c>
      <c r="AA649" s="22">
        <f t="shared" si="494"/>
        <v>20.654654654654653</v>
      </c>
      <c r="AB649" s="103">
        <f t="shared" si="495"/>
        <v>23554.794520547945</v>
      </c>
      <c r="AC649" s="106">
        <f t="shared" si="511"/>
        <v>10.718884120171674</v>
      </c>
    </row>
    <row r="650" spans="1:29" x14ac:dyDescent="0.25">
      <c r="A650" s="90" t="s">
        <v>17</v>
      </c>
      <c r="B650" s="560"/>
      <c r="C650" s="27">
        <v>9.39</v>
      </c>
      <c r="D650" s="28">
        <v>921</v>
      </c>
      <c r="E650" s="16">
        <f t="shared" si="512"/>
        <v>98.083067092651746</v>
      </c>
      <c r="F650" s="17">
        <f t="shared" si="507"/>
        <v>0</v>
      </c>
      <c r="G650" s="18"/>
      <c r="H650" s="19"/>
      <c r="I650" s="18"/>
      <c r="J650" s="19"/>
      <c r="K650" s="19"/>
      <c r="L650" s="136"/>
      <c r="M650" s="20" t="s">
        <v>8</v>
      </c>
      <c r="N650" s="21" t="e">
        <f t="shared" si="487"/>
        <v>#DIV/0!</v>
      </c>
      <c r="O650" s="22" t="e">
        <f t="shared" si="488"/>
        <v>#DIV/0!</v>
      </c>
      <c r="P650" s="23">
        <f t="shared" si="513"/>
        <v>0</v>
      </c>
      <c r="Q650" s="100">
        <f t="shared" si="508"/>
        <v>0</v>
      </c>
      <c r="R650" s="17">
        <f t="shared" si="509"/>
        <v>58.679446219382321</v>
      </c>
      <c r="S650" s="24">
        <f t="shared" si="510"/>
        <v>551</v>
      </c>
      <c r="T650" s="25">
        <f t="shared" si="510"/>
        <v>71450</v>
      </c>
      <c r="U650" s="24">
        <f t="shared" si="510"/>
        <v>142</v>
      </c>
      <c r="V650" s="25">
        <f t="shared" si="510"/>
        <v>12583</v>
      </c>
      <c r="W650" s="25">
        <f t="shared" si="510"/>
        <v>267900</v>
      </c>
      <c r="X650" s="143"/>
      <c r="Y650" s="20" t="s">
        <v>8</v>
      </c>
      <c r="Z650" s="21">
        <f t="shared" si="493"/>
        <v>5.6782961138043389</v>
      </c>
      <c r="AA650" s="22">
        <f t="shared" si="494"/>
        <v>21.290630215369944</v>
      </c>
      <c r="AB650" s="103">
        <f t="shared" si="495"/>
        <v>28530.351437699679</v>
      </c>
      <c r="AC650" s="106">
        <f t="shared" si="511"/>
        <v>13.662323561346362</v>
      </c>
    </row>
    <row r="651" spans="1:29" x14ac:dyDescent="0.25">
      <c r="A651" s="90" t="s">
        <v>55</v>
      </c>
      <c r="B651" s="560"/>
      <c r="C651" s="27">
        <v>4.76</v>
      </c>
      <c r="D651" s="28">
        <v>513</v>
      </c>
      <c r="E651" s="16">
        <f t="shared" si="512"/>
        <v>107.77310924369749</v>
      </c>
      <c r="F651" s="17">
        <f t="shared" si="507"/>
        <v>3</v>
      </c>
      <c r="G651" s="18">
        <v>14.28</v>
      </c>
      <c r="H651" s="19">
        <v>1539</v>
      </c>
      <c r="I651" s="18">
        <v>6</v>
      </c>
      <c r="J651" s="19">
        <v>443</v>
      </c>
      <c r="K651" s="19">
        <v>8840</v>
      </c>
      <c r="L651" s="136"/>
      <c r="M651" s="20" t="s">
        <v>8</v>
      </c>
      <c r="N651" s="21">
        <f t="shared" si="487"/>
        <v>3.4740406320541761</v>
      </c>
      <c r="O651" s="22">
        <f t="shared" si="488"/>
        <v>19.954853273137697</v>
      </c>
      <c r="P651" s="23">
        <f t="shared" si="513"/>
        <v>1857.1428571428573</v>
      </c>
      <c r="Q651" s="100">
        <f t="shared" si="508"/>
        <v>0.8635477582846004</v>
      </c>
      <c r="R651" s="17">
        <f t="shared" si="509"/>
        <v>47.16806722689077</v>
      </c>
      <c r="S651" s="24">
        <f t="shared" si="510"/>
        <v>224.52000000000004</v>
      </c>
      <c r="T651" s="25">
        <f t="shared" si="510"/>
        <v>23859</v>
      </c>
      <c r="U651" s="24">
        <f t="shared" si="510"/>
        <v>57</v>
      </c>
      <c r="V651" s="25">
        <f t="shared" si="510"/>
        <v>5451</v>
      </c>
      <c r="W651" s="25">
        <f t="shared" si="510"/>
        <v>109390</v>
      </c>
      <c r="X651" s="143"/>
      <c r="Y651" s="20" t="s">
        <v>8</v>
      </c>
      <c r="Z651" s="21">
        <f t="shared" si="493"/>
        <v>4.3769950467804071</v>
      </c>
      <c r="AA651" s="22">
        <f t="shared" si="494"/>
        <v>20.067877453678225</v>
      </c>
      <c r="AB651" s="103">
        <f t="shared" si="495"/>
        <v>22981.092436974792</v>
      </c>
      <c r="AC651" s="106">
        <f t="shared" si="511"/>
        <v>10.625730994152047</v>
      </c>
    </row>
    <row r="652" spans="1:29" x14ac:dyDescent="0.25">
      <c r="A652" s="90" t="s">
        <v>56</v>
      </c>
      <c r="B652" s="560"/>
      <c r="C652" s="27">
        <v>0.86</v>
      </c>
      <c r="D652" s="28">
        <v>113</v>
      </c>
      <c r="E652" s="16">
        <f t="shared" si="512"/>
        <v>131.3953488372093</v>
      </c>
      <c r="F652" s="17">
        <f t="shared" si="507"/>
        <v>0</v>
      </c>
      <c r="G652" s="18"/>
      <c r="H652" s="19"/>
      <c r="I652" s="18"/>
      <c r="J652" s="19"/>
      <c r="K652" s="19"/>
      <c r="L652" s="136"/>
      <c r="M652" s="20" t="s">
        <v>8</v>
      </c>
      <c r="N652" s="21" t="e">
        <f t="shared" si="487"/>
        <v>#DIV/0!</v>
      </c>
      <c r="O652" s="22" t="e">
        <f t="shared" si="488"/>
        <v>#DIV/0!</v>
      </c>
      <c r="P652" s="23">
        <f t="shared" si="513"/>
        <v>0</v>
      </c>
      <c r="Q652" s="100">
        <f t="shared" si="508"/>
        <v>0</v>
      </c>
      <c r="R652" s="17">
        <f t="shared" si="509"/>
        <v>545.93023255813955</v>
      </c>
      <c r="S652" s="24">
        <f t="shared" si="510"/>
        <v>469.5</v>
      </c>
      <c r="T652" s="25">
        <f t="shared" si="510"/>
        <v>45600</v>
      </c>
      <c r="U652" s="24">
        <f t="shared" si="510"/>
        <v>105</v>
      </c>
      <c r="V652" s="25">
        <f t="shared" si="510"/>
        <v>7946</v>
      </c>
      <c r="W652" s="25">
        <f t="shared" si="510"/>
        <v>171920</v>
      </c>
      <c r="X652" s="143"/>
      <c r="Y652" s="20" t="s">
        <v>8</v>
      </c>
      <c r="Z652" s="21">
        <f t="shared" si="493"/>
        <v>5.7387364711804683</v>
      </c>
      <c r="AA652" s="22">
        <f t="shared" si="494"/>
        <v>21.636043292222503</v>
      </c>
      <c r="AB652" s="103">
        <f t="shared" si="495"/>
        <v>199906.97674418605</v>
      </c>
      <c r="AC652" s="106">
        <f t="shared" si="511"/>
        <v>70.318584070796462</v>
      </c>
    </row>
    <row r="653" spans="1:29" x14ac:dyDescent="0.25">
      <c r="A653" s="90" t="s">
        <v>20</v>
      </c>
      <c r="B653" s="560"/>
      <c r="C653" s="27">
        <v>10.08</v>
      </c>
      <c r="D653" s="28">
        <v>1166</v>
      </c>
      <c r="E653" s="16">
        <f t="shared" si="512"/>
        <v>115.67460317460318</v>
      </c>
      <c r="F653" s="17">
        <f t="shared" si="507"/>
        <v>0</v>
      </c>
      <c r="G653" s="18"/>
      <c r="H653" s="19"/>
      <c r="I653" s="18"/>
      <c r="J653" s="19"/>
      <c r="K653" s="19"/>
      <c r="L653" s="136"/>
      <c r="M653" s="20" t="s">
        <v>8</v>
      </c>
      <c r="N653" s="21" t="e">
        <f t="shared" si="487"/>
        <v>#DIV/0!</v>
      </c>
      <c r="O653" s="22" t="e">
        <f t="shared" si="488"/>
        <v>#DIV/0!</v>
      </c>
      <c r="P653" s="23">
        <f t="shared" si="513"/>
        <v>0</v>
      </c>
      <c r="Q653" s="100">
        <f t="shared" si="508"/>
        <v>0</v>
      </c>
      <c r="R653" s="17">
        <f t="shared" si="509"/>
        <v>22.666666666666668</v>
      </c>
      <c r="S653" s="24">
        <f t="shared" si="510"/>
        <v>228.48000000000002</v>
      </c>
      <c r="T653" s="25">
        <f t="shared" si="510"/>
        <v>24624</v>
      </c>
      <c r="U653" s="24">
        <f t="shared" si="510"/>
        <v>52</v>
      </c>
      <c r="V653" s="25">
        <f t="shared" si="510"/>
        <v>5131</v>
      </c>
      <c r="W653" s="25">
        <f t="shared" si="510"/>
        <v>103400</v>
      </c>
      <c r="X653" s="143"/>
      <c r="Y653" s="20" t="s">
        <v>8</v>
      </c>
      <c r="Z653" s="21">
        <f t="shared" si="493"/>
        <v>4.7990645098421361</v>
      </c>
      <c r="AA653" s="22">
        <f t="shared" si="494"/>
        <v>20.152017150652895</v>
      </c>
      <c r="AB653" s="103">
        <f t="shared" si="495"/>
        <v>10257.936507936507</v>
      </c>
      <c r="AC653" s="106">
        <f t="shared" si="511"/>
        <v>4.4005145797598626</v>
      </c>
    </row>
    <row r="654" spans="1:29" x14ac:dyDescent="0.25">
      <c r="A654" s="90" t="s">
        <v>19</v>
      </c>
      <c r="B654" s="560"/>
      <c r="C654" s="27">
        <v>10.83</v>
      </c>
      <c r="D654" s="28">
        <v>1293</v>
      </c>
      <c r="E654" s="16">
        <f t="shared" si="512"/>
        <v>119.39058171745152</v>
      </c>
      <c r="F654" s="17">
        <f t="shared" si="507"/>
        <v>0</v>
      </c>
      <c r="G654" s="18"/>
      <c r="H654" s="19"/>
      <c r="I654" s="18"/>
      <c r="J654" s="19"/>
      <c r="K654" s="19"/>
      <c r="L654" s="136"/>
      <c r="M654" s="20" t="s">
        <v>8</v>
      </c>
      <c r="N654" s="21" t="e">
        <f t="shared" si="487"/>
        <v>#DIV/0!</v>
      </c>
      <c r="O654" s="22" t="e">
        <f t="shared" si="488"/>
        <v>#DIV/0!</v>
      </c>
      <c r="P654" s="23">
        <f t="shared" si="513"/>
        <v>0</v>
      </c>
      <c r="Q654" s="100">
        <f t="shared" si="508"/>
        <v>0</v>
      </c>
      <c r="R654" s="17">
        <f t="shared" si="509"/>
        <v>3.9704524469067399</v>
      </c>
      <c r="S654" s="24">
        <f t="shared" si="510"/>
        <v>42.999999999999993</v>
      </c>
      <c r="T654" s="25">
        <f t="shared" si="510"/>
        <v>5500</v>
      </c>
      <c r="U654" s="24">
        <f t="shared" si="510"/>
        <v>50</v>
      </c>
      <c r="V654" s="25">
        <f t="shared" si="510"/>
        <v>868</v>
      </c>
      <c r="W654" s="25">
        <f t="shared" si="510"/>
        <v>19330</v>
      </c>
      <c r="X654" s="143"/>
      <c r="Y654" s="20" t="s">
        <v>8</v>
      </c>
      <c r="Z654" s="21">
        <f t="shared" si="493"/>
        <v>6.3364055299539173</v>
      </c>
      <c r="AA654" s="22">
        <f t="shared" si="494"/>
        <v>22.269585253456221</v>
      </c>
      <c r="AB654" s="103">
        <f t="shared" si="495"/>
        <v>1784.8568790397046</v>
      </c>
      <c r="AC654" s="106">
        <f t="shared" si="511"/>
        <v>0.67130703789636503</v>
      </c>
    </row>
    <row r="655" spans="1:29" x14ac:dyDescent="0.25">
      <c r="A655" s="94" t="s">
        <v>21</v>
      </c>
      <c r="B655" s="566"/>
      <c r="C655" s="29">
        <v>0.83</v>
      </c>
      <c r="D655" s="30">
        <v>98</v>
      </c>
      <c r="E655" s="32">
        <f t="shared" si="512"/>
        <v>118.07228915662651</v>
      </c>
      <c r="F655" s="7">
        <f t="shared" si="507"/>
        <v>0</v>
      </c>
      <c r="G655" s="6"/>
      <c r="H655" s="5"/>
      <c r="I655" s="6"/>
      <c r="J655" s="5"/>
      <c r="K655" s="5"/>
      <c r="L655" s="137"/>
      <c r="M655" s="43" t="s">
        <v>8</v>
      </c>
      <c r="N655" s="37" t="e">
        <f t="shared" si="487"/>
        <v>#DIV/0!</v>
      </c>
      <c r="O655" s="38" t="e">
        <f t="shared" si="488"/>
        <v>#DIV/0!</v>
      </c>
      <c r="P655" s="39">
        <f t="shared" si="513"/>
        <v>0</v>
      </c>
      <c r="Q655" s="100">
        <f t="shared" si="508"/>
        <v>0</v>
      </c>
      <c r="R655" s="7">
        <f t="shared" si="509"/>
        <v>607.22891566265059</v>
      </c>
      <c r="S655" s="47">
        <f t="shared" si="510"/>
        <v>503.99999999999994</v>
      </c>
      <c r="T655" s="48">
        <f t="shared" si="510"/>
        <v>58000</v>
      </c>
      <c r="U655" s="47">
        <f t="shared" si="510"/>
        <v>100</v>
      </c>
      <c r="V655" s="48">
        <f t="shared" si="510"/>
        <v>12480</v>
      </c>
      <c r="W655" s="48">
        <f t="shared" si="510"/>
        <v>257360</v>
      </c>
      <c r="X655" s="145"/>
      <c r="Y655" s="49" t="s">
        <v>8</v>
      </c>
      <c r="Z655" s="21">
        <f t="shared" si="493"/>
        <v>4.6474358974358978</v>
      </c>
      <c r="AA655" s="22">
        <f t="shared" si="494"/>
        <v>20.621794871794872</v>
      </c>
      <c r="AB655" s="103">
        <f t="shared" si="495"/>
        <v>310072.2891566265</v>
      </c>
      <c r="AC655" s="106">
        <f t="shared" si="511"/>
        <v>127.34693877551021</v>
      </c>
    </row>
    <row r="656" spans="1:29" ht="15.75" thickBot="1" x14ac:dyDescent="0.3">
      <c r="A656" s="122" t="s">
        <v>24</v>
      </c>
      <c r="B656" s="123"/>
      <c r="C656" s="98">
        <f t="shared" ref="C656:D656" si="514">SUM(C647:C655)</f>
        <v>57.309999999999995</v>
      </c>
      <c r="D656" s="99">
        <f t="shared" si="514"/>
        <v>6529</v>
      </c>
      <c r="E656" s="50">
        <f t="shared" si="512"/>
        <v>113.92427150584541</v>
      </c>
      <c r="F656" s="51"/>
      <c r="G656" s="98">
        <f t="shared" ref="G656:K656" si="515">SUM(G647:G655)</f>
        <v>22.04</v>
      </c>
      <c r="H656" s="99">
        <f t="shared" si="515"/>
        <v>2365</v>
      </c>
      <c r="I656" s="98">
        <f t="shared" si="515"/>
        <v>10</v>
      </c>
      <c r="J656" s="99">
        <f t="shared" si="515"/>
        <v>737</v>
      </c>
      <c r="K656" s="99">
        <f t="shared" si="515"/>
        <v>14720</v>
      </c>
      <c r="L656" s="140"/>
      <c r="M656" s="42" t="s">
        <v>8</v>
      </c>
      <c r="N656" s="126">
        <f t="shared" si="487"/>
        <v>3.2089552238805972</v>
      </c>
      <c r="O656" s="127">
        <f t="shared" si="488"/>
        <v>19.972862957937586</v>
      </c>
      <c r="P656" s="110">
        <f t="shared" si="513"/>
        <v>256.84871750130867</v>
      </c>
      <c r="Q656" s="113">
        <f t="shared" si="508"/>
        <v>0.1128809924950222</v>
      </c>
      <c r="R656" s="51"/>
      <c r="S656" s="98">
        <f t="shared" ref="S656:W656" si="516">SUM(S647:S655)</f>
        <v>11401.57</v>
      </c>
      <c r="T656" s="99">
        <f t="shared" si="516"/>
        <v>1429044</v>
      </c>
      <c r="U656" s="98">
        <f t="shared" si="516"/>
        <v>2894</v>
      </c>
      <c r="V656" s="99">
        <f t="shared" si="516"/>
        <v>240652</v>
      </c>
      <c r="W656" s="99">
        <f t="shared" si="516"/>
        <v>5598470</v>
      </c>
      <c r="X656" s="140"/>
      <c r="Y656" s="42" t="s">
        <v>8</v>
      </c>
      <c r="Z656" s="126">
        <f t="shared" si="493"/>
        <v>5.9382178415305091</v>
      </c>
      <c r="AA656" s="127">
        <f t="shared" si="494"/>
        <v>23.263758456194005</v>
      </c>
      <c r="AB656" s="128">
        <f t="shared" si="495"/>
        <v>97687.489094398887</v>
      </c>
      <c r="AC656" s="108">
        <f t="shared" si="511"/>
        <v>36.858937050084236</v>
      </c>
    </row>
    <row r="657" spans="1:29" ht="15.75" thickBot="1" x14ac:dyDescent="0.3">
      <c r="A657" s="93" t="s">
        <v>25</v>
      </c>
      <c r="B657" s="52"/>
      <c r="C657" s="40">
        <f t="shared" ref="C657:D657" si="517">C634+C646+C656</f>
        <v>507.90000000000003</v>
      </c>
      <c r="D657" s="41">
        <f t="shared" si="517"/>
        <v>63726</v>
      </c>
      <c r="E657" s="10">
        <f t="shared" si="512"/>
        <v>125.46958062610749</v>
      </c>
      <c r="F657" s="4"/>
      <c r="G657" s="40">
        <f t="shared" ref="G657:K657" si="518">G634+G646+G656</f>
        <v>1281.17</v>
      </c>
      <c r="H657" s="41">
        <f t="shared" si="518"/>
        <v>162624</v>
      </c>
      <c r="I657" s="40">
        <f t="shared" si="518"/>
        <v>367</v>
      </c>
      <c r="J657" s="41">
        <f t="shared" si="518"/>
        <v>26444</v>
      </c>
      <c r="K657" s="41">
        <f t="shared" si="518"/>
        <v>608490</v>
      </c>
      <c r="L657" s="141"/>
      <c r="M657" s="83" t="s">
        <v>8</v>
      </c>
      <c r="N657" s="12">
        <f t="shared" si="487"/>
        <v>6.1497504159733776</v>
      </c>
      <c r="O657" s="13">
        <f t="shared" si="488"/>
        <v>23.010512781727424</v>
      </c>
      <c r="P657" s="26">
        <f t="shared" si="513"/>
        <v>1198.0507974010632</v>
      </c>
      <c r="Q657" s="114">
        <f t="shared" si="508"/>
        <v>0.41496406490286541</v>
      </c>
      <c r="R657" s="4"/>
      <c r="S657" s="40" t="e">
        <f t="shared" ref="S657:W657" si="519">S634+S646+S656</f>
        <v>#VALUE!</v>
      </c>
      <c r="T657" s="41" t="e">
        <f t="shared" si="519"/>
        <v>#VALUE!</v>
      </c>
      <c r="U657" s="40" t="e">
        <f t="shared" si="519"/>
        <v>#VALUE!</v>
      </c>
      <c r="V657" s="41" t="e">
        <f t="shared" si="519"/>
        <v>#VALUE!</v>
      </c>
      <c r="W657" s="41" t="e">
        <f t="shared" si="519"/>
        <v>#VALUE!</v>
      </c>
      <c r="X657" s="141"/>
      <c r="Y657" s="83" t="s">
        <v>8</v>
      </c>
      <c r="Z657" s="12" t="e">
        <f t="shared" si="493"/>
        <v>#VALUE!</v>
      </c>
      <c r="AA657" s="13" t="e">
        <f t="shared" si="494"/>
        <v>#VALUE!</v>
      </c>
      <c r="AB657" s="104" t="e">
        <f t="shared" si="495"/>
        <v>#VALUE!</v>
      </c>
      <c r="AC657" s="109" t="e">
        <f t="shared" si="511"/>
        <v>#VALUE!</v>
      </c>
    </row>
  </sheetData>
  <mergeCells count="202">
    <mergeCell ref="BG262:BG278"/>
    <mergeCell ref="BG280:BG290"/>
    <mergeCell ref="BG292:BG300"/>
    <mergeCell ref="M616:N616"/>
    <mergeCell ref="Y616:Z616"/>
    <mergeCell ref="B617:B633"/>
    <mergeCell ref="B635:B645"/>
    <mergeCell ref="B647:B655"/>
    <mergeCell ref="A611:AC611"/>
    <mergeCell ref="A612:AC612"/>
    <mergeCell ref="A613:AC613"/>
    <mergeCell ref="A615:A616"/>
    <mergeCell ref="B615:B616"/>
    <mergeCell ref="C615:C616"/>
    <mergeCell ref="D615:D616"/>
    <mergeCell ref="E615:E616"/>
    <mergeCell ref="F615:Q615"/>
    <mergeCell ref="R615:AC615"/>
    <mergeCell ref="R566:AC566"/>
    <mergeCell ref="M567:N567"/>
    <mergeCell ref="Y567:Z567"/>
    <mergeCell ref="B568:B584"/>
    <mergeCell ref="B586:B596"/>
    <mergeCell ref="B598:B606"/>
    <mergeCell ref="A566:A567"/>
    <mergeCell ref="B566:B567"/>
    <mergeCell ref="C566:C567"/>
    <mergeCell ref="D566:D567"/>
    <mergeCell ref="E566:E567"/>
    <mergeCell ref="F566:Q566"/>
    <mergeCell ref="B517:B533"/>
    <mergeCell ref="B535:B545"/>
    <mergeCell ref="B547:B555"/>
    <mergeCell ref="A562:AC562"/>
    <mergeCell ref="A563:AC563"/>
    <mergeCell ref="A564:AC564"/>
    <mergeCell ref="A513:AC513"/>
    <mergeCell ref="A515:A516"/>
    <mergeCell ref="B515:B516"/>
    <mergeCell ref="C515:C516"/>
    <mergeCell ref="D515:D516"/>
    <mergeCell ref="E515:E516"/>
    <mergeCell ref="F515:Q515"/>
    <mergeCell ref="R515:AC515"/>
    <mergeCell ref="M516:N516"/>
    <mergeCell ref="Y516:Z516"/>
    <mergeCell ref="Y465:Z465"/>
    <mergeCell ref="B466:B482"/>
    <mergeCell ref="B484:B494"/>
    <mergeCell ref="B496:B504"/>
    <mergeCell ref="A511:AC511"/>
    <mergeCell ref="A512:AC512"/>
    <mergeCell ref="A461:AC461"/>
    <mergeCell ref="A462:AC462"/>
    <mergeCell ref="A464:A465"/>
    <mergeCell ref="B464:B465"/>
    <mergeCell ref="C464:C465"/>
    <mergeCell ref="D464:D465"/>
    <mergeCell ref="E464:E465"/>
    <mergeCell ref="F464:Q464"/>
    <mergeCell ref="R464:AC464"/>
    <mergeCell ref="M465:N465"/>
    <mergeCell ref="M414:N414"/>
    <mergeCell ref="Y414:Z414"/>
    <mergeCell ref="B415:B431"/>
    <mergeCell ref="B433:B443"/>
    <mergeCell ref="B445:B453"/>
    <mergeCell ref="A460:AC460"/>
    <mergeCell ref="A409:AC409"/>
    <mergeCell ref="A410:AC410"/>
    <mergeCell ref="A411:AC411"/>
    <mergeCell ref="A413:A414"/>
    <mergeCell ref="B413:B414"/>
    <mergeCell ref="C413:C414"/>
    <mergeCell ref="D413:D414"/>
    <mergeCell ref="E413:E414"/>
    <mergeCell ref="F413:Q413"/>
    <mergeCell ref="R413:AC413"/>
    <mergeCell ref="R362:AC362"/>
    <mergeCell ref="M363:N363"/>
    <mergeCell ref="Y363:Z363"/>
    <mergeCell ref="B364:B380"/>
    <mergeCell ref="B382:B392"/>
    <mergeCell ref="B394:B402"/>
    <mergeCell ref="A362:A363"/>
    <mergeCell ref="B362:B363"/>
    <mergeCell ref="C362:C363"/>
    <mergeCell ref="D362:D363"/>
    <mergeCell ref="E362:E363"/>
    <mergeCell ref="F362:Q362"/>
    <mergeCell ref="B313:B329"/>
    <mergeCell ref="B331:B341"/>
    <mergeCell ref="B343:B351"/>
    <mergeCell ref="A358:AC358"/>
    <mergeCell ref="A359:AC359"/>
    <mergeCell ref="A360:AC360"/>
    <mergeCell ref="A309:AC309"/>
    <mergeCell ref="A311:A312"/>
    <mergeCell ref="B311:B312"/>
    <mergeCell ref="C311:C312"/>
    <mergeCell ref="D311:D312"/>
    <mergeCell ref="E311:E312"/>
    <mergeCell ref="F311:Q311"/>
    <mergeCell ref="R311:AC311"/>
    <mergeCell ref="M312:N312"/>
    <mergeCell ref="Y312:Z312"/>
    <mergeCell ref="Y261:Z261"/>
    <mergeCell ref="B262:B278"/>
    <mergeCell ref="B280:B290"/>
    <mergeCell ref="B292:B300"/>
    <mergeCell ref="A307:AC307"/>
    <mergeCell ref="A308:AC308"/>
    <mergeCell ref="A257:AC257"/>
    <mergeCell ref="A258:AC258"/>
    <mergeCell ref="A260:A261"/>
    <mergeCell ref="B260:B261"/>
    <mergeCell ref="C260:C261"/>
    <mergeCell ref="D260:D261"/>
    <mergeCell ref="E260:E261"/>
    <mergeCell ref="F260:Q260"/>
    <mergeCell ref="R260:AC260"/>
    <mergeCell ref="M261:N261"/>
    <mergeCell ref="M210:N210"/>
    <mergeCell ref="Y210:Z210"/>
    <mergeCell ref="B211:B227"/>
    <mergeCell ref="B229:B239"/>
    <mergeCell ref="B241:B249"/>
    <mergeCell ref="A256:AC256"/>
    <mergeCell ref="A205:AC205"/>
    <mergeCell ref="A206:AC206"/>
    <mergeCell ref="A207:AC207"/>
    <mergeCell ref="A209:A210"/>
    <mergeCell ref="B209:B210"/>
    <mergeCell ref="C209:C210"/>
    <mergeCell ref="D209:D210"/>
    <mergeCell ref="E209:E210"/>
    <mergeCell ref="F209:Q209"/>
    <mergeCell ref="R209:AC209"/>
    <mergeCell ref="R158:AC158"/>
    <mergeCell ref="M159:N159"/>
    <mergeCell ref="Y159:Z159"/>
    <mergeCell ref="B160:B176"/>
    <mergeCell ref="B178:B188"/>
    <mergeCell ref="B190:B198"/>
    <mergeCell ref="A158:A159"/>
    <mergeCell ref="B158:B159"/>
    <mergeCell ref="C158:C159"/>
    <mergeCell ref="D158:D159"/>
    <mergeCell ref="E158:E159"/>
    <mergeCell ref="F158:Q158"/>
    <mergeCell ref="M57:N57"/>
    <mergeCell ref="B109:B125"/>
    <mergeCell ref="B127:B137"/>
    <mergeCell ref="B139:B147"/>
    <mergeCell ref="A154:AC154"/>
    <mergeCell ref="A155:AC155"/>
    <mergeCell ref="A156:AC156"/>
    <mergeCell ref="A105:AC105"/>
    <mergeCell ref="A107:A108"/>
    <mergeCell ref="B107:B108"/>
    <mergeCell ref="C107:C108"/>
    <mergeCell ref="D107:D108"/>
    <mergeCell ref="E107:E108"/>
    <mergeCell ref="F107:Q107"/>
    <mergeCell ref="R107:AC107"/>
    <mergeCell ref="M108:N108"/>
    <mergeCell ref="Y108:Z108"/>
    <mergeCell ref="R56:AC56"/>
    <mergeCell ref="A1:AC1"/>
    <mergeCell ref="A2:AC2"/>
    <mergeCell ref="A3:AC3"/>
    <mergeCell ref="A5:A6"/>
    <mergeCell ref="B5:B6"/>
    <mergeCell ref="C5:C6"/>
    <mergeCell ref="D5:D6"/>
    <mergeCell ref="E5:E6"/>
    <mergeCell ref="F5:Q5"/>
    <mergeCell ref="R5:AC5"/>
    <mergeCell ref="AD566:AE566"/>
    <mergeCell ref="AZ313:AZ329"/>
    <mergeCell ref="AZ331:AZ341"/>
    <mergeCell ref="AZ343:AZ351"/>
    <mergeCell ref="M6:N6"/>
    <mergeCell ref="Y6:Z6"/>
    <mergeCell ref="B7:B23"/>
    <mergeCell ref="B25:B35"/>
    <mergeCell ref="B37:B45"/>
    <mergeCell ref="A52:AC52"/>
    <mergeCell ref="Y57:Z57"/>
    <mergeCell ref="B58:B74"/>
    <mergeCell ref="B76:B86"/>
    <mergeCell ref="B88:B96"/>
    <mergeCell ref="A103:AC103"/>
    <mergeCell ref="A104:AC104"/>
    <mergeCell ref="A53:AC53"/>
    <mergeCell ref="A54:AC54"/>
    <mergeCell ref="A56:A57"/>
    <mergeCell ref="B56:B57"/>
    <mergeCell ref="C56:C57"/>
    <mergeCell ref="D56:D57"/>
    <mergeCell ref="E56:E57"/>
    <mergeCell ref="F56:Q56"/>
  </mergeCells>
  <printOptions horizontalCentered="1"/>
  <pageMargins left="0.23622047244094499" right="0" top="0.511811023622047" bottom="0" header="0.31496062992126" footer="0.31496062992126"/>
  <pageSetup paperSize="256" scale="65" orientation="landscape" horizontalDpi="4294967293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57"/>
  <sheetViews>
    <sheetView topLeftCell="A551" zoomScaleNormal="100" zoomScaleSheetLayoutView="90" workbookViewId="0">
      <selection activeCell="A562" sqref="A562:AC608"/>
    </sheetView>
  </sheetViews>
  <sheetFormatPr defaultColWidth="9.140625" defaultRowHeight="15" x14ac:dyDescent="0.25"/>
  <cols>
    <col min="3" max="3" width="8.140625" customWidth="1"/>
    <col min="4" max="4" width="9.140625" customWidth="1"/>
    <col min="5" max="5" width="6.7109375" customWidth="1"/>
    <col min="6" max="6" width="5.140625" customWidth="1"/>
    <col min="7" max="9" width="10" customWidth="1"/>
    <col min="10" max="10" width="9.140625" customWidth="1"/>
    <col min="11" max="12" width="11.5703125" customWidth="1"/>
    <col min="13" max="13" width="4" customWidth="1"/>
    <col min="14" max="14" width="5.140625" customWidth="1"/>
    <col min="15" max="15" width="6.7109375" customWidth="1"/>
    <col min="16" max="16" width="8.140625" customWidth="1"/>
    <col min="17" max="18" width="6.7109375" customWidth="1"/>
    <col min="19" max="20" width="11" customWidth="1"/>
    <col min="21" max="22" width="10" customWidth="1"/>
    <col min="23" max="24" width="12.5703125" customWidth="1"/>
    <col min="25" max="25" width="4" customWidth="1"/>
    <col min="26" max="26" width="5.140625" customWidth="1"/>
    <col min="27" max="27" width="6.7109375" customWidth="1"/>
    <col min="28" max="28" width="9.140625" customWidth="1"/>
    <col min="29" max="29" width="6.7109375" customWidth="1"/>
    <col min="31" max="31" width="11.85546875" customWidth="1"/>
    <col min="32" max="32" width="12.28515625" bestFit="1" customWidth="1"/>
    <col min="33" max="33" width="13.42578125" bestFit="1" customWidth="1"/>
    <col min="42" max="42" width="10.5703125" bestFit="1" customWidth="1"/>
    <col min="46" max="46" width="11.85546875" customWidth="1"/>
    <col min="53" max="53" width="10.42578125" customWidth="1"/>
    <col min="57" max="57" width="10.42578125" customWidth="1"/>
  </cols>
  <sheetData>
    <row r="1" spans="1:57" ht="18.75" x14ac:dyDescent="0.3">
      <c r="A1" s="567" t="s">
        <v>58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</row>
    <row r="2" spans="1:57" ht="15.75" x14ac:dyDescent="0.25">
      <c r="A2" s="568" t="s">
        <v>62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</row>
    <row r="3" spans="1:57" ht="15.75" x14ac:dyDescent="0.25">
      <c r="A3" s="568" t="s">
        <v>112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</row>
    <row r="4" spans="1:57" ht="19.5" thickBot="1" x14ac:dyDescent="0.35">
      <c r="C4" s="2"/>
      <c r="D4" s="2"/>
      <c r="E4" s="2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11">
        <v>4</v>
      </c>
      <c r="AC4" s="4"/>
    </row>
    <row r="5" spans="1:57" ht="15" customHeight="1" x14ac:dyDescent="0.25">
      <c r="A5" s="569" t="s">
        <v>3</v>
      </c>
      <c r="B5" s="571" t="s">
        <v>2</v>
      </c>
      <c r="C5" s="573" t="s">
        <v>59</v>
      </c>
      <c r="D5" s="573" t="s">
        <v>60</v>
      </c>
      <c r="E5" s="573" t="s">
        <v>23</v>
      </c>
      <c r="F5" s="576" t="s">
        <v>9</v>
      </c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8"/>
      <c r="R5" s="576" t="s">
        <v>10</v>
      </c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9"/>
    </row>
    <row r="6" spans="1:57" ht="45.75" customHeight="1" thickBot="1" x14ac:dyDescent="0.3">
      <c r="A6" s="570"/>
      <c r="B6" s="572"/>
      <c r="C6" s="574"/>
      <c r="D6" s="575"/>
      <c r="E6" s="575"/>
      <c r="F6" s="8" t="s">
        <v>14</v>
      </c>
      <c r="G6" s="95" t="s">
        <v>13</v>
      </c>
      <c r="H6" s="95" t="s">
        <v>57</v>
      </c>
      <c r="I6" s="1" t="s">
        <v>4</v>
      </c>
      <c r="J6" s="1" t="s">
        <v>5</v>
      </c>
      <c r="K6" s="1" t="s">
        <v>6</v>
      </c>
      <c r="L6" s="95" t="s">
        <v>64</v>
      </c>
      <c r="M6" s="557" t="s">
        <v>7</v>
      </c>
      <c r="N6" s="558"/>
      <c r="O6" s="1" t="s">
        <v>0</v>
      </c>
      <c r="P6" s="1" t="s">
        <v>1</v>
      </c>
      <c r="Q6" s="95" t="s">
        <v>61</v>
      </c>
      <c r="R6" s="8" t="s">
        <v>14</v>
      </c>
      <c r="S6" s="95" t="s">
        <v>12</v>
      </c>
      <c r="T6" s="95" t="s">
        <v>11</v>
      </c>
      <c r="U6" s="1" t="s">
        <v>4</v>
      </c>
      <c r="V6" s="1" t="s">
        <v>5</v>
      </c>
      <c r="W6" s="1" t="s">
        <v>6</v>
      </c>
      <c r="X6" s="95" t="s">
        <v>65</v>
      </c>
      <c r="Y6" s="557" t="s">
        <v>7</v>
      </c>
      <c r="Z6" s="558"/>
      <c r="AA6" s="1" t="s">
        <v>0</v>
      </c>
      <c r="AB6" s="102" t="s">
        <v>1</v>
      </c>
      <c r="AC6" s="105" t="s">
        <v>15</v>
      </c>
    </row>
    <row r="7" spans="1:57" x14ac:dyDescent="0.25">
      <c r="A7" s="89" t="s">
        <v>26</v>
      </c>
      <c r="B7" s="559">
        <v>1997</v>
      </c>
      <c r="C7" s="78">
        <v>18.91</v>
      </c>
      <c r="D7" s="79">
        <v>2445</v>
      </c>
      <c r="E7" s="63">
        <f t="shared" ref="E7:E36" si="0">D7/C7</f>
        <v>129.29666842940244</v>
      </c>
      <c r="F7" s="64">
        <f t="shared" ref="F7:F45" si="1">G7/C7</f>
        <v>3</v>
      </c>
      <c r="G7" s="65">
        <v>56.73</v>
      </c>
      <c r="H7" s="66">
        <v>7335</v>
      </c>
      <c r="I7" s="65">
        <v>14</v>
      </c>
      <c r="J7" s="66">
        <v>1110</v>
      </c>
      <c r="K7" s="66">
        <v>27330</v>
      </c>
      <c r="L7" s="135">
        <v>25990</v>
      </c>
      <c r="M7" s="67" t="s">
        <v>8</v>
      </c>
      <c r="N7" s="68">
        <f t="shared" ref="N7:N47" si="2">H7/J7</f>
        <v>6.6081081081081079</v>
      </c>
      <c r="O7" s="69">
        <f t="shared" ref="O7:O47" si="3">K7/J7</f>
        <v>24.621621621621621</v>
      </c>
      <c r="P7" s="70">
        <f t="shared" ref="P7:P36" si="4">K7/C7</f>
        <v>1445.2670544685352</v>
      </c>
      <c r="Q7" s="100">
        <f t="shared" ref="Q7:Q23" si="5">J7/D7</f>
        <v>0.45398773006134968</v>
      </c>
      <c r="R7" s="64">
        <f t="shared" ref="R7:R23" si="6">S7/C7</f>
        <v>3</v>
      </c>
      <c r="S7" s="65">
        <f t="shared" ref="S7:X22" si="7">G7</f>
        <v>56.73</v>
      </c>
      <c r="T7" s="66">
        <f t="shared" si="7"/>
        <v>7335</v>
      </c>
      <c r="U7" s="65">
        <f t="shared" si="7"/>
        <v>14</v>
      </c>
      <c r="V7" s="66">
        <f t="shared" si="7"/>
        <v>1110</v>
      </c>
      <c r="W7" s="66">
        <f t="shared" si="7"/>
        <v>27330</v>
      </c>
      <c r="X7" s="66">
        <f t="shared" si="7"/>
        <v>25990</v>
      </c>
      <c r="Y7" s="67" t="s">
        <v>8</v>
      </c>
      <c r="Z7" s="21">
        <f t="shared" ref="Z7:Z47" si="8">T7/V7</f>
        <v>6.6081081081081079</v>
      </c>
      <c r="AA7" s="22">
        <f t="shared" ref="AA7:AA47" si="9">W7/V7</f>
        <v>24.621621621621621</v>
      </c>
      <c r="AB7" s="103">
        <f t="shared" ref="AB7:AB47" si="10">W7/C7</f>
        <v>1445.2670544685352</v>
      </c>
      <c r="AC7" s="106">
        <f t="shared" ref="AC7:AC23" si="11">V7/D7</f>
        <v>0.45398773006134968</v>
      </c>
      <c r="AF7" s="205">
        <v>1461.1316763617133</v>
      </c>
      <c r="BE7" s="66">
        <v>27200</v>
      </c>
    </row>
    <row r="8" spans="1:57" x14ac:dyDescent="0.25">
      <c r="A8" s="90" t="s">
        <v>27</v>
      </c>
      <c r="B8" s="560"/>
      <c r="C8" s="27">
        <v>16.41</v>
      </c>
      <c r="D8" s="28">
        <v>2026</v>
      </c>
      <c r="E8" s="16">
        <f t="shared" si="0"/>
        <v>123.4613040828763</v>
      </c>
      <c r="F8" s="17">
        <f t="shared" si="1"/>
        <v>3</v>
      </c>
      <c r="G8" s="18">
        <v>49.23</v>
      </c>
      <c r="H8" s="19">
        <v>6078</v>
      </c>
      <c r="I8" s="301">
        <v>13</v>
      </c>
      <c r="J8" s="19">
        <v>937</v>
      </c>
      <c r="K8" s="19">
        <v>23980</v>
      </c>
      <c r="L8" s="136">
        <v>22800</v>
      </c>
      <c r="M8" s="20" t="s">
        <v>8</v>
      </c>
      <c r="N8" s="21">
        <f t="shared" si="2"/>
        <v>6.4866595517609396</v>
      </c>
      <c r="O8" s="22">
        <f t="shared" si="3"/>
        <v>25.592315901814302</v>
      </c>
      <c r="P8" s="23">
        <f t="shared" si="4"/>
        <v>1461.3040828762948</v>
      </c>
      <c r="Q8" s="100">
        <f t="shared" si="5"/>
        <v>0.46248766041461009</v>
      </c>
      <c r="R8" s="17">
        <f t="shared" si="6"/>
        <v>3</v>
      </c>
      <c r="S8" s="18">
        <f t="shared" si="7"/>
        <v>49.23</v>
      </c>
      <c r="T8" s="19">
        <f t="shared" si="7"/>
        <v>6078</v>
      </c>
      <c r="U8" s="18">
        <f t="shared" si="7"/>
        <v>13</v>
      </c>
      <c r="V8" s="19">
        <f t="shared" si="7"/>
        <v>937</v>
      </c>
      <c r="W8" s="19">
        <f t="shared" si="7"/>
        <v>23980</v>
      </c>
      <c r="X8" s="66">
        <f t="shared" si="7"/>
        <v>22800</v>
      </c>
      <c r="Y8" s="20" t="s">
        <v>8</v>
      </c>
      <c r="Z8" s="21">
        <f t="shared" si="8"/>
        <v>6.4866595517609396</v>
      </c>
      <c r="AA8" s="22">
        <f t="shared" si="9"/>
        <v>25.592315901814302</v>
      </c>
      <c r="AB8" s="103">
        <f t="shared" si="10"/>
        <v>1461.3040828762948</v>
      </c>
      <c r="AC8" s="106">
        <f t="shared" si="11"/>
        <v>0.46248766041461009</v>
      </c>
      <c r="AF8" s="205">
        <v>1255.3321145642901</v>
      </c>
      <c r="BE8" s="19">
        <v>23860</v>
      </c>
    </row>
    <row r="9" spans="1:57" x14ac:dyDescent="0.25">
      <c r="A9" s="90" t="s">
        <v>28</v>
      </c>
      <c r="B9" s="560"/>
      <c r="C9" s="27">
        <v>18.7</v>
      </c>
      <c r="D9" s="28">
        <v>2284</v>
      </c>
      <c r="E9" s="16">
        <f t="shared" si="0"/>
        <v>122.13903743315508</v>
      </c>
      <c r="F9" s="17">
        <f t="shared" si="1"/>
        <v>3</v>
      </c>
      <c r="G9" s="18">
        <v>56.099999999999994</v>
      </c>
      <c r="H9" s="19">
        <v>6739</v>
      </c>
      <c r="I9" s="18">
        <v>16</v>
      </c>
      <c r="J9" s="19">
        <v>1118</v>
      </c>
      <c r="K9" s="19">
        <v>28320</v>
      </c>
      <c r="L9" s="136">
        <v>26880</v>
      </c>
      <c r="M9" s="20" t="s">
        <v>8</v>
      </c>
      <c r="N9" s="21">
        <f t="shared" si="2"/>
        <v>6.0277280858676203</v>
      </c>
      <c r="O9" s="22">
        <f t="shared" si="3"/>
        <v>25.330948121645797</v>
      </c>
      <c r="P9" s="23">
        <f t="shared" si="4"/>
        <v>1514.4385026737968</v>
      </c>
      <c r="Q9" s="100">
        <f t="shared" si="5"/>
        <v>0.489492119089317</v>
      </c>
      <c r="R9" s="17">
        <f t="shared" si="6"/>
        <v>3</v>
      </c>
      <c r="S9" s="18">
        <f t="shared" si="7"/>
        <v>56.099999999999994</v>
      </c>
      <c r="T9" s="19">
        <f t="shared" si="7"/>
        <v>6739</v>
      </c>
      <c r="U9" s="18">
        <f t="shared" si="7"/>
        <v>16</v>
      </c>
      <c r="V9" s="19">
        <f t="shared" si="7"/>
        <v>1118</v>
      </c>
      <c r="W9" s="19">
        <f t="shared" si="7"/>
        <v>28320</v>
      </c>
      <c r="X9" s="66">
        <f t="shared" si="7"/>
        <v>26880</v>
      </c>
      <c r="Y9" s="20" t="s">
        <v>8</v>
      </c>
      <c r="Z9" s="21">
        <f t="shared" si="8"/>
        <v>6.0277280858676203</v>
      </c>
      <c r="AA9" s="22">
        <f t="shared" si="9"/>
        <v>25.330948121645797</v>
      </c>
      <c r="AB9" s="103">
        <f t="shared" si="10"/>
        <v>1514.4385026737968</v>
      </c>
      <c r="AC9" s="106">
        <f t="shared" si="11"/>
        <v>0.489492119089317</v>
      </c>
      <c r="AF9" s="205">
        <v>1329.9465240641712</v>
      </c>
      <c r="BE9" s="19">
        <v>28120</v>
      </c>
    </row>
    <row r="10" spans="1:57" x14ac:dyDescent="0.25">
      <c r="A10" s="90" t="s">
        <v>29</v>
      </c>
      <c r="B10" s="560"/>
      <c r="C10" s="27">
        <v>17.149999999999999</v>
      </c>
      <c r="D10" s="28">
        <v>2151</v>
      </c>
      <c r="E10" s="16">
        <f t="shared" si="0"/>
        <v>125.42274052478135</v>
      </c>
      <c r="F10" s="17">
        <f t="shared" si="1"/>
        <v>3</v>
      </c>
      <c r="G10" s="18">
        <v>51.449999999999996</v>
      </c>
      <c r="H10" s="19">
        <v>6453</v>
      </c>
      <c r="I10" s="18">
        <v>12</v>
      </c>
      <c r="J10" s="19">
        <v>933</v>
      </c>
      <c r="K10" s="19">
        <v>23760</v>
      </c>
      <c r="L10" s="136">
        <v>22550</v>
      </c>
      <c r="M10" s="20" t="s">
        <v>8</v>
      </c>
      <c r="N10" s="21">
        <f t="shared" si="2"/>
        <v>6.916398713826367</v>
      </c>
      <c r="O10" s="22">
        <f t="shared" si="3"/>
        <v>25.466237942122188</v>
      </c>
      <c r="P10" s="23">
        <f t="shared" si="4"/>
        <v>1385.4227405247814</v>
      </c>
      <c r="Q10" s="100">
        <f t="shared" si="5"/>
        <v>0.43375174337517436</v>
      </c>
      <c r="R10" s="17">
        <f t="shared" si="6"/>
        <v>3</v>
      </c>
      <c r="S10" s="18">
        <f t="shared" si="7"/>
        <v>51.449999999999996</v>
      </c>
      <c r="T10" s="19">
        <f t="shared" si="7"/>
        <v>6453</v>
      </c>
      <c r="U10" s="18">
        <f t="shared" si="7"/>
        <v>12</v>
      </c>
      <c r="V10" s="19">
        <f t="shared" si="7"/>
        <v>933</v>
      </c>
      <c r="W10" s="19">
        <f t="shared" si="7"/>
        <v>23760</v>
      </c>
      <c r="X10" s="66">
        <f t="shared" si="7"/>
        <v>22550</v>
      </c>
      <c r="Y10" s="20" t="s">
        <v>8</v>
      </c>
      <c r="Z10" s="21">
        <f t="shared" si="8"/>
        <v>6.916398713826367</v>
      </c>
      <c r="AA10" s="22">
        <f t="shared" si="9"/>
        <v>25.466237942122188</v>
      </c>
      <c r="AB10" s="103">
        <f t="shared" si="10"/>
        <v>1385.4227405247814</v>
      </c>
      <c r="AC10" s="106">
        <f t="shared" si="11"/>
        <v>0.43375174337517436</v>
      </c>
      <c r="AF10" s="205">
        <v>1572.0116618075804</v>
      </c>
      <c r="BE10" s="19">
        <v>23560</v>
      </c>
    </row>
    <row r="11" spans="1:57" x14ac:dyDescent="0.25">
      <c r="A11" s="90" t="s">
        <v>30</v>
      </c>
      <c r="B11" s="560"/>
      <c r="C11" s="27">
        <v>16.600000000000001</v>
      </c>
      <c r="D11" s="28">
        <v>2133</v>
      </c>
      <c r="E11" s="16">
        <f t="shared" si="0"/>
        <v>128.49397590361446</v>
      </c>
      <c r="F11" s="17">
        <f t="shared" si="1"/>
        <v>3</v>
      </c>
      <c r="G11" s="18">
        <v>49.800000000000004</v>
      </c>
      <c r="H11" s="19">
        <v>6399</v>
      </c>
      <c r="I11" s="18">
        <v>12</v>
      </c>
      <c r="J11" s="19">
        <v>839</v>
      </c>
      <c r="K11" s="19">
        <v>21550</v>
      </c>
      <c r="L11" s="136">
        <v>20440</v>
      </c>
      <c r="M11" s="20" t="s">
        <v>8</v>
      </c>
      <c r="N11" s="21">
        <f t="shared" si="2"/>
        <v>7.626936829558999</v>
      </c>
      <c r="O11" s="22">
        <f t="shared" si="3"/>
        <v>25.68533969010727</v>
      </c>
      <c r="P11" s="23">
        <f t="shared" si="4"/>
        <v>1298.1927710843372</v>
      </c>
      <c r="Q11" s="100">
        <f t="shared" si="5"/>
        <v>0.39334270979840602</v>
      </c>
      <c r="R11" s="17">
        <f t="shared" si="6"/>
        <v>3</v>
      </c>
      <c r="S11" s="18">
        <f t="shared" si="7"/>
        <v>49.800000000000004</v>
      </c>
      <c r="T11" s="19">
        <f t="shared" si="7"/>
        <v>6399</v>
      </c>
      <c r="U11" s="18">
        <f t="shared" si="7"/>
        <v>12</v>
      </c>
      <c r="V11" s="19">
        <f t="shared" si="7"/>
        <v>839</v>
      </c>
      <c r="W11" s="19">
        <f t="shared" si="7"/>
        <v>21550</v>
      </c>
      <c r="X11" s="66">
        <f t="shared" si="7"/>
        <v>20440</v>
      </c>
      <c r="Y11" s="20" t="s">
        <v>8</v>
      </c>
      <c r="Z11" s="21">
        <f t="shared" si="8"/>
        <v>7.626936829558999</v>
      </c>
      <c r="AA11" s="22">
        <f t="shared" si="9"/>
        <v>25.68533969010727</v>
      </c>
      <c r="AB11" s="103">
        <f t="shared" si="10"/>
        <v>1298.1927710843372</v>
      </c>
      <c r="AC11" s="106">
        <f t="shared" si="11"/>
        <v>0.39334270979840602</v>
      </c>
      <c r="AF11" s="221">
        <v>2044.5783132530119</v>
      </c>
      <c r="BE11" s="19">
        <v>21320</v>
      </c>
    </row>
    <row r="12" spans="1:57" x14ac:dyDescent="0.25">
      <c r="A12" s="90" t="s">
        <v>31</v>
      </c>
      <c r="B12" s="560"/>
      <c r="C12" s="27">
        <v>14.28</v>
      </c>
      <c r="D12" s="28">
        <v>1762</v>
      </c>
      <c r="E12" s="16">
        <f t="shared" si="0"/>
        <v>123.38935574229693</v>
      </c>
      <c r="F12" s="17">
        <f t="shared" si="1"/>
        <v>3.0000000000000004</v>
      </c>
      <c r="G12" s="18">
        <v>42.84</v>
      </c>
      <c r="H12" s="19">
        <v>5286</v>
      </c>
      <c r="I12" s="301">
        <v>12</v>
      </c>
      <c r="J12" s="19">
        <v>677</v>
      </c>
      <c r="K12" s="19">
        <v>16670</v>
      </c>
      <c r="L12" s="136">
        <v>15860</v>
      </c>
      <c r="M12" s="20" t="s">
        <v>8</v>
      </c>
      <c r="N12" s="21">
        <f t="shared" si="2"/>
        <v>7.8079763663220092</v>
      </c>
      <c r="O12" s="22">
        <f t="shared" si="3"/>
        <v>24.623338257016247</v>
      </c>
      <c r="P12" s="23">
        <f t="shared" si="4"/>
        <v>1167.3669467787115</v>
      </c>
      <c r="Q12" s="100">
        <f t="shared" si="5"/>
        <v>0.38422247446083996</v>
      </c>
      <c r="R12" s="17">
        <f t="shared" si="6"/>
        <v>3.0000000000000004</v>
      </c>
      <c r="S12" s="18">
        <f t="shared" si="7"/>
        <v>42.84</v>
      </c>
      <c r="T12" s="19">
        <f t="shared" si="7"/>
        <v>5286</v>
      </c>
      <c r="U12" s="18">
        <f t="shared" si="7"/>
        <v>12</v>
      </c>
      <c r="V12" s="19">
        <f t="shared" si="7"/>
        <v>677</v>
      </c>
      <c r="W12" s="19">
        <f t="shared" si="7"/>
        <v>16670</v>
      </c>
      <c r="X12" s="66">
        <f t="shared" si="7"/>
        <v>15860</v>
      </c>
      <c r="Y12" s="20" t="s">
        <v>8</v>
      </c>
      <c r="Z12" s="21">
        <f t="shared" si="8"/>
        <v>7.8079763663220092</v>
      </c>
      <c r="AA12" s="22">
        <f t="shared" si="9"/>
        <v>24.623338257016247</v>
      </c>
      <c r="AB12" s="103">
        <f t="shared" si="10"/>
        <v>1167.3669467787115</v>
      </c>
      <c r="AC12" s="106">
        <f t="shared" si="11"/>
        <v>0.38422247446083996</v>
      </c>
      <c r="AF12" s="205">
        <v>1165.266106442577</v>
      </c>
      <c r="BE12" s="19">
        <v>16590</v>
      </c>
    </row>
    <row r="13" spans="1:57" x14ac:dyDescent="0.25">
      <c r="A13" s="90" t="s">
        <v>32</v>
      </c>
      <c r="B13" s="560"/>
      <c r="C13" s="27">
        <v>19.53</v>
      </c>
      <c r="D13" s="28">
        <v>2423</v>
      </c>
      <c r="E13" s="16">
        <f t="shared" si="0"/>
        <v>124.06554019457245</v>
      </c>
      <c r="F13" s="17">
        <f t="shared" si="1"/>
        <v>3</v>
      </c>
      <c r="G13" s="18">
        <v>58.59</v>
      </c>
      <c r="H13" s="19">
        <v>7269</v>
      </c>
      <c r="I13" s="301">
        <v>15</v>
      </c>
      <c r="J13" s="19">
        <v>1113</v>
      </c>
      <c r="K13" s="19">
        <v>28570</v>
      </c>
      <c r="L13" s="136">
        <v>27170</v>
      </c>
      <c r="M13" s="20" t="s">
        <v>8</v>
      </c>
      <c r="N13" s="21">
        <f t="shared" si="2"/>
        <v>6.5309973045822103</v>
      </c>
      <c r="O13" s="22">
        <f t="shared" si="3"/>
        <v>25.669362084456424</v>
      </c>
      <c r="P13" s="23">
        <f t="shared" si="4"/>
        <v>1462.8776241679466</v>
      </c>
      <c r="Q13" s="100">
        <f t="shared" si="5"/>
        <v>0.45934791580685103</v>
      </c>
      <c r="R13" s="17">
        <f t="shared" si="6"/>
        <v>3</v>
      </c>
      <c r="S13" s="18">
        <f t="shared" si="7"/>
        <v>58.59</v>
      </c>
      <c r="T13" s="19">
        <f t="shared" si="7"/>
        <v>7269</v>
      </c>
      <c r="U13" s="18">
        <f t="shared" si="7"/>
        <v>15</v>
      </c>
      <c r="V13" s="19">
        <f t="shared" si="7"/>
        <v>1113</v>
      </c>
      <c r="W13" s="19">
        <f t="shared" si="7"/>
        <v>28570</v>
      </c>
      <c r="X13" s="66">
        <f t="shared" si="7"/>
        <v>27170</v>
      </c>
      <c r="Y13" s="20" t="s">
        <v>8</v>
      </c>
      <c r="Z13" s="21">
        <f t="shared" si="8"/>
        <v>6.5309973045822103</v>
      </c>
      <c r="AA13" s="22">
        <f t="shared" si="9"/>
        <v>25.669362084456424</v>
      </c>
      <c r="AB13" s="103">
        <f t="shared" si="10"/>
        <v>1462.8776241679466</v>
      </c>
      <c r="AC13" s="106">
        <f t="shared" si="11"/>
        <v>0.45934791580685103</v>
      </c>
      <c r="AF13" s="205">
        <v>1152.5857654889912</v>
      </c>
      <c r="BE13" s="19">
        <v>28430</v>
      </c>
    </row>
    <row r="14" spans="1:57" x14ac:dyDescent="0.25">
      <c r="A14" s="90" t="s">
        <v>33</v>
      </c>
      <c r="B14" s="560"/>
      <c r="C14" s="27">
        <v>19.88</v>
      </c>
      <c r="D14" s="28">
        <v>2472</v>
      </c>
      <c r="E14" s="16">
        <f t="shared" si="0"/>
        <v>124.34607645875252</v>
      </c>
      <c r="F14" s="17">
        <f t="shared" si="1"/>
        <v>2.8993963782696177</v>
      </c>
      <c r="G14" s="18">
        <v>57.64</v>
      </c>
      <c r="H14" s="19">
        <v>7167</v>
      </c>
      <c r="I14" s="18">
        <v>15</v>
      </c>
      <c r="J14" s="19">
        <v>1222</v>
      </c>
      <c r="K14" s="19">
        <v>30810</v>
      </c>
      <c r="L14" s="136">
        <v>29250</v>
      </c>
      <c r="M14" s="20" t="s">
        <v>8</v>
      </c>
      <c r="N14" s="21">
        <f t="shared" si="2"/>
        <v>5.8649754500818334</v>
      </c>
      <c r="O14" s="22">
        <f t="shared" si="3"/>
        <v>25.212765957446809</v>
      </c>
      <c r="P14" s="23">
        <f t="shared" si="4"/>
        <v>1549.7987927565393</v>
      </c>
      <c r="Q14" s="100">
        <f t="shared" si="5"/>
        <v>0.49433656957928801</v>
      </c>
      <c r="R14" s="17">
        <f t="shared" si="6"/>
        <v>2.8993963782696177</v>
      </c>
      <c r="S14" s="18">
        <f t="shared" si="7"/>
        <v>57.64</v>
      </c>
      <c r="T14" s="19">
        <f t="shared" si="7"/>
        <v>7167</v>
      </c>
      <c r="U14" s="18">
        <f t="shared" si="7"/>
        <v>15</v>
      </c>
      <c r="V14" s="19">
        <f t="shared" si="7"/>
        <v>1222</v>
      </c>
      <c r="W14" s="19">
        <f t="shared" si="7"/>
        <v>30810</v>
      </c>
      <c r="X14" s="66">
        <f t="shared" si="7"/>
        <v>29250</v>
      </c>
      <c r="Y14" s="20" t="s">
        <v>8</v>
      </c>
      <c r="Z14" s="21">
        <f t="shared" si="8"/>
        <v>5.8649754500818334</v>
      </c>
      <c r="AA14" s="22">
        <f t="shared" si="9"/>
        <v>25.212765957446809</v>
      </c>
      <c r="AB14" s="103">
        <f t="shared" si="10"/>
        <v>1549.7987927565393</v>
      </c>
      <c r="AC14" s="106">
        <f t="shared" si="11"/>
        <v>0.49433656957928801</v>
      </c>
      <c r="AF14" s="205">
        <v>1397.3843058350101</v>
      </c>
      <c r="BE14" s="19">
        <v>30760</v>
      </c>
    </row>
    <row r="15" spans="1:57" x14ac:dyDescent="0.25">
      <c r="A15" s="90" t="s">
        <v>34</v>
      </c>
      <c r="B15" s="560"/>
      <c r="C15" s="27">
        <v>19.899999999999999</v>
      </c>
      <c r="D15" s="28">
        <v>2484</v>
      </c>
      <c r="E15" s="16">
        <f t="shared" si="0"/>
        <v>124.82412060301509</v>
      </c>
      <c r="F15" s="17">
        <f t="shared" si="1"/>
        <v>3</v>
      </c>
      <c r="G15" s="18">
        <v>59.699999999999996</v>
      </c>
      <c r="H15" s="19">
        <v>7452</v>
      </c>
      <c r="I15" s="18">
        <v>16</v>
      </c>
      <c r="J15" s="19">
        <v>1423</v>
      </c>
      <c r="K15" s="19">
        <v>35890</v>
      </c>
      <c r="L15" s="136">
        <v>34080</v>
      </c>
      <c r="M15" s="20" t="s">
        <v>8</v>
      </c>
      <c r="N15" s="21">
        <f t="shared" si="2"/>
        <v>5.2368236120871394</v>
      </c>
      <c r="O15" s="22">
        <f t="shared" si="3"/>
        <v>25.221363316936049</v>
      </c>
      <c r="P15" s="23">
        <f t="shared" si="4"/>
        <v>1803.5175879396986</v>
      </c>
      <c r="Q15" s="100">
        <f t="shared" si="5"/>
        <v>0.57286634460547503</v>
      </c>
      <c r="R15" s="17">
        <f t="shared" si="6"/>
        <v>3</v>
      </c>
      <c r="S15" s="18">
        <f t="shared" si="7"/>
        <v>59.699999999999996</v>
      </c>
      <c r="T15" s="19">
        <f t="shared" si="7"/>
        <v>7452</v>
      </c>
      <c r="U15" s="18">
        <f t="shared" si="7"/>
        <v>16</v>
      </c>
      <c r="V15" s="19">
        <f t="shared" si="7"/>
        <v>1423</v>
      </c>
      <c r="W15" s="19">
        <f t="shared" si="7"/>
        <v>35890</v>
      </c>
      <c r="X15" s="66">
        <f t="shared" si="7"/>
        <v>34080</v>
      </c>
      <c r="Y15" s="20" t="s">
        <v>8</v>
      </c>
      <c r="Z15" s="21">
        <f t="shared" si="8"/>
        <v>5.2368236120871394</v>
      </c>
      <c r="AA15" s="22">
        <f t="shared" si="9"/>
        <v>25.221363316936049</v>
      </c>
      <c r="AB15" s="103">
        <f t="shared" si="10"/>
        <v>1803.5175879396986</v>
      </c>
      <c r="AC15" s="106">
        <f t="shared" si="11"/>
        <v>0.57286634460547503</v>
      </c>
      <c r="AF15" s="205">
        <v>1638.1909547738694</v>
      </c>
      <c r="BE15" s="19">
        <v>35840</v>
      </c>
    </row>
    <row r="16" spans="1:57" x14ac:dyDescent="0.25">
      <c r="A16" s="90" t="s">
        <v>35</v>
      </c>
      <c r="B16" s="560"/>
      <c r="C16" s="27">
        <v>16.489999999999998</v>
      </c>
      <c r="D16" s="28">
        <v>2171</v>
      </c>
      <c r="E16" s="16">
        <f t="shared" si="0"/>
        <v>131.65554881746513</v>
      </c>
      <c r="F16" s="17">
        <f t="shared" si="1"/>
        <v>3</v>
      </c>
      <c r="G16" s="18">
        <v>49.47</v>
      </c>
      <c r="H16" s="19">
        <v>6513</v>
      </c>
      <c r="I16" s="301">
        <v>12</v>
      </c>
      <c r="J16" s="19">
        <v>1008</v>
      </c>
      <c r="K16" s="19">
        <v>26500</v>
      </c>
      <c r="L16" s="136">
        <v>25200</v>
      </c>
      <c r="M16" s="20" t="s">
        <v>8</v>
      </c>
      <c r="N16" s="21">
        <f t="shared" si="2"/>
        <v>6.4613095238095237</v>
      </c>
      <c r="O16" s="22">
        <f t="shared" si="3"/>
        <v>26.289682539682541</v>
      </c>
      <c r="P16" s="23">
        <f t="shared" si="4"/>
        <v>1607.0345664038814</v>
      </c>
      <c r="Q16" s="100">
        <f t="shared" si="5"/>
        <v>0.46430216490096732</v>
      </c>
      <c r="R16" s="17">
        <f t="shared" si="6"/>
        <v>3</v>
      </c>
      <c r="S16" s="18">
        <f t="shared" si="7"/>
        <v>49.47</v>
      </c>
      <c r="T16" s="19">
        <f t="shared" si="7"/>
        <v>6513</v>
      </c>
      <c r="U16" s="18">
        <f t="shared" si="7"/>
        <v>12</v>
      </c>
      <c r="V16" s="19">
        <f t="shared" si="7"/>
        <v>1008</v>
      </c>
      <c r="W16" s="19">
        <f t="shared" si="7"/>
        <v>26500</v>
      </c>
      <c r="X16" s="66">
        <f t="shared" si="7"/>
        <v>25200</v>
      </c>
      <c r="Y16" s="20" t="s">
        <v>8</v>
      </c>
      <c r="Z16" s="21">
        <f t="shared" si="8"/>
        <v>6.4613095238095237</v>
      </c>
      <c r="AA16" s="22">
        <f t="shared" si="9"/>
        <v>26.289682539682541</v>
      </c>
      <c r="AB16" s="103">
        <f t="shared" si="10"/>
        <v>1607.0345664038814</v>
      </c>
      <c r="AC16" s="106">
        <f t="shared" si="11"/>
        <v>0.46430216490096732</v>
      </c>
      <c r="AF16" s="205">
        <v>1911.4614918132204</v>
      </c>
      <c r="BE16" s="19">
        <v>26370</v>
      </c>
    </row>
    <row r="17" spans="1:57" x14ac:dyDescent="0.25">
      <c r="A17" s="90" t="s">
        <v>36</v>
      </c>
      <c r="B17" s="560"/>
      <c r="C17" s="27">
        <v>19.05</v>
      </c>
      <c r="D17" s="28">
        <v>2489</v>
      </c>
      <c r="E17" s="16">
        <f t="shared" si="0"/>
        <v>130.65616797900262</v>
      </c>
      <c r="F17" s="17">
        <f t="shared" si="1"/>
        <v>3</v>
      </c>
      <c r="G17" s="18">
        <v>57.150000000000006</v>
      </c>
      <c r="H17" s="19">
        <v>7467</v>
      </c>
      <c r="I17" s="18">
        <v>14</v>
      </c>
      <c r="J17" s="19">
        <v>1135</v>
      </c>
      <c r="K17" s="19">
        <v>29980</v>
      </c>
      <c r="L17" s="136">
        <v>28460</v>
      </c>
      <c r="M17" s="20" t="s">
        <v>8</v>
      </c>
      <c r="N17" s="21">
        <f t="shared" si="2"/>
        <v>6.5788546255506608</v>
      </c>
      <c r="O17" s="22">
        <f t="shared" si="3"/>
        <v>26.41409691629956</v>
      </c>
      <c r="P17" s="23">
        <f t="shared" si="4"/>
        <v>1573.7532808398948</v>
      </c>
      <c r="Q17" s="100">
        <f t="shared" si="5"/>
        <v>0.45600642828445159</v>
      </c>
      <c r="R17" s="17">
        <f t="shared" si="6"/>
        <v>3</v>
      </c>
      <c r="S17" s="18">
        <f t="shared" si="7"/>
        <v>57.150000000000006</v>
      </c>
      <c r="T17" s="19">
        <f t="shared" si="7"/>
        <v>7467</v>
      </c>
      <c r="U17" s="18">
        <f t="shared" si="7"/>
        <v>14</v>
      </c>
      <c r="V17" s="19">
        <f t="shared" si="7"/>
        <v>1135</v>
      </c>
      <c r="W17" s="19">
        <f t="shared" si="7"/>
        <v>29980</v>
      </c>
      <c r="X17" s="66">
        <f t="shared" si="7"/>
        <v>28460</v>
      </c>
      <c r="Y17" s="20" t="s">
        <v>8</v>
      </c>
      <c r="Z17" s="21">
        <f t="shared" si="8"/>
        <v>6.5788546255506608</v>
      </c>
      <c r="AA17" s="22">
        <f t="shared" si="9"/>
        <v>26.41409691629956</v>
      </c>
      <c r="AB17" s="103">
        <f t="shared" si="10"/>
        <v>1573.7532808398948</v>
      </c>
      <c r="AC17" s="106">
        <f t="shared" si="11"/>
        <v>0.45600642828445159</v>
      </c>
      <c r="AF17" s="205">
        <v>1148.5564304461941</v>
      </c>
      <c r="BE17" s="19">
        <v>29830</v>
      </c>
    </row>
    <row r="18" spans="1:57" x14ac:dyDescent="0.25">
      <c r="A18" s="90" t="s">
        <v>37</v>
      </c>
      <c r="B18" s="560"/>
      <c r="C18" s="27">
        <v>20.239999999999998</v>
      </c>
      <c r="D18" s="28">
        <v>2519</v>
      </c>
      <c r="E18" s="16">
        <f t="shared" si="0"/>
        <v>124.45652173913045</v>
      </c>
      <c r="F18" s="17">
        <f t="shared" si="1"/>
        <v>3</v>
      </c>
      <c r="G18" s="18">
        <v>60.72</v>
      </c>
      <c r="H18" s="19">
        <v>7557</v>
      </c>
      <c r="I18" s="18">
        <v>15</v>
      </c>
      <c r="J18" s="19">
        <v>1133</v>
      </c>
      <c r="K18" s="19">
        <v>29360</v>
      </c>
      <c r="L18" s="136">
        <v>27900</v>
      </c>
      <c r="M18" s="20" t="s">
        <v>8</v>
      </c>
      <c r="N18" s="21">
        <f t="shared" si="2"/>
        <v>6.6699029126213594</v>
      </c>
      <c r="O18" s="22">
        <f t="shared" si="3"/>
        <v>25.913503971756398</v>
      </c>
      <c r="P18" s="23">
        <f t="shared" si="4"/>
        <v>1450.5928853754942</v>
      </c>
      <c r="Q18" s="100">
        <f t="shared" si="5"/>
        <v>0.44978165938864628</v>
      </c>
      <c r="R18" s="17">
        <f t="shared" si="6"/>
        <v>3</v>
      </c>
      <c r="S18" s="18">
        <f t="shared" si="7"/>
        <v>60.72</v>
      </c>
      <c r="T18" s="19">
        <f t="shared" si="7"/>
        <v>7557</v>
      </c>
      <c r="U18" s="18">
        <f t="shared" si="7"/>
        <v>15</v>
      </c>
      <c r="V18" s="19">
        <f t="shared" si="7"/>
        <v>1133</v>
      </c>
      <c r="W18" s="19">
        <f t="shared" si="7"/>
        <v>29360</v>
      </c>
      <c r="X18" s="66">
        <f t="shared" si="7"/>
        <v>27900</v>
      </c>
      <c r="Y18" s="20" t="s">
        <v>8</v>
      </c>
      <c r="Z18" s="21">
        <f t="shared" si="8"/>
        <v>6.6699029126213594</v>
      </c>
      <c r="AA18" s="22">
        <f t="shared" si="9"/>
        <v>25.913503971756398</v>
      </c>
      <c r="AB18" s="103">
        <f t="shared" si="10"/>
        <v>1450.5928853754942</v>
      </c>
      <c r="AC18" s="106">
        <f t="shared" si="11"/>
        <v>0.44978165938864628</v>
      </c>
      <c r="AF18" s="205">
        <v>934.28853754940724</v>
      </c>
      <c r="BE18" s="19">
        <v>29220</v>
      </c>
    </row>
    <row r="19" spans="1:57" x14ac:dyDescent="0.25">
      <c r="A19" s="90" t="s">
        <v>18</v>
      </c>
      <c r="B19" s="560"/>
      <c r="C19" s="27">
        <v>15.47</v>
      </c>
      <c r="D19" s="28">
        <v>1640</v>
      </c>
      <c r="E19" s="16">
        <f t="shared" si="0"/>
        <v>106.01163542340012</v>
      </c>
      <c r="F19" s="17">
        <f t="shared" si="1"/>
        <v>3</v>
      </c>
      <c r="G19" s="18">
        <v>46.410000000000004</v>
      </c>
      <c r="H19" s="19">
        <v>4920</v>
      </c>
      <c r="I19" s="18">
        <v>10</v>
      </c>
      <c r="J19" s="19">
        <v>670</v>
      </c>
      <c r="K19" s="19">
        <v>16840</v>
      </c>
      <c r="L19" s="136">
        <v>16010</v>
      </c>
      <c r="M19" s="20" t="s">
        <v>8</v>
      </c>
      <c r="N19" s="21">
        <f t="shared" si="2"/>
        <v>7.3432835820895521</v>
      </c>
      <c r="O19" s="22">
        <f t="shared" si="3"/>
        <v>25.134328358208954</v>
      </c>
      <c r="P19" s="245">
        <f t="shared" si="4"/>
        <v>1088.5585003232061</v>
      </c>
      <c r="Q19" s="100">
        <f t="shared" si="5"/>
        <v>0.40853658536585363</v>
      </c>
      <c r="R19" s="17">
        <f t="shared" si="6"/>
        <v>3</v>
      </c>
      <c r="S19" s="18">
        <f t="shared" si="7"/>
        <v>46.410000000000004</v>
      </c>
      <c r="T19" s="19">
        <f t="shared" si="7"/>
        <v>4920</v>
      </c>
      <c r="U19" s="18">
        <f t="shared" si="7"/>
        <v>10</v>
      </c>
      <c r="V19" s="19">
        <f t="shared" si="7"/>
        <v>670</v>
      </c>
      <c r="W19" s="19">
        <f t="shared" si="7"/>
        <v>16840</v>
      </c>
      <c r="X19" s="66">
        <f t="shared" si="7"/>
        <v>16010</v>
      </c>
      <c r="Y19" s="20" t="s">
        <v>8</v>
      </c>
      <c r="Z19" s="21">
        <f t="shared" si="8"/>
        <v>7.3432835820895521</v>
      </c>
      <c r="AA19" s="22">
        <f t="shared" si="9"/>
        <v>25.134328358208954</v>
      </c>
      <c r="AB19" s="103">
        <f t="shared" si="10"/>
        <v>1088.5585003232061</v>
      </c>
      <c r="AC19" s="106">
        <f t="shared" si="11"/>
        <v>0.40853658536585363</v>
      </c>
      <c r="AF19" s="205">
        <v>1303.8138332255978</v>
      </c>
      <c r="BE19" s="19">
        <v>16760</v>
      </c>
    </row>
    <row r="20" spans="1:57" x14ac:dyDescent="0.25">
      <c r="A20" s="90" t="s">
        <v>38</v>
      </c>
      <c r="B20" s="560"/>
      <c r="C20" s="27">
        <v>20.6</v>
      </c>
      <c r="D20" s="28">
        <v>2626</v>
      </c>
      <c r="E20" s="16">
        <f t="shared" si="0"/>
        <v>127.47572815533979</v>
      </c>
      <c r="F20" s="17">
        <f t="shared" si="1"/>
        <v>3</v>
      </c>
      <c r="G20" s="18">
        <v>61.800000000000004</v>
      </c>
      <c r="H20" s="19">
        <v>7878</v>
      </c>
      <c r="I20" s="18">
        <v>12</v>
      </c>
      <c r="J20" s="19">
        <v>1369</v>
      </c>
      <c r="K20" s="19">
        <v>35140</v>
      </c>
      <c r="L20" s="136">
        <v>33420</v>
      </c>
      <c r="M20" s="20" t="s">
        <v>8</v>
      </c>
      <c r="N20" s="21">
        <f t="shared" si="2"/>
        <v>5.7545653761869975</v>
      </c>
      <c r="O20" s="22">
        <f t="shared" si="3"/>
        <v>25.668371073776481</v>
      </c>
      <c r="P20" s="23">
        <f t="shared" si="4"/>
        <v>1705.8252427184466</v>
      </c>
      <c r="Q20" s="100">
        <f t="shared" si="5"/>
        <v>0.52132520944402128</v>
      </c>
      <c r="R20" s="17">
        <f t="shared" si="6"/>
        <v>3</v>
      </c>
      <c r="S20" s="18">
        <f t="shared" si="7"/>
        <v>61.800000000000004</v>
      </c>
      <c r="T20" s="19">
        <f t="shared" si="7"/>
        <v>7878</v>
      </c>
      <c r="U20" s="18">
        <f t="shared" si="7"/>
        <v>12</v>
      </c>
      <c r="V20" s="19">
        <f t="shared" si="7"/>
        <v>1369</v>
      </c>
      <c r="W20" s="19">
        <f t="shared" si="7"/>
        <v>35140</v>
      </c>
      <c r="X20" s="66">
        <f t="shared" si="7"/>
        <v>33420</v>
      </c>
      <c r="Y20" s="20" t="s">
        <v>8</v>
      </c>
      <c r="Z20" s="21">
        <f t="shared" si="8"/>
        <v>5.7545653761869975</v>
      </c>
      <c r="AA20" s="22">
        <f t="shared" si="9"/>
        <v>25.668371073776481</v>
      </c>
      <c r="AB20" s="103">
        <f t="shared" si="10"/>
        <v>1705.8252427184466</v>
      </c>
      <c r="AC20" s="106">
        <f t="shared" si="11"/>
        <v>0.52132520944402128</v>
      </c>
      <c r="AF20" s="205">
        <v>1468.9320388349513</v>
      </c>
      <c r="BE20" s="19">
        <v>34970</v>
      </c>
    </row>
    <row r="21" spans="1:57" x14ac:dyDescent="0.25">
      <c r="A21" s="90" t="s">
        <v>39</v>
      </c>
      <c r="B21" s="560"/>
      <c r="C21" s="27">
        <v>17.48</v>
      </c>
      <c r="D21" s="28">
        <v>2303</v>
      </c>
      <c r="E21" s="16">
        <f t="shared" si="0"/>
        <v>131.75057208237985</v>
      </c>
      <c r="F21" s="17">
        <f t="shared" si="1"/>
        <v>3.0114416475972541</v>
      </c>
      <c r="G21" s="18">
        <v>52.64</v>
      </c>
      <c r="H21" s="19">
        <v>6909</v>
      </c>
      <c r="I21" s="18">
        <v>15</v>
      </c>
      <c r="J21" s="19">
        <v>1056</v>
      </c>
      <c r="K21" s="19">
        <v>27840</v>
      </c>
      <c r="L21" s="136">
        <v>26470</v>
      </c>
      <c r="M21" s="20" t="s">
        <v>8</v>
      </c>
      <c r="N21" s="21">
        <f t="shared" si="2"/>
        <v>6.5426136363636367</v>
      </c>
      <c r="O21" s="22">
        <f t="shared" si="3"/>
        <v>26.363636363636363</v>
      </c>
      <c r="P21" s="23">
        <f t="shared" si="4"/>
        <v>1592.6773455377574</v>
      </c>
      <c r="Q21" s="100">
        <f t="shared" si="5"/>
        <v>0.45853234910985669</v>
      </c>
      <c r="R21" s="17">
        <f t="shared" si="6"/>
        <v>3.0114416475972541</v>
      </c>
      <c r="S21" s="18">
        <f t="shared" si="7"/>
        <v>52.64</v>
      </c>
      <c r="T21" s="19">
        <f t="shared" si="7"/>
        <v>6909</v>
      </c>
      <c r="U21" s="18">
        <f t="shared" si="7"/>
        <v>15</v>
      </c>
      <c r="V21" s="19">
        <f t="shared" si="7"/>
        <v>1056</v>
      </c>
      <c r="W21" s="19">
        <f t="shared" si="7"/>
        <v>27840</v>
      </c>
      <c r="X21" s="66">
        <f t="shared" si="7"/>
        <v>26470</v>
      </c>
      <c r="Y21" s="20" t="s">
        <v>8</v>
      </c>
      <c r="Z21" s="21">
        <f t="shared" si="8"/>
        <v>6.5426136363636367</v>
      </c>
      <c r="AA21" s="22">
        <f t="shared" si="9"/>
        <v>26.363636363636363</v>
      </c>
      <c r="AB21" s="103">
        <f t="shared" si="10"/>
        <v>1592.6773455377574</v>
      </c>
      <c r="AC21" s="106">
        <f t="shared" si="11"/>
        <v>0.45853234910985669</v>
      </c>
      <c r="AF21" s="205">
        <v>1395.3089244851258</v>
      </c>
      <c r="BE21" s="19">
        <v>27700</v>
      </c>
    </row>
    <row r="22" spans="1:57" x14ac:dyDescent="0.25">
      <c r="A22" s="90" t="s">
        <v>40</v>
      </c>
      <c r="B22" s="560"/>
      <c r="C22" s="27">
        <v>12.81</v>
      </c>
      <c r="D22" s="28">
        <v>1641</v>
      </c>
      <c r="E22" s="16">
        <f t="shared" si="0"/>
        <v>128.10304449648712</v>
      </c>
      <c r="F22" s="17">
        <f t="shared" si="1"/>
        <v>3</v>
      </c>
      <c r="G22" s="18">
        <v>38.43</v>
      </c>
      <c r="H22" s="19">
        <v>4923</v>
      </c>
      <c r="I22" s="18">
        <v>8</v>
      </c>
      <c r="J22" s="19">
        <v>677</v>
      </c>
      <c r="K22" s="19">
        <v>16530</v>
      </c>
      <c r="L22" s="136">
        <v>15720</v>
      </c>
      <c r="M22" s="20" t="s">
        <v>8</v>
      </c>
      <c r="N22" s="21">
        <f t="shared" si="2"/>
        <v>7.2717872968980801</v>
      </c>
      <c r="O22" s="22">
        <f t="shared" si="3"/>
        <v>24.416543574593796</v>
      </c>
      <c r="P22" s="23">
        <f t="shared" si="4"/>
        <v>1290.3981264637002</v>
      </c>
      <c r="Q22" s="100">
        <f t="shared" si="5"/>
        <v>0.41255332114564292</v>
      </c>
      <c r="R22" s="17">
        <f t="shared" si="6"/>
        <v>3</v>
      </c>
      <c r="S22" s="18">
        <f t="shared" si="7"/>
        <v>38.43</v>
      </c>
      <c r="T22" s="19">
        <f t="shared" si="7"/>
        <v>4923</v>
      </c>
      <c r="U22" s="18">
        <f t="shared" si="7"/>
        <v>8</v>
      </c>
      <c r="V22" s="19">
        <f t="shared" si="7"/>
        <v>677</v>
      </c>
      <c r="W22" s="19">
        <f t="shared" si="7"/>
        <v>16530</v>
      </c>
      <c r="X22" s="66">
        <f t="shared" si="7"/>
        <v>15720</v>
      </c>
      <c r="Y22" s="20" t="s">
        <v>8</v>
      </c>
      <c r="Z22" s="21">
        <f t="shared" si="8"/>
        <v>7.2717872968980801</v>
      </c>
      <c r="AA22" s="22">
        <f t="shared" si="9"/>
        <v>24.416543574593796</v>
      </c>
      <c r="AB22" s="103">
        <f t="shared" si="10"/>
        <v>1290.3981264637002</v>
      </c>
      <c r="AC22" s="106">
        <f t="shared" si="11"/>
        <v>0.41255332114564292</v>
      </c>
      <c r="AF22" s="205">
        <v>1132.7088212334113</v>
      </c>
      <c r="BE22" s="19">
        <v>16450</v>
      </c>
    </row>
    <row r="23" spans="1:57" x14ac:dyDescent="0.25">
      <c r="A23" s="91" t="s">
        <v>41</v>
      </c>
      <c r="B23" s="561"/>
      <c r="C23" s="54">
        <v>2.2200000000000002</v>
      </c>
      <c r="D23" s="55">
        <v>277</v>
      </c>
      <c r="E23" s="56">
        <f t="shared" si="0"/>
        <v>124.77477477477477</v>
      </c>
      <c r="F23" s="57">
        <f t="shared" si="1"/>
        <v>3</v>
      </c>
      <c r="G23" s="6">
        <v>6.66</v>
      </c>
      <c r="H23" s="5">
        <v>831</v>
      </c>
      <c r="I23" s="6">
        <v>3</v>
      </c>
      <c r="J23" s="5">
        <v>166</v>
      </c>
      <c r="K23" s="5">
        <v>4120</v>
      </c>
      <c r="L23" s="137">
        <v>3920</v>
      </c>
      <c r="M23" s="49" t="s">
        <v>8</v>
      </c>
      <c r="N23" s="60">
        <f t="shared" si="2"/>
        <v>5.0060240963855422</v>
      </c>
      <c r="O23" s="61">
        <f t="shared" si="3"/>
        <v>24.819277108433734</v>
      </c>
      <c r="P23" s="62">
        <f t="shared" si="4"/>
        <v>1855.8558558558557</v>
      </c>
      <c r="Q23" s="120">
        <f t="shared" si="5"/>
        <v>0.59927797833935015</v>
      </c>
      <c r="R23" s="57">
        <f t="shared" si="6"/>
        <v>3</v>
      </c>
      <c r="S23" s="118">
        <f t="shared" ref="S23:X45" si="12">G23</f>
        <v>6.66</v>
      </c>
      <c r="T23" s="119">
        <f t="shared" si="12"/>
        <v>831</v>
      </c>
      <c r="U23" s="118">
        <f t="shared" si="12"/>
        <v>3</v>
      </c>
      <c r="V23" s="119">
        <f t="shared" si="12"/>
        <v>166</v>
      </c>
      <c r="W23" s="119">
        <f t="shared" si="12"/>
        <v>4120</v>
      </c>
      <c r="X23" s="66">
        <f t="shared" si="12"/>
        <v>3920</v>
      </c>
      <c r="Y23" s="121" t="s">
        <v>8</v>
      </c>
      <c r="Z23" s="21">
        <f t="shared" si="8"/>
        <v>5.0060240963855422</v>
      </c>
      <c r="AA23" s="22">
        <f t="shared" si="9"/>
        <v>24.819277108433734</v>
      </c>
      <c r="AB23" s="103">
        <f t="shared" si="10"/>
        <v>1855.8558558558557</v>
      </c>
      <c r="AC23" s="106">
        <f t="shared" si="11"/>
        <v>0.59927797833935015</v>
      </c>
      <c r="AF23" s="205">
        <v>1481.9819819819818</v>
      </c>
      <c r="BE23" s="5">
        <v>4100</v>
      </c>
    </row>
    <row r="24" spans="1:57" x14ac:dyDescent="0.25">
      <c r="A24" s="92" t="s">
        <v>24</v>
      </c>
      <c r="B24" s="44"/>
      <c r="C24" s="45">
        <f t="shared" ref="C24:D24" si="13">SUM(C7:C23)</f>
        <v>285.72000000000003</v>
      </c>
      <c r="D24" s="46">
        <f t="shared" si="13"/>
        <v>35846</v>
      </c>
      <c r="E24" s="80">
        <f t="shared" si="0"/>
        <v>125.45849083018338</v>
      </c>
      <c r="F24" s="73"/>
      <c r="G24" s="45">
        <f t="shared" ref="G24:L24" si="14">SUM(G7:G23)</f>
        <v>855.35999999999979</v>
      </c>
      <c r="H24" s="46">
        <f t="shared" si="14"/>
        <v>107176</v>
      </c>
      <c r="I24" s="45">
        <f t="shared" si="14"/>
        <v>214</v>
      </c>
      <c r="J24" s="46">
        <f t="shared" si="14"/>
        <v>16586</v>
      </c>
      <c r="K24" s="46">
        <f t="shared" si="14"/>
        <v>423190</v>
      </c>
      <c r="L24" s="46">
        <f t="shared" si="14"/>
        <v>402120</v>
      </c>
      <c r="M24" s="74" t="s">
        <v>8</v>
      </c>
      <c r="N24" s="75">
        <f t="shared" si="2"/>
        <v>6.4618352827686003</v>
      </c>
      <c r="O24" s="76">
        <f t="shared" si="3"/>
        <v>25.514892077655855</v>
      </c>
      <c r="P24" s="77">
        <f t="shared" si="4"/>
        <v>1481.135377292454</v>
      </c>
      <c r="Q24" s="101">
        <f>J24/D24</f>
        <v>0.46270155665904145</v>
      </c>
      <c r="R24" s="73"/>
      <c r="S24" s="45">
        <f t="shared" ref="S24:X24" si="15">SUM(S7:S23)</f>
        <v>855.35999999999979</v>
      </c>
      <c r="T24" s="46">
        <f t="shared" si="15"/>
        <v>107176</v>
      </c>
      <c r="U24" s="45">
        <f t="shared" si="15"/>
        <v>214</v>
      </c>
      <c r="V24" s="46">
        <f t="shared" si="15"/>
        <v>16586</v>
      </c>
      <c r="W24" s="46">
        <f t="shared" si="15"/>
        <v>423190</v>
      </c>
      <c r="X24" s="46">
        <f t="shared" si="15"/>
        <v>402120</v>
      </c>
      <c r="Y24" s="74" t="s">
        <v>8</v>
      </c>
      <c r="Z24" s="75">
        <f t="shared" si="8"/>
        <v>6.4618352827686003</v>
      </c>
      <c r="AA24" s="76">
        <f t="shared" si="9"/>
        <v>25.514892077655855</v>
      </c>
      <c r="AB24" s="112">
        <f t="shared" si="10"/>
        <v>1481.135377292454</v>
      </c>
      <c r="AC24" s="107">
        <f>V24/D24</f>
        <v>0.46270155665904145</v>
      </c>
      <c r="AF24" s="205"/>
      <c r="BE24" s="46">
        <f t="shared" ref="BE24" si="16">SUM(BE7:BE23)</f>
        <v>421080</v>
      </c>
    </row>
    <row r="25" spans="1:57" x14ac:dyDescent="0.25">
      <c r="A25" s="133" t="s">
        <v>42</v>
      </c>
      <c r="B25" s="562">
        <v>1998</v>
      </c>
      <c r="C25" s="27">
        <v>19.739999999999998</v>
      </c>
      <c r="D25" s="28">
        <v>2490</v>
      </c>
      <c r="E25" s="16">
        <f t="shared" si="0"/>
        <v>126.13981762917935</v>
      </c>
      <c r="F25" s="17">
        <f t="shared" ref="F25" si="17">G25/C25</f>
        <v>3</v>
      </c>
      <c r="G25" s="18">
        <v>59.22</v>
      </c>
      <c r="H25" s="19">
        <v>7470</v>
      </c>
      <c r="I25" s="18">
        <v>16</v>
      </c>
      <c r="J25" s="19">
        <v>1188</v>
      </c>
      <c r="K25" s="19">
        <v>30260</v>
      </c>
      <c r="L25" s="136">
        <v>28730</v>
      </c>
      <c r="M25" s="20" t="s">
        <v>8</v>
      </c>
      <c r="N25" s="21">
        <f t="shared" si="2"/>
        <v>6.2878787878787881</v>
      </c>
      <c r="O25" s="22">
        <f t="shared" si="3"/>
        <v>25.471380471380471</v>
      </c>
      <c r="P25" s="23">
        <f t="shared" si="4"/>
        <v>1532.9280648429585</v>
      </c>
      <c r="Q25" s="100">
        <f t="shared" ref="Q25:Q35" si="18">J25/D25</f>
        <v>0.47710843373493977</v>
      </c>
      <c r="R25" s="17">
        <f t="shared" ref="R25:R35" si="19">S25/C25</f>
        <v>3</v>
      </c>
      <c r="S25" s="18">
        <f t="shared" ref="S25:X35" si="20">G25</f>
        <v>59.22</v>
      </c>
      <c r="T25" s="19">
        <f t="shared" si="20"/>
        <v>7470</v>
      </c>
      <c r="U25" s="18">
        <f t="shared" si="20"/>
        <v>16</v>
      </c>
      <c r="V25" s="19">
        <f t="shared" si="20"/>
        <v>1188</v>
      </c>
      <c r="W25" s="19">
        <f t="shared" si="20"/>
        <v>30260</v>
      </c>
      <c r="X25" s="19">
        <f t="shared" si="20"/>
        <v>28730</v>
      </c>
      <c r="Y25" s="20" t="s">
        <v>8</v>
      </c>
      <c r="Z25" s="21">
        <f t="shared" si="8"/>
        <v>6.2878787878787881</v>
      </c>
      <c r="AA25" s="22">
        <f t="shared" si="9"/>
        <v>25.471380471380471</v>
      </c>
      <c r="AB25" s="103">
        <f t="shared" si="10"/>
        <v>1532.9280648429585</v>
      </c>
      <c r="AC25" s="106">
        <f t="shared" ref="AC25:AC35" si="21">V25/D25</f>
        <v>0.47710843373493977</v>
      </c>
      <c r="AF25" s="205">
        <v>2078.0141843971633</v>
      </c>
      <c r="BE25" s="19">
        <v>30160</v>
      </c>
    </row>
    <row r="26" spans="1:57" x14ac:dyDescent="0.25">
      <c r="A26" s="89" t="s">
        <v>43</v>
      </c>
      <c r="B26" s="563"/>
      <c r="C26" s="78">
        <v>22.16</v>
      </c>
      <c r="D26" s="79">
        <v>2704</v>
      </c>
      <c r="E26" s="63">
        <f t="shared" si="0"/>
        <v>122.02166064981949</v>
      </c>
      <c r="F26" s="64">
        <f t="shared" si="1"/>
        <v>2.1805054151624548</v>
      </c>
      <c r="G26" s="18">
        <v>48.32</v>
      </c>
      <c r="H26" s="19">
        <v>5914</v>
      </c>
      <c r="I26" s="301">
        <v>13</v>
      </c>
      <c r="J26" s="19">
        <v>940</v>
      </c>
      <c r="K26" s="19">
        <v>22820</v>
      </c>
      <c r="L26" s="135">
        <v>21720</v>
      </c>
      <c r="M26" s="67" t="s">
        <v>8</v>
      </c>
      <c r="N26" s="68">
        <f t="shared" si="2"/>
        <v>6.2914893617021272</v>
      </c>
      <c r="O26" s="69">
        <f t="shared" si="3"/>
        <v>24.276595744680851</v>
      </c>
      <c r="P26" s="70">
        <f t="shared" si="4"/>
        <v>1029.783393501805</v>
      </c>
      <c r="Q26" s="100">
        <f t="shared" si="18"/>
        <v>0.34763313609467456</v>
      </c>
      <c r="R26" s="64">
        <f t="shared" si="19"/>
        <v>2.1805054151624548</v>
      </c>
      <c r="S26" s="65">
        <f t="shared" si="12"/>
        <v>48.32</v>
      </c>
      <c r="T26" s="66">
        <f t="shared" si="12"/>
        <v>5914</v>
      </c>
      <c r="U26" s="65">
        <f t="shared" si="12"/>
        <v>13</v>
      </c>
      <c r="V26" s="66">
        <f t="shared" si="12"/>
        <v>940</v>
      </c>
      <c r="W26" s="66">
        <f t="shared" si="12"/>
        <v>22820</v>
      </c>
      <c r="X26" s="19">
        <f t="shared" si="20"/>
        <v>21720</v>
      </c>
      <c r="Y26" s="67" t="s">
        <v>8</v>
      </c>
      <c r="Z26" s="21">
        <f t="shared" si="8"/>
        <v>6.2914893617021272</v>
      </c>
      <c r="AA26" s="22">
        <f t="shared" si="9"/>
        <v>24.276595744680851</v>
      </c>
      <c r="AB26" s="103">
        <f t="shared" si="10"/>
        <v>1029.783393501805</v>
      </c>
      <c r="AC26" s="106">
        <f t="shared" si="21"/>
        <v>0.34763313609467456</v>
      </c>
      <c r="AF26" s="205">
        <v>2125</v>
      </c>
      <c r="BE26" s="19">
        <v>22710</v>
      </c>
    </row>
    <row r="27" spans="1:57" x14ac:dyDescent="0.25">
      <c r="A27" s="90" t="s">
        <v>44</v>
      </c>
      <c r="B27" s="563"/>
      <c r="C27" s="27">
        <v>13.09</v>
      </c>
      <c r="D27" s="28">
        <v>1517</v>
      </c>
      <c r="E27" s="16">
        <f t="shared" si="0"/>
        <v>115.88999236058059</v>
      </c>
      <c r="F27" s="17">
        <f t="shared" si="1"/>
        <v>2.3819709702062641</v>
      </c>
      <c r="G27" s="18">
        <v>31.18</v>
      </c>
      <c r="H27" s="19">
        <v>3618</v>
      </c>
      <c r="I27" s="18">
        <v>8</v>
      </c>
      <c r="J27" s="19">
        <v>650</v>
      </c>
      <c r="K27" s="19">
        <v>15670</v>
      </c>
      <c r="L27" s="136">
        <v>14810</v>
      </c>
      <c r="M27" s="20" t="s">
        <v>8</v>
      </c>
      <c r="N27" s="21">
        <f t="shared" si="2"/>
        <v>5.5661538461538465</v>
      </c>
      <c r="O27" s="22">
        <f t="shared" si="3"/>
        <v>24.107692307692307</v>
      </c>
      <c r="P27" s="23">
        <f t="shared" si="4"/>
        <v>1197.0970206264324</v>
      </c>
      <c r="Q27" s="100">
        <f t="shared" si="18"/>
        <v>0.42847725774555045</v>
      </c>
      <c r="R27" s="17">
        <f t="shared" si="19"/>
        <v>2.3819709702062641</v>
      </c>
      <c r="S27" s="18">
        <f t="shared" si="12"/>
        <v>31.18</v>
      </c>
      <c r="T27" s="19">
        <f t="shared" si="12"/>
        <v>3618</v>
      </c>
      <c r="U27" s="18">
        <f t="shared" si="12"/>
        <v>8</v>
      </c>
      <c r="V27" s="19">
        <f t="shared" si="12"/>
        <v>650</v>
      </c>
      <c r="W27" s="19">
        <f t="shared" si="12"/>
        <v>15670</v>
      </c>
      <c r="X27" s="19">
        <f t="shared" si="20"/>
        <v>14810</v>
      </c>
      <c r="Y27" s="20" t="s">
        <v>8</v>
      </c>
      <c r="Z27" s="21">
        <f t="shared" si="8"/>
        <v>5.5661538461538465</v>
      </c>
      <c r="AA27" s="22">
        <f t="shared" si="9"/>
        <v>24.107692307692307</v>
      </c>
      <c r="AB27" s="103">
        <f t="shared" si="10"/>
        <v>1197.0970206264324</v>
      </c>
      <c r="AC27" s="106">
        <f t="shared" si="21"/>
        <v>0.42847725774555045</v>
      </c>
      <c r="AF27" s="205">
        <v>2117.6470588235293</v>
      </c>
      <c r="BE27" s="19">
        <v>15590</v>
      </c>
    </row>
    <row r="28" spans="1:57" x14ac:dyDescent="0.25">
      <c r="A28" s="90" t="s">
        <v>45</v>
      </c>
      <c r="B28" s="563"/>
      <c r="C28" s="27">
        <v>16.28</v>
      </c>
      <c r="D28" s="28">
        <v>1976</v>
      </c>
      <c r="E28" s="16">
        <f t="shared" si="0"/>
        <v>121.37592137592137</v>
      </c>
      <c r="F28" s="17">
        <f t="shared" si="1"/>
        <v>3</v>
      </c>
      <c r="G28" s="18">
        <v>48.84</v>
      </c>
      <c r="H28" s="19">
        <v>5928</v>
      </c>
      <c r="I28" s="18">
        <v>13</v>
      </c>
      <c r="J28" s="19">
        <v>830</v>
      </c>
      <c r="K28" s="19">
        <v>20900</v>
      </c>
      <c r="L28" s="136">
        <v>19830</v>
      </c>
      <c r="M28" s="20" t="s">
        <v>8</v>
      </c>
      <c r="N28" s="21">
        <f t="shared" si="2"/>
        <v>7.1421686746987953</v>
      </c>
      <c r="O28" s="22">
        <f t="shared" si="3"/>
        <v>25.180722891566266</v>
      </c>
      <c r="P28" s="23">
        <f t="shared" si="4"/>
        <v>1283.7837837837837</v>
      </c>
      <c r="Q28" s="100">
        <f t="shared" si="18"/>
        <v>0.42004048582995951</v>
      </c>
      <c r="R28" s="17">
        <f t="shared" si="19"/>
        <v>3</v>
      </c>
      <c r="S28" s="18">
        <f t="shared" si="12"/>
        <v>48.84</v>
      </c>
      <c r="T28" s="19">
        <f t="shared" si="12"/>
        <v>5928</v>
      </c>
      <c r="U28" s="18">
        <f t="shared" si="12"/>
        <v>13</v>
      </c>
      <c r="V28" s="19">
        <f t="shared" si="12"/>
        <v>830</v>
      </c>
      <c r="W28" s="19">
        <f t="shared" si="12"/>
        <v>20900</v>
      </c>
      <c r="X28" s="19">
        <f t="shared" si="20"/>
        <v>19830</v>
      </c>
      <c r="Y28" s="20" t="s">
        <v>8</v>
      </c>
      <c r="Z28" s="21">
        <f t="shared" si="8"/>
        <v>7.1421686746987953</v>
      </c>
      <c r="AA28" s="22">
        <f t="shared" si="9"/>
        <v>25.180722891566266</v>
      </c>
      <c r="AB28" s="103">
        <f t="shared" si="10"/>
        <v>1283.7837837837837</v>
      </c>
      <c r="AC28" s="106">
        <f t="shared" si="21"/>
        <v>0.42004048582995951</v>
      </c>
      <c r="AF28" s="205">
        <v>1156.0196560196559</v>
      </c>
      <c r="BE28" s="19">
        <v>20800</v>
      </c>
    </row>
    <row r="29" spans="1:57" x14ac:dyDescent="0.25">
      <c r="A29" s="90" t="s">
        <v>46</v>
      </c>
      <c r="B29" s="563"/>
      <c r="C29" s="27">
        <v>18.239999999999998</v>
      </c>
      <c r="D29" s="28">
        <v>2461</v>
      </c>
      <c r="E29" s="16">
        <f t="shared" si="0"/>
        <v>134.9232456140351</v>
      </c>
      <c r="F29" s="17">
        <f t="shared" si="1"/>
        <v>2.1918859649122808</v>
      </c>
      <c r="G29" s="18">
        <v>39.979999999999997</v>
      </c>
      <c r="H29" s="19">
        <v>5394</v>
      </c>
      <c r="I29" s="301">
        <v>11</v>
      </c>
      <c r="J29" s="19">
        <v>738</v>
      </c>
      <c r="K29" s="19">
        <v>19530</v>
      </c>
      <c r="L29" s="136">
        <v>18590</v>
      </c>
      <c r="M29" s="20" t="s">
        <v>8</v>
      </c>
      <c r="N29" s="21">
        <f t="shared" si="2"/>
        <v>7.308943089430894</v>
      </c>
      <c r="O29" s="22">
        <f t="shared" si="3"/>
        <v>26.463414634146343</v>
      </c>
      <c r="P29" s="23">
        <f t="shared" si="4"/>
        <v>1070.7236842105265</v>
      </c>
      <c r="Q29" s="100">
        <f t="shared" si="18"/>
        <v>0.29987809833401058</v>
      </c>
      <c r="R29" s="17">
        <f t="shared" si="19"/>
        <v>2.1918859649122808</v>
      </c>
      <c r="S29" s="18">
        <f t="shared" si="12"/>
        <v>39.979999999999997</v>
      </c>
      <c r="T29" s="19">
        <f t="shared" si="12"/>
        <v>5394</v>
      </c>
      <c r="U29" s="18">
        <f t="shared" si="12"/>
        <v>11</v>
      </c>
      <c r="V29" s="19">
        <f t="shared" si="12"/>
        <v>738</v>
      </c>
      <c r="W29" s="19">
        <f t="shared" si="12"/>
        <v>19530</v>
      </c>
      <c r="X29" s="19">
        <f t="shared" si="20"/>
        <v>18590</v>
      </c>
      <c r="Y29" s="20" t="s">
        <v>8</v>
      </c>
      <c r="Z29" s="21">
        <f t="shared" si="8"/>
        <v>7.308943089430894</v>
      </c>
      <c r="AA29" s="22">
        <f t="shared" si="9"/>
        <v>26.463414634146343</v>
      </c>
      <c r="AB29" s="103">
        <f t="shared" si="10"/>
        <v>1070.7236842105265</v>
      </c>
      <c r="AC29" s="106">
        <f t="shared" si="21"/>
        <v>0.29987809833401058</v>
      </c>
      <c r="AF29" s="205">
        <v>1947.9166666666667</v>
      </c>
      <c r="BE29" s="19">
        <v>19430</v>
      </c>
    </row>
    <row r="30" spans="1:57" x14ac:dyDescent="0.25">
      <c r="A30" s="90" t="s">
        <v>47</v>
      </c>
      <c r="B30" s="563"/>
      <c r="C30" s="27">
        <v>16.23</v>
      </c>
      <c r="D30" s="28">
        <v>2246</v>
      </c>
      <c r="E30" s="16">
        <f t="shared" si="0"/>
        <v>138.38570548367221</v>
      </c>
      <c r="F30" s="17">
        <f t="shared" si="1"/>
        <v>2.1232285890326557</v>
      </c>
      <c r="G30" s="18">
        <v>34.46</v>
      </c>
      <c r="H30" s="19">
        <v>4779</v>
      </c>
      <c r="I30" s="301">
        <v>10</v>
      </c>
      <c r="J30" s="19">
        <v>664</v>
      </c>
      <c r="K30" s="19">
        <v>16630</v>
      </c>
      <c r="L30" s="136">
        <v>15830</v>
      </c>
      <c r="M30" s="20" t="s">
        <v>8</v>
      </c>
      <c r="N30" s="21">
        <f t="shared" si="2"/>
        <v>7.197289156626506</v>
      </c>
      <c r="O30" s="22">
        <f t="shared" si="3"/>
        <v>25.045180722891565</v>
      </c>
      <c r="P30" s="23">
        <f t="shared" si="4"/>
        <v>1024.6457178065311</v>
      </c>
      <c r="Q30" s="100">
        <f t="shared" si="18"/>
        <v>0.29563668744434551</v>
      </c>
      <c r="R30" s="17">
        <f t="shared" si="19"/>
        <v>2.1232285890326557</v>
      </c>
      <c r="S30" s="18">
        <f t="shared" si="12"/>
        <v>34.46</v>
      </c>
      <c r="T30" s="19">
        <f t="shared" si="12"/>
        <v>4779</v>
      </c>
      <c r="U30" s="18">
        <f t="shared" si="12"/>
        <v>10</v>
      </c>
      <c r="V30" s="19">
        <f t="shared" si="12"/>
        <v>664</v>
      </c>
      <c r="W30" s="19">
        <f t="shared" si="12"/>
        <v>16630</v>
      </c>
      <c r="X30" s="19">
        <f t="shared" si="20"/>
        <v>15830</v>
      </c>
      <c r="Y30" s="20" t="s">
        <v>8</v>
      </c>
      <c r="Z30" s="21">
        <f t="shared" si="8"/>
        <v>7.197289156626506</v>
      </c>
      <c r="AA30" s="22">
        <f t="shared" si="9"/>
        <v>25.045180722891565</v>
      </c>
      <c r="AB30" s="103">
        <f t="shared" si="10"/>
        <v>1024.6457178065311</v>
      </c>
      <c r="AC30" s="106">
        <f t="shared" si="21"/>
        <v>0.29563668744434551</v>
      </c>
      <c r="AF30" s="221">
        <v>2311.1521873074553</v>
      </c>
      <c r="BE30" s="19">
        <v>16550</v>
      </c>
    </row>
    <row r="31" spans="1:57" x14ac:dyDescent="0.25">
      <c r="A31" s="90" t="s">
        <v>48</v>
      </c>
      <c r="B31" s="563"/>
      <c r="C31" s="27">
        <v>3.23</v>
      </c>
      <c r="D31" s="28">
        <v>402</v>
      </c>
      <c r="E31" s="16">
        <f t="shared" si="0"/>
        <v>124.45820433436532</v>
      </c>
      <c r="F31" s="17">
        <f t="shared" si="1"/>
        <v>2</v>
      </c>
      <c r="G31" s="18">
        <v>6.46</v>
      </c>
      <c r="H31" s="19">
        <v>804</v>
      </c>
      <c r="I31" s="301">
        <v>2</v>
      </c>
      <c r="J31" s="19">
        <v>160</v>
      </c>
      <c r="K31" s="19">
        <v>4080</v>
      </c>
      <c r="L31" s="136">
        <v>3880</v>
      </c>
      <c r="M31" s="20" t="s">
        <v>8</v>
      </c>
      <c r="N31" s="21">
        <f t="shared" si="2"/>
        <v>5.0250000000000004</v>
      </c>
      <c r="O31" s="22">
        <f t="shared" si="3"/>
        <v>25.5</v>
      </c>
      <c r="P31" s="23">
        <f t="shared" si="4"/>
        <v>1263.1578947368421</v>
      </c>
      <c r="Q31" s="100">
        <f t="shared" si="18"/>
        <v>0.39800995024875624</v>
      </c>
      <c r="R31" s="17">
        <f t="shared" si="19"/>
        <v>2</v>
      </c>
      <c r="S31" s="18">
        <f t="shared" si="12"/>
        <v>6.46</v>
      </c>
      <c r="T31" s="19">
        <f t="shared" si="12"/>
        <v>804</v>
      </c>
      <c r="U31" s="18">
        <f t="shared" si="12"/>
        <v>2</v>
      </c>
      <c r="V31" s="19">
        <f t="shared" si="12"/>
        <v>160</v>
      </c>
      <c r="W31" s="19">
        <f t="shared" si="12"/>
        <v>4080</v>
      </c>
      <c r="X31" s="19">
        <f t="shared" si="20"/>
        <v>3880</v>
      </c>
      <c r="Y31" s="20" t="s">
        <v>8</v>
      </c>
      <c r="Z31" s="21">
        <f t="shared" si="8"/>
        <v>5.0250000000000004</v>
      </c>
      <c r="AA31" s="22">
        <f t="shared" si="9"/>
        <v>25.5</v>
      </c>
      <c r="AB31" s="103">
        <f t="shared" si="10"/>
        <v>1263.1578947368421</v>
      </c>
      <c r="AC31" s="106">
        <f t="shared" si="21"/>
        <v>0.39800995024875624</v>
      </c>
      <c r="AF31" s="205">
        <v>2139.3188854489163</v>
      </c>
      <c r="BE31" s="19">
        <v>4060</v>
      </c>
    </row>
    <row r="32" spans="1:57" x14ac:dyDescent="0.25">
      <c r="A32" s="90" t="s">
        <v>49</v>
      </c>
      <c r="B32" s="563"/>
      <c r="C32" s="27">
        <v>8.82</v>
      </c>
      <c r="D32" s="28">
        <v>1152</v>
      </c>
      <c r="E32" s="16">
        <f t="shared" si="0"/>
        <v>130.61224489795919</v>
      </c>
      <c r="F32" s="17">
        <f t="shared" si="1"/>
        <v>2.2494331065759638</v>
      </c>
      <c r="G32" s="18">
        <v>19.84</v>
      </c>
      <c r="H32" s="19">
        <v>2591</v>
      </c>
      <c r="I32" s="301">
        <v>5</v>
      </c>
      <c r="J32" s="19">
        <v>253</v>
      </c>
      <c r="K32" s="19">
        <v>6580</v>
      </c>
      <c r="L32" s="136">
        <v>6260</v>
      </c>
      <c r="M32" s="20" t="s">
        <v>8</v>
      </c>
      <c r="N32" s="21">
        <f t="shared" si="2"/>
        <v>10.24110671936759</v>
      </c>
      <c r="O32" s="22">
        <f t="shared" si="3"/>
        <v>26.007905138339922</v>
      </c>
      <c r="P32" s="245">
        <f t="shared" si="4"/>
        <v>746.03174603174602</v>
      </c>
      <c r="Q32" s="100">
        <f t="shared" si="18"/>
        <v>0.21961805555555555</v>
      </c>
      <c r="R32" s="17">
        <f t="shared" si="19"/>
        <v>2.2494331065759638</v>
      </c>
      <c r="S32" s="18">
        <f t="shared" si="12"/>
        <v>19.84</v>
      </c>
      <c r="T32" s="19">
        <f t="shared" si="12"/>
        <v>2591</v>
      </c>
      <c r="U32" s="18">
        <f t="shared" si="12"/>
        <v>5</v>
      </c>
      <c r="V32" s="19">
        <f t="shared" si="12"/>
        <v>253</v>
      </c>
      <c r="W32" s="19">
        <f t="shared" si="12"/>
        <v>6580</v>
      </c>
      <c r="X32" s="19">
        <f t="shared" si="20"/>
        <v>6260</v>
      </c>
      <c r="Y32" s="20" t="s">
        <v>8</v>
      </c>
      <c r="Z32" s="21">
        <f t="shared" si="8"/>
        <v>10.24110671936759</v>
      </c>
      <c r="AA32" s="22">
        <f t="shared" si="9"/>
        <v>26.007905138339922</v>
      </c>
      <c r="AB32" s="103">
        <f t="shared" si="10"/>
        <v>746.03174603174602</v>
      </c>
      <c r="AC32" s="106">
        <f t="shared" si="21"/>
        <v>0.21961805555555555</v>
      </c>
      <c r="AF32" s="205">
        <v>1598.6394557823128</v>
      </c>
      <c r="BE32" s="19">
        <v>6550</v>
      </c>
    </row>
    <row r="33" spans="1:57" x14ac:dyDescent="0.25">
      <c r="A33" s="90" t="s">
        <v>50</v>
      </c>
      <c r="B33" s="563"/>
      <c r="C33" s="27">
        <v>11.54</v>
      </c>
      <c r="D33" s="28">
        <v>1448</v>
      </c>
      <c r="E33" s="16">
        <f t="shared" si="0"/>
        <v>125.47660311958407</v>
      </c>
      <c r="F33" s="17">
        <f t="shared" si="1"/>
        <v>3</v>
      </c>
      <c r="G33" s="18">
        <v>34.619999999999997</v>
      </c>
      <c r="H33" s="19">
        <v>4344</v>
      </c>
      <c r="I33" s="18">
        <v>9</v>
      </c>
      <c r="J33" s="19">
        <v>645</v>
      </c>
      <c r="K33" s="19">
        <v>17110</v>
      </c>
      <c r="L33" s="136">
        <v>16280</v>
      </c>
      <c r="M33" s="20" t="s">
        <v>8</v>
      </c>
      <c r="N33" s="21">
        <f t="shared" si="2"/>
        <v>6.7348837209302328</v>
      </c>
      <c r="O33" s="22">
        <f t="shared" si="3"/>
        <v>26.527131782945737</v>
      </c>
      <c r="P33" s="23">
        <f t="shared" si="4"/>
        <v>1482.6689774696708</v>
      </c>
      <c r="Q33" s="100">
        <f t="shared" si="18"/>
        <v>0.44544198895027626</v>
      </c>
      <c r="R33" s="17">
        <f t="shared" si="19"/>
        <v>3</v>
      </c>
      <c r="S33" s="18">
        <f t="shared" si="12"/>
        <v>34.619999999999997</v>
      </c>
      <c r="T33" s="19">
        <f t="shared" si="12"/>
        <v>4344</v>
      </c>
      <c r="U33" s="18">
        <f t="shared" si="12"/>
        <v>9</v>
      </c>
      <c r="V33" s="19">
        <f t="shared" si="12"/>
        <v>645</v>
      </c>
      <c r="W33" s="19">
        <f t="shared" si="12"/>
        <v>17110</v>
      </c>
      <c r="X33" s="19">
        <f t="shared" si="20"/>
        <v>16280</v>
      </c>
      <c r="Y33" s="20" t="s">
        <v>8</v>
      </c>
      <c r="Z33" s="21">
        <f t="shared" si="8"/>
        <v>6.7348837209302328</v>
      </c>
      <c r="AA33" s="22">
        <f t="shared" si="9"/>
        <v>26.527131782945737</v>
      </c>
      <c r="AB33" s="103">
        <f t="shared" si="10"/>
        <v>1482.6689774696708</v>
      </c>
      <c r="AC33" s="106">
        <f t="shared" si="21"/>
        <v>0.44544198895027626</v>
      </c>
      <c r="AF33" s="205">
        <v>1139.5147313691509</v>
      </c>
      <c r="BE33" s="19">
        <v>17030</v>
      </c>
    </row>
    <row r="34" spans="1:57" x14ac:dyDescent="0.25">
      <c r="A34" s="90" t="s">
        <v>51</v>
      </c>
      <c r="B34" s="563"/>
      <c r="C34" s="27">
        <v>19.36</v>
      </c>
      <c r="D34" s="28">
        <v>2441</v>
      </c>
      <c r="E34" s="16">
        <f t="shared" si="0"/>
        <v>126.08471074380165</v>
      </c>
      <c r="F34" s="17">
        <f t="shared" si="1"/>
        <v>3</v>
      </c>
      <c r="G34" s="18">
        <v>58.08</v>
      </c>
      <c r="H34" s="19">
        <v>7323</v>
      </c>
      <c r="I34" s="18">
        <v>14</v>
      </c>
      <c r="J34" s="19">
        <v>1034</v>
      </c>
      <c r="K34" s="19">
        <v>25830</v>
      </c>
      <c r="L34" s="136">
        <v>24580</v>
      </c>
      <c r="M34" s="20" t="s">
        <v>8</v>
      </c>
      <c r="N34" s="21">
        <f t="shared" si="2"/>
        <v>7.0822050290135392</v>
      </c>
      <c r="O34" s="22">
        <f t="shared" si="3"/>
        <v>24.98065764023211</v>
      </c>
      <c r="P34" s="23">
        <f t="shared" si="4"/>
        <v>1334.1942148760331</v>
      </c>
      <c r="Q34" s="100">
        <f t="shared" si="18"/>
        <v>0.42359688652191724</v>
      </c>
      <c r="R34" s="17">
        <f t="shared" si="19"/>
        <v>3</v>
      </c>
      <c r="S34" s="18">
        <f t="shared" si="12"/>
        <v>58.08</v>
      </c>
      <c r="T34" s="19">
        <f t="shared" si="12"/>
        <v>7323</v>
      </c>
      <c r="U34" s="18">
        <f t="shared" si="12"/>
        <v>14</v>
      </c>
      <c r="V34" s="19">
        <f t="shared" si="12"/>
        <v>1034</v>
      </c>
      <c r="W34" s="19">
        <f t="shared" si="12"/>
        <v>25830</v>
      </c>
      <c r="X34" s="19">
        <f t="shared" si="20"/>
        <v>24580</v>
      </c>
      <c r="Y34" s="20" t="s">
        <v>8</v>
      </c>
      <c r="Z34" s="21">
        <f t="shared" si="8"/>
        <v>7.0822050290135392</v>
      </c>
      <c r="AA34" s="22">
        <f t="shared" si="9"/>
        <v>24.98065764023211</v>
      </c>
      <c r="AB34" s="103">
        <f t="shared" si="10"/>
        <v>1334.1942148760331</v>
      </c>
      <c r="AC34" s="106">
        <f t="shared" si="21"/>
        <v>0.42359688652191724</v>
      </c>
      <c r="AF34" s="205">
        <v>1069.2148760330579</v>
      </c>
      <c r="BE34" s="19">
        <v>25700</v>
      </c>
    </row>
    <row r="35" spans="1:57" x14ac:dyDescent="0.25">
      <c r="A35" s="94" t="s">
        <v>52</v>
      </c>
      <c r="B35" s="564"/>
      <c r="C35" s="29">
        <v>16.18</v>
      </c>
      <c r="D35" s="30">
        <v>2228</v>
      </c>
      <c r="E35" s="32">
        <f t="shared" si="0"/>
        <v>137.7008652657602</v>
      </c>
      <c r="F35" s="33">
        <f t="shared" si="1"/>
        <v>3</v>
      </c>
      <c r="G35" s="58">
        <v>48.54</v>
      </c>
      <c r="H35" s="59">
        <v>6684</v>
      </c>
      <c r="I35" s="58">
        <v>13</v>
      </c>
      <c r="J35" s="59">
        <v>838</v>
      </c>
      <c r="K35" s="59">
        <v>20170</v>
      </c>
      <c r="L35" s="139">
        <v>19190</v>
      </c>
      <c r="M35" s="36" t="s">
        <v>8</v>
      </c>
      <c r="N35" s="37">
        <f t="shared" si="2"/>
        <v>7.9761336515513124</v>
      </c>
      <c r="O35" s="38">
        <f t="shared" si="3"/>
        <v>24.069212410501194</v>
      </c>
      <c r="P35" s="39">
        <f t="shared" si="4"/>
        <v>1246.6007416563659</v>
      </c>
      <c r="Q35" s="100">
        <f t="shared" si="18"/>
        <v>0.37612208258527829</v>
      </c>
      <c r="R35" s="33">
        <f t="shared" si="19"/>
        <v>3</v>
      </c>
      <c r="S35" s="34">
        <f t="shared" si="12"/>
        <v>48.54</v>
      </c>
      <c r="T35" s="35">
        <f t="shared" si="12"/>
        <v>6684</v>
      </c>
      <c r="U35" s="34">
        <f t="shared" si="12"/>
        <v>13</v>
      </c>
      <c r="V35" s="35">
        <f t="shared" si="12"/>
        <v>838</v>
      </c>
      <c r="W35" s="35">
        <f t="shared" si="12"/>
        <v>20170</v>
      </c>
      <c r="X35" s="19">
        <f t="shared" si="20"/>
        <v>19190</v>
      </c>
      <c r="Y35" s="36" t="s">
        <v>8</v>
      </c>
      <c r="Z35" s="21">
        <f t="shared" si="8"/>
        <v>7.9761336515513124</v>
      </c>
      <c r="AA35" s="22">
        <f t="shared" si="9"/>
        <v>24.069212410501194</v>
      </c>
      <c r="AB35" s="103">
        <f t="shared" si="10"/>
        <v>1246.6007416563659</v>
      </c>
      <c r="AC35" s="106">
        <f t="shared" si="21"/>
        <v>0.37612208258527829</v>
      </c>
      <c r="AF35" s="205">
        <v>1122.9913473423981</v>
      </c>
      <c r="BE35" s="59">
        <v>20070</v>
      </c>
    </row>
    <row r="36" spans="1:57" x14ac:dyDescent="0.25">
      <c r="A36" s="92" t="s">
        <v>24</v>
      </c>
      <c r="B36" s="44"/>
      <c r="C36" s="45">
        <f>SUM(C25:C35)</f>
        <v>164.87</v>
      </c>
      <c r="D36" s="46">
        <f>SUM(D25:D35)</f>
        <v>21065</v>
      </c>
      <c r="E36" s="80">
        <f t="shared" si="0"/>
        <v>127.76733183720506</v>
      </c>
      <c r="F36" s="81"/>
      <c r="G36" s="45">
        <f t="shared" ref="G36:L36" si="22">SUM(G25:G35)</f>
        <v>429.53999999999996</v>
      </c>
      <c r="H36" s="46">
        <f t="shared" si="22"/>
        <v>54849</v>
      </c>
      <c r="I36" s="45">
        <f t="shared" si="22"/>
        <v>114</v>
      </c>
      <c r="J36" s="46">
        <f t="shared" si="22"/>
        <v>7940</v>
      </c>
      <c r="K36" s="46">
        <f t="shared" si="22"/>
        <v>199580</v>
      </c>
      <c r="L36" s="46">
        <f t="shared" si="22"/>
        <v>189700</v>
      </c>
      <c r="M36" s="74" t="s">
        <v>8</v>
      </c>
      <c r="N36" s="75">
        <f t="shared" si="2"/>
        <v>6.9079345088161208</v>
      </c>
      <c r="O36" s="76">
        <f t="shared" si="3"/>
        <v>25.136020151133501</v>
      </c>
      <c r="P36" s="77">
        <f t="shared" si="4"/>
        <v>1210.5295080972887</v>
      </c>
      <c r="Q36" s="101">
        <f>J36/D36</f>
        <v>0.37692855447424639</v>
      </c>
      <c r="R36" s="81"/>
      <c r="S36" s="45">
        <f t="shared" ref="S36:X36" si="23">SUM(S25:S35)</f>
        <v>429.53999999999996</v>
      </c>
      <c r="T36" s="46">
        <f t="shared" si="23"/>
        <v>54849</v>
      </c>
      <c r="U36" s="45">
        <f t="shared" si="23"/>
        <v>114</v>
      </c>
      <c r="V36" s="46">
        <f t="shared" si="23"/>
        <v>7940</v>
      </c>
      <c r="W36" s="46">
        <f t="shared" si="23"/>
        <v>199580</v>
      </c>
      <c r="X36" s="46">
        <f t="shared" si="23"/>
        <v>189700</v>
      </c>
      <c r="Y36" s="74" t="s">
        <v>8</v>
      </c>
      <c r="Z36" s="75">
        <f t="shared" si="8"/>
        <v>6.9079345088161208</v>
      </c>
      <c r="AA36" s="76">
        <f t="shared" si="9"/>
        <v>25.136020151133501</v>
      </c>
      <c r="AB36" s="112">
        <f t="shared" si="10"/>
        <v>1210.5295080972887</v>
      </c>
      <c r="AC36" s="107">
        <f>V36/D36</f>
        <v>0.37692855447424639</v>
      </c>
      <c r="AF36" s="205"/>
      <c r="BE36" s="46">
        <f t="shared" ref="BE36" si="24">SUM(BE25:BE35)</f>
        <v>198650</v>
      </c>
    </row>
    <row r="37" spans="1:57" x14ac:dyDescent="0.25">
      <c r="A37" s="117" t="s">
        <v>16</v>
      </c>
      <c r="B37" s="565">
        <v>2005</v>
      </c>
      <c r="C37" s="115">
        <v>5.16</v>
      </c>
      <c r="D37" s="116">
        <v>525</v>
      </c>
      <c r="E37" s="63">
        <f>D37/C37</f>
        <v>101.74418604651163</v>
      </c>
      <c r="F37" s="64">
        <f t="shared" si="1"/>
        <v>2.998062015503876</v>
      </c>
      <c r="G37" s="6">
        <v>15.47</v>
      </c>
      <c r="H37" s="5">
        <v>1575</v>
      </c>
      <c r="I37" s="6">
        <v>3</v>
      </c>
      <c r="J37" s="5">
        <v>260</v>
      </c>
      <c r="K37" s="5">
        <v>5800</v>
      </c>
      <c r="L37" s="137">
        <v>5520</v>
      </c>
      <c r="M37" s="85" t="s">
        <v>8</v>
      </c>
      <c r="N37" s="86">
        <f t="shared" si="2"/>
        <v>6.0576923076923075</v>
      </c>
      <c r="O37" s="87">
        <f t="shared" si="3"/>
        <v>22.307692307692307</v>
      </c>
      <c r="P37" s="70">
        <f>K37/C37</f>
        <v>1124.031007751938</v>
      </c>
      <c r="Q37" s="100">
        <f t="shared" ref="Q37:Q47" si="25">J37/D37</f>
        <v>0.49523809523809526</v>
      </c>
      <c r="R37" s="88">
        <f t="shared" ref="R37:R45" si="26">S37/C37</f>
        <v>2.998062015503876</v>
      </c>
      <c r="S37" s="65">
        <f t="shared" si="12"/>
        <v>15.47</v>
      </c>
      <c r="T37" s="66">
        <f t="shared" si="12"/>
        <v>1575</v>
      </c>
      <c r="U37" s="65">
        <f t="shared" si="12"/>
        <v>3</v>
      </c>
      <c r="V37" s="66">
        <f t="shared" si="12"/>
        <v>260</v>
      </c>
      <c r="W37" s="66">
        <f t="shared" si="12"/>
        <v>5800</v>
      </c>
      <c r="X37" s="66">
        <f t="shared" si="12"/>
        <v>5520</v>
      </c>
      <c r="Y37" s="85" t="s">
        <v>8</v>
      </c>
      <c r="Z37" s="21">
        <f t="shared" si="8"/>
        <v>6.0576923076923075</v>
      </c>
      <c r="AA37" s="22">
        <f t="shared" si="9"/>
        <v>22.307692307692307</v>
      </c>
      <c r="AB37" s="103">
        <f t="shared" si="10"/>
        <v>1124.031007751938</v>
      </c>
      <c r="AC37" s="106">
        <f t="shared" ref="AC37:AC47" si="27">V37/D37</f>
        <v>0.49523809523809526</v>
      </c>
      <c r="AF37" s="205">
        <v>910.85271317829449</v>
      </c>
      <c r="BE37" s="5">
        <v>5770</v>
      </c>
    </row>
    <row r="38" spans="1:57" x14ac:dyDescent="0.25">
      <c r="A38" s="90" t="s">
        <v>53</v>
      </c>
      <c r="B38" s="560"/>
      <c r="C38" s="27">
        <v>11.02</v>
      </c>
      <c r="D38" s="28">
        <v>1426</v>
      </c>
      <c r="E38" s="16">
        <f t="shared" ref="E38:E47" si="28">D38/C38</f>
        <v>129.40108892921961</v>
      </c>
      <c r="F38" s="17">
        <f t="shared" si="1"/>
        <v>3.0000000000000004</v>
      </c>
      <c r="G38" s="18">
        <v>33.06</v>
      </c>
      <c r="H38" s="19">
        <v>4278</v>
      </c>
      <c r="I38" s="18">
        <v>9</v>
      </c>
      <c r="J38" s="19">
        <v>752</v>
      </c>
      <c r="K38" s="19">
        <v>16960</v>
      </c>
      <c r="L38" s="136">
        <v>16140</v>
      </c>
      <c r="M38" s="20" t="s">
        <v>8</v>
      </c>
      <c r="N38" s="21">
        <f t="shared" si="2"/>
        <v>5.6888297872340425</v>
      </c>
      <c r="O38" s="22">
        <f t="shared" si="3"/>
        <v>22.553191489361701</v>
      </c>
      <c r="P38" s="23">
        <f t="shared" ref="P38:P47" si="29">K38/C38</f>
        <v>1539.0199637023595</v>
      </c>
      <c r="Q38" s="100">
        <f t="shared" si="25"/>
        <v>0.52734922861150069</v>
      </c>
      <c r="R38" s="17">
        <f t="shared" si="26"/>
        <v>3.0000000000000004</v>
      </c>
      <c r="S38" s="18">
        <f t="shared" si="12"/>
        <v>33.06</v>
      </c>
      <c r="T38" s="19">
        <f t="shared" si="12"/>
        <v>4278</v>
      </c>
      <c r="U38" s="18">
        <f t="shared" si="12"/>
        <v>9</v>
      </c>
      <c r="V38" s="19">
        <f t="shared" si="12"/>
        <v>752</v>
      </c>
      <c r="W38" s="19">
        <f t="shared" si="12"/>
        <v>16960</v>
      </c>
      <c r="X38" s="66">
        <f t="shared" si="12"/>
        <v>16140</v>
      </c>
      <c r="Y38" s="20" t="s">
        <v>8</v>
      </c>
      <c r="Z38" s="21">
        <f t="shared" si="8"/>
        <v>5.6888297872340425</v>
      </c>
      <c r="AA38" s="22">
        <f t="shared" si="9"/>
        <v>22.553191489361701</v>
      </c>
      <c r="AB38" s="103">
        <f t="shared" si="10"/>
        <v>1539.0199637023595</v>
      </c>
      <c r="AC38" s="106">
        <f t="shared" si="27"/>
        <v>0.52734922861150069</v>
      </c>
      <c r="AF38" s="205">
        <v>1426.4972776769509</v>
      </c>
      <c r="BE38" s="19">
        <v>16880</v>
      </c>
    </row>
    <row r="39" spans="1:57" x14ac:dyDescent="0.25">
      <c r="A39" s="90" t="s">
        <v>54</v>
      </c>
      <c r="B39" s="560"/>
      <c r="C39" s="27">
        <v>4.38</v>
      </c>
      <c r="D39" s="28">
        <v>465</v>
      </c>
      <c r="E39" s="16">
        <f t="shared" si="28"/>
        <v>106.16438356164385</v>
      </c>
      <c r="F39" s="17">
        <f t="shared" si="1"/>
        <v>3</v>
      </c>
      <c r="G39" s="18">
        <v>13.14</v>
      </c>
      <c r="H39" s="19">
        <v>1395</v>
      </c>
      <c r="I39" s="301">
        <v>3</v>
      </c>
      <c r="J39" s="19">
        <v>233</v>
      </c>
      <c r="K39" s="19">
        <v>5140</v>
      </c>
      <c r="L39" s="136">
        <v>4890</v>
      </c>
      <c r="M39" s="20" t="s">
        <v>8</v>
      </c>
      <c r="N39" s="21">
        <f t="shared" si="2"/>
        <v>5.9871244635193133</v>
      </c>
      <c r="O39" s="22">
        <f t="shared" si="3"/>
        <v>22.06008583690987</v>
      </c>
      <c r="P39" s="23">
        <f t="shared" si="29"/>
        <v>1173.5159817351598</v>
      </c>
      <c r="Q39" s="100">
        <f t="shared" si="25"/>
        <v>0.50107526881720432</v>
      </c>
      <c r="R39" s="17">
        <f t="shared" si="26"/>
        <v>3</v>
      </c>
      <c r="S39" s="18">
        <f t="shared" si="12"/>
        <v>13.14</v>
      </c>
      <c r="T39" s="19">
        <f t="shared" si="12"/>
        <v>1395</v>
      </c>
      <c r="U39" s="18">
        <f t="shared" si="12"/>
        <v>3</v>
      </c>
      <c r="V39" s="19">
        <f t="shared" si="12"/>
        <v>233</v>
      </c>
      <c r="W39" s="19">
        <f t="shared" si="12"/>
        <v>5140</v>
      </c>
      <c r="X39" s="66">
        <f t="shared" si="12"/>
        <v>4890</v>
      </c>
      <c r="Y39" s="20" t="s">
        <v>8</v>
      </c>
      <c r="Z39" s="21">
        <f t="shared" si="8"/>
        <v>5.9871244635193133</v>
      </c>
      <c r="AA39" s="22">
        <f t="shared" si="9"/>
        <v>22.06008583690987</v>
      </c>
      <c r="AB39" s="103">
        <f t="shared" si="10"/>
        <v>1173.5159817351598</v>
      </c>
      <c r="AC39" s="106">
        <f t="shared" si="27"/>
        <v>0.50107526881720432</v>
      </c>
      <c r="AF39" s="205">
        <v>1611.8721461187215</v>
      </c>
      <c r="BE39" s="19">
        <v>5110</v>
      </c>
    </row>
    <row r="40" spans="1:57" x14ac:dyDescent="0.25">
      <c r="A40" s="90" t="s">
        <v>17</v>
      </c>
      <c r="B40" s="560"/>
      <c r="C40" s="27">
        <v>9.39</v>
      </c>
      <c r="D40" s="28">
        <v>912</v>
      </c>
      <c r="E40" s="16">
        <f t="shared" si="28"/>
        <v>97.124600638977626</v>
      </c>
      <c r="F40" s="17">
        <f t="shared" si="1"/>
        <v>3</v>
      </c>
      <c r="G40" s="18">
        <v>28.17</v>
      </c>
      <c r="H40" s="19">
        <v>2736</v>
      </c>
      <c r="I40" s="18">
        <v>6</v>
      </c>
      <c r="J40" s="19">
        <v>403</v>
      </c>
      <c r="K40" s="19">
        <v>9070</v>
      </c>
      <c r="L40" s="136">
        <v>8630</v>
      </c>
      <c r="M40" s="20" t="s">
        <v>8</v>
      </c>
      <c r="N40" s="21">
        <f t="shared" si="2"/>
        <v>6.7890818858560795</v>
      </c>
      <c r="O40" s="22">
        <f t="shared" si="3"/>
        <v>22.506203473945408</v>
      </c>
      <c r="P40" s="23">
        <f t="shared" si="29"/>
        <v>965.92119275825337</v>
      </c>
      <c r="Q40" s="100">
        <f t="shared" si="25"/>
        <v>0.44188596491228072</v>
      </c>
      <c r="R40" s="17">
        <f t="shared" si="26"/>
        <v>3</v>
      </c>
      <c r="S40" s="18">
        <f t="shared" si="12"/>
        <v>28.17</v>
      </c>
      <c r="T40" s="19">
        <f t="shared" si="12"/>
        <v>2736</v>
      </c>
      <c r="U40" s="18">
        <f t="shared" si="12"/>
        <v>6</v>
      </c>
      <c r="V40" s="19">
        <f t="shared" si="12"/>
        <v>403</v>
      </c>
      <c r="W40" s="19">
        <f t="shared" si="12"/>
        <v>9070</v>
      </c>
      <c r="X40" s="66">
        <f t="shared" si="12"/>
        <v>8630</v>
      </c>
      <c r="Y40" s="20" t="s">
        <v>8</v>
      </c>
      <c r="Z40" s="21">
        <f t="shared" si="8"/>
        <v>6.7890818858560795</v>
      </c>
      <c r="AA40" s="22">
        <f t="shared" si="9"/>
        <v>22.506203473945408</v>
      </c>
      <c r="AB40" s="103">
        <f t="shared" si="10"/>
        <v>965.92119275825337</v>
      </c>
      <c r="AC40" s="106">
        <f t="shared" si="27"/>
        <v>0.44188596491228072</v>
      </c>
      <c r="AF40" s="205">
        <v>1092.6517571884983</v>
      </c>
      <c r="BE40" s="19">
        <v>9030</v>
      </c>
    </row>
    <row r="41" spans="1:57" x14ac:dyDescent="0.25">
      <c r="A41" s="90" t="s">
        <v>55</v>
      </c>
      <c r="B41" s="560"/>
      <c r="C41" s="27">
        <v>4.76</v>
      </c>
      <c r="D41" s="28">
        <v>513</v>
      </c>
      <c r="E41" s="16">
        <f t="shared" si="28"/>
        <v>107.77310924369749</v>
      </c>
      <c r="F41" s="17">
        <f t="shared" si="1"/>
        <v>3</v>
      </c>
      <c r="G41" s="18">
        <v>14.28</v>
      </c>
      <c r="H41" s="19">
        <v>1539</v>
      </c>
      <c r="I41" s="301">
        <v>3</v>
      </c>
      <c r="J41" s="19">
        <v>313</v>
      </c>
      <c r="K41" s="19">
        <v>6880</v>
      </c>
      <c r="L41" s="136">
        <v>6550</v>
      </c>
      <c r="M41" s="20" t="s">
        <v>8</v>
      </c>
      <c r="N41" s="21">
        <f t="shared" si="2"/>
        <v>4.9169329073482428</v>
      </c>
      <c r="O41" s="22">
        <f t="shared" si="3"/>
        <v>21.980830670926519</v>
      </c>
      <c r="P41" s="23">
        <f t="shared" si="29"/>
        <v>1445.3781512605042</v>
      </c>
      <c r="Q41" s="100">
        <f t="shared" si="25"/>
        <v>0.61013645224171542</v>
      </c>
      <c r="R41" s="17">
        <f t="shared" si="26"/>
        <v>3</v>
      </c>
      <c r="S41" s="18">
        <f t="shared" si="12"/>
        <v>14.28</v>
      </c>
      <c r="T41" s="19">
        <f t="shared" si="12"/>
        <v>1539</v>
      </c>
      <c r="U41" s="18">
        <f t="shared" si="12"/>
        <v>3</v>
      </c>
      <c r="V41" s="19">
        <f t="shared" si="12"/>
        <v>313</v>
      </c>
      <c r="W41" s="19">
        <f t="shared" si="12"/>
        <v>6880</v>
      </c>
      <c r="X41" s="66">
        <f t="shared" si="12"/>
        <v>6550</v>
      </c>
      <c r="Y41" s="20" t="s">
        <v>8</v>
      </c>
      <c r="Z41" s="21">
        <f t="shared" si="8"/>
        <v>4.9169329073482428</v>
      </c>
      <c r="AA41" s="22">
        <f t="shared" si="9"/>
        <v>21.980830670926519</v>
      </c>
      <c r="AB41" s="103">
        <f t="shared" si="10"/>
        <v>1445.3781512605042</v>
      </c>
      <c r="AC41" s="106">
        <f t="shared" si="27"/>
        <v>0.61013645224171542</v>
      </c>
      <c r="AF41" s="221">
        <v>1649.1596638655462</v>
      </c>
      <c r="BE41" s="19">
        <v>6850</v>
      </c>
    </row>
    <row r="42" spans="1:57" x14ac:dyDescent="0.25">
      <c r="A42" s="90" t="s">
        <v>56</v>
      </c>
      <c r="B42" s="560"/>
      <c r="C42" s="27">
        <v>0.86</v>
      </c>
      <c r="D42" s="28">
        <v>110</v>
      </c>
      <c r="E42" s="16">
        <f t="shared" si="28"/>
        <v>127.90697674418605</v>
      </c>
      <c r="F42" s="17">
        <f t="shared" si="1"/>
        <v>3</v>
      </c>
      <c r="G42" s="18">
        <v>2.58</v>
      </c>
      <c r="H42" s="19">
        <v>330</v>
      </c>
      <c r="I42" s="6">
        <v>3</v>
      </c>
      <c r="J42" s="5">
        <v>49</v>
      </c>
      <c r="K42" s="19">
        <v>1120</v>
      </c>
      <c r="L42" s="136">
        <v>1070</v>
      </c>
      <c r="M42" s="20" t="s">
        <v>8</v>
      </c>
      <c r="N42" s="21">
        <f t="shared" si="2"/>
        <v>6.7346938775510203</v>
      </c>
      <c r="O42" s="22">
        <f t="shared" si="3"/>
        <v>22.857142857142858</v>
      </c>
      <c r="P42" s="23">
        <f t="shared" si="29"/>
        <v>1302.3255813953488</v>
      </c>
      <c r="Q42" s="100">
        <f t="shared" si="25"/>
        <v>0.44545454545454544</v>
      </c>
      <c r="R42" s="17">
        <f t="shared" si="26"/>
        <v>3</v>
      </c>
      <c r="S42" s="18">
        <f t="shared" si="12"/>
        <v>2.58</v>
      </c>
      <c r="T42" s="19">
        <f t="shared" si="12"/>
        <v>330</v>
      </c>
      <c r="U42" s="18">
        <f t="shared" si="12"/>
        <v>3</v>
      </c>
      <c r="V42" s="19">
        <f t="shared" si="12"/>
        <v>49</v>
      </c>
      <c r="W42" s="19">
        <f t="shared" si="12"/>
        <v>1120</v>
      </c>
      <c r="X42" s="66">
        <f t="shared" si="12"/>
        <v>1070</v>
      </c>
      <c r="Y42" s="20" t="s">
        <v>8</v>
      </c>
      <c r="Z42" s="21">
        <f t="shared" si="8"/>
        <v>6.7346938775510203</v>
      </c>
      <c r="AA42" s="22">
        <f t="shared" si="9"/>
        <v>22.857142857142858</v>
      </c>
      <c r="AB42" s="103">
        <f t="shared" si="10"/>
        <v>1302.3255813953488</v>
      </c>
      <c r="AC42" s="106">
        <f t="shared" si="27"/>
        <v>0.44545454545454544</v>
      </c>
      <c r="AF42" s="205">
        <v>1127.9069767441861</v>
      </c>
      <c r="BE42" s="19">
        <v>1110</v>
      </c>
    </row>
    <row r="43" spans="1:57" x14ac:dyDescent="0.25">
      <c r="A43" s="90" t="s">
        <v>20</v>
      </c>
      <c r="B43" s="560"/>
      <c r="C43" s="27">
        <v>10.08</v>
      </c>
      <c r="D43" s="28">
        <v>1159</v>
      </c>
      <c r="E43" s="16">
        <f t="shared" si="28"/>
        <v>114.98015873015873</v>
      </c>
      <c r="F43" s="17">
        <f t="shared" si="1"/>
        <v>3</v>
      </c>
      <c r="G43" s="18">
        <v>30.240000000000002</v>
      </c>
      <c r="H43" s="19">
        <v>3477</v>
      </c>
      <c r="I43" s="18">
        <v>6</v>
      </c>
      <c r="J43" s="19">
        <v>672</v>
      </c>
      <c r="K43" s="19">
        <v>14320</v>
      </c>
      <c r="L43" s="136">
        <v>13630</v>
      </c>
      <c r="M43" s="20" t="s">
        <v>8</v>
      </c>
      <c r="N43" s="21">
        <f t="shared" si="2"/>
        <v>5.1741071428571432</v>
      </c>
      <c r="O43" s="22">
        <f t="shared" si="3"/>
        <v>21.30952380952381</v>
      </c>
      <c r="P43" s="23">
        <f t="shared" si="29"/>
        <v>1420.6349206349207</v>
      </c>
      <c r="Q43" s="100">
        <f t="shared" si="25"/>
        <v>0.57981018119068162</v>
      </c>
      <c r="R43" s="17">
        <f t="shared" si="26"/>
        <v>3</v>
      </c>
      <c r="S43" s="18">
        <f t="shared" si="12"/>
        <v>30.240000000000002</v>
      </c>
      <c r="T43" s="19">
        <f t="shared" si="12"/>
        <v>3477</v>
      </c>
      <c r="U43" s="18">
        <f t="shared" si="12"/>
        <v>6</v>
      </c>
      <c r="V43" s="19">
        <f t="shared" si="12"/>
        <v>672</v>
      </c>
      <c r="W43" s="19">
        <f t="shared" si="12"/>
        <v>14320</v>
      </c>
      <c r="X43" s="66">
        <f t="shared" si="12"/>
        <v>13630</v>
      </c>
      <c r="Y43" s="20" t="s">
        <v>8</v>
      </c>
      <c r="Z43" s="21">
        <f t="shared" si="8"/>
        <v>5.1741071428571432</v>
      </c>
      <c r="AA43" s="22">
        <f t="shared" si="9"/>
        <v>21.30952380952381</v>
      </c>
      <c r="AB43" s="103">
        <f t="shared" si="10"/>
        <v>1420.6349206349207</v>
      </c>
      <c r="AC43" s="106">
        <f t="shared" si="27"/>
        <v>0.57981018119068162</v>
      </c>
      <c r="AF43" s="205">
        <v>1396.8253968253969</v>
      </c>
      <c r="BE43" s="19">
        <v>14250</v>
      </c>
    </row>
    <row r="44" spans="1:57" x14ac:dyDescent="0.25">
      <c r="A44" s="90" t="s">
        <v>19</v>
      </c>
      <c r="B44" s="560"/>
      <c r="C44" s="27">
        <v>10.83</v>
      </c>
      <c r="D44" s="28">
        <v>1290</v>
      </c>
      <c r="E44" s="16">
        <f t="shared" si="28"/>
        <v>119.11357340720221</v>
      </c>
      <c r="F44" s="17">
        <f t="shared" si="1"/>
        <v>3</v>
      </c>
      <c r="G44" s="18">
        <v>32.49</v>
      </c>
      <c r="H44" s="19">
        <v>3870</v>
      </c>
      <c r="I44" s="18">
        <v>6</v>
      </c>
      <c r="J44" s="19">
        <v>561</v>
      </c>
      <c r="K44" s="19">
        <v>12000</v>
      </c>
      <c r="L44" s="136">
        <v>11420</v>
      </c>
      <c r="M44" s="20" t="s">
        <v>8</v>
      </c>
      <c r="N44" s="21">
        <f t="shared" si="2"/>
        <v>6.8983957219251337</v>
      </c>
      <c r="O44" s="22">
        <f t="shared" si="3"/>
        <v>21.390374331550802</v>
      </c>
      <c r="P44" s="23">
        <f t="shared" si="29"/>
        <v>1108.03324099723</v>
      </c>
      <c r="Q44" s="100">
        <f t="shared" si="25"/>
        <v>0.43488372093023253</v>
      </c>
      <c r="R44" s="17">
        <f t="shared" si="26"/>
        <v>3</v>
      </c>
      <c r="S44" s="18">
        <f t="shared" si="12"/>
        <v>32.49</v>
      </c>
      <c r="T44" s="19">
        <f t="shared" si="12"/>
        <v>3870</v>
      </c>
      <c r="U44" s="18">
        <f t="shared" si="12"/>
        <v>6</v>
      </c>
      <c r="V44" s="19">
        <f t="shared" si="12"/>
        <v>561</v>
      </c>
      <c r="W44" s="19">
        <f t="shared" si="12"/>
        <v>12000</v>
      </c>
      <c r="X44" s="66">
        <f t="shared" si="12"/>
        <v>11420</v>
      </c>
      <c r="Y44" s="20" t="s">
        <v>8</v>
      </c>
      <c r="Z44" s="21">
        <f t="shared" si="8"/>
        <v>6.8983957219251337</v>
      </c>
      <c r="AA44" s="22">
        <f t="shared" si="9"/>
        <v>21.390374331550802</v>
      </c>
      <c r="AB44" s="103">
        <f t="shared" si="10"/>
        <v>1108.03324099723</v>
      </c>
      <c r="AC44" s="106">
        <f t="shared" si="27"/>
        <v>0.43488372093023253</v>
      </c>
      <c r="AF44" s="205">
        <v>926.13111726685133</v>
      </c>
      <c r="BE44" s="19">
        <v>11940</v>
      </c>
    </row>
    <row r="45" spans="1:57" x14ac:dyDescent="0.25">
      <c r="A45" s="94" t="s">
        <v>21</v>
      </c>
      <c r="B45" s="566"/>
      <c r="C45" s="29">
        <v>0.83</v>
      </c>
      <c r="D45" s="30">
        <v>98</v>
      </c>
      <c r="E45" s="32">
        <f t="shared" si="28"/>
        <v>118.07228915662651</v>
      </c>
      <c r="F45" s="33">
        <f t="shared" si="1"/>
        <v>3</v>
      </c>
      <c r="G45" s="18">
        <v>2.4899999999999998</v>
      </c>
      <c r="H45" s="19">
        <v>294</v>
      </c>
      <c r="I45" s="18">
        <v>3</v>
      </c>
      <c r="J45" s="19">
        <v>30</v>
      </c>
      <c r="K45" s="19">
        <v>740</v>
      </c>
      <c r="L45" s="137">
        <v>700</v>
      </c>
      <c r="M45" s="36" t="s">
        <v>8</v>
      </c>
      <c r="N45" s="37">
        <f t="shared" si="2"/>
        <v>9.8000000000000007</v>
      </c>
      <c r="O45" s="38">
        <f t="shared" si="3"/>
        <v>24.666666666666668</v>
      </c>
      <c r="P45" s="253">
        <f t="shared" si="29"/>
        <v>891.56626506024099</v>
      </c>
      <c r="Q45" s="100">
        <f t="shared" si="25"/>
        <v>0.30612244897959184</v>
      </c>
      <c r="R45" s="33">
        <f t="shared" si="26"/>
        <v>3</v>
      </c>
      <c r="S45" s="34">
        <f t="shared" si="12"/>
        <v>2.4899999999999998</v>
      </c>
      <c r="T45" s="35">
        <f t="shared" si="12"/>
        <v>294</v>
      </c>
      <c r="U45" s="34">
        <f t="shared" si="12"/>
        <v>3</v>
      </c>
      <c r="V45" s="35">
        <f t="shared" si="12"/>
        <v>30</v>
      </c>
      <c r="W45" s="35">
        <f t="shared" si="12"/>
        <v>740</v>
      </c>
      <c r="X45" s="66">
        <f t="shared" si="12"/>
        <v>700</v>
      </c>
      <c r="Y45" s="36" t="s">
        <v>8</v>
      </c>
      <c r="Z45" s="21">
        <f t="shared" si="8"/>
        <v>9.8000000000000007</v>
      </c>
      <c r="AA45" s="22">
        <f t="shared" si="9"/>
        <v>24.666666666666668</v>
      </c>
      <c r="AB45" s="103">
        <f t="shared" si="10"/>
        <v>891.56626506024099</v>
      </c>
      <c r="AC45" s="106">
        <f t="shared" si="27"/>
        <v>0.30612244897959184</v>
      </c>
      <c r="AF45" s="205">
        <v>1240.9638554216867</v>
      </c>
      <c r="BE45" s="19">
        <v>740</v>
      </c>
    </row>
    <row r="46" spans="1:57" ht="15.75" thickBot="1" x14ac:dyDescent="0.3">
      <c r="A46" s="122" t="s">
        <v>24</v>
      </c>
      <c r="B46" s="123"/>
      <c r="C46" s="98">
        <f t="shared" ref="C46:D46" si="30">SUM(C37:C45)</f>
        <v>57.309999999999995</v>
      </c>
      <c r="D46" s="99">
        <f t="shared" si="30"/>
        <v>6498</v>
      </c>
      <c r="E46" s="124">
        <f t="shared" si="28"/>
        <v>113.38335369045542</v>
      </c>
      <c r="F46" s="97"/>
      <c r="G46" s="98">
        <f t="shared" ref="G46:L46" si="31">SUM(G37:G45)</f>
        <v>171.92000000000002</v>
      </c>
      <c r="H46" s="99">
        <f t="shared" si="31"/>
        <v>19494</v>
      </c>
      <c r="I46" s="98">
        <f t="shared" si="31"/>
        <v>42</v>
      </c>
      <c r="J46" s="99">
        <f t="shared" si="31"/>
        <v>3273</v>
      </c>
      <c r="K46" s="99">
        <f t="shared" si="31"/>
        <v>72030</v>
      </c>
      <c r="L46" s="99">
        <f t="shared" si="31"/>
        <v>68550</v>
      </c>
      <c r="M46" s="125" t="s">
        <v>8</v>
      </c>
      <c r="N46" s="126">
        <f t="shared" si="2"/>
        <v>5.9560036663611369</v>
      </c>
      <c r="O46" s="127">
        <f t="shared" si="3"/>
        <v>22.007332722273144</v>
      </c>
      <c r="P46" s="110">
        <f t="shared" si="29"/>
        <v>1256.8487175013088</v>
      </c>
      <c r="Q46" s="113">
        <f t="shared" si="25"/>
        <v>0.5036934441366574</v>
      </c>
      <c r="R46" s="97"/>
      <c r="S46" s="98">
        <f t="shared" ref="S46:X46" si="32">SUM(S37:S45)</f>
        <v>171.92000000000002</v>
      </c>
      <c r="T46" s="99">
        <f t="shared" si="32"/>
        <v>19494</v>
      </c>
      <c r="U46" s="98">
        <f t="shared" si="32"/>
        <v>42</v>
      </c>
      <c r="V46" s="99">
        <f t="shared" si="32"/>
        <v>3273</v>
      </c>
      <c r="W46" s="99">
        <f t="shared" si="32"/>
        <v>72030</v>
      </c>
      <c r="X46" s="99">
        <f t="shared" si="32"/>
        <v>68550</v>
      </c>
      <c r="Y46" s="125" t="s">
        <v>8</v>
      </c>
      <c r="Z46" s="126">
        <f t="shared" si="8"/>
        <v>5.9560036663611369</v>
      </c>
      <c r="AA46" s="127">
        <f t="shared" si="9"/>
        <v>22.007332722273144</v>
      </c>
      <c r="AB46" s="128">
        <f t="shared" si="10"/>
        <v>1256.8487175013088</v>
      </c>
      <c r="AC46" s="108">
        <f t="shared" si="27"/>
        <v>0.5036934441366574</v>
      </c>
      <c r="BE46" s="99">
        <f t="shared" ref="BE46" si="33">SUM(BE37:BE45)</f>
        <v>71680</v>
      </c>
    </row>
    <row r="47" spans="1:57" ht="15.75" thickBot="1" x14ac:dyDescent="0.3">
      <c r="A47" s="93" t="s">
        <v>25</v>
      </c>
      <c r="B47" s="52"/>
      <c r="C47" s="40">
        <f t="shared" ref="C47:D47" si="34">C24+C36+C46</f>
        <v>507.90000000000003</v>
      </c>
      <c r="D47" s="41">
        <f t="shared" si="34"/>
        <v>63409</v>
      </c>
      <c r="E47" s="10">
        <f t="shared" si="28"/>
        <v>124.8454420161449</v>
      </c>
      <c r="F47" s="53"/>
      <c r="G47" s="40">
        <f t="shared" ref="G47:L47" si="35">G24+G36+G46</f>
        <v>1456.8199999999997</v>
      </c>
      <c r="H47" s="41">
        <f t="shared" si="35"/>
        <v>181519</v>
      </c>
      <c r="I47" s="40">
        <f t="shared" si="35"/>
        <v>370</v>
      </c>
      <c r="J47" s="41">
        <f t="shared" si="35"/>
        <v>27799</v>
      </c>
      <c r="K47" s="41">
        <f t="shared" si="35"/>
        <v>694800</v>
      </c>
      <c r="L47" s="41">
        <f t="shared" si="35"/>
        <v>660370</v>
      </c>
      <c r="M47" s="9" t="s">
        <v>8</v>
      </c>
      <c r="N47" s="12">
        <f t="shared" si="2"/>
        <v>6.5296953127810351</v>
      </c>
      <c r="O47" s="13">
        <f t="shared" si="3"/>
        <v>24.993704809525521</v>
      </c>
      <c r="P47" s="26">
        <f t="shared" si="29"/>
        <v>1367.9858239810985</v>
      </c>
      <c r="Q47" s="114">
        <f t="shared" si="25"/>
        <v>0.43840779700042581</v>
      </c>
      <c r="R47" s="53"/>
      <c r="S47" s="40">
        <f t="shared" ref="S47:X47" si="36">S24+S36+S46</f>
        <v>1456.8199999999997</v>
      </c>
      <c r="T47" s="41">
        <f t="shared" si="36"/>
        <v>181519</v>
      </c>
      <c r="U47" s="40">
        <f t="shared" si="36"/>
        <v>370</v>
      </c>
      <c r="V47" s="41">
        <f t="shared" si="36"/>
        <v>27799</v>
      </c>
      <c r="W47" s="41">
        <f t="shared" si="36"/>
        <v>694800</v>
      </c>
      <c r="X47" s="41">
        <f t="shared" si="36"/>
        <v>660370</v>
      </c>
      <c r="Y47" s="9" t="s">
        <v>8</v>
      </c>
      <c r="Z47" s="12">
        <f t="shared" si="8"/>
        <v>6.5296953127810351</v>
      </c>
      <c r="AA47" s="13">
        <f t="shared" si="9"/>
        <v>24.993704809525521</v>
      </c>
      <c r="AB47" s="104">
        <f t="shared" si="10"/>
        <v>1367.9858239810985</v>
      </c>
      <c r="AC47" s="109">
        <f t="shared" si="27"/>
        <v>0.43840779700042581</v>
      </c>
      <c r="BE47" s="41">
        <f t="shared" ref="BE47" si="37">BE24+BE36+BE46</f>
        <v>691410</v>
      </c>
    </row>
    <row r="52" spans="1:58" ht="18.75" x14ac:dyDescent="0.3">
      <c r="A52" s="567" t="s">
        <v>22</v>
      </c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</row>
    <row r="53" spans="1:58" ht="15.75" x14ac:dyDescent="0.25">
      <c r="A53" s="568" t="s">
        <v>62</v>
      </c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</row>
    <row r="54" spans="1:58" ht="15.75" x14ac:dyDescent="0.25">
      <c r="A54" s="568" t="s">
        <v>116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U54" s="568"/>
      <c r="V54" s="568"/>
      <c r="W54" s="568"/>
      <c r="X54" s="568"/>
      <c r="Y54" s="568"/>
      <c r="Z54" s="568"/>
      <c r="AA54" s="568"/>
      <c r="AB54" s="568"/>
      <c r="AC54" s="568"/>
    </row>
    <row r="55" spans="1:58" ht="19.5" thickBot="1" x14ac:dyDescent="0.35">
      <c r="C55" s="2"/>
      <c r="D55" s="2"/>
      <c r="E55" s="2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11">
        <v>4</v>
      </c>
      <c r="AC55" s="4"/>
    </row>
    <row r="56" spans="1:58" ht="15" customHeight="1" x14ac:dyDescent="0.25">
      <c r="A56" s="569" t="s">
        <v>3</v>
      </c>
      <c r="B56" s="571" t="s">
        <v>2</v>
      </c>
      <c r="C56" s="573" t="s">
        <v>59</v>
      </c>
      <c r="D56" s="573" t="s">
        <v>60</v>
      </c>
      <c r="E56" s="573" t="s">
        <v>23</v>
      </c>
      <c r="F56" s="576" t="s">
        <v>9</v>
      </c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8"/>
      <c r="R56" s="576" t="s">
        <v>10</v>
      </c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9"/>
    </row>
    <row r="57" spans="1:58" ht="51.75" thickBot="1" x14ac:dyDescent="0.3">
      <c r="A57" s="570"/>
      <c r="B57" s="572"/>
      <c r="C57" s="574"/>
      <c r="D57" s="575"/>
      <c r="E57" s="575"/>
      <c r="F57" s="8" t="s">
        <v>14</v>
      </c>
      <c r="G57" s="95" t="s">
        <v>13</v>
      </c>
      <c r="H57" s="95" t="s">
        <v>57</v>
      </c>
      <c r="I57" s="1" t="s">
        <v>4</v>
      </c>
      <c r="J57" s="1" t="s">
        <v>5</v>
      </c>
      <c r="K57" s="1" t="s">
        <v>6</v>
      </c>
      <c r="L57" s="95" t="s">
        <v>64</v>
      </c>
      <c r="M57" s="557" t="s">
        <v>7</v>
      </c>
      <c r="N57" s="558"/>
      <c r="O57" s="1" t="s">
        <v>0</v>
      </c>
      <c r="P57" s="1" t="s">
        <v>1</v>
      </c>
      <c r="Q57" s="95" t="s">
        <v>61</v>
      </c>
      <c r="R57" s="8" t="s">
        <v>14</v>
      </c>
      <c r="S57" s="95" t="s">
        <v>12</v>
      </c>
      <c r="T57" s="95" t="s">
        <v>11</v>
      </c>
      <c r="U57" s="1" t="s">
        <v>4</v>
      </c>
      <c r="V57" s="1" t="s">
        <v>5</v>
      </c>
      <c r="W57" s="1" t="s">
        <v>6</v>
      </c>
      <c r="X57" s="95" t="s">
        <v>65</v>
      </c>
      <c r="Y57" s="557" t="s">
        <v>7</v>
      </c>
      <c r="Z57" s="558"/>
      <c r="AA57" s="1" t="s">
        <v>0</v>
      </c>
      <c r="AB57" s="102" t="s">
        <v>1</v>
      </c>
      <c r="AC57" s="105" t="s">
        <v>15</v>
      </c>
    </row>
    <row r="58" spans="1:58" x14ac:dyDescent="0.25">
      <c r="A58" s="89" t="s">
        <v>26</v>
      </c>
      <c r="B58" s="559">
        <v>1997</v>
      </c>
      <c r="C58" s="78">
        <v>18.91</v>
      </c>
      <c r="D58" s="79">
        <v>2445</v>
      </c>
      <c r="E58" s="31">
        <f t="shared" ref="E58:E87" si="38">D58/C58</f>
        <v>129.29666842940244</v>
      </c>
      <c r="F58" s="64">
        <f t="shared" ref="F58:F96" si="39">G58/C58</f>
        <v>4</v>
      </c>
      <c r="G58" s="65">
        <v>75.64</v>
      </c>
      <c r="H58" s="66">
        <v>9780</v>
      </c>
      <c r="I58" s="65">
        <v>17</v>
      </c>
      <c r="J58" s="66">
        <v>1295</v>
      </c>
      <c r="K58" s="66">
        <v>29240</v>
      </c>
      <c r="L58" s="135">
        <v>28170</v>
      </c>
      <c r="M58" s="67" t="s">
        <v>8</v>
      </c>
      <c r="N58" s="68">
        <f t="shared" ref="N58:N98" si="40">H58/J58</f>
        <v>7.5521235521235521</v>
      </c>
      <c r="O58" s="69">
        <f t="shared" ref="O58:O98" si="41">K58/J58</f>
        <v>22.579150579150578</v>
      </c>
      <c r="P58" s="70">
        <f t="shared" ref="P58:P87" si="42">K58/C58</f>
        <v>1546.2718138551031</v>
      </c>
      <c r="Q58" s="100">
        <f t="shared" ref="Q58:Q74" si="43">J58/D58</f>
        <v>0.52965235173824132</v>
      </c>
      <c r="R58" s="64">
        <f t="shared" ref="R58:R74" si="44">S58/C58</f>
        <v>7</v>
      </c>
      <c r="S58" s="71">
        <f t="shared" ref="S58:X73" si="45">G58+S7</f>
        <v>132.37</v>
      </c>
      <c r="T58" s="72">
        <f t="shared" si="45"/>
        <v>17115</v>
      </c>
      <c r="U58" s="71">
        <f t="shared" si="45"/>
        <v>31</v>
      </c>
      <c r="V58" s="72">
        <f t="shared" si="45"/>
        <v>2405</v>
      </c>
      <c r="W58" s="72">
        <f t="shared" si="45"/>
        <v>56570</v>
      </c>
      <c r="X58" s="72">
        <f t="shared" si="45"/>
        <v>54160</v>
      </c>
      <c r="Y58" s="67" t="s">
        <v>8</v>
      </c>
      <c r="Z58" s="21">
        <f t="shared" ref="Z58:Z98" si="46">T58/V58</f>
        <v>7.116424116424116</v>
      </c>
      <c r="AA58" s="22">
        <f t="shared" ref="AA58:AA98" si="47">W58/V58</f>
        <v>23.52182952182952</v>
      </c>
      <c r="AB58" s="103">
        <f t="shared" ref="AB58:AB98" si="48">W58/C58</f>
        <v>2991.5388683236383</v>
      </c>
      <c r="AC58" s="106">
        <f t="shared" ref="AC58:AC74" si="49">V58/D58</f>
        <v>0.98364008179959095</v>
      </c>
      <c r="AE58" s="70">
        <v>1896.3511369645689</v>
      </c>
      <c r="AF58" s="205">
        <v>3357.4828133262822</v>
      </c>
      <c r="BE58" s="66">
        <v>1295</v>
      </c>
      <c r="BF58" s="66">
        <v>29070</v>
      </c>
    </row>
    <row r="59" spans="1:58" x14ac:dyDescent="0.25">
      <c r="A59" s="90" t="s">
        <v>27</v>
      </c>
      <c r="B59" s="560"/>
      <c r="C59" s="27">
        <v>16.41</v>
      </c>
      <c r="D59" s="28">
        <v>2026</v>
      </c>
      <c r="E59" s="16">
        <f t="shared" si="38"/>
        <v>123.4613040828763</v>
      </c>
      <c r="F59" s="17">
        <f t="shared" si="39"/>
        <v>4</v>
      </c>
      <c r="G59" s="18">
        <v>65.64</v>
      </c>
      <c r="H59" s="19">
        <v>8104</v>
      </c>
      <c r="I59" s="18">
        <v>18</v>
      </c>
      <c r="J59" s="19">
        <v>1112</v>
      </c>
      <c r="K59" s="19">
        <v>26930</v>
      </c>
      <c r="L59" s="136">
        <v>25940</v>
      </c>
      <c r="M59" s="20" t="s">
        <v>8</v>
      </c>
      <c r="N59" s="21">
        <f t="shared" si="40"/>
        <v>7.2877697841726619</v>
      </c>
      <c r="O59" s="22">
        <f t="shared" si="41"/>
        <v>24.217625899280577</v>
      </c>
      <c r="P59" s="23">
        <f t="shared" si="42"/>
        <v>1641.0725167580742</v>
      </c>
      <c r="Q59" s="100">
        <f t="shared" si="43"/>
        <v>0.54886475814412639</v>
      </c>
      <c r="R59" s="17">
        <f t="shared" si="44"/>
        <v>7</v>
      </c>
      <c r="S59" s="24">
        <f t="shared" si="45"/>
        <v>114.87</v>
      </c>
      <c r="T59" s="25">
        <f t="shared" si="45"/>
        <v>14182</v>
      </c>
      <c r="U59" s="24">
        <f t="shared" si="45"/>
        <v>31</v>
      </c>
      <c r="V59" s="25">
        <f t="shared" si="45"/>
        <v>2049</v>
      </c>
      <c r="W59" s="25">
        <f t="shared" si="45"/>
        <v>50910</v>
      </c>
      <c r="X59" s="72">
        <f t="shared" si="45"/>
        <v>48740</v>
      </c>
      <c r="Y59" s="20" t="s">
        <v>8</v>
      </c>
      <c r="Z59" s="21">
        <f t="shared" si="46"/>
        <v>6.9214250854075159</v>
      </c>
      <c r="AA59" s="22">
        <f t="shared" si="47"/>
        <v>24.846266471449489</v>
      </c>
      <c r="AB59" s="103">
        <f t="shared" si="48"/>
        <v>3102.3765996343691</v>
      </c>
      <c r="AC59" s="106">
        <f t="shared" si="49"/>
        <v>1.0113524185587364</v>
      </c>
      <c r="AE59" s="23">
        <v>2093.2358318098718</v>
      </c>
      <c r="AF59" s="205">
        <v>3348.5679463741621</v>
      </c>
      <c r="BE59" s="19">
        <v>1112</v>
      </c>
      <c r="BF59" s="19">
        <v>26780</v>
      </c>
    </row>
    <row r="60" spans="1:58" x14ac:dyDescent="0.25">
      <c r="A60" s="90" t="s">
        <v>28</v>
      </c>
      <c r="B60" s="560"/>
      <c r="C60" s="27">
        <v>18.7</v>
      </c>
      <c r="D60" s="28">
        <v>2284</v>
      </c>
      <c r="E60" s="16">
        <f t="shared" si="38"/>
        <v>122.13903743315508</v>
      </c>
      <c r="F60" s="17">
        <f t="shared" si="39"/>
        <v>4</v>
      </c>
      <c r="G60" s="65">
        <v>74.8</v>
      </c>
      <c r="H60" s="19">
        <v>9136</v>
      </c>
      <c r="I60" s="18">
        <v>17</v>
      </c>
      <c r="J60" s="19">
        <v>1263</v>
      </c>
      <c r="K60" s="19">
        <v>31610</v>
      </c>
      <c r="L60" s="136">
        <v>30450</v>
      </c>
      <c r="M60" s="20" t="s">
        <v>8</v>
      </c>
      <c r="N60" s="21">
        <f t="shared" si="40"/>
        <v>7.2335708630245446</v>
      </c>
      <c r="O60" s="22">
        <f t="shared" si="41"/>
        <v>25.027711797307997</v>
      </c>
      <c r="P60" s="23">
        <f t="shared" si="42"/>
        <v>1690.3743315508023</v>
      </c>
      <c r="Q60" s="100">
        <f t="shared" si="43"/>
        <v>0.55297723292469347</v>
      </c>
      <c r="R60" s="17">
        <f t="shared" si="44"/>
        <v>6.9999999999999991</v>
      </c>
      <c r="S60" s="24">
        <f t="shared" si="45"/>
        <v>130.89999999999998</v>
      </c>
      <c r="T60" s="25">
        <f t="shared" si="45"/>
        <v>15875</v>
      </c>
      <c r="U60" s="24">
        <f t="shared" si="45"/>
        <v>33</v>
      </c>
      <c r="V60" s="25">
        <f t="shared" si="45"/>
        <v>2381</v>
      </c>
      <c r="W60" s="25">
        <f t="shared" si="45"/>
        <v>59930</v>
      </c>
      <c r="X60" s="72">
        <f t="shared" si="45"/>
        <v>57330</v>
      </c>
      <c r="Y60" s="20" t="s">
        <v>8</v>
      </c>
      <c r="Z60" s="21">
        <f t="shared" si="46"/>
        <v>6.6673666526669466</v>
      </c>
      <c r="AA60" s="22">
        <f t="shared" si="47"/>
        <v>25.170096598068039</v>
      </c>
      <c r="AB60" s="103">
        <f t="shared" si="48"/>
        <v>3204.8128342245991</v>
      </c>
      <c r="AC60" s="106">
        <f t="shared" si="49"/>
        <v>1.0424693520140105</v>
      </c>
      <c r="AE60" s="23">
        <v>1775.9358288770054</v>
      </c>
      <c r="AF60" s="259">
        <v>3105.8823529411766</v>
      </c>
      <c r="BE60" s="19">
        <v>1263</v>
      </c>
      <c r="BF60" s="19">
        <v>31430</v>
      </c>
    </row>
    <row r="61" spans="1:58" x14ac:dyDescent="0.25">
      <c r="A61" s="90" t="s">
        <v>29</v>
      </c>
      <c r="B61" s="560"/>
      <c r="C61" s="27">
        <v>17.149999999999999</v>
      </c>
      <c r="D61" s="28">
        <v>2151</v>
      </c>
      <c r="E61" s="16">
        <f t="shared" si="38"/>
        <v>125.42274052478135</v>
      </c>
      <c r="F61" s="17">
        <f t="shared" si="39"/>
        <v>4</v>
      </c>
      <c r="G61" s="18">
        <v>68.599999999999994</v>
      </c>
      <c r="H61" s="19">
        <v>8604</v>
      </c>
      <c r="I61" s="18">
        <v>16</v>
      </c>
      <c r="J61" s="19">
        <v>1203</v>
      </c>
      <c r="K61" s="19">
        <v>30560</v>
      </c>
      <c r="L61" s="136">
        <v>29440</v>
      </c>
      <c r="M61" s="20" t="s">
        <v>8</v>
      </c>
      <c r="N61" s="21">
        <f t="shared" si="40"/>
        <v>7.1521197007481296</v>
      </c>
      <c r="O61" s="22">
        <f t="shared" si="41"/>
        <v>25.403158769742312</v>
      </c>
      <c r="P61" s="23">
        <f t="shared" si="42"/>
        <v>1781.924198250729</v>
      </c>
      <c r="Q61" s="100">
        <f t="shared" si="43"/>
        <v>0.55927475592747555</v>
      </c>
      <c r="R61" s="17">
        <f t="shared" si="44"/>
        <v>7</v>
      </c>
      <c r="S61" s="24">
        <f t="shared" si="45"/>
        <v>120.04999999999998</v>
      </c>
      <c r="T61" s="25">
        <f t="shared" si="45"/>
        <v>15057</v>
      </c>
      <c r="U61" s="24">
        <f t="shared" si="45"/>
        <v>28</v>
      </c>
      <c r="V61" s="25">
        <f t="shared" si="45"/>
        <v>2136</v>
      </c>
      <c r="W61" s="25">
        <f t="shared" si="45"/>
        <v>54320</v>
      </c>
      <c r="X61" s="72">
        <f t="shared" si="45"/>
        <v>51990</v>
      </c>
      <c r="Y61" s="20" t="s">
        <v>8</v>
      </c>
      <c r="Z61" s="21">
        <f t="shared" si="46"/>
        <v>7.0491573033707864</v>
      </c>
      <c r="AA61" s="22">
        <f t="shared" si="47"/>
        <v>25.430711610486892</v>
      </c>
      <c r="AB61" s="103">
        <f t="shared" si="48"/>
        <v>3167.3469387755104</v>
      </c>
      <c r="AC61" s="106">
        <f t="shared" si="49"/>
        <v>0.99302649930264997</v>
      </c>
      <c r="AE61" s="23">
        <v>2292.1282798833822</v>
      </c>
      <c r="AF61" s="205">
        <v>3864.1399416909626</v>
      </c>
      <c r="BE61" s="19">
        <v>1203</v>
      </c>
      <c r="BF61" s="19">
        <v>30390</v>
      </c>
    </row>
    <row r="62" spans="1:58" x14ac:dyDescent="0.25">
      <c r="A62" s="90" t="s">
        <v>30</v>
      </c>
      <c r="B62" s="560"/>
      <c r="C62" s="27">
        <v>16.600000000000001</v>
      </c>
      <c r="D62" s="28">
        <v>2133</v>
      </c>
      <c r="E62" s="16">
        <f t="shared" si="38"/>
        <v>128.49397590361446</v>
      </c>
      <c r="F62" s="17">
        <f t="shared" si="39"/>
        <v>4</v>
      </c>
      <c r="G62" s="18">
        <v>66.400000000000006</v>
      </c>
      <c r="H62" s="19">
        <v>8532</v>
      </c>
      <c r="I62" s="18">
        <v>18</v>
      </c>
      <c r="J62" s="19">
        <v>1153</v>
      </c>
      <c r="K62" s="19">
        <v>29040</v>
      </c>
      <c r="L62" s="136">
        <v>27980</v>
      </c>
      <c r="M62" s="20" t="s">
        <v>8</v>
      </c>
      <c r="N62" s="21">
        <f t="shared" si="40"/>
        <v>7.3998265394622722</v>
      </c>
      <c r="O62" s="22">
        <f t="shared" si="41"/>
        <v>25.186470078057241</v>
      </c>
      <c r="P62" s="23">
        <f t="shared" si="42"/>
        <v>1749.3975903614457</v>
      </c>
      <c r="Q62" s="100">
        <f t="shared" si="43"/>
        <v>0.54055321143928736</v>
      </c>
      <c r="R62" s="17">
        <f t="shared" si="44"/>
        <v>7</v>
      </c>
      <c r="S62" s="24">
        <f t="shared" si="45"/>
        <v>116.20000000000002</v>
      </c>
      <c r="T62" s="25">
        <f t="shared" si="45"/>
        <v>14931</v>
      </c>
      <c r="U62" s="24">
        <f t="shared" si="45"/>
        <v>30</v>
      </c>
      <c r="V62" s="25">
        <f t="shared" si="45"/>
        <v>1992</v>
      </c>
      <c r="W62" s="25">
        <f t="shared" si="45"/>
        <v>50590</v>
      </c>
      <c r="X62" s="72">
        <f t="shared" si="45"/>
        <v>48420</v>
      </c>
      <c r="Y62" s="20" t="s">
        <v>8</v>
      </c>
      <c r="Z62" s="21">
        <f t="shared" si="46"/>
        <v>7.4954819277108431</v>
      </c>
      <c r="AA62" s="22">
        <f t="shared" si="47"/>
        <v>25.396586345381525</v>
      </c>
      <c r="AB62" s="103">
        <f t="shared" si="48"/>
        <v>3047.5903614457829</v>
      </c>
      <c r="AC62" s="106">
        <f t="shared" si="49"/>
        <v>0.93389592123769338</v>
      </c>
      <c r="AE62" s="23">
        <v>2088.5542168674697</v>
      </c>
      <c r="AF62" s="205">
        <v>4133.1325301204815</v>
      </c>
      <c r="BE62" s="19">
        <v>1153</v>
      </c>
      <c r="BF62" s="19">
        <v>28880</v>
      </c>
    </row>
    <row r="63" spans="1:58" x14ac:dyDescent="0.25">
      <c r="A63" s="90" t="s">
        <v>31</v>
      </c>
      <c r="B63" s="560"/>
      <c r="C63" s="27">
        <v>14.28</v>
      </c>
      <c r="D63" s="28">
        <v>1762</v>
      </c>
      <c r="E63" s="16">
        <f t="shared" si="38"/>
        <v>123.38935574229693</v>
      </c>
      <c r="F63" s="17">
        <f t="shared" si="39"/>
        <v>4</v>
      </c>
      <c r="G63" s="18">
        <v>57.12</v>
      </c>
      <c r="H63" s="19">
        <v>7048</v>
      </c>
      <c r="I63" s="18">
        <v>14</v>
      </c>
      <c r="J63" s="19">
        <v>911</v>
      </c>
      <c r="K63" s="19">
        <v>20630</v>
      </c>
      <c r="L63" s="136">
        <v>19870</v>
      </c>
      <c r="M63" s="20" t="s">
        <v>8</v>
      </c>
      <c r="N63" s="21">
        <f t="shared" si="40"/>
        <v>7.7365532381997806</v>
      </c>
      <c r="O63" s="22">
        <f t="shared" si="41"/>
        <v>22.645444566410539</v>
      </c>
      <c r="P63" s="245">
        <f t="shared" si="42"/>
        <v>1444.6778711484594</v>
      </c>
      <c r="Q63" s="100">
        <f t="shared" si="43"/>
        <v>0.51702610669693527</v>
      </c>
      <c r="R63" s="17">
        <f t="shared" si="44"/>
        <v>7.0000000000000009</v>
      </c>
      <c r="S63" s="24">
        <f t="shared" si="45"/>
        <v>99.960000000000008</v>
      </c>
      <c r="T63" s="25">
        <f t="shared" si="45"/>
        <v>12334</v>
      </c>
      <c r="U63" s="24">
        <f t="shared" si="45"/>
        <v>26</v>
      </c>
      <c r="V63" s="25">
        <f t="shared" si="45"/>
        <v>1588</v>
      </c>
      <c r="W63" s="25">
        <f t="shared" si="45"/>
        <v>37300</v>
      </c>
      <c r="X63" s="72">
        <f t="shared" si="45"/>
        <v>35730</v>
      </c>
      <c r="Y63" s="20" t="s">
        <v>8</v>
      </c>
      <c r="Z63" s="21">
        <f t="shared" si="46"/>
        <v>7.7670025188916876</v>
      </c>
      <c r="AA63" s="22">
        <f t="shared" si="47"/>
        <v>23.488664987405542</v>
      </c>
      <c r="AB63" s="195">
        <f t="shared" si="48"/>
        <v>2612.0448179271712</v>
      </c>
      <c r="AC63" s="106">
        <f t="shared" si="49"/>
        <v>0.90124858115777529</v>
      </c>
      <c r="AE63" s="23">
        <v>2086.1344537815125</v>
      </c>
      <c r="AF63" s="205">
        <v>3251.40056022409</v>
      </c>
      <c r="BE63" s="19">
        <v>911</v>
      </c>
      <c r="BF63" s="19">
        <v>20510</v>
      </c>
    </row>
    <row r="64" spans="1:58" x14ac:dyDescent="0.25">
      <c r="A64" s="90" t="s">
        <v>32</v>
      </c>
      <c r="B64" s="560"/>
      <c r="C64" s="27">
        <v>19.53</v>
      </c>
      <c r="D64" s="28">
        <v>2423</v>
      </c>
      <c r="E64" s="16">
        <f t="shared" si="38"/>
        <v>124.06554019457245</v>
      </c>
      <c r="F64" s="17">
        <f t="shared" si="39"/>
        <v>4</v>
      </c>
      <c r="G64" s="18">
        <v>78.12</v>
      </c>
      <c r="H64" s="19">
        <v>9692</v>
      </c>
      <c r="I64" s="18">
        <v>20</v>
      </c>
      <c r="J64" s="19">
        <v>1457</v>
      </c>
      <c r="K64" s="19">
        <v>35360</v>
      </c>
      <c r="L64" s="136">
        <v>34070</v>
      </c>
      <c r="M64" s="20" t="s">
        <v>8</v>
      </c>
      <c r="N64" s="21">
        <f t="shared" si="40"/>
        <v>6.6520247083047357</v>
      </c>
      <c r="O64" s="22">
        <f t="shared" si="41"/>
        <v>24.26904598490048</v>
      </c>
      <c r="P64" s="23">
        <f t="shared" si="42"/>
        <v>1810.5478750640041</v>
      </c>
      <c r="Q64" s="100">
        <f t="shared" si="43"/>
        <v>0.60132067684688406</v>
      </c>
      <c r="R64" s="17">
        <f t="shared" si="44"/>
        <v>7</v>
      </c>
      <c r="S64" s="24">
        <f t="shared" si="45"/>
        <v>136.71</v>
      </c>
      <c r="T64" s="25">
        <f t="shared" si="45"/>
        <v>16961</v>
      </c>
      <c r="U64" s="24">
        <f t="shared" si="45"/>
        <v>35</v>
      </c>
      <c r="V64" s="25">
        <f t="shared" si="45"/>
        <v>2570</v>
      </c>
      <c r="W64" s="25">
        <f t="shared" si="45"/>
        <v>63930</v>
      </c>
      <c r="X64" s="72">
        <f t="shared" si="45"/>
        <v>61240</v>
      </c>
      <c r="Y64" s="20" t="s">
        <v>8</v>
      </c>
      <c r="Z64" s="21">
        <f t="shared" si="46"/>
        <v>6.5996108949416339</v>
      </c>
      <c r="AA64" s="22">
        <f t="shared" si="47"/>
        <v>24.875486381322958</v>
      </c>
      <c r="AB64" s="103">
        <f t="shared" si="48"/>
        <v>3273.4254992319507</v>
      </c>
      <c r="AC64" s="106">
        <f t="shared" si="49"/>
        <v>1.0606685926537351</v>
      </c>
      <c r="AE64" s="23">
        <v>2167.4347158218125</v>
      </c>
      <c r="AF64" s="205">
        <v>3320.0204813108039</v>
      </c>
      <c r="BE64" s="19">
        <v>1457</v>
      </c>
      <c r="BF64" s="19">
        <v>35160</v>
      </c>
    </row>
    <row r="65" spans="1:58" x14ac:dyDescent="0.25">
      <c r="A65" s="90" t="s">
        <v>33</v>
      </c>
      <c r="B65" s="560"/>
      <c r="C65" s="27">
        <v>19.88</v>
      </c>
      <c r="D65" s="28">
        <v>2472</v>
      </c>
      <c r="E65" s="16">
        <f t="shared" si="38"/>
        <v>124.34607645875252</v>
      </c>
      <c r="F65" s="17">
        <f t="shared" si="39"/>
        <v>4.1006036217303823</v>
      </c>
      <c r="G65" s="18">
        <v>81.52</v>
      </c>
      <c r="H65" s="19">
        <v>10137</v>
      </c>
      <c r="I65" s="18">
        <v>20</v>
      </c>
      <c r="J65" s="19">
        <v>1392</v>
      </c>
      <c r="K65" s="19">
        <v>35010</v>
      </c>
      <c r="L65" s="136">
        <v>33730</v>
      </c>
      <c r="M65" s="20" t="s">
        <v>8</v>
      </c>
      <c r="N65" s="21">
        <f t="shared" si="40"/>
        <v>7.2823275862068968</v>
      </c>
      <c r="O65" s="22">
        <f t="shared" si="41"/>
        <v>25.150862068965516</v>
      </c>
      <c r="P65" s="23">
        <f t="shared" si="42"/>
        <v>1761.0663983903421</v>
      </c>
      <c r="Q65" s="100">
        <f t="shared" si="43"/>
        <v>0.56310679611650483</v>
      </c>
      <c r="R65" s="17">
        <f t="shared" si="44"/>
        <v>7</v>
      </c>
      <c r="S65" s="24">
        <f t="shared" si="45"/>
        <v>139.16</v>
      </c>
      <c r="T65" s="25">
        <f t="shared" si="45"/>
        <v>17304</v>
      </c>
      <c r="U65" s="24">
        <f t="shared" si="45"/>
        <v>35</v>
      </c>
      <c r="V65" s="25">
        <f t="shared" si="45"/>
        <v>2614</v>
      </c>
      <c r="W65" s="25">
        <f t="shared" si="45"/>
        <v>65820</v>
      </c>
      <c r="X65" s="72">
        <f t="shared" si="45"/>
        <v>62980</v>
      </c>
      <c r="Y65" s="20" t="s">
        <v>8</v>
      </c>
      <c r="Z65" s="21">
        <f t="shared" si="46"/>
        <v>6.6197398622800305</v>
      </c>
      <c r="AA65" s="22">
        <f t="shared" si="47"/>
        <v>25.179801071155318</v>
      </c>
      <c r="AB65" s="103">
        <f t="shared" si="48"/>
        <v>3310.8651911468814</v>
      </c>
      <c r="AC65" s="106">
        <f t="shared" si="49"/>
        <v>1.0574433656957929</v>
      </c>
      <c r="AE65" s="23">
        <v>2106.1368209255534</v>
      </c>
      <c r="AF65" s="205">
        <v>3503.5211267605637</v>
      </c>
      <c r="BE65" s="19">
        <v>1392</v>
      </c>
      <c r="BF65" s="19">
        <v>34810</v>
      </c>
    </row>
    <row r="66" spans="1:58" x14ac:dyDescent="0.25">
      <c r="A66" s="90" t="s">
        <v>34</v>
      </c>
      <c r="B66" s="560"/>
      <c r="C66" s="27">
        <v>19.899999999999999</v>
      </c>
      <c r="D66" s="28">
        <v>2484</v>
      </c>
      <c r="E66" s="16">
        <f t="shared" si="38"/>
        <v>124.82412060301509</v>
      </c>
      <c r="F66" s="17">
        <f t="shared" si="39"/>
        <v>4</v>
      </c>
      <c r="G66" s="18">
        <v>79.599999999999994</v>
      </c>
      <c r="H66" s="19">
        <v>9936</v>
      </c>
      <c r="I66" s="18">
        <v>18</v>
      </c>
      <c r="J66" s="19">
        <v>1323</v>
      </c>
      <c r="K66" s="19">
        <v>33550</v>
      </c>
      <c r="L66" s="136">
        <v>32320</v>
      </c>
      <c r="M66" s="20" t="s">
        <v>8</v>
      </c>
      <c r="N66" s="21">
        <f t="shared" si="40"/>
        <v>7.5102040816326534</v>
      </c>
      <c r="O66" s="22">
        <f t="shared" si="41"/>
        <v>25.359032501889644</v>
      </c>
      <c r="P66" s="23">
        <f t="shared" si="42"/>
        <v>1685.9296482412062</v>
      </c>
      <c r="Q66" s="100">
        <f t="shared" si="43"/>
        <v>0.53260869565217395</v>
      </c>
      <c r="R66" s="17">
        <f t="shared" si="44"/>
        <v>7</v>
      </c>
      <c r="S66" s="24">
        <f t="shared" si="45"/>
        <v>139.29999999999998</v>
      </c>
      <c r="T66" s="25">
        <f t="shared" si="45"/>
        <v>17388</v>
      </c>
      <c r="U66" s="24">
        <f t="shared" si="45"/>
        <v>34</v>
      </c>
      <c r="V66" s="25">
        <f t="shared" si="45"/>
        <v>2746</v>
      </c>
      <c r="W66" s="25">
        <f t="shared" si="45"/>
        <v>69440</v>
      </c>
      <c r="X66" s="72">
        <f t="shared" si="45"/>
        <v>66400</v>
      </c>
      <c r="Y66" s="20" t="s">
        <v>8</v>
      </c>
      <c r="Z66" s="21">
        <f t="shared" si="46"/>
        <v>6.3321194464675896</v>
      </c>
      <c r="AA66" s="22">
        <f t="shared" si="47"/>
        <v>25.287691187181355</v>
      </c>
      <c r="AB66" s="103">
        <f t="shared" si="48"/>
        <v>3489.4472361809048</v>
      </c>
      <c r="AC66" s="106">
        <f t="shared" si="49"/>
        <v>1.105475040257649</v>
      </c>
      <c r="AE66" s="23">
        <v>2139.6984924623116</v>
      </c>
      <c r="AF66" s="205">
        <v>3777.8894472361812</v>
      </c>
      <c r="BE66" s="19">
        <v>1323</v>
      </c>
      <c r="BF66" s="19">
        <v>33360</v>
      </c>
    </row>
    <row r="67" spans="1:58" x14ac:dyDescent="0.25">
      <c r="A67" s="90" t="s">
        <v>35</v>
      </c>
      <c r="B67" s="560"/>
      <c r="C67" s="27">
        <v>16.489999999999998</v>
      </c>
      <c r="D67" s="28">
        <v>2171</v>
      </c>
      <c r="E67" s="16">
        <f t="shared" si="38"/>
        <v>131.65554881746513</v>
      </c>
      <c r="F67" s="17">
        <f t="shared" si="39"/>
        <v>5</v>
      </c>
      <c r="G67" s="18">
        <v>82.449999999999989</v>
      </c>
      <c r="H67" s="19">
        <v>10855</v>
      </c>
      <c r="I67" s="18">
        <v>18</v>
      </c>
      <c r="J67" s="19">
        <v>1533</v>
      </c>
      <c r="K67" s="19">
        <v>39890</v>
      </c>
      <c r="L67" s="136">
        <v>38430</v>
      </c>
      <c r="M67" s="20" t="s">
        <v>8</v>
      </c>
      <c r="N67" s="21">
        <f t="shared" si="40"/>
        <v>7.0808871493802998</v>
      </c>
      <c r="O67" s="22">
        <f t="shared" si="41"/>
        <v>26.020874103065886</v>
      </c>
      <c r="P67" s="23">
        <f t="shared" si="42"/>
        <v>2419.0418435415404</v>
      </c>
      <c r="Q67" s="100">
        <f t="shared" si="43"/>
        <v>0.70612620912022106</v>
      </c>
      <c r="R67" s="17">
        <f t="shared" si="44"/>
        <v>8</v>
      </c>
      <c r="S67" s="24">
        <f t="shared" si="45"/>
        <v>131.91999999999999</v>
      </c>
      <c r="T67" s="25">
        <f t="shared" si="45"/>
        <v>17368</v>
      </c>
      <c r="U67" s="24">
        <f t="shared" si="45"/>
        <v>30</v>
      </c>
      <c r="V67" s="25">
        <f t="shared" si="45"/>
        <v>2541</v>
      </c>
      <c r="W67" s="25">
        <f t="shared" si="45"/>
        <v>66390</v>
      </c>
      <c r="X67" s="72">
        <f t="shared" si="45"/>
        <v>63630</v>
      </c>
      <c r="Y67" s="20" t="s">
        <v>8</v>
      </c>
      <c r="Z67" s="21">
        <f t="shared" si="46"/>
        <v>6.8351042896497445</v>
      </c>
      <c r="AA67" s="22">
        <f t="shared" si="47"/>
        <v>26.127508854781581</v>
      </c>
      <c r="AB67" s="103">
        <f t="shared" si="48"/>
        <v>4026.0764099454218</v>
      </c>
      <c r="AC67" s="106">
        <f t="shared" si="49"/>
        <v>1.1704283740211885</v>
      </c>
      <c r="AE67" s="218">
        <v>1704.6694966646453</v>
      </c>
      <c r="AF67" s="205">
        <v>3616.1309884778657</v>
      </c>
      <c r="BE67" s="19">
        <v>1533</v>
      </c>
      <c r="BF67" s="19">
        <v>39660</v>
      </c>
    </row>
    <row r="68" spans="1:58" x14ac:dyDescent="0.25">
      <c r="A68" s="90" t="s">
        <v>36</v>
      </c>
      <c r="B68" s="560"/>
      <c r="C68" s="27">
        <v>19.05</v>
      </c>
      <c r="D68" s="28">
        <v>2489</v>
      </c>
      <c r="E68" s="16">
        <f t="shared" si="38"/>
        <v>130.65616797900262</v>
      </c>
      <c r="F68" s="17">
        <f t="shared" si="39"/>
        <v>5</v>
      </c>
      <c r="G68" s="18">
        <v>95.25</v>
      </c>
      <c r="H68" s="19">
        <v>12445</v>
      </c>
      <c r="I68" s="18">
        <v>23</v>
      </c>
      <c r="J68" s="19">
        <v>1722</v>
      </c>
      <c r="K68" s="19">
        <v>43480</v>
      </c>
      <c r="L68" s="136">
        <v>41890</v>
      </c>
      <c r="M68" s="20" t="s">
        <v>8</v>
      </c>
      <c r="N68" s="21">
        <f t="shared" si="40"/>
        <v>7.2270615563298488</v>
      </c>
      <c r="O68" s="22">
        <f t="shared" si="41"/>
        <v>25.249709639953544</v>
      </c>
      <c r="P68" s="23">
        <f t="shared" si="42"/>
        <v>2282.4146981627296</v>
      </c>
      <c r="Q68" s="100">
        <f t="shared" si="43"/>
        <v>0.69184411410204905</v>
      </c>
      <c r="R68" s="17">
        <f t="shared" si="44"/>
        <v>8</v>
      </c>
      <c r="S68" s="24">
        <f t="shared" si="45"/>
        <v>152.4</v>
      </c>
      <c r="T68" s="25">
        <f t="shared" si="45"/>
        <v>19912</v>
      </c>
      <c r="U68" s="24">
        <f t="shared" si="45"/>
        <v>37</v>
      </c>
      <c r="V68" s="25">
        <f t="shared" si="45"/>
        <v>2857</v>
      </c>
      <c r="W68" s="25">
        <f t="shared" si="45"/>
        <v>73460</v>
      </c>
      <c r="X68" s="72">
        <f t="shared" si="45"/>
        <v>70350</v>
      </c>
      <c r="Y68" s="20" t="s">
        <v>8</v>
      </c>
      <c r="Z68" s="21">
        <f t="shared" si="46"/>
        <v>6.9695484774238716</v>
      </c>
      <c r="AA68" s="22">
        <f t="shared" si="47"/>
        <v>25.712285614280713</v>
      </c>
      <c r="AB68" s="103">
        <f t="shared" si="48"/>
        <v>3856.1679790026246</v>
      </c>
      <c r="AC68" s="106">
        <f t="shared" si="49"/>
        <v>1.1478505423865006</v>
      </c>
      <c r="AE68" s="23">
        <v>2056.6929133858266</v>
      </c>
      <c r="AF68" s="205">
        <v>3205.2493438320207</v>
      </c>
      <c r="BE68" s="19">
        <v>1722</v>
      </c>
      <c r="BF68" s="19">
        <v>43230</v>
      </c>
    </row>
    <row r="69" spans="1:58" x14ac:dyDescent="0.25">
      <c r="A69" s="90" t="s">
        <v>37</v>
      </c>
      <c r="B69" s="560"/>
      <c r="C69" s="27">
        <v>20.239999999999998</v>
      </c>
      <c r="D69" s="28">
        <v>2519</v>
      </c>
      <c r="E69" s="16">
        <f t="shared" si="38"/>
        <v>124.45652173913045</v>
      </c>
      <c r="F69" s="17">
        <f t="shared" si="39"/>
        <v>5.0000000000000009</v>
      </c>
      <c r="G69" s="18">
        <v>101.2</v>
      </c>
      <c r="H69" s="19">
        <v>12595</v>
      </c>
      <c r="I69" s="18">
        <v>25</v>
      </c>
      <c r="J69" s="19">
        <v>1595</v>
      </c>
      <c r="K69" s="19">
        <v>40510</v>
      </c>
      <c r="L69" s="136">
        <v>39030</v>
      </c>
      <c r="M69" s="20" t="s">
        <v>8</v>
      </c>
      <c r="N69" s="21">
        <f t="shared" si="40"/>
        <v>7.8965517241379306</v>
      </c>
      <c r="O69" s="22">
        <f t="shared" si="41"/>
        <v>25.398119122257054</v>
      </c>
      <c r="P69" s="23">
        <f t="shared" si="42"/>
        <v>2001.4822134387352</v>
      </c>
      <c r="Q69" s="100">
        <f t="shared" si="43"/>
        <v>0.63318777292576423</v>
      </c>
      <c r="R69" s="17">
        <f t="shared" si="44"/>
        <v>8.0000000000000018</v>
      </c>
      <c r="S69" s="24">
        <f t="shared" si="45"/>
        <v>161.92000000000002</v>
      </c>
      <c r="T69" s="25">
        <f t="shared" si="45"/>
        <v>20152</v>
      </c>
      <c r="U69" s="24">
        <f t="shared" si="45"/>
        <v>40</v>
      </c>
      <c r="V69" s="25">
        <f t="shared" si="45"/>
        <v>2728</v>
      </c>
      <c r="W69" s="25">
        <f t="shared" si="45"/>
        <v>69870</v>
      </c>
      <c r="X69" s="72">
        <f t="shared" si="45"/>
        <v>66930</v>
      </c>
      <c r="Y69" s="20" t="s">
        <v>8</v>
      </c>
      <c r="Z69" s="21">
        <f t="shared" si="46"/>
        <v>7.387096774193548</v>
      </c>
      <c r="AA69" s="22">
        <f t="shared" si="47"/>
        <v>25.612170087976541</v>
      </c>
      <c r="AB69" s="103">
        <f t="shared" si="48"/>
        <v>3452.0750988142295</v>
      </c>
      <c r="AC69" s="106">
        <f t="shared" si="49"/>
        <v>1.0829694323144106</v>
      </c>
      <c r="AE69" s="23">
        <v>2135.8695652173915</v>
      </c>
      <c r="AF69" s="205">
        <v>3070.1581027667985</v>
      </c>
      <c r="BE69" s="19">
        <v>1595</v>
      </c>
      <c r="BF69" s="19">
        <v>40280</v>
      </c>
    </row>
    <row r="70" spans="1:58" x14ac:dyDescent="0.25">
      <c r="A70" s="90" t="s">
        <v>18</v>
      </c>
      <c r="B70" s="560"/>
      <c r="C70" s="27">
        <v>15.47</v>
      </c>
      <c r="D70" s="28">
        <v>1640</v>
      </c>
      <c r="E70" s="16">
        <f t="shared" si="38"/>
        <v>106.01163542340012</v>
      </c>
      <c r="F70" s="17">
        <f t="shared" si="39"/>
        <v>4.9999999999999991</v>
      </c>
      <c r="G70" s="18">
        <v>77.349999999999994</v>
      </c>
      <c r="H70" s="19">
        <v>8200</v>
      </c>
      <c r="I70" s="18">
        <v>20</v>
      </c>
      <c r="J70" s="19">
        <v>1245</v>
      </c>
      <c r="K70" s="19">
        <v>30000</v>
      </c>
      <c r="L70" s="136">
        <v>28900</v>
      </c>
      <c r="M70" s="20" t="s">
        <v>8</v>
      </c>
      <c r="N70" s="21">
        <f t="shared" si="40"/>
        <v>6.5863453815261046</v>
      </c>
      <c r="O70" s="22">
        <f t="shared" si="41"/>
        <v>24.096385542168676</v>
      </c>
      <c r="P70" s="23">
        <f t="shared" si="42"/>
        <v>1939.2372333548803</v>
      </c>
      <c r="Q70" s="100">
        <f t="shared" si="43"/>
        <v>0.75914634146341464</v>
      </c>
      <c r="R70" s="17">
        <f t="shared" si="44"/>
        <v>7.9999999999999991</v>
      </c>
      <c r="S70" s="24">
        <f t="shared" si="45"/>
        <v>123.75999999999999</v>
      </c>
      <c r="T70" s="25">
        <f t="shared" si="45"/>
        <v>13120</v>
      </c>
      <c r="U70" s="24">
        <f t="shared" si="45"/>
        <v>30</v>
      </c>
      <c r="V70" s="25">
        <f t="shared" si="45"/>
        <v>1915</v>
      </c>
      <c r="W70" s="25">
        <f t="shared" si="45"/>
        <v>46840</v>
      </c>
      <c r="X70" s="72">
        <f t="shared" si="45"/>
        <v>44910</v>
      </c>
      <c r="Y70" s="20" t="s">
        <v>8</v>
      </c>
      <c r="Z70" s="21">
        <f t="shared" si="46"/>
        <v>6.8511749347258482</v>
      </c>
      <c r="AA70" s="22">
        <f t="shared" si="47"/>
        <v>24.459530026109661</v>
      </c>
      <c r="AB70" s="103">
        <f t="shared" si="48"/>
        <v>3027.7957336780864</v>
      </c>
      <c r="AC70" s="106">
        <f t="shared" si="49"/>
        <v>1.1676829268292683</v>
      </c>
      <c r="AE70" s="23">
        <v>1809.3083387201034</v>
      </c>
      <c r="AF70" s="205">
        <v>3113.1221719457012</v>
      </c>
      <c r="BE70" s="19">
        <v>1245</v>
      </c>
      <c r="BF70" s="19">
        <v>29830</v>
      </c>
    </row>
    <row r="71" spans="1:58" x14ac:dyDescent="0.25">
      <c r="A71" s="90" t="s">
        <v>38</v>
      </c>
      <c r="B71" s="560"/>
      <c r="C71" s="27">
        <v>20.6</v>
      </c>
      <c r="D71" s="28">
        <v>2626</v>
      </c>
      <c r="E71" s="16">
        <f t="shared" si="38"/>
        <v>127.47572815533979</v>
      </c>
      <c r="F71" s="17">
        <f t="shared" si="39"/>
        <v>5</v>
      </c>
      <c r="G71" s="18">
        <v>103</v>
      </c>
      <c r="H71" s="19">
        <v>13130</v>
      </c>
      <c r="I71" s="18">
        <v>22</v>
      </c>
      <c r="J71" s="19">
        <v>1860</v>
      </c>
      <c r="K71" s="19">
        <v>47270</v>
      </c>
      <c r="L71" s="136">
        <v>45540</v>
      </c>
      <c r="M71" s="20" t="s">
        <v>8</v>
      </c>
      <c r="N71" s="21">
        <f t="shared" si="40"/>
        <v>7.059139784946237</v>
      </c>
      <c r="O71" s="22">
        <f t="shared" si="41"/>
        <v>25.413978494623656</v>
      </c>
      <c r="P71" s="23">
        <f t="shared" si="42"/>
        <v>2294.6601941747572</v>
      </c>
      <c r="Q71" s="100">
        <f t="shared" si="43"/>
        <v>0.70830159939070825</v>
      </c>
      <c r="R71" s="17">
        <f t="shared" si="44"/>
        <v>8</v>
      </c>
      <c r="S71" s="24">
        <f t="shared" si="45"/>
        <v>164.8</v>
      </c>
      <c r="T71" s="25">
        <f t="shared" si="45"/>
        <v>21008</v>
      </c>
      <c r="U71" s="24">
        <f t="shared" si="45"/>
        <v>34</v>
      </c>
      <c r="V71" s="25">
        <f t="shared" si="45"/>
        <v>3229</v>
      </c>
      <c r="W71" s="25">
        <f t="shared" si="45"/>
        <v>82410</v>
      </c>
      <c r="X71" s="72">
        <f t="shared" si="45"/>
        <v>78960</v>
      </c>
      <c r="Y71" s="20" t="s">
        <v>8</v>
      </c>
      <c r="Z71" s="21">
        <f t="shared" si="46"/>
        <v>6.5060390213688448</v>
      </c>
      <c r="AA71" s="22">
        <f t="shared" si="47"/>
        <v>25.521833384948902</v>
      </c>
      <c r="AB71" s="103">
        <f t="shared" si="48"/>
        <v>4000.4854368932038</v>
      </c>
      <c r="AC71" s="106">
        <f t="shared" si="49"/>
        <v>1.2296268088347295</v>
      </c>
      <c r="AE71" s="23">
        <v>2471.3592233009708</v>
      </c>
      <c r="AF71" s="205">
        <v>3940.2912621359219</v>
      </c>
      <c r="BE71" s="19">
        <v>1860</v>
      </c>
      <c r="BF71" s="19">
        <v>47000</v>
      </c>
    </row>
    <row r="72" spans="1:58" x14ac:dyDescent="0.25">
      <c r="A72" s="90" t="s">
        <v>39</v>
      </c>
      <c r="B72" s="560"/>
      <c r="C72" s="27">
        <v>17.48</v>
      </c>
      <c r="D72" s="28">
        <v>2303</v>
      </c>
      <c r="E72" s="16">
        <f t="shared" si="38"/>
        <v>131.75057208237985</v>
      </c>
      <c r="F72" s="17">
        <f t="shared" si="39"/>
        <v>5</v>
      </c>
      <c r="G72" s="18">
        <v>87.4</v>
      </c>
      <c r="H72" s="19">
        <v>11515</v>
      </c>
      <c r="I72" s="18">
        <v>24</v>
      </c>
      <c r="J72" s="19">
        <v>1702</v>
      </c>
      <c r="K72" s="19">
        <v>43050</v>
      </c>
      <c r="L72" s="136">
        <v>41470</v>
      </c>
      <c r="M72" s="20" t="s">
        <v>8</v>
      </c>
      <c r="N72" s="21">
        <f t="shared" si="40"/>
        <v>6.7655699177438304</v>
      </c>
      <c r="O72" s="22">
        <f t="shared" si="41"/>
        <v>25.293772032902467</v>
      </c>
      <c r="P72" s="23">
        <f t="shared" si="42"/>
        <v>2462.8146453089244</v>
      </c>
      <c r="Q72" s="100">
        <f t="shared" si="43"/>
        <v>0.73903603994789402</v>
      </c>
      <c r="R72" s="17">
        <f t="shared" si="44"/>
        <v>8.0114416475972554</v>
      </c>
      <c r="S72" s="24">
        <f t="shared" si="45"/>
        <v>140.04000000000002</v>
      </c>
      <c r="T72" s="25">
        <f t="shared" si="45"/>
        <v>18424</v>
      </c>
      <c r="U72" s="24">
        <f t="shared" si="45"/>
        <v>39</v>
      </c>
      <c r="V72" s="25">
        <f t="shared" si="45"/>
        <v>2758</v>
      </c>
      <c r="W72" s="25">
        <f t="shared" si="45"/>
        <v>70890</v>
      </c>
      <c r="X72" s="72">
        <f t="shared" si="45"/>
        <v>67940</v>
      </c>
      <c r="Y72" s="20" t="s">
        <v>8</v>
      </c>
      <c r="Z72" s="21">
        <f t="shared" si="46"/>
        <v>6.6802030456852792</v>
      </c>
      <c r="AA72" s="22">
        <f t="shared" si="47"/>
        <v>25.703408266860045</v>
      </c>
      <c r="AB72" s="103">
        <f t="shared" si="48"/>
        <v>4055.4919908466818</v>
      </c>
      <c r="AC72" s="106">
        <f t="shared" si="49"/>
        <v>1.1975683890577509</v>
      </c>
      <c r="AE72" s="23">
        <v>2176.2013729977116</v>
      </c>
      <c r="AF72" s="205">
        <v>3571.5102974828374</v>
      </c>
      <c r="BE72" s="19">
        <v>1702</v>
      </c>
      <c r="BF72" s="19">
        <v>42810</v>
      </c>
    </row>
    <row r="73" spans="1:58" x14ac:dyDescent="0.25">
      <c r="A73" s="90" t="s">
        <v>40</v>
      </c>
      <c r="B73" s="560"/>
      <c r="C73" s="27">
        <v>12.81</v>
      </c>
      <c r="D73" s="28">
        <v>1641</v>
      </c>
      <c r="E73" s="16">
        <f t="shared" si="38"/>
        <v>128.10304449648712</v>
      </c>
      <c r="F73" s="17">
        <f t="shared" si="39"/>
        <v>5</v>
      </c>
      <c r="G73" s="18">
        <v>64.05</v>
      </c>
      <c r="H73" s="19">
        <v>8205</v>
      </c>
      <c r="I73" s="18">
        <v>13</v>
      </c>
      <c r="J73" s="19">
        <v>1000</v>
      </c>
      <c r="K73" s="19">
        <v>23320</v>
      </c>
      <c r="L73" s="136">
        <v>22470</v>
      </c>
      <c r="M73" s="20" t="s">
        <v>8</v>
      </c>
      <c r="N73" s="21">
        <f t="shared" si="40"/>
        <v>8.2050000000000001</v>
      </c>
      <c r="O73" s="22">
        <f t="shared" si="41"/>
        <v>23.32</v>
      </c>
      <c r="P73" s="23">
        <f t="shared" si="42"/>
        <v>1820.4527712724434</v>
      </c>
      <c r="Q73" s="100">
        <f t="shared" si="43"/>
        <v>0.60938452163315049</v>
      </c>
      <c r="R73" s="17">
        <f t="shared" si="44"/>
        <v>7.9999999999999991</v>
      </c>
      <c r="S73" s="24">
        <f t="shared" si="45"/>
        <v>102.47999999999999</v>
      </c>
      <c r="T73" s="25">
        <f t="shared" si="45"/>
        <v>13128</v>
      </c>
      <c r="U73" s="24">
        <f t="shared" si="45"/>
        <v>21</v>
      </c>
      <c r="V73" s="25">
        <f t="shared" si="45"/>
        <v>1677</v>
      </c>
      <c r="W73" s="25">
        <f t="shared" si="45"/>
        <v>39850</v>
      </c>
      <c r="X73" s="72">
        <f t="shared" si="45"/>
        <v>38190</v>
      </c>
      <c r="Y73" s="20" t="s">
        <v>8</v>
      </c>
      <c r="Z73" s="21">
        <f t="shared" si="46"/>
        <v>7.8282647584973164</v>
      </c>
      <c r="AA73" s="22">
        <f t="shared" si="47"/>
        <v>23.762671437090042</v>
      </c>
      <c r="AB73" s="103">
        <f t="shared" si="48"/>
        <v>3110.8508977361435</v>
      </c>
      <c r="AC73" s="106">
        <f t="shared" si="49"/>
        <v>1.0219378427787935</v>
      </c>
      <c r="AE73" s="23">
        <v>1768.1498829039813</v>
      </c>
      <c r="AF73" s="258">
        <v>2900.8587041373926</v>
      </c>
      <c r="BE73" s="19">
        <v>1000</v>
      </c>
      <c r="BF73" s="19">
        <v>23190</v>
      </c>
    </row>
    <row r="74" spans="1:58" x14ac:dyDescent="0.25">
      <c r="A74" s="91" t="s">
        <v>41</v>
      </c>
      <c r="B74" s="561"/>
      <c r="C74" s="54">
        <v>2.2200000000000002</v>
      </c>
      <c r="D74" s="55">
        <v>277</v>
      </c>
      <c r="E74" s="11">
        <f t="shared" si="38"/>
        <v>124.77477477477477</v>
      </c>
      <c r="F74" s="7">
        <f t="shared" si="39"/>
        <v>4.9999999999999991</v>
      </c>
      <c r="G74" s="6">
        <v>11.1</v>
      </c>
      <c r="H74" s="5">
        <v>1385</v>
      </c>
      <c r="I74" s="6">
        <v>5</v>
      </c>
      <c r="J74" s="5">
        <v>249</v>
      </c>
      <c r="K74" s="5">
        <v>6000</v>
      </c>
      <c r="L74" s="137">
        <v>5780</v>
      </c>
      <c r="M74" s="131" t="s">
        <v>8</v>
      </c>
      <c r="N74" s="60">
        <f t="shared" si="40"/>
        <v>5.5622489959839356</v>
      </c>
      <c r="O74" s="61">
        <f t="shared" si="41"/>
        <v>24.096385542168676</v>
      </c>
      <c r="P74" s="62">
        <f t="shared" si="42"/>
        <v>2702.7027027027025</v>
      </c>
      <c r="Q74" s="120">
        <f t="shared" si="43"/>
        <v>0.89891696750902528</v>
      </c>
      <c r="R74" s="17">
        <f t="shared" si="44"/>
        <v>7.9999999999999982</v>
      </c>
      <c r="S74" s="24">
        <f t="shared" ref="S74:X89" si="50">G74+S23</f>
        <v>17.759999999999998</v>
      </c>
      <c r="T74" s="25">
        <f t="shared" si="50"/>
        <v>2216</v>
      </c>
      <c r="U74" s="24">
        <f t="shared" si="50"/>
        <v>8</v>
      </c>
      <c r="V74" s="25">
        <f t="shared" si="50"/>
        <v>415</v>
      </c>
      <c r="W74" s="25">
        <f t="shared" si="50"/>
        <v>10120</v>
      </c>
      <c r="X74" s="72">
        <f t="shared" si="50"/>
        <v>9700</v>
      </c>
      <c r="Y74" s="131" t="s">
        <v>8</v>
      </c>
      <c r="Z74" s="21">
        <f t="shared" si="46"/>
        <v>5.3397590361445779</v>
      </c>
      <c r="AA74" s="22">
        <f t="shared" si="47"/>
        <v>24.3855421686747</v>
      </c>
      <c r="AB74" s="103">
        <f t="shared" si="48"/>
        <v>4558.5585585585577</v>
      </c>
      <c r="AC74" s="106">
        <f t="shared" si="49"/>
        <v>1.4981949458483754</v>
      </c>
      <c r="AE74" s="62">
        <v>2509.0090090090089</v>
      </c>
      <c r="AF74" s="205">
        <v>3990.9909909909907</v>
      </c>
      <c r="BE74" s="5">
        <v>249</v>
      </c>
      <c r="BF74" s="5">
        <v>5970</v>
      </c>
    </row>
    <row r="75" spans="1:58" x14ac:dyDescent="0.25">
      <c r="A75" s="92" t="s">
        <v>24</v>
      </c>
      <c r="B75" s="44"/>
      <c r="C75" s="45">
        <f t="shared" ref="C75:D75" si="51">SUM(C58:C74)</f>
        <v>285.72000000000003</v>
      </c>
      <c r="D75" s="46">
        <f t="shared" si="51"/>
        <v>35846</v>
      </c>
      <c r="E75" s="130">
        <f t="shared" si="38"/>
        <v>125.45849083018338</v>
      </c>
      <c r="F75" s="73"/>
      <c r="G75" s="45">
        <f t="shared" ref="G75:L75" si="52">SUM(G58:G74)</f>
        <v>1269.24</v>
      </c>
      <c r="H75" s="46">
        <f t="shared" si="52"/>
        <v>159299</v>
      </c>
      <c r="I75" s="45">
        <f t="shared" si="52"/>
        <v>308</v>
      </c>
      <c r="J75" s="46">
        <f t="shared" si="52"/>
        <v>22015</v>
      </c>
      <c r="K75" s="46">
        <f t="shared" si="52"/>
        <v>545450</v>
      </c>
      <c r="L75" s="46">
        <f t="shared" si="52"/>
        <v>525480</v>
      </c>
      <c r="M75" s="74" t="s">
        <v>8</v>
      </c>
      <c r="N75" s="75">
        <f t="shared" si="40"/>
        <v>7.2359300476947537</v>
      </c>
      <c r="O75" s="76">
        <f t="shared" si="41"/>
        <v>24.776288893935952</v>
      </c>
      <c r="P75" s="77">
        <f t="shared" si="42"/>
        <v>1909.0368192636145</v>
      </c>
      <c r="Q75" s="101">
        <f>J75/D75</f>
        <v>0.61415499637337501</v>
      </c>
      <c r="R75" s="73"/>
      <c r="S75" s="45">
        <f t="shared" ref="S75:W75" si="53">SUM(S58:S74)</f>
        <v>2124.6000000000004</v>
      </c>
      <c r="T75" s="46">
        <f t="shared" si="53"/>
        <v>266475</v>
      </c>
      <c r="U75" s="45">
        <f t="shared" si="53"/>
        <v>522</v>
      </c>
      <c r="V75" s="46">
        <f t="shared" si="53"/>
        <v>38601</v>
      </c>
      <c r="W75" s="46">
        <f t="shared" si="53"/>
        <v>968640</v>
      </c>
      <c r="X75" s="72">
        <f t="shared" si="50"/>
        <v>927600</v>
      </c>
      <c r="Y75" s="129" t="s">
        <v>8</v>
      </c>
      <c r="Z75" s="75">
        <f t="shared" si="46"/>
        <v>6.9033185668765054</v>
      </c>
      <c r="AA75" s="76">
        <f t="shared" si="47"/>
        <v>25.093650423564156</v>
      </c>
      <c r="AB75" s="112">
        <f t="shared" si="48"/>
        <v>3390.1721965560687</v>
      </c>
      <c r="AC75" s="107">
        <f>V75/D75</f>
        <v>1.0768565530324163</v>
      </c>
      <c r="AE75" s="77">
        <v>2063.7337253254932</v>
      </c>
      <c r="AF75" s="205">
        <v>3458.3158336833262</v>
      </c>
      <c r="BE75" s="46">
        <f t="shared" ref="BE75:BF75" si="54">SUM(BE58:BE74)</f>
        <v>22015</v>
      </c>
      <c r="BF75" s="46">
        <f t="shared" si="54"/>
        <v>542360</v>
      </c>
    </row>
    <row r="76" spans="1:58" x14ac:dyDescent="0.25">
      <c r="A76" s="90" t="s">
        <v>42</v>
      </c>
      <c r="B76" s="562">
        <v>1998</v>
      </c>
      <c r="C76" s="27">
        <v>19.739999999999998</v>
      </c>
      <c r="D76" s="28">
        <v>2490</v>
      </c>
      <c r="E76" s="16">
        <f t="shared" si="38"/>
        <v>126.13981762917935</v>
      </c>
      <c r="F76" s="17">
        <f t="shared" ref="F76" si="55">G76/C76</f>
        <v>4</v>
      </c>
      <c r="G76" s="18">
        <v>78.959999999999994</v>
      </c>
      <c r="H76" s="19">
        <v>9960</v>
      </c>
      <c r="I76" s="18">
        <v>17</v>
      </c>
      <c r="J76" s="19">
        <v>1361</v>
      </c>
      <c r="K76" s="19">
        <v>33960</v>
      </c>
      <c r="L76" s="136">
        <v>32720</v>
      </c>
      <c r="M76" s="20" t="s">
        <v>8</v>
      </c>
      <c r="N76" s="21">
        <f t="shared" si="40"/>
        <v>7.3181484202792069</v>
      </c>
      <c r="O76" s="22">
        <f t="shared" si="41"/>
        <v>24.952240999265246</v>
      </c>
      <c r="P76" s="23">
        <f t="shared" si="42"/>
        <v>1720.3647416413376</v>
      </c>
      <c r="Q76" s="100">
        <f t="shared" ref="Q76:Q86" si="56">J76/D76</f>
        <v>0.54658634538152606</v>
      </c>
      <c r="R76" s="17">
        <f t="shared" ref="R76:R86" si="57">S76/C76</f>
        <v>7.0000000000000009</v>
      </c>
      <c r="S76" s="24">
        <f t="shared" ref="S76:W86" si="58">G76+S25</f>
        <v>138.18</v>
      </c>
      <c r="T76" s="25">
        <f t="shared" si="58"/>
        <v>17430</v>
      </c>
      <c r="U76" s="24">
        <f t="shared" si="58"/>
        <v>33</v>
      </c>
      <c r="V76" s="25">
        <f t="shared" si="58"/>
        <v>2549</v>
      </c>
      <c r="W76" s="25">
        <f t="shared" si="58"/>
        <v>64220</v>
      </c>
      <c r="X76" s="72">
        <f t="shared" si="50"/>
        <v>61450</v>
      </c>
      <c r="Y76" s="20" t="s">
        <v>8</v>
      </c>
      <c r="Z76" s="21">
        <f t="shared" si="46"/>
        <v>6.837975676735975</v>
      </c>
      <c r="AA76" s="22">
        <f t="shared" si="47"/>
        <v>25.19419380149078</v>
      </c>
      <c r="AB76" s="103">
        <f t="shared" si="48"/>
        <v>3253.2928064842963</v>
      </c>
      <c r="AC76" s="106">
        <f t="shared" ref="AC76:AC86" si="59">V76/D76</f>
        <v>1.0236947791164659</v>
      </c>
      <c r="AE76" s="23">
        <v>2032.9280648429585</v>
      </c>
      <c r="AF76" s="205">
        <v>4110.9422492401218</v>
      </c>
      <c r="BE76" s="19">
        <v>1361</v>
      </c>
      <c r="BF76" s="19">
        <v>33770</v>
      </c>
    </row>
    <row r="77" spans="1:58" x14ac:dyDescent="0.25">
      <c r="A77" s="89" t="s">
        <v>43</v>
      </c>
      <c r="B77" s="563"/>
      <c r="C77" s="78">
        <v>22.16</v>
      </c>
      <c r="D77" s="79">
        <v>2704</v>
      </c>
      <c r="E77" s="63">
        <f t="shared" si="38"/>
        <v>122.02166064981949</v>
      </c>
      <c r="F77" s="64">
        <f t="shared" si="39"/>
        <v>5</v>
      </c>
      <c r="G77" s="65">
        <v>110.8</v>
      </c>
      <c r="H77" s="66">
        <v>13520</v>
      </c>
      <c r="I77" s="65">
        <v>25</v>
      </c>
      <c r="J77" s="66">
        <v>2116</v>
      </c>
      <c r="K77" s="66">
        <v>49970</v>
      </c>
      <c r="L77" s="135">
        <v>48140</v>
      </c>
      <c r="M77" s="67" t="s">
        <v>8</v>
      </c>
      <c r="N77" s="68">
        <f t="shared" si="40"/>
        <v>6.3894139886578447</v>
      </c>
      <c r="O77" s="69">
        <f t="shared" si="41"/>
        <v>23.615311909262761</v>
      </c>
      <c r="P77" s="70">
        <f t="shared" si="42"/>
        <v>2254.9638989169675</v>
      </c>
      <c r="Q77" s="100">
        <f t="shared" si="56"/>
        <v>0.78254437869822491</v>
      </c>
      <c r="R77" s="64">
        <f t="shared" si="57"/>
        <v>7.1805054151624548</v>
      </c>
      <c r="S77" s="71">
        <f t="shared" si="58"/>
        <v>159.12</v>
      </c>
      <c r="T77" s="72">
        <f t="shared" si="58"/>
        <v>19434</v>
      </c>
      <c r="U77" s="71">
        <f t="shared" si="58"/>
        <v>38</v>
      </c>
      <c r="V77" s="72">
        <f t="shared" si="58"/>
        <v>3056</v>
      </c>
      <c r="W77" s="72">
        <f t="shared" si="58"/>
        <v>72790</v>
      </c>
      <c r="X77" s="72">
        <f t="shared" si="50"/>
        <v>69860</v>
      </c>
      <c r="Y77" s="67" t="s">
        <v>8</v>
      </c>
      <c r="Z77" s="21">
        <f t="shared" si="46"/>
        <v>6.3592931937172779</v>
      </c>
      <c r="AA77" s="22">
        <f t="shared" si="47"/>
        <v>23.818717277486911</v>
      </c>
      <c r="AB77" s="103">
        <f t="shared" si="48"/>
        <v>3284.7472924187728</v>
      </c>
      <c r="AC77" s="106">
        <f t="shared" si="59"/>
        <v>1.1301775147928994</v>
      </c>
      <c r="AE77" s="70">
        <v>2132.6714801444045</v>
      </c>
      <c r="AF77" s="205">
        <v>4257.6714801444041</v>
      </c>
      <c r="BE77" s="66">
        <v>2116</v>
      </c>
      <c r="BF77" s="66">
        <v>49690</v>
      </c>
    </row>
    <row r="78" spans="1:58" x14ac:dyDescent="0.25">
      <c r="A78" s="90" t="s">
        <v>44</v>
      </c>
      <c r="B78" s="563"/>
      <c r="C78" s="27">
        <v>13.09</v>
      </c>
      <c r="D78" s="28">
        <v>1517</v>
      </c>
      <c r="E78" s="16">
        <f t="shared" si="38"/>
        <v>115.88999236058059</v>
      </c>
      <c r="F78" s="17">
        <f t="shared" si="39"/>
        <v>5</v>
      </c>
      <c r="G78" s="18">
        <v>65.45</v>
      </c>
      <c r="H78" s="19">
        <v>7585</v>
      </c>
      <c r="I78" s="18">
        <v>16</v>
      </c>
      <c r="J78" s="19">
        <v>1190</v>
      </c>
      <c r="K78" s="19">
        <v>27770</v>
      </c>
      <c r="L78" s="136">
        <v>26750</v>
      </c>
      <c r="M78" s="20" t="s">
        <v>8</v>
      </c>
      <c r="N78" s="21">
        <f t="shared" si="40"/>
        <v>6.3739495798319323</v>
      </c>
      <c r="O78" s="22">
        <f t="shared" si="41"/>
        <v>23.336134453781511</v>
      </c>
      <c r="P78" s="23">
        <f t="shared" si="42"/>
        <v>2121.4667685255922</v>
      </c>
      <c r="Q78" s="100">
        <f t="shared" si="56"/>
        <v>0.78444297956493081</v>
      </c>
      <c r="R78" s="17">
        <f t="shared" si="57"/>
        <v>7.3819709702062637</v>
      </c>
      <c r="S78" s="24">
        <f t="shared" si="58"/>
        <v>96.63</v>
      </c>
      <c r="T78" s="25">
        <f t="shared" si="58"/>
        <v>11203</v>
      </c>
      <c r="U78" s="24">
        <f t="shared" si="58"/>
        <v>24</v>
      </c>
      <c r="V78" s="25">
        <f t="shared" si="58"/>
        <v>1840</v>
      </c>
      <c r="W78" s="25">
        <f t="shared" si="58"/>
        <v>43440</v>
      </c>
      <c r="X78" s="72">
        <f t="shared" si="50"/>
        <v>41560</v>
      </c>
      <c r="Y78" s="20" t="s">
        <v>8</v>
      </c>
      <c r="Z78" s="21">
        <f t="shared" si="46"/>
        <v>6.0885869565217394</v>
      </c>
      <c r="AA78" s="22">
        <f t="shared" si="47"/>
        <v>23.608695652173914</v>
      </c>
      <c r="AB78" s="103">
        <f t="shared" si="48"/>
        <v>3318.5637891520246</v>
      </c>
      <c r="AC78" s="106">
        <f t="shared" si="59"/>
        <v>1.2129202373104813</v>
      </c>
      <c r="AE78" s="23">
        <v>1999.2360580595875</v>
      </c>
      <c r="AF78" s="205">
        <v>4116.8831168831166</v>
      </c>
      <c r="BE78" s="19">
        <v>1190</v>
      </c>
      <c r="BF78" s="19">
        <v>27610</v>
      </c>
    </row>
    <row r="79" spans="1:58" x14ac:dyDescent="0.25">
      <c r="A79" s="90" t="s">
        <v>45</v>
      </c>
      <c r="B79" s="563"/>
      <c r="C79" s="27">
        <v>16.28</v>
      </c>
      <c r="D79" s="28">
        <v>1976</v>
      </c>
      <c r="E79" s="16">
        <f t="shared" si="38"/>
        <v>121.37592137592137</v>
      </c>
      <c r="F79" s="17">
        <f t="shared" si="39"/>
        <v>5</v>
      </c>
      <c r="G79" s="18">
        <v>81.400000000000006</v>
      </c>
      <c r="H79" s="19">
        <v>9880</v>
      </c>
      <c r="I79" s="18">
        <v>21</v>
      </c>
      <c r="J79" s="19">
        <v>1365</v>
      </c>
      <c r="K79" s="19">
        <v>33350</v>
      </c>
      <c r="L79" s="136">
        <v>32130</v>
      </c>
      <c r="M79" s="20" t="s">
        <v>8</v>
      </c>
      <c r="N79" s="21">
        <f t="shared" si="40"/>
        <v>7.2380952380952381</v>
      </c>
      <c r="O79" s="22">
        <f t="shared" si="41"/>
        <v>24.432234432234431</v>
      </c>
      <c r="P79" s="23">
        <f t="shared" si="42"/>
        <v>2048.5257985257986</v>
      </c>
      <c r="Q79" s="100">
        <f t="shared" si="56"/>
        <v>0.69078947368421051</v>
      </c>
      <c r="R79" s="17">
        <f t="shared" si="57"/>
        <v>8</v>
      </c>
      <c r="S79" s="24">
        <f t="shared" si="58"/>
        <v>130.24</v>
      </c>
      <c r="T79" s="25">
        <f t="shared" si="58"/>
        <v>15808</v>
      </c>
      <c r="U79" s="24">
        <f t="shared" si="58"/>
        <v>34</v>
      </c>
      <c r="V79" s="25">
        <f t="shared" si="58"/>
        <v>2195</v>
      </c>
      <c r="W79" s="25">
        <f t="shared" si="58"/>
        <v>54250</v>
      </c>
      <c r="X79" s="72">
        <f t="shared" si="50"/>
        <v>51960</v>
      </c>
      <c r="Y79" s="20" t="s">
        <v>8</v>
      </c>
      <c r="Z79" s="21">
        <f t="shared" si="46"/>
        <v>7.201822323462415</v>
      </c>
      <c r="AA79" s="22">
        <f t="shared" si="47"/>
        <v>24.715261958997722</v>
      </c>
      <c r="AB79" s="103">
        <f t="shared" si="48"/>
        <v>3332.3095823095819</v>
      </c>
      <c r="AC79" s="106">
        <f t="shared" si="59"/>
        <v>1.11082995951417</v>
      </c>
      <c r="AE79" s="23">
        <v>2108.7223587223584</v>
      </c>
      <c r="AF79" s="205">
        <v>3264.7420147420144</v>
      </c>
      <c r="BE79" s="19">
        <v>1365</v>
      </c>
      <c r="BF79" s="19">
        <v>33160</v>
      </c>
    </row>
    <row r="80" spans="1:58" x14ac:dyDescent="0.25">
      <c r="A80" s="90" t="s">
        <v>46</v>
      </c>
      <c r="B80" s="563"/>
      <c r="C80" s="27">
        <v>18.239999999999998</v>
      </c>
      <c r="D80" s="28">
        <v>2461</v>
      </c>
      <c r="E80" s="16">
        <f t="shared" si="38"/>
        <v>134.9232456140351</v>
      </c>
      <c r="F80" s="17">
        <f t="shared" si="39"/>
        <v>5</v>
      </c>
      <c r="G80" s="18">
        <v>91.199999999999989</v>
      </c>
      <c r="H80" s="19">
        <v>12305</v>
      </c>
      <c r="I80" s="18">
        <v>24</v>
      </c>
      <c r="J80" s="19">
        <v>1701</v>
      </c>
      <c r="K80" s="19">
        <v>44340</v>
      </c>
      <c r="L80" s="136">
        <v>42720</v>
      </c>
      <c r="M80" s="20" t="s">
        <v>8</v>
      </c>
      <c r="N80" s="21">
        <f t="shared" si="40"/>
        <v>7.2339800117577893</v>
      </c>
      <c r="O80" s="22">
        <f t="shared" si="41"/>
        <v>26.067019400352734</v>
      </c>
      <c r="P80" s="23">
        <f t="shared" si="42"/>
        <v>2430.9210526315792</v>
      </c>
      <c r="Q80" s="100">
        <f t="shared" si="56"/>
        <v>0.6911824461600975</v>
      </c>
      <c r="R80" s="17">
        <f t="shared" si="57"/>
        <v>7.1918859649122799</v>
      </c>
      <c r="S80" s="24">
        <f t="shared" si="58"/>
        <v>131.17999999999998</v>
      </c>
      <c r="T80" s="25">
        <f t="shared" si="58"/>
        <v>17699</v>
      </c>
      <c r="U80" s="24">
        <f t="shared" si="58"/>
        <v>35</v>
      </c>
      <c r="V80" s="25">
        <f t="shared" si="58"/>
        <v>2439</v>
      </c>
      <c r="W80" s="25">
        <f t="shared" si="58"/>
        <v>63870</v>
      </c>
      <c r="X80" s="72">
        <f t="shared" si="50"/>
        <v>61310</v>
      </c>
      <c r="Y80" s="20" t="s">
        <v>8</v>
      </c>
      <c r="Z80" s="21">
        <f t="shared" si="46"/>
        <v>7.2566625666256659</v>
      </c>
      <c r="AA80" s="22">
        <f t="shared" si="47"/>
        <v>26.186961869618695</v>
      </c>
      <c r="AB80" s="103">
        <f t="shared" si="48"/>
        <v>3501.6447368421054</v>
      </c>
      <c r="AC80" s="106">
        <f t="shared" si="59"/>
        <v>0.99106054449410808</v>
      </c>
      <c r="AE80" s="23">
        <v>1697.3684210526317</v>
      </c>
      <c r="AF80" s="205">
        <v>3645.2850877192986</v>
      </c>
      <c r="BE80" s="19">
        <v>1701</v>
      </c>
      <c r="BF80" s="19">
        <v>44090</v>
      </c>
    </row>
    <row r="81" spans="1:58" x14ac:dyDescent="0.25">
      <c r="A81" s="90" t="s">
        <v>47</v>
      </c>
      <c r="B81" s="563"/>
      <c r="C81" s="27">
        <v>16.23</v>
      </c>
      <c r="D81" s="28">
        <v>2246</v>
      </c>
      <c r="E81" s="16">
        <f t="shared" si="38"/>
        <v>138.38570548367221</v>
      </c>
      <c r="F81" s="17">
        <f t="shared" si="39"/>
        <v>5</v>
      </c>
      <c r="G81" s="18">
        <v>81.150000000000006</v>
      </c>
      <c r="H81" s="19">
        <v>11230</v>
      </c>
      <c r="I81" s="18">
        <v>20</v>
      </c>
      <c r="J81" s="19">
        <v>1472</v>
      </c>
      <c r="K81" s="19">
        <v>35280</v>
      </c>
      <c r="L81" s="136">
        <v>33990</v>
      </c>
      <c r="M81" s="20" t="s">
        <v>8</v>
      </c>
      <c r="N81" s="21">
        <f t="shared" si="40"/>
        <v>7.6290760869565215</v>
      </c>
      <c r="O81" s="22">
        <f t="shared" si="41"/>
        <v>23.967391304347824</v>
      </c>
      <c r="P81" s="23">
        <f t="shared" si="42"/>
        <v>2173.7523105360442</v>
      </c>
      <c r="Q81" s="100">
        <f t="shared" si="56"/>
        <v>0.65538735529830805</v>
      </c>
      <c r="R81" s="17">
        <f t="shared" si="57"/>
        <v>7.1232285890326565</v>
      </c>
      <c r="S81" s="24">
        <f t="shared" si="58"/>
        <v>115.61000000000001</v>
      </c>
      <c r="T81" s="25">
        <f t="shared" si="58"/>
        <v>16009</v>
      </c>
      <c r="U81" s="24">
        <f t="shared" si="58"/>
        <v>30</v>
      </c>
      <c r="V81" s="25">
        <f t="shared" si="58"/>
        <v>2136</v>
      </c>
      <c r="W81" s="25">
        <f t="shared" si="58"/>
        <v>51910</v>
      </c>
      <c r="X81" s="72">
        <f t="shared" si="50"/>
        <v>49820</v>
      </c>
      <c r="Y81" s="20" t="s">
        <v>8</v>
      </c>
      <c r="Z81" s="21">
        <f t="shared" si="46"/>
        <v>7.4948501872659179</v>
      </c>
      <c r="AA81" s="22">
        <f t="shared" si="47"/>
        <v>24.30243445692884</v>
      </c>
      <c r="AB81" s="103">
        <f t="shared" si="48"/>
        <v>3198.3980283425753</v>
      </c>
      <c r="AC81" s="106">
        <f t="shared" si="59"/>
        <v>0.95102404274265362</v>
      </c>
      <c r="AE81" s="23">
        <v>1991.9901417128774</v>
      </c>
      <c r="AF81" s="205">
        <v>4303.1423290203329</v>
      </c>
      <c r="BE81" s="19">
        <v>1472</v>
      </c>
      <c r="BF81" s="19">
        <v>35080</v>
      </c>
    </row>
    <row r="82" spans="1:58" x14ac:dyDescent="0.25">
      <c r="A82" s="90" t="s">
        <v>48</v>
      </c>
      <c r="B82" s="563"/>
      <c r="C82" s="27">
        <v>3.23</v>
      </c>
      <c r="D82" s="28">
        <v>402</v>
      </c>
      <c r="E82" s="16">
        <f t="shared" si="38"/>
        <v>124.45820433436532</v>
      </c>
      <c r="F82" s="17">
        <f t="shared" si="39"/>
        <v>5</v>
      </c>
      <c r="G82" s="18">
        <v>16.149999999999999</v>
      </c>
      <c r="H82" s="19">
        <v>2010</v>
      </c>
      <c r="I82" s="18">
        <v>5</v>
      </c>
      <c r="J82" s="19">
        <v>310</v>
      </c>
      <c r="K82" s="19">
        <v>7630</v>
      </c>
      <c r="L82" s="136">
        <v>7350</v>
      </c>
      <c r="M82" s="20" t="s">
        <v>8</v>
      </c>
      <c r="N82" s="21">
        <f t="shared" si="40"/>
        <v>6.4838709677419351</v>
      </c>
      <c r="O82" s="22">
        <f t="shared" si="41"/>
        <v>24.612903225806452</v>
      </c>
      <c r="P82" s="23">
        <f t="shared" si="42"/>
        <v>2362.2291021671826</v>
      </c>
      <c r="Q82" s="100">
        <f t="shared" si="56"/>
        <v>0.77114427860696522</v>
      </c>
      <c r="R82" s="17">
        <f t="shared" si="57"/>
        <v>7</v>
      </c>
      <c r="S82" s="24">
        <f t="shared" si="58"/>
        <v>22.61</v>
      </c>
      <c r="T82" s="25">
        <f t="shared" si="58"/>
        <v>2814</v>
      </c>
      <c r="U82" s="24">
        <f t="shared" si="58"/>
        <v>7</v>
      </c>
      <c r="V82" s="25">
        <f t="shared" si="58"/>
        <v>470</v>
      </c>
      <c r="W82" s="25">
        <f t="shared" si="58"/>
        <v>11710</v>
      </c>
      <c r="X82" s="72">
        <f t="shared" si="50"/>
        <v>11230</v>
      </c>
      <c r="Y82" s="20" t="s">
        <v>8</v>
      </c>
      <c r="Z82" s="21">
        <f t="shared" si="46"/>
        <v>5.9872340425531911</v>
      </c>
      <c r="AA82" s="22">
        <f t="shared" si="47"/>
        <v>24.914893617021278</v>
      </c>
      <c r="AB82" s="103">
        <f t="shared" si="48"/>
        <v>3625.3869969040247</v>
      </c>
      <c r="AC82" s="106">
        <f t="shared" si="59"/>
        <v>1.1691542288557213</v>
      </c>
      <c r="AE82" s="23">
        <v>1643.9628482972137</v>
      </c>
      <c r="AF82" s="205">
        <v>3783.2817337461302</v>
      </c>
      <c r="BE82" s="19">
        <v>310</v>
      </c>
      <c r="BF82" s="19">
        <v>7590</v>
      </c>
    </row>
    <row r="83" spans="1:58" x14ac:dyDescent="0.25">
      <c r="A83" s="90" t="s">
        <v>49</v>
      </c>
      <c r="B83" s="563"/>
      <c r="C83" s="27">
        <v>8.82</v>
      </c>
      <c r="D83" s="28">
        <v>1152</v>
      </c>
      <c r="E83" s="16">
        <f t="shared" si="38"/>
        <v>130.61224489795919</v>
      </c>
      <c r="F83" s="17">
        <f t="shared" si="39"/>
        <v>5</v>
      </c>
      <c r="G83" s="18">
        <v>44.1</v>
      </c>
      <c r="H83" s="19">
        <v>5760</v>
      </c>
      <c r="I83" s="18">
        <v>10</v>
      </c>
      <c r="J83" s="19">
        <v>718</v>
      </c>
      <c r="K83" s="19">
        <v>18450</v>
      </c>
      <c r="L83" s="136">
        <v>17770</v>
      </c>
      <c r="M83" s="20" t="s">
        <v>8</v>
      </c>
      <c r="N83" s="21">
        <f t="shared" si="40"/>
        <v>8.0222841225626738</v>
      </c>
      <c r="O83" s="22">
        <f t="shared" si="41"/>
        <v>25.696378830083564</v>
      </c>
      <c r="P83" s="23">
        <f t="shared" si="42"/>
        <v>2091.8367346938776</v>
      </c>
      <c r="Q83" s="100">
        <f t="shared" si="56"/>
        <v>0.62326388888888884</v>
      </c>
      <c r="R83" s="17">
        <f t="shared" si="57"/>
        <v>7.249433106575963</v>
      </c>
      <c r="S83" s="24">
        <f t="shared" si="58"/>
        <v>63.94</v>
      </c>
      <c r="T83" s="25">
        <f t="shared" si="58"/>
        <v>8351</v>
      </c>
      <c r="U83" s="24">
        <f t="shared" si="58"/>
        <v>15</v>
      </c>
      <c r="V83" s="25">
        <f t="shared" si="58"/>
        <v>971</v>
      </c>
      <c r="W83" s="25">
        <f t="shared" si="58"/>
        <v>25030</v>
      </c>
      <c r="X83" s="72">
        <f t="shared" si="50"/>
        <v>24030</v>
      </c>
      <c r="Y83" s="20" t="s">
        <v>8</v>
      </c>
      <c r="Z83" s="21">
        <f t="shared" si="46"/>
        <v>8.6004119464469611</v>
      </c>
      <c r="AA83" s="22">
        <f t="shared" si="47"/>
        <v>25.777548918640576</v>
      </c>
      <c r="AB83" s="195">
        <f t="shared" si="48"/>
        <v>2837.8684807256236</v>
      </c>
      <c r="AC83" s="106">
        <f t="shared" si="59"/>
        <v>0.84288194444444442</v>
      </c>
      <c r="AE83" s="218">
        <v>1548.7528344671202</v>
      </c>
      <c r="AF83" s="205">
        <v>3147.3922902494328</v>
      </c>
      <c r="BE83" s="19">
        <v>718</v>
      </c>
      <c r="BF83" s="19">
        <v>18350</v>
      </c>
    </row>
    <row r="84" spans="1:58" x14ac:dyDescent="0.25">
      <c r="A84" s="90" t="s">
        <v>50</v>
      </c>
      <c r="B84" s="563"/>
      <c r="C84" s="27">
        <v>11.54</v>
      </c>
      <c r="D84" s="28">
        <v>1448</v>
      </c>
      <c r="E84" s="16">
        <f t="shared" si="38"/>
        <v>125.47660311958407</v>
      </c>
      <c r="F84" s="17">
        <f t="shared" si="39"/>
        <v>5.0000000000000009</v>
      </c>
      <c r="G84" s="18">
        <v>57.7</v>
      </c>
      <c r="H84" s="19">
        <v>7240</v>
      </c>
      <c r="I84" s="18">
        <v>15</v>
      </c>
      <c r="J84" s="19">
        <v>1149</v>
      </c>
      <c r="K84" s="19">
        <v>28980</v>
      </c>
      <c r="L84" s="136">
        <v>27920</v>
      </c>
      <c r="M84" s="20" t="s">
        <v>8</v>
      </c>
      <c r="N84" s="21">
        <f t="shared" si="40"/>
        <v>6.301131418624891</v>
      </c>
      <c r="O84" s="22">
        <f t="shared" si="41"/>
        <v>25.221932114882506</v>
      </c>
      <c r="P84" s="23">
        <f t="shared" si="42"/>
        <v>2511.2651646447143</v>
      </c>
      <c r="Q84" s="100">
        <f t="shared" si="56"/>
        <v>0.79350828729281764</v>
      </c>
      <c r="R84" s="17">
        <f t="shared" si="57"/>
        <v>8</v>
      </c>
      <c r="S84" s="24">
        <f t="shared" si="58"/>
        <v>92.32</v>
      </c>
      <c r="T84" s="25">
        <f t="shared" si="58"/>
        <v>11584</v>
      </c>
      <c r="U84" s="24">
        <f t="shared" si="58"/>
        <v>24</v>
      </c>
      <c r="V84" s="25">
        <f t="shared" si="58"/>
        <v>1794</v>
      </c>
      <c r="W84" s="25">
        <f t="shared" si="58"/>
        <v>46090</v>
      </c>
      <c r="X84" s="72">
        <f t="shared" si="50"/>
        <v>44200</v>
      </c>
      <c r="Y84" s="20" t="s">
        <v>8</v>
      </c>
      <c r="Z84" s="21">
        <f t="shared" si="46"/>
        <v>6.4570791527313265</v>
      </c>
      <c r="AA84" s="22">
        <f t="shared" si="47"/>
        <v>25.691192865105908</v>
      </c>
      <c r="AB84" s="103">
        <f t="shared" si="48"/>
        <v>3993.9341421143849</v>
      </c>
      <c r="AC84" s="106">
        <f t="shared" si="59"/>
        <v>1.238950276243094</v>
      </c>
      <c r="AE84" s="23">
        <v>2298.9601386481804</v>
      </c>
      <c r="AF84" s="205">
        <v>3438.4748700173313</v>
      </c>
      <c r="BE84" s="19">
        <v>1149</v>
      </c>
      <c r="BF84" s="19">
        <v>28820</v>
      </c>
    </row>
    <row r="85" spans="1:58" x14ac:dyDescent="0.25">
      <c r="A85" s="90" t="s">
        <v>51</v>
      </c>
      <c r="B85" s="563"/>
      <c r="C85" s="27">
        <v>19.36</v>
      </c>
      <c r="D85" s="28">
        <v>2441</v>
      </c>
      <c r="E85" s="16">
        <f t="shared" si="38"/>
        <v>126.08471074380165</v>
      </c>
      <c r="F85" s="17">
        <f t="shared" si="39"/>
        <v>5</v>
      </c>
      <c r="G85" s="18">
        <v>96.8</v>
      </c>
      <c r="H85" s="19">
        <v>12205</v>
      </c>
      <c r="I85" s="18">
        <v>25</v>
      </c>
      <c r="J85" s="19">
        <v>1789</v>
      </c>
      <c r="K85" s="19">
        <v>43710</v>
      </c>
      <c r="L85" s="136">
        <v>42110</v>
      </c>
      <c r="M85" s="20" t="s">
        <v>8</v>
      </c>
      <c r="N85" s="21">
        <f t="shared" si="40"/>
        <v>6.8222470653996643</v>
      </c>
      <c r="O85" s="22">
        <f t="shared" si="41"/>
        <v>24.432643935159305</v>
      </c>
      <c r="P85" s="23">
        <f t="shared" si="42"/>
        <v>2257.7479338842977</v>
      </c>
      <c r="Q85" s="100">
        <f t="shared" si="56"/>
        <v>0.73289635395329777</v>
      </c>
      <c r="R85" s="17">
        <f t="shared" si="57"/>
        <v>8</v>
      </c>
      <c r="S85" s="24">
        <f t="shared" si="58"/>
        <v>154.88</v>
      </c>
      <c r="T85" s="25">
        <f t="shared" si="58"/>
        <v>19528</v>
      </c>
      <c r="U85" s="24">
        <f t="shared" si="58"/>
        <v>39</v>
      </c>
      <c r="V85" s="25">
        <f t="shared" si="58"/>
        <v>2823</v>
      </c>
      <c r="W85" s="25">
        <f t="shared" si="58"/>
        <v>69540</v>
      </c>
      <c r="X85" s="72">
        <f t="shared" si="50"/>
        <v>66690</v>
      </c>
      <c r="Y85" s="20" t="s">
        <v>8</v>
      </c>
      <c r="Z85" s="21">
        <f t="shared" si="46"/>
        <v>6.9174636911087495</v>
      </c>
      <c r="AA85" s="22">
        <f t="shared" si="47"/>
        <v>24.633368756641872</v>
      </c>
      <c r="AB85" s="103">
        <f t="shared" si="48"/>
        <v>3591.9421487603308</v>
      </c>
      <c r="AC85" s="106">
        <f t="shared" si="59"/>
        <v>1.1564932404752151</v>
      </c>
      <c r="AE85" s="23">
        <v>2107.9545454545455</v>
      </c>
      <c r="AF85" s="205">
        <v>3177.1694214876034</v>
      </c>
      <c r="BE85" s="19">
        <v>1789</v>
      </c>
      <c r="BF85" s="19">
        <v>43460</v>
      </c>
    </row>
    <row r="86" spans="1:58" x14ac:dyDescent="0.25">
      <c r="A86" s="94" t="s">
        <v>52</v>
      </c>
      <c r="B86" s="564"/>
      <c r="C86" s="29">
        <v>16.18</v>
      </c>
      <c r="D86" s="30">
        <v>2228</v>
      </c>
      <c r="E86" s="32">
        <f t="shared" si="38"/>
        <v>137.7008652657602</v>
      </c>
      <c r="F86" s="57">
        <f t="shared" si="39"/>
        <v>5</v>
      </c>
      <c r="G86" s="58">
        <v>80.900000000000006</v>
      </c>
      <c r="H86" s="59">
        <v>11140</v>
      </c>
      <c r="I86" s="58">
        <v>19</v>
      </c>
      <c r="J86" s="59">
        <v>1156</v>
      </c>
      <c r="K86" s="59">
        <v>26600</v>
      </c>
      <c r="L86" s="139">
        <v>25630</v>
      </c>
      <c r="M86" s="49" t="s">
        <v>8</v>
      </c>
      <c r="N86" s="37">
        <f t="shared" si="40"/>
        <v>9.6366782006920424</v>
      </c>
      <c r="O86" s="38">
        <f t="shared" si="41"/>
        <v>23.010380622837371</v>
      </c>
      <c r="P86" s="253">
        <f t="shared" si="42"/>
        <v>1644.0049443757725</v>
      </c>
      <c r="Q86" s="100">
        <f t="shared" si="56"/>
        <v>0.51885098743267499</v>
      </c>
      <c r="R86" s="57">
        <f t="shared" si="57"/>
        <v>8</v>
      </c>
      <c r="S86" s="47">
        <f t="shared" si="58"/>
        <v>129.44</v>
      </c>
      <c r="T86" s="48">
        <f t="shared" si="58"/>
        <v>17824</v>
      </c>
      <c r="U86" s="47">
        <f t="shared" si="58"/>
        <v>32</v>
      </c>
      <c r="V86" s="48">
        <f t="shared" si="58"/>
        <v>1994</v>
      </c>
      <c r="W86" s="48">
        <f t="shared" si="58"/>
        <v>46770</v>
      </c>
      <c r="X86" s="72">
        <f t="shared" si="50"/>
        <v>44820</v>
      </c>
      <c r="Y86" s="49" t="s">
        <v>8</v>
      </c>
      <c r="Z86" s="21">
        <f t="shared" si="46"/>
        <v>8.9388164493480442</v>
      </c>
      <c r="AA86" s="22">
        <f t="shared" si="47"/>
        <v>23.455366098294885</v>
      </c>
      <c r="AB86" s="103">
        <f t="shared" si="48"/>
        <v>2890.6056860321387</v>
      </c>
      <c r="AC86" s="106">
        <f t="shared" si="59"/>
        <v>0.89497307001795334</v>
      </c>
      <c r="AE86" s="39">
        <v>1642.7688504326329</v>
      </c>
      <c r="AF86" s="258">
        <v>2765.760197775031</v>
      </c>
      <c r="BE86" s="59">
        <v>1156</v>
      </c>
      <c r="BF86" s="59">
        <v>26450</v>
      </c>
    </row>
    <row r="87" spans="1:58" x14ac:dyDescent="0.25">
      <c r="A87" s="92" t="s">
        <v>24</v>
      </c>
      <c r="B87" s="44"/>
      <c r="C87" s="45">
        <f>SUM(C76:C86)</f>
        <v>164.87</v>
      </c>
      <c r="D87" s="46">
        <f>SUM(D76:D86)</f>
        <v>21065</v>
      </c>
      <c r="E87" s="80">
        <f t="shared" si="38"/>
        <v>127.76733183720506</v>
      </c>
      <c r="F87" s="73"/>
      <c r="G87" s="45">
        <f t="shared" ref="G87:L87" si="60">SUM(G76:G86)</f>
        <v>804.61</v>
      </c>
      <c r="H87" s="46">
        <f t="shared" si="60"/>
        <v>102835</v>
      </c>
      <c r="I87" s="45">
        <f t="shared" si="60"/>
        <v>197</v>
      </c>
      <c r="J87" s="46">
        <f t="shared" si="60"/>
        <v>14327</v>
      </c>
      <c r="K87" s="46">
        <f t="shared" si="60"/>
        <v>350040</v>
      </c>
      <c r="L87" s="46">
        <f t="shared" si="60"/>
        <v>337230</v>
      </c>
      <c r="M87" s="74" t="s">
        <v>8</v>
      </c>
      <c r="N87" s="75">
        <f t="shared" si="40"/>
        <v>7.1777064284218612</v>
      </c>
      <c r="O87" s="76">
        <f t="shared" si="41"/>
        <v>24.432190968102184</v>
      </c>
      <c r="P87" s="77">
        <f t="shared" si="42"/>
        <v>2123.1273124279737</v>
      </c>
      <c r="Q87" s="101">
        <f>J87/D87</f>
        <v>0.68013292190837882</v>
      </c>
      <c r="R87" s="73"/>
      <c r="S87" s="45">
        <f>SUM(S76:S86)</f>
        <v>1234.1500000000001</v>
      </c>
      <c r="T87" s="46">
        <f>SUM(T76:T86)</f>
        <v>157684</v>
      </c>
      <c r="U87" s="45">
        <f>SUM(U76:U86)</f>
        <v>311</v>
      </c>
      <c r="V87" s="46">
        <f>SUM(V76:V86)</f>
        <v>22267</v>
      </c>
      <c r="W87" s="46">
        <f>SUM(W76:W86)</f>
        <v>549620</v>
      </c>
      <c r="X87" s="72">
        <f t="shared" si="50"/>
        <v>526930</v>
      </c>
      <c r="Y87" s="74" t="s">
        <v>8</v>
      </c>
      <c r="Z87" s="75">
        <f t="shared" si="46"/>
        <v>7.0815107558270087</v>
      </c>
      <c r="AA87" s="76">
        <f t="shared" si="47"/>
        <v>24.68316342569722</v>
      </c>
      <c r="AB87" s="112">
        <f t="shared" si="48"/>
        <v>3333.6568205252624</v>
      </c>
      <c r="AC87" s="107">
        <f>V87/D87</f>
        <v>1.0570614763826252</v>
      </c>
      <c r="AE87" s="77">
        <v>1965.6092679080487</v>
      </c>
      <c r="AF87" s="205">
        <v>3668.2841026263113</v>
      </c>
      <c r="BE87" s="46">
        <f t="shared" ref="BE87:BF87" si="61">SUM(BE76:BE86)</f>
        <v>14327</v>
      </c>
      <c r="BF87" s="46">
        <f t="shared" si="61"/>
        <v>348070</v>
      </c>
    </row>
    <row r="88" spans="1:58" x14ac:dyDescent="0.25">
      <c r="A88" s="117" t="s">
        <v>16</v>
      </c>
      <c r="B88" s="565">
        <v>2005</v>
      </c>
      <c r="C88" s="115">
        <v>5.16</v>
      </c>
      <c r="D88" s="116">
        <v>525</v>
      </c>
      <c r="E88" s="63">
        <f>D88/C88</f>
        <v>101.74418604651163</v>
      </c>
      <c r="F88" s="7">
        <f t="shared" si="39"/>
        <v>4</v>
      </c>
      <c r="G88" s="6">
        <v>20.64</v>
      </c>
      <c r="H88" s="5">
        <v>2100</v>
      </c>
      <c r="I88" s="6">
        <v>4</v>
      </c>
      <c r="J88" s="5">
        <v>386</v>
      </c>
      <c r="K88" s="5">
        <v>8140</v>
      </c>
      <c r="L88" s="137">
        <v>7840</v>
      </c>
      <c r="M88" s="15" t="s">
        <v>8</v>
      </c>
      <c r="N88" s="86">
        <f t="shared" si="40"/>
        <v>5.4404145077720205</v>
      </c>
      <c r="O88" s="87">
        <f t="shared" si="41"/>
        <v>21.088082901554404</v>
      </c>
      <c r="P88" s="70">
        <f>K88/C88</f>
        <v>1577.5193798449611</v>
      </c>
      <c r="Q88" s="100">
        <f t="shared" ref="Q88:Q98" si="62">J88/D88</f>
        <v>0.73523809523809525</v>
      </c>
      <c r="R88" s="14">
        <f t="shared" ref="R88:R96" si="63">S88/C88</f>
        <v>6.9980620155038755</v>
      </c>
      <c r="S88" s="71">
        <f t="shared" ref="S88:X98" si="64">G88+S37</f>
        <v>36.11</v>
      </c>
      <c r="T88" s="72">
        <f t="shared" si="64"/>
        <v>3675</v>
      </c>
      <c r="U88" s="71">
        <f t="shared" si="64"/>
        <v>7</v>
      </c>
      <c r="V88" s="72">
        <f t="shared" si="64"/>
        <v>646</v>
      </c>
      <c r="W88" s="72">
        <f t="shared" si="64"/>
        <v>13940</v>
      </c>
      <c r="X88" s="72">
        <f t="shared" si="50"/>
        <v>13360</v>
      </c>
      <c r="Y88" s="15" t="s">
        <v>8</v>
      </c>
      <c r="Z88" s="21">
        <f t="shared" si="46"/>
        <v>5.6888544891640871</v>
      </c>
      <c r="AA88" s="22">
        <f t="shared" si="47"/>
        <v>21.578947368421051</v>
      </c>
      <c r="AB88" s="103">
        <f t="shared" si="48"/>
        <v>2701.5503875968993</v>
      </c>
      <c r="AC88" s="106">
        <f t="shared" ref="AC88:AC98" si="65">V88/D88</f>
        <v>1.2304761904761905</v>
      </c>
      <c r="AE88" s="70">
        <v>1562.015503875969</v>
      </c>
      <c r="AF88" s="205">
        <v>2472.8682170542634</v>
      </c>
      <c r="BE88" s="5">
        <v>386</v>
      </c>
      <c r="BF88" s="5">
        <v>8090</v>
      </c>
    </row>
    <row r="89" spans="1:58" x14ac:dyDescent="0.25">
      <c r="A89" s="90" t="s">
        <v>53</v>
      </c>
      <c r="B89" s="560"/>
      <c r="C89" s="27">
        <v>11.02</v>
      </c>
      <c r="D89" s="28">
        <v>1426</v>
      </c>
      <c r="E89" s="16">
        <f t="shared" ref="E89:E98" si="66">D89/C89</f>
        <v>129.40108892921961</v>
      </c>
      <c r="F89" s="17">
        <f t="shared" si="39"/>
        <v>4</v>
      </c>
      <c r="G89" s="18">
        <v>44.08</v>
      </c>
      <c r="H89" s="19">
        <v>5704</v>
      </c>
      <c r="I89" s="18">
        <v>10</v>
      </c>
      <c r="J89" s="19">
        <v>822</v>
      </c>
      <c r="K89" s="19">
        <v>17580</v>
      </c>
      <c r="L89" s="136">
        <v>16940</v>
      </c>
      <c r="M89" s="20" t="s">
        <v>8</v>
      </c>
      <c r="N89" s="21">
        <f t="shared" si="40"/>
        <v>6.9391727493917275</v>
      </c>
      <c r="O89" s="22">
        <f t="shared" si="41"/>
        <v>21.386861313868614</v>
      </c>
      <c r="P89" s="23">
        <f t="shared" ref="P89:P98" si="67">K89/C89</f>
        <v>1595.2813067150637</v>
      </c>
      <c r="Q89" s="100">
        <f t="shared" si="62"/>
        <v>0.57643758765778397</v>
      </c>
      <c r="R89" s="17">
        <f t="shared" si="63"/>
        <v>7</v>
      </c>
      <c r="S89" s="24">
        <f t="shared" si="64"/>
        <v>77.14</v>
      </c>
      <c r="T89" s="25">
        <f t="shared" si="64"/>
        <v>9982</v>
      </c>
      <c r="U89" s="24">
        <f t="shared" si="64"/>
        <v>19</v>
      </c>
      <c r="V89" s="25">
        <f t="shared" si="64"/>
        <v>1574</v>
      </c>
      <c r="W89" s="25">
        <f t="shared" si="64"/>
        <v>34540</v>
      </c>
      <c r="X89" s="72">
        <f t="shared" si="50"/>
        <v>33080</v>
      </c>
      <c r="Y89" s="20" t="s">
        <v>8</v>
      </c>
      <c r="Z89" s="21">
        <f t="shared" si="46"/>
        <v>6.3418043202033036</v>
      </c>
      <c r="AA89" s="22">
        <f t="shared" si="47"/>
        <v>21.944091486658195</v>
      </c>
      <c r="AB89" s="103">
        <f t="shared" si="48"/>
        <v>3134.301270417423</v>
      </c>
      <c r="AC89" s="106">
        <f t="shared" si="65"/>
        <v>1.1037868162692848</v>
      </c>
      <c r="AE89" s="23">
        <v>2171.5063520871145</v>
      </c>
      <c r="AF89" s="205">
        <v>3598.0036297640654</v>
      </c>
      <c r="BE89" s="19">
        <v>822</v>
      </c>
      <c r="BF89" s="19">
        <v>17480</v>
      </c>
    </row>
    <row r="90" spans="1:58" x14ac:dyDescent="0.25">
      <c r="A90" s="90" t="s">
        <v>54</v>
      </c>
      <c r="B90" s="560"/>
      <c r="C90" s="27">
        <v>4.38</v>
      </c>
      <c r="D90" s="28">
        <v>465</v>
      </c>
      <c r="E90" s="16">
        <f t="shared" si="66"/>
        <v>106.16438356164385</v>
      </c>
      <c r="F90" s="17">
        <f t="shared" si="39"/>
        <v>5</v>
      </c>
      <c r="G90" s="18">
        <v>21.9</v>
      </c>
      <c r="H90" s="19">
        <v>2325</v>
      </c>
      <c r="I90" s="18">
        <v>7</v>
      </c>
      <c r="J90" s="19">
        <v>570</v>
      </c>
      <c r="K90" s="19">
        <v>11930</v>
      </c>
      <c r="L90" s="136">
        <v>11490</v>
      </c>
      <c r="M90" s="20" t="s">
        <v>8</v>
      </c>
      <c r="N90" s="21">
        <f t="shared" si="40"/>
        <v>4.0789473684210522</v>
      </c>
      <c r="O90" s="22">
        <f t="shared" si="41"/>
        <v>20.92982456140351</v>
      </c>
      <c r="P90" s="23">
        <f t="shared" si="67"/>
        <v>2723.744292237443</v>
      </c>
      <c r="Q90" s="100">
        <f t="shared" si="62"/>
        <v>1.2258064516129032</v>
      </c>
      <c r="R90" s="17">
        <f t="shared" si="63"/>
        <v>8</v>
      </c>
      <c r="S90" s="24">
        <f t="shared" si="64"/>
        <v>35.04</v>
      </c>
      <c r="T90" s="25">
        <f t="shared" si="64"/>
        <v>3720</v>
      </c>
      <c r="U90" s="24">
        <f t="shared" si="64"/>
        <v>10</v>
      </c>
      <c r="V90" s="25">
        <f t="shared" si="64"/>
        <v>803</v>
      </c>
      <c r="W90" s="25">
        <f t="shared" si="64"/>
        <v>17070</v>
      </c>
      <c r="X90" s="72">
        <f t="shared" si="64"/>
        <v>16380</v>
      </c>
      <c r="Y90" s="20" t="s">
        <v>8</v>
      </c>
      <c r="Z90" s="21">
        <f t="shared" si="46"/>
        <v>4.6326276463262763</v>
      </c>
      <c r="AA90" s="22">
        <f t="shared" si="47"/>
        <v>21.257783312577832</v>
      </c>
      <c r="AB90" s="103">
        <f t="shared" si="48"/>
        <v>3897.260273972603</v>
      </c>
      <c r="AC90" s="106">
        <f t="shared" si="65"/>
        <v>1.7268817204301075</v>
      </c>
      <c r="AE90" s="23">
        <v>2196.3470319634703</v>
      </c>
      <c r="AF90" s="205">
        <v>3808.2191780821918</v>
      </c>
      <c r="BE90" s="19">
        <v>570</v>
      </c>
      <c r="BF90" s="19">
        <v>11860</v>
      </c>
    </row>
    <row r="91" spans="1:58" x14ac:dyDescent="0.25">
      <c r="A91" s="90" t="s">
        <v>17</v>
      </c>
      <c r="B91" s="560"/>
      <c r="C91" s="27">
        <v>9.39</v>
      </c>
      <c r="D91" s="28">
        <v>912</v>
      </c>
      <c r="E91" s="16">
        <f t="shared" si="66"/>
        <v>97.124600638977626</v>
      </c>
      <c r="F91" s="17">
        <f t="shared" si="39"/>
        <v>4</v>
      </c>
      <c r="G91" s="18">
        <v>37.56</v>
      </c>
      <c r="H91" s="19">
        <v>3648</v>
      </c>
      <c r="I91" s="18">
        <v>9</v>
      </c>
      <c r="J91" s="19">
        <v>649</v>
      </c>
      <c r="K91" s="19">
        <v>14010</v>
      </c>
      <c r="L91" s="136">
        <v>13500</v>
      </c>
      <c r="M91" s="20" t="s">
        <v>8</v>
      </c>
      <c r="N91" s="21">
        <f t="shared" si="40"/>
        <v>5.6209553158705701</v>
      </c>
      <c r="O91" s="22">
        <f t="shared" si="41"/>
        <v>21.587057010785824</v>
      </c>
      <c r="P91" s="245">
        <f t="shared" si="67"/>
        <v>1492.0127795527155</v>
      </c>
      <c r="Q91" s="100">
        <f t="shared" si="62"/>
        <v>0.71162280701754388</v>
      </c>
      <c r="R91" s="17">
        <f t="shared" si="63"/>
        <v>7</v>
      </c>
      <c r="S91" s="24">
        <f t="shared" si="64"/>
        <v>65.73</v>
      </c>
      <c r="T91" s="25">
        <f t="shared" si="64"/>
        <v>6384</v>
      </c>
      <c r="U91" s="24">
        <f t="shared" si="64"/>
        <v>15</v>
      </c>
      <c r="V91" s="25">
        <f t="shared" si="64"/>
        <v>1052</v>
      </c>
      <c r="W91" s="25">
        <f t="shared" si="64"/>
        <v>23080</v>
      </c>
      <c r="X91" s="72">
        <f t="shared" si="64"/>
        <v>22130</v>
      </c>
      <c r="Y91" s="20" t="s">
        <v>8</v>
      </c>
      <c r="Z91" s="21">
        <f t="shared" si="46"/>
        <v>6.0684410646387832</v>
      </c>
      <c r="AA91" s="22">
        <f t="shared" si="47"/>
        <v>21.939163498098861</v>
      </c>
      <c r="AB91" s="103">
        <f t="shared" si="48"/>
        <v>2457.9339723109688</v>
      </c>
      <c r="AC91" s="106">
        <f t="shared" si="65"/>
        <v>1.1535087719298245</v>
      </c>
      <c r="AE91" s="23">
        <v>1651.7571884984025</v>
      </c>
      <c r="AF91" s="205">
        <v>2744.408945686901</v>
      </c>
      <c r="BE91" s="19">
        <v>649</v>
      </c>
      <c r="BF91" s="19">
        <v>13930</v>
      </c>
    </row>
    <row r="92" spans="1:58" x14ac:dyDescent="0.25">
      <c r="A92" s="90" t="s">
        <v>55</v>
      </c>
      <c r="B92" s="560"/>
      <c r="C92" s="27">
        <v>4.76</v>
      </c>
      <c r="D92" s="28">
        <v>513</v>
      </c>
      <c r="E92" s="16">
        <f t="shared" si="66"/>
        <v>107.77310924369749</v>
      </c>
      <c r="F92" s="17">
        <f t="shared" si="39"/>
        <v>5</v>
      </c>
      <c r="G92" s="18">
        <v>23.799999999999997</v>
      </c>
      <c r="H92" s="19">
        <v>2565</v>
      </c>
      <c r="I92" s="18">
        <v>7</v>
      </c>
      <c r="J92" s="19">
        <v>583</v>
      </c>
      <c r="K92" s="19">
        <v>12420</v>
      </c>
      <c r="L92" s="136">
        <v>11970</v>
      </c>
      <c r="M92" s="20" t="s">
        <v>8</v>
      </c>
      <c r="N92" s="21">
        <f t="shared" si="40"/>
        <v>4.3996569468267586</v>
      </c>
      <c r="O92" s="22">
        <f t="shared" si="41"/>
        <v>21.30360205831904</v>
      </c>
      <c r="P92" s="23">
        <f t="shared" si="67"/>
        <v>2609.2436974789916</v>
      </c>
      <c r="Q92" s="100">
        <f t="shared" si="62"/>
        <v>1.1364522417153997</v>
      </c>
      <c r="R92" s="17">
        <f t="shared" si="63"/>
        <v>8</v>
      </c>
      <c r="S92" s="24">
        <f t="shared" si="64"/>
        <v>38.08</v>
      </c>
      <c r="T92" s="25">
        <f t="shared" si="64"/>
        <v>4104</v>
      </c>
      <c r="U92" s="24">
        <f t="shared" si="64"/>
        <v>10</v>
      </c>
      <c r="V92" s="25">
        <f t="shared" si="64"/>
        <v>896</v>
      </c>
      <c r="W92" s="25">
        <f t="shared" si="64"/>
        <v>19300</v>
      </c>
      <c r="X92" s="72">
        <f t="shared" si="64"/>
        <v>18520</v>
      </c>
      <c r="Y92" s="20" t="s">
        <v>8</v>
      </c>
      <c r="Z92" s="21">
        <f t="shared" si="46"/>
        <v>4.5803571428571432</v>
      </c>
      <c r="AA92" s="22">
        <f t="shared" si="47"/>
        <v>21.540178571428573</v>
      </c>
      <c r="AB92" s="103">
        <f t="shared" si="48"/>
        <v>4054.6218487394958</v>
      </c>
      <c r="AC92" s="106">
        <f t="shared" si="65"/>
        <v>1.7465886939571149</v>
      </c>
      <c r="AE92" s="23">
        <v>2121.8487394957983</v>
      </c>
      <c r="AF92" s="205">
        <v>3771.0084033613448</v>
      </c>
      <c r="BE92" s="19">
        <v>583</v>
      </c>
      <c r="BF92" s="19">
        <v>12350</v>
      </c>
    </row>
    <row r="93" spans="1:58" x14ac:dyDescent="0.25">
      <c r="A93" s="90" t="s">
        <v>56</v>
      </c>
      <c r="B93" s="560"/>
      <c r="C93" s="27">
        <v>0.86</v>
      </c>
      <c r="D93" s="28">
        <v>110</v>
      </c>
      <c r="E93" s="16">
        <f t="shared" si="66"/>
        <v>127.90697674418605</v>
      </c>
      <c r="F93" s="17">
        <f t="shared" si="39"/>
        <v>5</v>
      </c>
      <c r="G93" s="18">
        <v>4.3</v>
      </c>
      <c r="H93" s="19">
        <v>550</v>
      </c>
      <c r="I93" s="18">
        <v>5</v>
      </c>
      <c r="J93" s="19">
        <v>70</v>
      </c>
      <c r="K93" s="19">
        <v>1580</v>
      </c>
      <c r="L93" s="136">
        <v>1520</v>
      </c>
      <c r="M93" s="20" t="s">
        <v>8</v>
      </c>
      <c r="N93" s="21">
        <f t="shared" si="40"/>
        <v>7.8571428571428568</v>
      </c>
      <c r="O93" s="22">
        <f t="shared" si="41"/>
        <v>22.571428571428573</v>
      </c>
      <c r="P93" s="23">
        <f t="shared" si="67"/>
        <v>1837.2093023255813</v>
      </c>
      <c r="Q93" s="100">
        <f t="shared" si="62"/>
        <v>0.63636363636363635</v>
      </c>
      <c r="R93" s="17">
        <f t="shared" si="63"/>
        <v>8</v>
      </c>
      <c r="S93" s="24">
        <f t="shared" si="64"/>
        <v>6.88</v>
      </c>
      <c r="T93" s="25">
        <f t="shared" si="64"/>
        <v>880</v>
      </c>
      <c r="U93" s="24">
        <f t="shared" si="64"/>
        <v>8</v>
      </c>
      <c r="V93" s="25">
        <f t="shared" si="64"/>
        <v>119</v>
      </c>
      <c r="W93" s="25">
        <f t="shared" si="64"/>
        <v>2700</v>
      </c>
      <c r="X93" s="72">
        <f t="shared" si="64"/>
        <v>2590</v>
      </c>
      <c r="Y93" s="20" t="s">
        <v>8</v>
      </c>
      <c r="Z93" s="21">
        <f t="shared" si="46"/>
        <v>7.3949579831932777</v>
      </c>
      <c r="AA93" s="22">
        <f t="shared" si="47"/>
        <v>22.689075630252102</v>
      </c>
      <c r="AB93" s="103">
        <f t="shared" si="48"/>
        <v>3139.5348837209303</v>
      </c>
      <c r="AC93" s="106">
        <f t="shared" si="65"/>
        <v>1.0818181818181818</v>
      </c>
      <c r="AE93" s="23">
        <v>2244.1860465116279</v>
      </c>
      <c r="AF93" s="205">
        <v>3372.0930232558139</v>
      </c>
      <c r="BE93" s="19">
        <v>70</v>
      </c>
      <c r="BF93" s="19">
        <v>1570</v>
      </c>
    </row>
    <row r="94" spans="1:58" x14ac:dyDescent="0.25">
      <c r="A94" s="90" t="s">
        <v>20</v>
      </c>
      <c r="B94" s="560"/>
      <c r="C94" s="27">
        <v>10.08</v>
      </c>
      <c r="D94" s="28">
        <v>1159</v>
      </c>
      <c r="E94" s="16">
        <f t="shared" si="66"/>
        <v>114.98015873015873</v>
      </c>
      <c r="F94" s="17">
        <f t="shared" si="39"/>
        <v>5</v>
      </c>
      <c r="G94" s="18">
        <v>50.4</v>
      </c>
      <c r="H94" s="19">
        <v>5795</v>
      </c>
      <c r="I94" s="18">
        <v>11</v>
      </c>
      <c r="J94" s="19">
        <v>1124</v>
      </c>
      <c r="K94" s="19">
        <v>23160</v>
      </c>
      <c r="L94" s="136">
        <v>22310</v>
      </c>
      <c r="M94" s="20" t="s">
        <v>8</v>
      </c>
      <c r="N94" s="21">
        <f t="shared" si="40"/>
        <v>5.1556939501779357</v>
      </c>
      <c r="O94" s="22">
        <f t="shared" si="41"/>
        <v>20.604982206405694</v>
      </c>
      <c r="P94" s="23">
        <f t="shared" si="67"/>
        <v>2297.6190476190477</v>
      </c>
      <c r="Q94" s="100">
        <f t="shared" si="62"/>
        <v>0.96980155306298532</v>
      </c>
      <c r="R94" s="17">
        <f t="shared" si="63"/>
        <v>8</v>
      </c>
      <c r="S94" s="24">
        <f t="shared" si="64"/>
        <v>80.64</v>
      </c>
      <c r="T94" s="25">
        <f t="shared" si="64"/>
        <v>9272</v>
      </c>
      <c r="U94" s="24">
        <f t="shared" si="64"/>
        <v>17</v>
      </c>
      <c r="V94" s="25">
        <f t="shared" si="64"/>
        <v>1796</v>
      </c>
      <c r="W94" s="25">
        <f t="shared" si="64"/>
        <v>37480</v>
      </c>
      <c r="X94" s="72">
        <f t="shared" si="64"/>
        <v>35940</v>
      </c>
      <c r="Y94" s="20" t="s">
        <v>8</v>
      </c>
      <c r="Z94" s="21">
        <f t="shared" si="46"/>
        <v>5.1625835189309575</v>
      </c>
      <c r="AA94" s="22">
        <f t="shared" si="47"/>
        <v>20.86859688195991</v>
      </c>
      <c r="AB94" s="103">
        <f t="shared" si="48"/>
        <v>3718.2539682539682</v>
      </c>
      <c r="AC94" s="106">
        <f t="shared" si="65"/>
        <v>1.5496117342536671</v>
      </c>
      <c r="AE94" s="23">
        <v>2097.2222222222222</v>
      </c>
      <c r="AF94" s="205">
        <v>3494.0476190476188</v>
      </c>
      <c r="BE94" s="19">
        <v>1124</v>
      </c>
      <c r="BF94" s="19">
        <v>23030</v>
      </c>
    </row>
    <row r="95" spans="1:58" x14ac:dyDescent="0.25">
      <c r="A95" s="90" t="s">
        <v>19</v>
      </c>
      <c r="B95" s="560"/>
      <c r="C95" s="27">
        <v>10.83</v>
      </c>
      <c r="D95" s="28">
        <v>1290</v>
      </c>
      <c r="E95" s="16">
        <f t="shared" si="66"/>
        <v>119.11357340720221</v>
      </c>
      <c r="F95" s="17">
        <f t="shared" si="39"/>
        <v>5</v>
      </c>
      <c r="G95" s="18">
        <v>54.15</v>
      </c>
      <c r="H95" s="19">
        <v>6450</v>
      </c>
      <c r="I95" s="18">
        <v>10</v>
      </c>
      <c r="J95" s="19">
        <v>832</v>
      </c>
      <c r="K95" s="19">
        <v>17230</v>
      </c>
      <c r="L95" s="136">
        <v>16600</v>
      </c>
      <c r="M95" s="20" t="s">
        <v>8</v>
      </c>
      <c r="N95" s="21">
        <f t="shared" si="40"/>
        <v>7.7524038461538458</v>
      </c>
      <c r="O95" s="22">
        <f t="shared" si="41"/>
        <v>20.709134615384617</v>
      </c>
      <c r="P95" s="23">
        <f t="shared" si="67"/>
        <v>1590.9510618651893</v>
      </c>
      <c r="Q95" s="100">
        <f t="shared" si="62"/>
        <v>0.64496124031007751</v>
      </c>
      <c r="R95" s="17">
        <f t="shared" si="63"/>
        <v>8</v>
      </c>
      <c r="S95" s="24">
        <f t="shared" si="64"/>
        <v>86.64</v>
      </c>
      <c r="T95" s="25">
        <f t="shared" si="64"/>
        <v>10320</v>
      </c>
      <c r="U95" s="24">
        <f t="shared" si="64"/>
        <v>16</v>
      </c>
      <c r="V95" s="25">
        <f t="shared" si="64"/>
        <v>1393</v>
      </c>
      <c r="W95" s="25">
        <f t="shared" si="64"/>
        <v>29230</v>
      </c>
      <c r="X95" s="72">
        <f t="shared" si="64"/>
        <v>28020</v>
      </c>
      <c r="Y95" s="20" t="s">
        <v>8</v>
      </c>
      <c r="Z95" s="21">
        <f t="shared" si="46"/>
        <v>7.4084709260588655</v>
      </c>
      <c r="AA95" s="22">
        <f t="shared" si="47"/>
        <v>20.98348887293611</v>
      </c>
      <c r="AB95" s="103">
        <f t="shared" si="48"/>
        <v>2698.9843028624191</v>
      </c>
      <c r="AC95" s="106">
        <f t="shared" si="65"/>
        <v>1.07984496124031</v>
      </c>
      <c r="AE95" s="218">
        <v>1479.2243767313018</v>
      </c>
      <c r="AF95" s="258">
        <v>2405.3554939981532</v>
      </c>
      <c r="BE95" s="19">
        <v>832</v>
      </c>
      <c r="BF95" s="19">
        <v>17130</v>
      </c>
    </row>
    <row r="96" spans="1:58" x14ac:dyDescent="0.25">
      <c r="A96" s="94" t="s">
        <v>21</v>
      </c>
      <c r="B96" s="566"/>
      <c r="C96" s="29">
        <v>0.83</v>
      </c>
      <c r="D96" s="30">
        <v>98</v>
      </c>
      <c r="E96" s="32">
        <f t="shared" si="66"/>
        <v>118.07228915662651</v>
      </c>
      <c r="F96" s="7">
        <f t="shared" si="39"/>
        <v>5.0000000000000009</v>
      </c>
      <c r="G96" s="6">
        <v>4.1500000000000004</v>
      </c>
      <c r="H96" s="5">
        <v>490</v>
      </c>
      <c r="I96" s="6">
        <v>5</v>
      </c>
      <c r="J96" s="5">
        <v>61</v>
      </c>
      <c r="K96" s="5">
        <v>1280</v>
      </c>
      <c r="L96" s="137">
        <v>1230</v>
      </c>
      <c r="M96" s="43" t="s">
        <v>8</v>
      </c>
      <c r="N96" s="37">
        <f t="shared" si="40"/>
        <v>8.0327868852459012</v>
      </c>
      <c r="O96" s="38">
        <f t="shared" si="41"/>
        <v>20.983606557377048</v>
      </c>
      <c r="P96" s="39">
        <f t="shared" si="67"/>
        <v>1542.1686746987953</v>
      </c>
      <c r="Q96" s="100">
        <f t="shared" si="62"/>
        <v>0.62244897959183676</v>
      </c>
      <c r="R96" s="7">
        <f t="shared" si="63"/>
        <v>8.0000000000000018</v>
      </c>
      <c r="S96" s="47">
        <f t="shared" si="64"/>
        <v>6.6400000000000006</v>
      </c>
      <c r="T96" s="48">
        <f t="shared" si="64"/>
        <v>784</v>
      </c>
      <c r="U96" s="47">
        <f t="shared" si="64"/>
        <v>8</v>
      </c>
      <c r="V96" s="48">
        <f t="shared" si="64"/>
        <v>91</v>
      </c>
      <c r="W96" s="48">
        <f t="shared" si="64"/>
        <v>2020</v>
      </c>
      <c r="X96" s="72">
        <f t="shared" si="64"/>
        <v>1930</v>
      </c>
      <c r="Y96" s="49" t="s">
        <v>8</v>
      </c>
      <c r="Z96" s="21">
        <f t="shared" si="46"/>
        <v>8.615384615384615</v>
      </c>
      <c r="AA96" s="22">
        <f t="shared" si="47"/>
        <v>22.197802197802197</v>
      </c>
      <c r="AB96" s="195">
        <f t="shared" si="48"/>
        <v>2433.7349397590365</v>
      </c>
      <c r="AC96" s="106">
        <f t="shared" si="65"/>
        <v>0.9285714285714286</v>
      </c>
      <c r="AE96" s="39">
        <v>1819.2771084337351</v>
      </c>
      <c r="AF96" s="205">
        <v>3060.2409638554218</v>
      </c>
      <c r="BE96" s="5">
        <v>61</v>
      </c>
      <c r="BF96" s="5">
        <v>1270</v>
      </c>
    </row>
    <row r="97" spans="1:42" ht="15.75" thickBot="1" x14ac:dyDescent="0.3">
      <c r="A97" s="122" t="s">
        <v>24</v>
      </c>
      <c r="B97" s="123"/>
      <c r="C97" s="98">
        <f t="shared" ref="C97:D97" si="68">SUM(C88:C96)</f>
        <v>57.309999999999995</v>
      </c>
      <c r="D97" s="99">
        <f t="shared" si="68"/>
        <v>6498</v>
      </c>
      <c r="E97" s="50">
        <f t="shared" si="66"/>
        <v>113.38335369045542</v>
      </c>
      <c r="F97" s="51"/>
      <c r="G97" s="99">
        <f t="shared" ref="G97:L97" si="69">SUM(G88:G96)</f>
        <v>260.98</v>
      </c>
      <c r="H97" s="99">
        <f t="shared" si="69"/>
        <v>29627</v>
      </c>
      <c r="I97" s="98">
        <f t="shared" si="69"/>
        <v>68</v>
      </c>
      <c r="J97" s="99">
        <f t="shared" si="69"/>
        <v>5097</v>
      </c>
      <c r="K97" s="99">
        <f t="shared" si="69"/>
        <v>107330</v>
      </c>
      <c r="L97" s="99">
        <f t="shared" si="69"/>
        <v>103400</v>
      </c>
      <c r="M97" s="42" t="s">
        <v>8</v>
      </c>
      <c r="N97" s="126">
        <f t="shared" si="40"/>
        <v>5.8126348832646659</v>
      </c>
      <c r="O97" s="127">
        <f t="shared" si="41"/>
        <v>21.057484794977437</v>
      </c>
      <c r="P97" s="110">
        <f t="shared" si="67"/>
        <v>1872.7970685744199</v>
      </c>
      <c r="Q97" s="113">
        <f t="shared" si="62"/>
        <v>0.78439519852262229</v>
      </c>
      <c r="R97" s="51"/>
      <c r="S97" s="98">
        <f t="shared" ref="S97:W97" si="70">SUM(S88:S96)</f>
        <v>432.89999999999992</v>
      </c>
      <c r="T97" s="99">
        <f t="shared" si="70"/>
        <v>49121</v>
      </c>
      <c r="U97" s="98">
        <f t="shared" si="70"/>
        <v>110</v>
      </c>
      <c r="V97" s="99">
        <f t="shared" si="70"/>
        <v>8370</v>
      </c>
      <c r="W97" s="99">
        <f t="shared" si="70"/>
        <v>179360</v>
      </c>
      <c r="X97" s="72">
        <f t="shared" si="64"/>
        <v>171950</v>
      </c>
      <c r="Y97" s="42" t="s">
        <v>8</v>
      </c>
      <c r="Z97" s="126">
        <f t="shared" si="46"/>
        <v>5.8686977299880523</v>
      </c>
      <c r="AA97" s="127">
        <f t="shared" si="47"/>
        <v>21.428912783751493</v>
      </c>
      <c r="AB97" s="128">
        <f t="shared" si="48"/>
        <v>3129.6457860757287</v>
      </c>
      <c r="AC97" s="108">
        <f t="shared" si="65"/>
        <v>1.2880886426592797</v>
      </c>
      <c r="AE97" s="96">
        <v>18.895306859205775</v>
      </c>
      <c r="AF97" s="205">
        <f t="shared" ref="AF97:AF98" si="71">AE97-O97</f>
        <v>-2.1621779357716626</v>
      </c>
    </row>
    <row r="98" spans="1:42" ht="15.75" thickBot="1" x14ac:dyDescent="0.3">
      <c r="A98" s="93" t="s">
        <v>25</v>
      </c>
      <c r="B98" s="52"/>
      <c r="C98" s="40">
        <f t="shared" ref="C98:D98" si="72">C75+C87+C97</f>
        <v>507.90000000000003</v>
      </c>
      <c r="D98" s="41">
        <f t="shared" si="72"/>
        <v>63409</v>
      </c>
      <c r="E98" s="10">
        <f t="shared" si="66"/>
        <v>124.8454420161449</v>
      </c>
      <c r="F98" s="4"/>
      <c r="G98" s="40">
        <f t="shared" ref="G98:L98" si="73">G75+G87+G97</f>
        <v>2334.83</v>
      </c>
      <c r="H98" s="41">
        <f t="shared" si="73"/>
        <v>291761</v>
      </c>
      <c r="I98" s="40">
        <f t="shared" si="73"/>
        <v>573</v>
      </c>
      <c r="J98" s="41">
        <f t="shared" si="73"/>
        <v>41439</v>
      </c>
      <c r="K98" s="41">
        <f t="shared" si="73"/>
        <v>1002820</v>
      </c>
      <c r="L98" s="41">
        <f t="shared" si="73"/>
        <v>966110</v>
      </c>
      <c r="M98" s="83" t="s">
        <v>8</v>
      </c>
      <c r="N98" s="12">
        <f t="shared" si="40"/>
        <v>7.0407345737107558</v>
      </c>
      <c r="O98" s="13">
        <f t="shared" si="41"/>
        <v>24.199908298945438</v>
      </c>
      <c r="P98" s="26">
        <f t="shared" si="67"/>
        <v>1974.4437881472729</v>
      </c>
      <c r="Q98" s="114">
        <f t="shared" si="62"/>
        <v>0.65351921651500577</v>
      </c>
      <c r="R98" s="4"/>
      <c r="S98" s="40">
        <f t="shared" ref="S98:W98" si="74">S75+S87+S97</f>
        <v>3791.6500000000005</v>
      </c>
      <c r="T98" s="41">
        <f t="shared" si="74"/>
        <v>473280</v>
      </c>
      <c r="U98" s="40">
        <f t="shared" si="74"/>
        <v>943</v>
      </c>
      <c r="V98" s="41">
        <f t="shared" si="74"/>
        <v>69238</v>
      </c>
      <c r="W98" s="41">
        <f t="shared" si="74"/>
        <v>1697620</v>
      </c>
      <c r="X98" s="72">
        <f t="shared" si="64"/>
        <v>1626480</v>
      </c>
      <c r="Y98" s="83" t="s">
        <v>8</v>
      </c>
      <c r="Z98" s="12">
        <f t="shared" si="46"/>
        <v>6.8355527311591899</v>
      </c>
      <c r="AA98" s="13">
        <f t="shared" si="47"/>
        <v>24.518616944452468</v>
      </c>
      <c r="AB98" s="104">
        <f t="shared" si="48"/>
        <v>3342.4296121283714</v>
      </c>
      <c r="AC98" s="109">
        <f t="shared" si="65"/>
        <v>1.0919270135154315</v>
      </c>
      <c r="AE98" s="96">
        <v>20.457441714853964</v>
      </c>
      <c r="AF98" s="205">
        <f t="shared" si="71"/>
        <v>-3.7424665840914741</v>
      </c>
    </row>
    <row r="103" spans="1:42" ht="18.75" x14ac:dyDescent="0.3">
      <c r="A103" s="567" t="s">
        <v>22</v>
      </c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</row>
    <row r="104" spans="1:42" ht="15.75" x14ac:dyDescent="0.25">
      <c r="A104" s="568" t="s">
        <v>62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  <c r="V104" s="568"/>
      <c r="W104" s="568"/>
      <c r="X104" s="568"/>
      <c r="Y104" s="568"/>
      <c r="Z104" s="568"/>
      <c r="AA104" s="568"/>
      <c r="AB104" s="568"/>
      <c r="AC104" s="568"/>
    </row>
    <row r="105" spans="1:42" ht="15.75" x14ac:dyDescent="0.25">
      <c r="A105" s="568" t="s">
        <v>117</v>
      </c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8"/>
      <c r="Q105" s="568"/>
      <c r="R105" s="568"/>
      <c r="S105" s="568"/>
      <c r="T105" s="568"/>
      <c r="U105" s="568"/>
      <c r="V105" s="568"/>
      <c r="W105" s="568"/>
      <c r="X105" s="568"/>
      <c r="Y105" s="568"/>
      <c r="Z105" s="568"/>
      <c r="AA105" s="568"/>
      <c r="AB105" s="568"/>
      <c r="AC105" s="568"/>
    </row>
    <row r="106" spans="1:42" ht="19.5" thickBot="1" x14ac:dyDescent="0.35"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111">
        <v>4</v>
      </c>
      <c r="AC106" s="4"/>
    </row>
    <row r="107" spans="1:42" ht="15" customHeight="1" x14ac:dyDescent="0.25">
      <c r="A107" s="569" t="s">
        <v>3</v>
      </c>
      <c r="B107" s="571" t="s">
        <v>2</v>
      </c>
      <c r="C107" s="573" t="s">
        <v>59</v>
      </c>
      <c r="D107" s="573" t="s">
        <v>60</v>
      </c>
      <c r="E107" s="573" t="s">
        <v>23</v>
      </c>
      <c r="F107" s="576" t="s">
        <v>9</v>
      </c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8"/>
      <c r="R107" s="576" t="s">
        <v>10</v>
      </c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9"/>
    </row>
    <row r="108" spans="1:42" ht="51.75" thickBot="1" x14ac:dyDescent="0.3">
      <c r="A108" s="570"/>
      <c r="B108" s="572"/>
      <c r="C108" s="574"/>
      <c r="D108" s="575"/>
      <c r="E108" s="575"/>
      <c r="F108" s="8" t="s">
        <v>14</v>
      </c>
      <c r="G108" s="95" t="s">
        <v>13</v>
      </c>
      <c r="H108" s="95" t="s">
        <v>57</v>
      </c>
      <c r="I108" s="1" t="s">
        <v>4</v>
      </c>
      <c r="J108" s="1" t="s">
        <v>5</v>
      </c>
      <c r="K108" s="1" t="s">
        <v>6</v>
      </c>
      <c r="L108" s="95" t="s">
        <v>64</v>
      </c>
      <c r="M108" s="557" t="s">
        <v>7</v>
      </c>
      <c r="N108" s="558"/>
      <c r="O108" s="1" t="s">
        <v>0</v>
      </c>
      <c r="P108" s="1" t="s">
        <v>1</v>
      </c>
      <c r="Q108" s="95" t="s">
        <v>61</v>
      </c>
      <c r="R108" s="8" t="s">
        <v>14</v>
      </c>
      <c r="S108" s="95" t="s">
        <v>12</v>
      </c>
      <c r="T108" s="95" t="s">
        <v>11</v>
      </c>
      <c r="U108" s="1" t="s">
        <v>4</v>
      </c>
      <c r="V108" s="1" t="s">
        <v>5</v>
      </c>
      <c r="W108" s="1" t="s">
        <v>6</v>
      </c>
      <c r="X108" s="95" t="s">
        <v>65</v>
      </c>
      <c r="Y108" s="557" t="s">
        <v>7</v>
      </c>
      <c r="Z108" s="558"/>
      <c r="AA108" s="1" t="s">
        <v>0</v>
      </c>
      <c r="AB108" s="102" t="s">
        <v>1</v>
      </c>
      <c r="AC108" s="105" t="s">
        <v>15</v>
      </c>
    </row>
    <row r="109" spans="1:42" x14ac:dyDescent="0.25">
      <c r="A109" s="89" t="s">
        <v>26</v>
      </c>
      <c r="B109" s="559">
        <v>1997</v>
      </c>
      <c r="C109" s="380">
        <v>18.91</v>
      </c>
      <c r="D109" s="381">
        <v>2445</v>
      </c>
      <c r="E109" s="382">
        <f t="shared" ref="E109:E138" si="75">D109/C109</f>
        <v>129.29666842940244</v>
      </c>
      <c r="F109" s="64">
        <f t="shared" ref="F109:F125" si="76">G109/C109</f>
        <v>4</v>
      </c>
      <c r="G109" s="65">
        <v>75.64</v>
      </c>
      <c r="H109" s="66">
        <v>9780</v>
      </c>
      <c r="I109" s="65">
        <v>21</v>
      </c>
      <c r="J109" s="66">
        <v>1612</v>
      </c>
      <c r="K109" s="66">
        <v>36370</v>
      </c>
      <c r="L109" s="135">
        <v>34590</v>
      </c>
      <c r="M109" s="67" t="s">
        <v>8</v>
      </c>
      <c r="N109" s="68">
        <f t="shared" ref="N109:N149" si="77">H109/J109</f>
        <v>6.0669975186104219</v>
      </c>
      <c r="O109" s="69">
        <f t="shared" ref="O109:O149" si="78">K109/J109</f>
        <v>22.562034739454095</v>
      </c>
      <c r="P109" s="70">
        <f t="shared" ref="P109:P138" si="79">K109/C109</f>
        <v>1923.3209941829718</v>
      </c>
      <c r="Q109" s="383">
        <f t="shared" ref="Q109:Q125" si="80">J109/D109</f>
        <v>0.65930470347648262</v>
      </c>
      <c r="R109" s="64">
        <f t="shared" ref="R109:R125" si="81">S109/C109</f>
        <v>11</v>
      </c>
      <c r="S109" s="71">
        <f t="shared" ref="S109:X124" si="82">G109+S58</f>
        <v>208.01</v>
      </c>
      <c r="T109" s="72">
        <f t="shared" si="82"/>
        <v>26895</v>
      </c>
      <c r="U109" s="71">
        <f t="shared" si="82"/>
        <v>52</v>
      </c>
      <c r="V109" s="72">
        <f t="shared" si="82"/>
        <v>4017</v>
      </c>
      <c r="W109" s="72">
        <f t="shared" si="82"/>
        <v>92940</v>
      </c>
      <c r="X109" s="72">
        <f t="shared" si="82"/>
        <v>88750</v>
      </c>
      <c r="Y109" s="67" t="s">
        <v>8</v>
      </c>
      <c r="Z109" s="21">
        <f t="shared" ref="Z109:Z149" si="83">T109/V109</f>
        <v>6.6952949962658703</v>
      </c>
      <c r="AA109" s="22">
        <f t="shared" ref="AA109:AA149" si="84">W109/V109</f>
        <v>23.136669156086633</v>
      </c>
      <c r="AB109" s="103">
        <f t="shared" ref="AB109:AB149" si="85">W109/C109</f>
        <v>4914.8598625066106</v>
      </c>
      <c r="AC109" s="384">
        <f t="shared" ref="AC109:AC125" si="86">V109/D109</f>
        <v>1.6429447852760737</v>
      </c>
      <c r="AP109" s="66">
        <v>39330</v>
      </c>
    </row>
    <row r="110" spans="1:42" x14ac:dyDescent="0.25">
      <c r="A110" s="90" t="s">
        <v>27</v>
      </c>
      <c r="B110" s="560"/>
      <c r="C110" s="385">
        <v>16.41</v>
      </c>
      <c r="D110" s="386">
        <v>2026</v>
      </c>
      <c r="E110" s="387">
        <f t="shared" si="75"/>
        <v>123.4613040828763</v>
      </c>
      <c r="F110" s="17">
        <f t="shared" si="76"/>
        <v>4</v>
      </c>
      <c r="G110" s="18">
        <v>65.64</v>
      </c>
      <c r="H110" s="19">
        <v>8104</v>
      </c>
      <c r="I110" s="18">
        <v>17</v>
      </c>
      <c r="J110" s="19">
        <v>1073</v>
      </c>
      <c r="K110" s="19">
        <v>26850</v>
      </c>
      <c r="L110" s="136">
        <v>25540</v>
      </c>
      <c r="M110" s="20" t="s">
        <v>8</v>
      </c>
      <c r="N110" s="21">
        <f t="shared" si="77"/>
        <v>7.552656104380242</v>
      </c>
      <c r="O110" s="22">
        <f t="shared" si="78"/>
        <v>25.023299161230195</v>
      </c>
      <c r="P110" s="23">
        <f t="shared" si="79"/>
        <v>1636.1974405850092</v>
      </c>
      <c r="Q110" s="383">
        <f t="shared" si="80"/>
        <v>0.52961500493583413</v>
      </c>
      <c r="R110" s="17">
        <f t="shared" si="81"/>
        <v>11</v>
      </c>
      <c r="S110" s="24">
        <f t="shared" si="82"/>
        <v>180.51</v>
      </c>
      <c r="T110" s="25">
        <f t="shared" si="82"/>
        <v>22286</v>
      </c>
      <c r="U110" s="24">
        <f t="shared" si="82"/>
        <v>48</v>
      </c>
      <c r="V110" s="25">
        <f t="shared" si="82"/>
        <v>3122</v>
      </c>
      <c r="W110" s="25">
        <f t="shared" si="82"/>
        <v>77760</v>
      </c>
      <c r="X110" s="72">
        <f t="shared" si="82"/>
        <v>74280</v>
      </c>
      <c r="Y110" s="20" t="s">
        <v>8</v>
      </c>
      <c r="Z110" s="21">
        <f t="shared" si="83"/>
        <v>7.1383728379244076</v>
      </c>
      <c r="AA110" s="22">
        <f t="shared" si="84"/>
        <v>24.907110826393339</v>
      </c>
      <c r="AB110" s="103">
        <f t="shared" si="85"/>
        <v>4738.5740402193787</v>
      </c>
      <c r="AC110" s="384">
        <f t="shared" si="86"/>
        <v>1.5409674234945705</v>
      </c>
      <c r="AP110" s="19">
        <v>31000</v>
      </c>
    </row>
    <row r="111" spans="1:42" x14ac:dyDescent="0.25">
      <c r="A111" s="90" t="s">
        <v>28</v>
      </c>
      <c r="B111" s="560"/>
      <c r="C111" s="385">
        <v>18.7</v>
      </c>
      <c r="D111" s="386">
        <v>2284</v>
      </c>
      <c r="E111" s="387">
        <f t="shared" si="75"/>
        <v>122.13903743315508</v>
      </c>
      <c r="F111" s="17">
        <f t="shared" si="76"/>
        <v>4</v>
      </c>
      <c r="G111" s="18">
        <v>74.8</v>
      </c>
      <c r="H111" s="19">
        <v>9136</v>
      </c>
      <c r="I111" s="18">
        <v>18</v>
      </c>
      <c r="J111" s="19">
        <v>1311</v>
      </c>
      <c r="K111" s="19">
        <v>33090</v>
      </c>
      <c r="L111" s="136">
        <v>31470</v>
      </c>
      <c r="M111" s="20" t="s">
        <v>8</v>
      </c>
      <c r="N111" s="21">
        <f t="shared" si="77"/>
        <v>6.9687261632341722</v>
      </c>
      <c r="O111" s="22">
        <f t="shared" si="78"/>
        <v>25.240274599542335</v>
      </c>
      <c r="P111" s="23">
        <f t="shared" si="79"/>
        <v>1769.5187165775401</v>
      </c>
      <c r="Q111" s="383">
        <f t="shared" si="80"/>
        <v>0.57399299474605958</v>
      </c>
      <c r="R111" s="17">
        <f t="shared" si="81"/>
        <v>11</v>
      </c>
      <c r="S111" s="24">
        <f t="shared" si="82"/>
        <v>205.7</v>
      </c>
      <c r="T111" s="25">
        <f t="shared" si="82"/>
        <v>25011</v>
      </c>
      <c r="U111" s="24">
        <f t="shared" si="82"/>
        <v>51</v>
      </c>
      <c r="V111" s="25">
        <f t="shared" si="82"/>
        <v>3692</v>
      </c>
      <c r="W111" s="25">
        <f t="shared" si="82"/>
        <v>93020</v>
      </c>
      <c r="X111" s="72">
        <f t="shared" si="82"/>
        <v>88800</v>
      </c>
      <c r="Y111" s="20" t="s">
        <v>8</v>
      </c>
      <c r="Z111" s="21">
        <f t="shared" si="83"/>
        <v>6.7743770314192853</v>
      </c>
      <c r="AA111" s="22">
        <f t="shared" si="84"/>
        <v>25.195016251354279</v>
      </c>
      <c r="AB111" s="103">
        <f t="shared" si="85"/>
        <v>4974.3315508021396</v>
      </c>
      <c r="AC111" s="384">
        <f t="shared" si="86"/>
        <v>1.6164623467600701</v>
      </c>
      <c r="AP111" s="19">
        <v>42920</v>
      </c>
    </row>
    <row r="112" spans="1:42" x14ac:dyDescent="0.25">
      <c r="A112" s="90" t="s">
        <v>29</v>
      </c>
      <c r="B112" s="560"/>
      <c r="C112" s="385">
        <v>17.149999999999999</v>
      </c>
      <c r="D112" s="386">
        <v>2151</v>
      </c>
      <c r="E112" s="387">
        <f t="shared" si="75"/>
        <v>125.42274052478135</v>
      </c>
      <c r="F112" s="17">
        <f t="shared" si="76"/>
        <v>4</v>
      </c>
      <c r="G112" s="18">
        <v>68.599999999999994</v>
      </c>
      <c r="H112" s="19">
        <v>8604</v>
      </c>
      <c r="I112" s="18">
        <v>17</v>
      </c>
      <c r="J112" s="19">
        <v>1287</v>
      </c>
      <c r="K112" s="19">
        <v>32550</v>
      </c>
      <c r="L112" s="136">
        <v>30960</v>
      </c>
      <c r="M112" s="20" t="s">
        <v>8</v>
      </c>
      <c r="N112" s="21">
        <f t="shared" si="77"/>
        <v>6.685314685314685</v>
      </c>
      <c r="O112" s="22">
        <f t="shared" si="78"/>
        <v>25.291375291375292</v>
      </c>
      <c r="P112" s="23">
        <f t="shared" si="79"/>
        <v>1897.9591836734696</v>
      </c>
      <c r="Q112" s="383">
        <f t="shared" si="80"/>
        <v>0.59832635983263593</v>
      </c>
      <c r="R112" s="17">
        <f t="shared" si="81"/>
        <v>11</v>
      </c>
      <c r="S112" s="24">
        <f t="shared" si="82"/>
        <v>188.64999999999998</v>
      </c>
      <c r="T112" s="25">
        <f t="shared" si="82"/>
        <v>23661</v>
      </c>
      <c r="U112" s="24">
        <f t="shared" si="82"/>
        <v>45</v>
      </c>
      <c r="V112" s="25">
        <f t="shared" si="82"/>
        <v>3423</v>
      </c>
      <c r="W112" s="25">
        <f t="shared" si="82"/>
        <v>86870</v>
      </c>
      <c r="X112" s="72">
        <f t="shared" si="82"/>
        <v>82950</v>
      </c>
      <c r="Y112" s="20" t="s">
        <v>8</v>
      </c>
      <c r="Z112" s="21">
        <f t="shared" si="83"/>
        <v>6.9123575810692373</v>
      </c>
      <c r="AA112" s="22">
        <f t="shared" si="84"/>
        <v>25.378323108384457</v>
      </c>
      <c r="AB112" s="103">
        <f t="shared" si="85"/>
        <v>5065.3061224489802</v>
      </c>
      <c r="AC112" s="384">
        <f t="shared" si="86"/>
        <v>1.5913528591352859</v>
      </c>
      <c r="AP112" s="19">
        <v>35220</v>
      </c>
    </row>
    <row r="113" spans="1:42" x14ac:dyDescent="0.25">
      <c r="A113" s="90" t="s">
        <v>30</v>
      </c>
      <c r="B113" s="560"/>
      <c r="C113" s="385">
        <v>16.600000000000001</v>
      </c>
      <c r="D113" s="386">
        <v>2133</v>
      </c>
      <c r="E113" s="387">
        <f t="shared" si="75"/>
        <v>128.49397590361446</v>
      </c>
      <c r="F113" s="17">
        <f t="shared" si="76"/>
        <v>4</v>
      </c>
      <c r="G113" s="18">
        <v>66.400000000000006</v>
      </c>
      <c r="H113" s="19">
        <v>8532</v>
      </c>
      <c r="I113" s="18">
        <v>16</v>
      </c>
      <c r="J113" s="19">
        <v>1285</v>
      </c>
      <c r="K113" s="19">
        <v>32490</v>
      </c>
      <c r="L113" s="136">
        <v>30900</v>
      </c>
      <c r="M113" s="20" t="s">
        <v>8</v>
      </c>
      <c r="N113" s="21">
        <f t="shared" si="77"/>
        <v>6.6396887159533078</v>
      </c>
      <c r="O113" s="22">
        <f t="shared" si="78"/>
        <v>25.284046692607003</v>
      </c>
      <c r="P113" s="23">
        <f t="shared" si="79"/>
        <v>1957.2289156626505</v>
      </c>
      <c r="Q113" s="383">
        <f t="shared" si="80"/>
        <v>0.60243788091889361</v>
      </c>
      <c r="R113" s="17">
        <f t="shared" si="81"/>
        <v>11</v>
      </c>
      <c r="S113" s="24">
        <f t="shared" si="82"/>
        <v>182.60000000000002</v>
      </c>
      <c r="T113" s="25">
        <f t="shared" si="82"/>
        <v>23463</v>
      </c>
      <c r="U113" s="24">
        <f t="shared" si="82"/>
        <v>46</v>
      </c>
      <c r="V113" s="25">
        <f t="shared" si="82"/>
        <v>3277</v>
      </c>
      <c r="W113" s="25">
        <f t="shared" si="82"/>
        <v>83080</v>
      </c>
      <c r="X113" s="72">
        <f t="shared" si="82"/>
        <v>79320</v>
      </c>
      <c r="Y113" s="20" t="s">
        <v>8</v>
      </c>
      <c r="Z113" s="21">
        <f t="shared" si="83"/>
        <v>7.1599023497101006</v>
      </c>
      <c r="AA113" s="22">
        <f t="shared" si="84"/>
        <v>25.352456515105278</v>
      </c>
      <c r="AB113" s="103">
        <f t="shared" si="85"/>
        <v>5004.8192771084332</v>
      </c>
      <c r="AC113" s="384">
        <f t="shared" si="86"/>
        <v>1.5363338021565869</v>
      </c>
      <c r="AP113" s="19">
        <v>34140</v>
      </c>
    </row>
    <row r="114" spans="1:42" x14ac:dyDescent="0.25">
      <c r="A114" s="90" t="s">
        <v>31</v>
      </c>
      <c r="B114" s="560"/>
      <c r="C114" s="385">
        <v>14.28</v>
      </c>
      <c r="D114" s="386">
        <v>1762</v>
      </c>
      <c r="E114" s="387">
        <f t="shared" si="75"/>
        <v>123.38935574229693</v>
      </c>
      <c r="F114" s="17">
        <f t="shared" si="76"/>
        <v>4</v>
      </c>
      <c r="G114" s="18">
        <v>57.12</v>
      </c>
      <c r="H114" s="19">
        <v>7048</v>
      </c>
      <c r="I114" s="18">
        <v>17</v>
      </c>
      <c r="J114" s="19">
        <v>1035</v>
      </c>
      <c r="K114" s="19">
        <v>23560</v>
      </c>
      <c r="L114" s="136">
        <v>22410</v>
      </c>
      <c r="M114" s="20" t="s">
        <v>8</v>
      </c>
      <c r="N114" s="21">
        <f t="shared" si="77"/>
        <v>6.8096618357487921</v>
      </c>
      <c r="O114" s="22">
        <f t="shared" si="78"/>
        <v>22.763285024154591</v>
      </c>
      <c r="P114" s="23">
        <f t="shared" si="79"/>
        <v>1649.859943977591</v>
      </c>
      <c r="Q114" s="383">
        <f t="shared" si="80"/>
        <v>0.5874006810442679</v>
      </c>
      <c r="R114" s="17">
        <f t="shared" si="81"/>
        <v>11.000000000000002</v>
      </c>
      <c r="S114" s="24">
        <f t="shared" si="82"/>
        <v>157.08000000000001</v>
      </c>
      <c r="T114" s="25">
        <f t="shared" si="82"/>
        <v>19382</v>
      </c>
      <c r="U114" s="24">
        <f t="shared" si="82"/>
        <v>43</v>
      </c>
      <c r="V114" s="25">
        <f t="shared" si="82"/>
        <v>2623</v>
      </c>
      <c r="W114" s="25">
        <f t="shared" si="82"/>
        <v>60860</v>
      </c>
      <c r="X114" s="72">
        <f t="shared" si="82"/>
        <v>58140</v>
      </c>
      <c r="Y114" s="20" t="s">
        <v>8</v>
      </c>
      <c r="Z114" s="21">
        <f t="shared" si="83"/>
        <v>7.3892489515821582</v>
      </c>
      <c r="AA114" s="22">
        <f t="shared" si="84"/>
        <v>23.202439954250856</v>
      </c>
      <c r="AB114" s="103">
        <f t="shared" si="85"/>
        <v>4261.9047619047624</v>
      </c>
      <c r="AC114" s="384">
        <f t="shared" si="86"/>
        <v>1.4886492622020431</v>
      </c>
      <c r="AP114" s="19">
        <v>28220</v>
      </c>
    </row>
    <row r="115" spans="1:42" x14ac:dyDescent="0.25">
      <c r="A115" s="90" t="s">
        <v>32</v>
      </c>
      <c r="B115" s="560"/>
      <c r="C115" s="385">
        <v>19.53</v>
      </c>
      <c r="D115" s="386">
        <v>2423</v>
      </c>
      <c r="E115" s="387">
        <f t="shared" si="75"/>
        <v>124.06554019457245</v>
      </c>
      <c r="F115" s="17">
        <f t="shared" si="76"/>
        <v>4</v>
      </c>
      <c r="G115" s="18">
        <v>78.12</v>
      </c>
      <c r="H115" s="19">
        <v>9692</v>
      </c>
      <c r="I115" s="18">
        <v>18</v>
      </c>
      <c r="J115" s="19">
        <v>1432</v>
      </c>
      <c r="K115" s="19">
        <v>35670</v>
      </c>
      <c r="L115" s="136">
        <v>33930</v>
      </c>
      <c r="M115" s="20" t="s">
        <v>8</v>
      </c>
      <c r="N115" s="21">
        <f t="shared" si="77"/>
        <v>6.7681564245810053</v>
      </c>
      <c r="O115" s="22">
        <f t="shared" si="78"/>
        <v>24.909217877094971</v>
      </c>
      <c r="P115" s="23">
        <f t="shared" si="79"/>
        <v>1826.42089093702</v>
      </c>
      <c r="Q115" s="383">
        <f t="shared" si="80"/>
        <v>0.5910028889806026</v>
      </c>
      <c r="R115" s="17">
        <f t="shared" si="81"/>
        <v>11</v>
      </c>
      <c r="S115" s="24">
        <f t="shared" si="82"/>
        <v>214.83</v>
      </c>
      <c r="T115" s="25">
        <f t="shared" si="82"/>
        <v>26653</v>
      </c>
      <c r="U115" s="24">
        <f t="shared" si="82"/>
        <v>53</v>
      </c>
      <c r="V115" s="25">
        <f t="shared" si="82"/>
        <v>4002</v>
      </c>
      <c r="W115" s="25">
        <f t="shared" si="82"/>
        <v>99600</v>
      </c>
      <c r="X115" s="72">
        <f t="shared" si="82"/>
        <v>95170</v>
      </c>
      <c r="Y115" s="20" t="s">
        <v>8</v>
      </c>
      <c r="Z115" s="21">
        <f t="shared" si="83"/>
        <v>6.65992003998001</v>
      </c>
      <c r="AA115" s="22">
        <f t="shared" si="84"/>
        <v>24.887556221889056</v>
      </c>
      <c r="AB115" s="103">
        <f t="shared" si="85"/>
        <v>5099.8463901689702</v>
      </c>
      <c r="AC115" s="384">
        <f t="shared" si="86"/>
        <v>1.6516714816343376</v>
      </c>
      <c r="AP115" s="19">
        <v>34870</v>
      </c>
    </row>
    <row r="116" spans="1:42" x14ac:dyDescent="0.25">
      <c r="A116" s="90" t="s">
        <v>33</v>
      </c>
      <c r="B116" s="560"/>
      <c r="C116" s="385">
        <v>19.88</v>
      </c>
      <c r="D116" s="386">
        <v>2472</v>
      </c>
      <c r="E116" s="387">
        <f t="shared" si="75"/>
        <v>124.34607645875252</v>
      </c>
      <c r="F116" s="17">
        <f t="shared" si="76"/>
        <v>4</v>
      </c>
      <c r="G116" s="18">
        <v>79.52</v>
      </c>
      <c r="H116" s="19">
        <v>9888</v>
      </c>
      <c r="I116" s="18">
        <v>20</v>
      </c>
      <c r="J116" s="19">
        <v>1595</v>
      </c>
      <c r="K116" s="19">
        <v>40290</v>
      </c>
      <c r="L116" s="136">
        <v>38320</v>
      </c>
      <c r="M116" s="20" t="s">
        <v>8</v>
      </c>
      <c r="N116" s="21">
        <f t="shared" si="77"/>
        <v>6.1993730407523513</v>
      </c>
      <c r="O116" s="22">
        <f t="shared" si="78"/>
        <v>25.260188087774296</v>
      </c>
      <c r="P116" s="23">
        <f t="shared" si="79"/>
        <v>2026.6599597585514</v>
      </c>
      <c r="Q116" s="383">
        <f t="shared" si="80"/>
        <v>0.64522653721682843</v>
      </c>
      <c r="R116" s="17">
        <f t="shared" si="81"/>
        <v>11.000000000000002</v>
      </c>
      <c r="S116" s="24">
        <f t="shared" si="82"/>
        <v>218.68</v>
      </c>
      <c r="T116" s="25">
        <f t="shared" si="82"/>
        <v>27192</v>
      </c>
      <c r="U116" s="24">
        <f t="shared" si="82"/>
        <v>55</v>
      </c>
      <c r="V116" s="25">
        <f t="shared" si="82"/>
        <v>4209</v>
      </c>
      <c r="W116" s="25">
        <f t="shared" si="82"/>
        <v>106110</v>
      </c>
      <c r="X116" s="72">
        <f t="shared" si="82"/>
        <v>101300</v>
      </c>
      <c r="Y116" s="20" t="s">
        <v>8</v>
      </c>
      <c r="Z116" s="21">
        <f t="shared" si="83"/>
        <v>6.4604419101924444</v>
      </c>
      <c r="AA116" s="22">
        <f t="shared" si="84"/>
        <v>25.210263720598718</v>
      </c>
      <c r="AB116" s="103">
        <f t="shared" si="85"/>
        <v>5337.5251509054333</v>
      </c>
      <c r="AC116" s="384">
        <f t="shared" si="86"/>
        <v>1.7026699029126213</v>
      </c>
      <c r="AP116" s="19">
        <v>39650</v>
      </c>
    </row>
    <row r="117" spans="1:42" x14ac:dyDescent="0.25">
      <c r="A117" s="90" t="s">
        <v>34</v>
      </c>
      <c r="B117" s="560"/>
      <c r="C117" s="385">
        <v>19.899999999999999</v>
      </c>
      <c r="D117" s="386">
        <v>2484</v>
      </c>
      <c r="E117" s="387">
        <f t="shared" si="75"/>
        <v>124.82412060301509</v>
      </c>
      <c r="F117" s="17">
        <f t="shared" si="76"/>
        <v>4</v>
      </c>
      <c r="G117" s="18">
        <v>79.599999999999994</v>
      </c>
      <c r="H117" s="19">
        <v>9936</v>
      </c>
      <c r="I117" s="18">
        <v>19</v>
      </c>
      <c r="J117" s="19">
        <v>1670</v>
      </c>
      <c r="K117" s="19">
        <v>42130</v>
      </c>
      <c r="L117" s="136">
        <v>40070</v>
      </c>
      <c r="M117" s="20" t="s">
        <v>8</v>
      </c>
      <c r="N117" s="21">
        <f t="shared" si="77"/>
        <v>5.9497005988023952</v>
      </c>
      <c r="O117" s="22">
        <f t="shared" si="78"/>
        <v>25.227544910179642</v>
      </c>
      <c r="P117" s="23">
        <f t="shared" si="79"/>
        <v>2117.0854271356784</v>
      </c>
      <c r="Q117" s="383">
        <f t="shared" si="80"/>
        <v>0.67230273752012881</v>
      </c>
      <c r="R117" s="17">
        <f t="shared" si="81"/>
        <v>11</v>
      </c>
      <c r="S117" s="24">
        <f t="shared" si="82"/>
        <v>218.89999999999998</v>
      </c>
      <c r="T117" s="25">
        <f t="shared" si="82"/>
        <v>27324</v>
      </c>
      <c r="U117" s="24">
        <f t="shared" si="82"/>
        <v>53</v>
      </c>
      <c r="V117" s="25">
        <f t="shared" si="82"/>
        <v>4416</v>
      </c>
      <c r="W117" s="25">
        <f t="shared" si="82"/>
        <v>111570</v>
      </c>
      <c r="X117" s="72">
        <f t="shared" si="82"/>
        <v>106470</v>
      </c>
      <c r="Y117" s="20" t="s">
        <v>8</v>
      </c>
      <c r="Z117" s="21">
        <f t="shared" si="83"/>
        <v>6.1875</v>
      </c>
      <c r="AA117" s="22">
        <f t="shared" si="84"/>
        <v>25.264945652173914</v>
      </c>
      <c r="AB117" s="103">
        <f t="shared" si="85"/>
        <v>5606.5326633165832</v>
      </c>
      <c r="AC117" s="384">
        <f t="shared" si="86"/>
        <v>1.7777777777777777</v>
      </c>
      <c r="AP117" s="19">
        <v>45480</v>
      </c>
    </row>
    <row r="118" spans="1:42" x14ac:dyDescent="0.25">
      <c r="A118" s="90" t="s">
        <v>35</v>
      </c>
      <c r="B118" s="560"/>
      <c r="C118" s="385">
        <v>16.489999999999998</v>
      </c>
      <c r="D118" s="386">
        <v>2171</v>
      </c>
      <c r="E118" s="387">
        <f t="shared" si="75"/>
        <v>131.65554881746513</v>
      </c>
      <c r="F118" s="17">
        <f t="shared" si="76"/>
        <v>4</v>
      </c>
      <c r="G118" s="18">
        <v>65.959999999999994</v>
      </c>
      <c r="H118" s="19">
        <v>8684</v>
      </c>
      <c r="I118" s="18">
        <v>16</v>
      </c>
      <c r="J118" s="19">
        <v>1297</v>
      </c>
      <c r="K118" s="19">
        <v>33780</v>
      </c>
      <c r="L118" s="136">
        <v>32130</v>
      </c>
      <c r="M118" s="20" t="s">
        <v>8</v>
      </c>
      <c r="N118" s="21">
        <f t="shared" si="77"/>
        <v>6.6954510408635315</v>
      </c>
      <c r="O118" s="22">
        <f t="shared" si="78"/>
        <v>26.044718581341556</v>
      </c>
      <c r="P118" s="23">
        <f t="shared" si="79"/>
        <v>2048.5142510612495</v>
      </c>
      <c r="Q118" s="383">
        <f t="shared" si="80"/>
        <v>0.59742054352832796</v>
      </c>
      <c r="R118" s="17">
        <f t="shared" si="81"/>
        <v>12</v>
      </c>
      <c r="S118" s="24">
        <f t="shared" si="82"/>
        <v>197.88</v>
      </c>
      <c r="T118" s="25">
        <f t="shared" si="82"/>
        <v>26052</v>
      </c>
      <c r="U118" s="24">
        <f t="shared" si="82"/>
        <v>46</v>
      </c>
      <c r="V118" s="25">
        <f t="shared" si="82"/>
        <v>3838</v>
      </c>
      <c r="W118" s="25">
        <f t="shared" si="82"/>
        <v>100170</v>
      </c>
      <c r="X118" s="72">
        <f t="shared" si="82"/>
        <v>95760</v>
      </c>
      <c r="Y118" s="20" t="s">
        <v>8</v>
      </c>
      <c r="Z118" s="21">
        <f t="shared" si="83"/>
        <v>6.7879103699843668</v>
      </c>
      <c r="AA118" s="22">
        <f t="shared" si="84"/>
        <v>26.099531005732153</v>
      </c>
      <c r="AB118" s="103">
        <f t="shared" si="85"/>
        <v>6074.5906610066713</v>
      </c>
      <c r="AC118" s="384">
        <f t="shared" si="86"/>
        <v>1.7678489175495165</v>
      </c>
      <c r="AP118" s="19">
        <v>40230</v>
      </c>
    </row>
    <row r="119" spans="1:42" x14ac:dyDescent="0.25">
      <c r="A119" s="90" t="s">
        <v>36</v>
      </c>
      <c r="B119" s="560"/>
      <c r="C119" s="385">
        <v>19.05</v>
      </c>
      <c r="D119" s="386">
        <v>2489</v>
      </c>
      <c r="E119" s="387">
        <f t="shared" si="75"/>
        <v>130.65616797900262</v>
      </c>
      <c r="F119" s="17">
        <f t="shared" si="76"/>
        <v>4</v>
      </c>
      <c r="G119" s="18">
        <v>76.2</v>
      </c>
      <c r="H119" s="19">
        <v>9956</v>
      </c>
      <c r="I119" s="18">
        <v>20</v>
      </c>
      <c r="J119" s="19">
        <v>1369</v>
      </c>
      <c r="K119" s="19">
        <v>35050</v>
      </c>
      <c r="L119" s="136">
        <v>33340</v>
      </c>
      <c r="M119" s="20" t="s">
        <v>8</v>
      </c>
      <c r="N119" s="21">
        <f t="shared" si="77"/>
        <v>7.2724616508400288</v>
      </c>
      <c r="O119" s="22">
        <f t="shared" si="78"/>
        <v>25.60262965668371</v>
      </c>
      <c r="P119" s="23">
        <f t="shared" si="79"/>
        <v>1839.8950131233596</v>
      </c>
      <c r="Q119" s="383">
        <f t="shared" si="80"/>
        <v>0.55002008838891125</v>
      </c>
      <c r="R119" s="17">
        <f t="shared" si="81"/>
        <v>12</v>
      </c>
      <c r="S119" s="24">
        <f t="shared" si="82"/>
        <v>228.60000000000002</v>
      </c>
      <c r="T119" s="25">
        <f t="shared" si="82"/>
        <v>29868</v>
      </c>
      <c r="U119" s="24">
        <f t="shared" si="82"/>
        <v>57</v>
      </c>
      <c r="V119" s="25">
        <f t="shared" si="82"/>
        <v>4226</v>
      </c>
      <c r="W119" s="25">
        <f t="shared" si="82"/>
        <v>108510</v>
      </c>
      <c r="X119" s="72">
        <f t="shared" si="82"/>
        <v>103690</v>
      </c>
      <c r="Y119" s="20" t="s">
        <v>8</v>
      </c>
      <c r="Z119" s="21">
        <f t="shared" si="83"/>
        <v>7.0676762896355889</v>
      </c>
      <c r="AA119" s="22">
        <f t="shared" si="84"/>
        <v>25.676762896355893</v>
      </c>
      <c r="AB119" s="103">
        <f t="shared" si="85"/>
        <v>5696.0629921259842</v>
      </c>
      <c r="AC119" s="384">
        <f t="shared" si="86"/>
        <v>1.6978706307754119</v>
      </c>
      <c r="AP119" s="19">
        <v>39380</v>
      </c>
    </row>
    <row r="120" spans="1:42" x14ac:dyDescent="0.25">
      <c r="A120" s="90" t="s">
        <v>37</v>
      </c>
      <c r="B120" s="560"/>
      <c r="C120" s="385">
        <v>20.239999999999998</v>
      </c>
      <c r="D120" s="386">
        <v>2519</v>
      </c>
      <c r="E120" s="387">
        <f t="shared" si="75"/>
        <v>124.45652173913045</v>
      </c>
      <c r="F120" s="17">
        <f t="shared" si="76"/>
        <v>4</v>
      </c>
      <c r="G120" s="18">
        <v>80.959999999999994</v>
      </c>
      <c r="H120" s="19">
        <v>10076</v>
      </c>
      <c r="I120" s="18">
        <v>22</v>
      </c>
      <c r="J120" s="19">
        <v>1442</v>
      </c>
      <c r="K120" s="19">
        <v>36540</v>
      </c>
      <c r="L120" s="136">
        <v>34750</v>
      </c>
      <c r="M120" s="20" t="s">
        <v>8</v>
      </c>
      <c r="N120" s="21">
        <f t="shared" si="77"/>
        <v>6.9875173370318997</v>
      </c>
      <c r="O120" s="22">
        <f t="shared" si="78"/>
        <v>25.339805825242717</v>
      </c>
      <c r="P120" s="23">
        <f t="shared" si="79"/>
        <v>1805.3359683794467</v>
      </c>
      <c r="Q120" s="383">
        <f t="shared" si="80"/>
        <v>0.57244938467645889</v>
      </c>
      <c r="R120" s="17">
        <f t="shared" si="81"/>
        <v>12</v>
      </c>
      <c r="S120" s="24">
        <f t="shared" si="82"/>
        <v>242.88</v>
      </c>
      <c r="T120" s="25">
        <f t="shared" si="82"/>
        <v>30228</v>
      </c>
      <c r="U120" s="24">
        <f t="shared" si="82"/>
        <v>62</v>
      </c>
      <c r="V120" s="25">
        <f t="shared" si="82"/>
        <v>4170</v>
      </c>
      <c r="W120" s="25">
        <f t="shared" si="82"/>
        <v>106410</v>
      </c>
      <c r="X120" s="72">
        <f t="shared" si="82"/>
        <v>101680</v>
      </c>
      <c r="Y120" s="20" t="s">
        <v>8</v>
      </c>
      <c r="Z120" s="21">
        <f t="shared" si="83"/>
        <v>7.2489208633093529</v>
      </c>
      <c r="AA120" s="22">
        <f t="shared" si="84"/>
        <v>25.517985611510792</v>
      </c>
      <c r="AB120" s="103">
        <f t="shared" si="85"/>
        <v>5257.411067193676</v>
      </c>
      <c r="AC120" s="384">
        <f t="shared" si="86"/>
        <v>1.6554188169908695</v>
      </c>
      <c r="AP120" s="19">
        <v>39160</v>
      </c>
    </row>
    <row r="121" spans="1:42" x14ac:dyDescent="0.25">
      <c r="A121" s="90" t="s">
        <v>18</v>
      </c>
      <c r="B121" s="560"/>
      <c r="C121" s="385">
        <v>15.47</v>
      </c>
      <c r="D121" s="386">
        <v>1640</v>
      </c>
      <c r="E121" s="387">
        <f t="shared" si="75"/>
        <v>106.01163542340012</v>
      </c>
      <c r="F121" s="17">
        <f t="shared" si="76"/>
        <v>3</v>
      </c>
      <c r="G121" s="18">
        <v>46.410000000000004</v>
      </c>
      <c r="H121" s="19">
        <v>4920</v>
      </c>
      <c r="I121" s="18">
        <v>16</v>
      </c>
      <c r="J121" s="19">
        <v>1021</v>
      </c>
      <c r="K121" s="19">
        <v>24730</v>
      </c>
      <c r="L121" s="136">
        <v>23520</v>
      </c>
      <c r="M121" s="20" t="s">
        <v>8</v>
      </c>
      <c r="N121" s="21">
        <f t="shared" si="77"/>
        <v>4.8188050930460333</v>
      </c>
      <c r="O121" s="22">
        <f t="shared" si="78"/>
        <v>24.221351616062684</v>
      </c>
      <c r="P121" s="23">
        <f t="shared" si="79"/>
        <v>1598.5778926955397</v>
      </c>
      <c r="Q121" s="383">
        <f t="shared" si="80"/>
        <v>0.6225609756097561</v>
      </c>
      <c r="R121" s="17">
        <f t="shared" si="81"/>
        <v>10.999999999999998</v>
      </c>
      <c r="S121" s="24">
        <f t="shared" si="82"/>
        <v>170.17</v>
      </c>
      <c r="T121" s="25">
        <f t="shared" si="82"/>
        <v>18040</v>
      </c>
      <c r="U121" s="24">
        <f t="shared" si="82"/>
        <v>46</v>
      </c>
      <c r="V121" s="25">
        <f t="shared" si="82"/>
        <v>2936</v>
      </c>
      <c r="W121" s="25">
        <f t="shared" si="82"/>
        <v>71570</v>
      </c>
      <c r="X121" s="72">
        <f t="shared" si="82"/>
        <v>68430</v>
      </c>
      <c r="Y121" s="20" t="s">
        <v>8</v>
      </c>
      <c r="Z121" s="21">
        <f t="shared" si="83"/>
        <v>6.1444141689373293</v>
      </c>
      <c r="AA121" s="22">
        <f t="shared" si="84"/>
        <v>24.376702997275203</v>
      </c>
      <c r="AB121" s="103">
        <f t="shared" si="85"/>
        <v>4626.3736263736264</v>
      </c>
      <c r="AC121" s="384">
        <f t="shared" si="86"/>
        <v>1.7902439024390244</v>
      </c>
      <c r="AP121" s="19">
        <v>25820</v>
      </c>
    </row>
    <row r="122" spans="1:42" x14ac:dyDescent="0.25">
      <c r="A122" s="90" t="s">
        <v>38</v>
      </c>
      <c r="B122" s="560"/>
      <c r="C122" s="385">
        <v>20.6</v>
      </c>
      <c r="D122" s="386">
        <v>2626</v>
      </c>
      <c r="E122" s="387">
        <f t="shared" si="75"/>
        <v>127.47572815533979</v>
      </c>
      <c r="F122" s="17">
        <f t="shared" si="76"/>
        <v>4</v>
      </c>
      <c r="G122" s="18">
        <v>82.4</v>
      </c>
      <c r="H122" s="19">
        <v>10504</v>
      </c>
      <c r="I122" s="18">
        <v>19</v>
      </c>
      <c r="J122" s="19">
        <v>1900</v>
      </c>
      <c r="K122" s="19">
        <v>48810</v>
      </c>
      <c r="L122" s="136">
        <v>46420</v>
      </c>
      <c r="M122" s="20" t="s">
        <v>8</v>
      </c>
      <c r="N122" s="21">
        <f t="shared" si="77"/>
        <v>5.5284210526315789</v>
      </c>
      <c r="O122" s="22">
        <f t="shared" si="78"/>
        <v>25.689473684210526</v>
      </c>
      <c r="P122" s="23">
        <f t="shared" si="79"/>
        <v>2369.4174757281553</v>
      </c>
      <c r="Q122" s="383">
        <f t="shared" si="80"/>
        <v>0.72353389185072359</v>
      </c>
      <c r="R122" s="17">
        <f t="shared" si="81"/>
        <v>12</v>
      </c>
      <c r="S122" s="24">
        <f t="shared" si="82"/>
        <v>247.20000000000002</v>
      </c>
      <c r="T122" s="25">
        <f t="shared" si="82"/>
        <v>31512</v>
      </c>
      <c r="U122" s="24">
        <f t="shared" si="82"/>
        <v>53</v>
      </c>
      <c r="V122" s="25">
        <f t="shared" si="82"/>
        <v>5129</v>
      </c>
      <c r="W122" s="25">
        <f t="shared" si="82"/>
        <v>131220</v>
      </c>
      <c r="X122" s="72">
        <f t="shared" si="82"/>
        <v>125380</v>
      </c>
      <c r="Y122" s="20" t="s">
        <v>8</v>
      </c>
      <c r="Z122" s="21">
        <f t="shared" si="83"/>
        <v>6.1438876974069023</v>
      </c>
      <c r="AA122" s="22">
        <f t="shared" si="84"/>
        <v>25.583934490154025</v>
      </c>
      <c r="AB122" s="103">
        <f t="shared" si="85"/>
        <v>6369.9029126213591</v>
      </c>
      <c r="AC122" s="384">
        <f t="shared" si="86"/>
        <v>1.9531607006854532</v>
      </c>
      <c r="AP122" s="19">
        <v>47410</v>
      </c>
    </row>
    <row r="123" spans="1:42" x14ac:dyDescent="0.25">
      <c r="A123" s="90" t="s">
        <v>39</v>
      </c>
      <c r="B123" s="560"/>
      <c r="C123" s="385">
        <v>17.48</v>
      </c>
      <c r="D123" s="386">
        <v>2303</v>
      </c>
      <c r="E123" s="387">
        <f t="shared" si="75"/>
        <v>131.75057208237985</v>
      </c>
      <c r="F123" s="17">
        <f t="shared" si="76"/>
        <v>4</v>
      </c>
      <c r="G123" s="18">
        <v>69.92</v>
      </c>
      <c r="H123" s="19">
        <v>9212</v>
      </c>
      <c r="I123" s="18">
        <v>17</v>
      </c>
      <c r="J123" s="19">
        <v>1184</v>
      </c>
      <c r="K123" s="19">
        <v>30280</v>
      </c>
      <c r="L123" s="136">
        <v>28800</v>
      </c>
      <c r="M123" s="20" t="s">
        <v>8</v>
      </c>
      <c r="N123" s="21">
        <f t="shared" si="77"/>
        <v>7.7804054054054053</v>
      </c>
      <c r="O123" s="22">
        <f t="shared" si="78"/>
        <v>25.574324324324323</v>
      </c>
      <c r="P123" s="23">
        <f t="shared" si="79"/>
        <v>1732.2654462242563</v>
      </c>
      <c r="Q123" s="383">
        <f t="shared" si="80"/>
        <v>0.51411202778983933</v>
      </c>
      <c r="R123" s="17">
        <f t="shared" si="81"/>
        <v>12.011441647597255</v>
      </c>
      <c r="S123" s="24">
        <f t="shared" si="82"/>
        <v>209.96000000000004</v>
      </c>
      <c r="T123" s="25">
        <f t="shared" si="82"/>
        <v>27636</v>
      </c>
      <c r="U123" s="24">
        <f t="shared" si="82"/>
        <v>56</v>
      </c>
      <c r="V123" s="25">
        <f t="shared" si="82"/>
        <v>3942</v>
      </c>
      <c r="W123" s="25">
        <f t="shared" si="82"/>
        <v>101170</v>
      </c>
      <c r="X123" s="72">
        <f t="shared" si="82"/>
        <v>96740</v>
      </c>
      <c r="Y123" s="20" t="s">
        <v>8</v>
      </c>
      <c r="Z123" s="21">
        <f t="shared" si="83"/>
        <v>7.0106544901065453</v>
      </c>
      <c r="AA123" s="22">
        <f t="shared" si="84"/>
        <v>25.664637239979704</v>
      </c>
      <c r="AB123" s="103">
        <f t="shared" si="85"/>
        <v>5787.7574370709381</v>
      </c>
      <c r="AC123" s="384">
        <f t="shared" si="86"/>
        <v>1.7116804168475901</v>
      </c>
      <c r="AP123" s="19">
        <v>34400</v>
      </c>
    </row>
    <row r="124" spans="1:42" x14ac:dyDescent="0.25">
      <c r="A124" s="90" t="s">
        <v>40</v>
      </c>
      <c r="B124" s="560"/>
      <c r="C124" s="385">
        <v>12.81</v>
      </c>
      <c r="D124" s="386">
        <v>1641</v>
      </c>
      <c r="E124" s="387">
        <f t="shared" si="75"/>
        <v>128.10304449648712</v>
      </c>
      <c r="F124" s="17">
        <f t="shared" si="76"/>
        <v>3</v>
      </c>
      <c r="G124" s="18">
        <v>38.43</v>
      </c>
      <c r="H124" s="19">
        <v>4923</v>
      </c>
      <c r="I124" s="18">
        <v>9</v>
      </c>
      <c r="J124" s="19">
        <v>700</v>
      </c>
      <c r="K124" s="19">
        <v>16110</v>
      </c>
      <c r="L124" s="136">
        <v>15320</v>
      </c>
      <c r="M124" s="20" t="s">
        <v>8</v>
      </c>
      <c r="N124" s="21">
        <f t="shared" si="77"/>
        <v>7.0328571428571429</v>
      </c>
      <c r="O124" s="22">
        <f t="shared" si="78"/>
        <v>23.014285714285716</v>
      </c>
      <c r="P124" s="23">
        <f t="shared" si="79"/>
        <v>1257.6112412177986</v>
      </c>
      <c r="Q124" s="383">
        <f t="shared" si="80"/>
        <v>0.42656916514320536</v>
      </c>
      <c r="R124" s="17">
        <f t="shared" si="81"/>
        <v>11</v>
      </c>
      <c r="S124" s="24">
        <f t="shared" si="82"/>
        <v>140.91</v>
      </c>
      <c r="T124" s="25">
        <f t="shared" si="82"/>
        <v>18051</v>
      </c>
      <c r="U124" s="24">
        <f t="shared" si="82"/>
        <v>30</v>
      </c>
      <c r="V124" s="25">
        <f t="shared" si="82"/>
        <v>2377</v>
      </c>
      <c r="W124" s="25">
        <f t="shared" si="82"/>
        <v>55960</v>
      </c>
      <c r="X124" s="72">
        <f t="shared" si="82"/>
        <v>53510</v>
      </c>
      <c r="Y124" s="20" t="s">
        <v>8</v>
      </c>
      <c r="Z124" s="21">
        <f t="shared" si="83"/>
        <v>7.5940260832982753</v>
      </c>
      <c r="AA124" s="22">
        <f t="shared" si="84"/>
        <v>23.542280185107277</v>
      </c>
      <c r="AB124" s="103">
        <f t="shared" si="85"/>
        <v>4368.4621389539425</v>
      </c>
      <c r="AC124" s="384">
        <f t="shared" si="86"/>
        <v>1.4485070079219988</v>
      </c>
      <c r="AP124" s="19">
        <v>19430</v>
      </c>
    </row>
    <row r="125" spans="1:42" x14ac:dyDescent="0.25">
      <c r="A125" s="91" t="s">
        <v>41</v>
      </c>
      <c r="B125" s="561"/>
      <c r="C125" s="388">
        <v>2.2200000000000002</v>
      </c>
      <c r="D125" s="389">
        <v>277</v>
      </c>
      <c r="E125" s="390">
        <f t="shared" si="75"/>
        <v>124.77477477477477</v>
      </c>
      <c r="F125" s="7">
        <f t="shared" si="76"/>
        <v>3</v>
      </c>
      <c r="G125" s="6">
        <v>6.66</v>
      </c>
      <c r="H125" s="5">
        <v>831</v>
      </c>
      <c r="I125" s="6">
        <v>3</v>
      </c>
      <c r="J125" s="5">
        <v>206</v>
      </c>
      <c r="K125" s="5">
        <v>5410</v>
      </c>
      <c r="L125" s="137">
        <v>5150</v>
      </c>
      <c r="M125" s="131" t="s">
        <v>8</v>
      </c>
      <c r="N125" s="60">
        <f t="shared" si="77"/>
        <v>4.0339805825242721</v>
      </c>
      <c r="O125" s="61">
        <f t="shared" si="78"/>
        <v>26.262135922330096</v>
      </c>
      <c r="P125" s="62">
        <f t="shared" si="79"/>
        <v>2436.9369369369369</v>
      </c>
      <c r="Q125" s="391">
        <f t="shared" si="80"/>
        <v>0.7436823104693141</v>
      </c>
      <c r="R125" s="17">
        <f t="shared" si="81"/>
        <v>10.999999999999998</v>
      </c>
      <c r="S125" s="24">
        <f t="shared" ref="S125:X140" si="87">G125+S74</f>
        <v>24.419999999999998</v>
      </c>
      <c r="T125" s="25">
        <f t="shared" si="87"/>
        <v>3047</v>
      </c>
      <c r="U125" s="24">
        <f t="shared" si="87"/>
        <v>11</v>
      </c>
      <c r="V125" s="25">
        <f t="shared" si="87"/>
        <v>621</v>
      </c>
      <c r="W125" s="25">
        <f t="shared" si="87"/>
        <v>15530</v>
      </c>
      <c r="X125" s="192">
        <f t="shared" si="87"/>
        <v>14850</v>
      </c>
      <c r="Y125" s="131" t="s">
        <v>8</v>
      </c>
      <c r="Z125" s="21">
        <f t="shared" si="83"/>
        <v>4.906602254428341</v>
      </c>
      <c r="AA125" s="22">
        <f t="shared" si="84"/>
        <v>25.008051529790659</v>
      </c>
      <c r="AB125" s="103">
        <f t="shared" si="85"/>
        <v>6995.4954954954947</v>
      </c>
      <c r="AC125" s="384">
        <f t="shared" si="86"/>
        <v>2.2418772563176894</v>
      </c>
      <c r="AP125" s="5">
        <v>5730</v>
      </c>
    </row>
    <row r="126" spans="1:42" x14ac:dyDescent="0.25">
      <c r="A126" s="156" t="s">
        <v>24</v>
      </c>
      <c r="B126" s="157"/>
      <c r="C126" s="392">
        <f t="shared" ref="C126:D126" si="88">SUM(C109:C125)</f>
        <v>285.72000000000003</v>
      </c>
      <c r="D126" s="393">
        <f t="shared" si="88"/>
        <v>35846</v>
      </c>
      <c r="E126" s="394">
        <f t="shared" si="75"/>
        <v>125.45849083018338</v>
      </c>
      <c r="F126" s="160"/>
      <c r="G126" s="395">
        <v>1112.3800000000001</v>
      </c>
      <c r="H126" s="396">
        <v>139826</v>
      </c>
      <c r="I126" s="395">
        <v>285</v>
      </c>
      <c r="J126" s="396">
        <v>21419</v>
      </c>
      <c r="K126" s="396">
        <v>533710</v>
      </c>
      <c r="L126" s="396">
        <v>507620</v>
      </c>
      <c r="M126" s="161" t="s">
        <v>8</v>
      </c>
      <c r="N126" s="162">
        <f t="shared" si="77"/>
        <v>6.5281292310565382</v>
      </c>
      <c r="O126" s="163">
        <f t="shared" si="78"/>
        <v>24.917596526448481</v>
      </c>
      <c r="P126" s="164">
        <f t="shared" si="79"/>
        <v>1867.9476410471789</v>
      </c>
      <c r="Q126" s="397">
        <f>J126/D126</f>
        <v>0.59752831557216979</v>
      </c>
      <c r="R126" s="160"/>
      <c r="S126" s="395">
        <f t="shared" ref="S126:W126" si="89">SUM(S109:S125)</f>
        <v>3236.98</v>
      </c>
      <c r="T126" s="396">
        <f t="shared" si="89"/>
        <v>406301</v>
      </c>
      <c r="U126" s="395">
        <f t="shared" si="89"/>
        <v>807</v>
      </c>
      <c r="V126" s="396">
        <f t="shared" si="89"/>
        <v>60020</v>
      </c>
      <c r="W126" s="396">
        <f t="shared" si="89"/>
        <v>1502350</v>
      </c>
      <c r="X126" s="193">
        <f t="shared" si="87"/>
        <v>1435220</v>
      </c>
      <c r="Y126" s="129" t="s">
        <v>8</v>
      </c>
      <c r="Z126" s="162">
        <f t="shared" si="83"/>
        <v>6.7694268577140955</v>
      </c>
      <c r="AA126" s="163">
        <f t="shared" si="84"/>
        <v>25.030823058980339</v>
      </c>
      <c r="AB126" s="190">
        <f t="shared" si="85"/>
        <v>5258.1198376032471</v>
      </c>
      <c r="AC126" s="398">
        <f>V126/D126</f>
        <v>1.6743848686045864</v>
      </c>
      <c r="AP126" s="159">
        <f t="shared" ref="AP126" si="90">SUM(AP109:AP125)</f>
        <v>582390</v>
      </c>
    </row>
    <row r="127" spans="1:42" x14ac:dyDescent="0.25">
      <c r="A127" s="90" t="s">
        <v>42</v>
      </c>
      <c r="B127" s="562">
        <v>1998</v>
      </c>
      <c r="C127" s="385">
        <v>19.739999999999998</v>
      </c>
      <c r="D127" s="386">
        <v>2490</v>
      </c>
      <c r="E127" s="387">
        <f t="shared" si="75"/>
        <v>126.13981762917935</v>
      </c>
      <c r="F127" s="17">
        <f t="shared" ref="F127:F137" si="91">G127/C127</f>
        <v>4</v>
      </c>
      <c r="G127" s="18">
        <v>78.959999999999994</v>
      </c>
      <c r="H127" s="19">
        <v>9960</v>
      </c>
      <c r="I127" s="18">
        <v>18</v>
      </c>
      <c r="J127" s="19">
        <v>1674</v>
      </c>
      <c r="K127" s="19">
        <v>42060</v>
      </c>
      <c r="L127" s="136">
        <v>40000</v>
      </c>
      <c r="M127" s="20" t="s">
        <v>8</v>
      </c>
      <c r="N127" s="21">
        <f t="shared" si="77"/>
        <v>5.9498207885304657</v>
      </c>
      <c r="O127" s="22">
        <f t="shared" si="78"/>
        <v>25.125448028673834</v>
      </c>
      <c r="P127" s="23">
        <f t="shared" si="79"/>
        <v>2130.6990881458969</v>
      </c>
      <c r="Q127" s="383">
        <f t="shared" ref="Q127:Q137" si="92">J127/D127</f>
        <v>0.67228915662650601</v>
      </c>
      <c r="R127" s="17">
        <f t="shared" ref="R127:R137" si="93">S127/C127</f>
        <v>11</v>
      </c>
      <c r="S127" s="24">
        <f t="shared" ref="S127:W137" si="94">G127+S76</f>
        <v>217.14</v>
      </c>
      <c r="T127" s="25">
        <f t="shared" si="94"/>
        <v>27390</v>
      </c>
      <c r="U127" s="24">
        <f t="shared" si="94"/>
        <v>51</v>
      </c>
      <c r="V127" s="25">
        <f t="shared" si="94"/>
        <v>4223</v>
      </c>
      <c r="W127" s="25">
        <f t="shared" si="94"/>
        <v>106280</v>
      </c>
      <c r="X127" s="72">
        <f t="shared" si="87"/>
        <v>101450</v>
      </c>
      <c r="Y127" s="131" t="s">
        <v>8</v>
      </c>
      <c r="Z127" s="21">
        <f t="shared" si="83"/>
        <v>6.4859104901728628</v>
      </c>
      <c r="AA127" s="22">
        <f t="shared" si="84"/>
        <v>25.166942931565238</v>
      </c>
      <c r="AB127" s="103">
        <f t="shared" si="85"/>
        <v>5383.9918946301932</v>
      </c>
      <c r="AC127" s="384">
        <f t="shared" ref="AC127:AC137" si="95">V127/D127</f>
        <v>1.6959839357429718</v>
      </c>
      <c r="AP127" s="19">
        <v>40150</v>
      </c>
    </row>
    <row r="128" spans="1:42" x14ac:dyDescent="0.25">
      <c r="A128" s="89" t="s">
        <v>43</v>
      </c>
      <c r="B128" s="563"/>
      <c r="C128" s="380">
        <v>22.16</v>
      </c>
      <c r="D128" s="381">
        <v>2704</v>
      </c>
      <c r="E128" s="399">
        <f t="shared" si="75"/>
        <v>122.02166064981949</v>
      </c>
      <c r="F128" s="64">
        <f t="shared" si="91"/>
        <v>4</v>
      </c>
      <c r="G128" s="65">
        <v>88.64</v>
      </c>
      <c r="H128" s="66">
        <v>10816</v>
      </c>
      <c r="I128" s="65">
        <v>23</v>
      </c>
      <c r="J128" s="66">
        <v>1871</v>
      </c>
      <c r="K128" s="66">
        <v>44240</v>
      </c>
      <c r="L128" s="135">
        <v>42080</v>
      </c>
      <c r="M128" s="67" t="s">
        <v>8</v>
      </c>
      <c r="N128" s="68">
        <f t="shared" si="77"/>
        <v>5.7808658471405669</v>
      </c>
      <c r="O128" s="69">
        <f t="shared" si="78"/>
        <v>23.645109567076428</v>
      </c>
      <c r="P128" s="70">
        <f t="shared" si="79"/>
        <v>1996.389891696751</v>
      </c>
      <c r="Q128" s="383">
        <f t="shared" si="92"/>
        <v>0.69193786982248517</v>
      </c>
      <c r="R128" s="64">
        <f t="shared" si="93"/>
        <v>11.180505415162454</v>
      </c>
      <c r="S128" s="71">
        <f t="shared" si="94"/>
        <v>247.76</v>
      </c>
      <c r="T128" s="72">
        <f t="shared" si="94"/>
        <v>30250</v>
      </c>
      <c r="U128" s="71">
        <f t="shared" si="94"/>
        <v>61</v>
      </c>
      <c r="V128" s="72">
        <f t="shared" si="94"/>
        <v>4927</v>
      </c>
      <c r="W128" s="72">
        <f t="shared" si="94"/>
        <v>117030</v>
      </c>
      <c r="X128" s="72">
        <f t="shared" si="87"/>
        <v>111940</v>
      </c>
      <c r="Y128" s="67" t="s">
        <v>8</v>
      </c>
      <c r="Z128" s="21">
        <f t="shared" si="83"/>
        <v>6.1396387253907045</v>
      </c>
      <c r="AA128" s="22">
        <f t="shared" si="84"/>
        <v>23.752790744875178</v>
      </c>
      <c r="AB128" s="103">
        <f t="shared" si="85"/>
        <v>5281.1371841155233</v>
      </c>
      <c r="AC128" s="384">
        <f t="shared" si="95"/>
        <v>1.8221153846153846</v>
      </c>
      <c r="AP128" s="66">
        <v>45420</v>
      </c>
    </row>
    <row r="129" spans="1:42" x14ac:dyDescent="0.25">
      <c r="A129" s="90" t="s">
        <v>44</v>
      </c>
      <c r="B129" s="563"/>
      <c r="C129" s="385">
        <v>13.09</v>
      </c>
      <c r="D129" s="386">
        <v>1517</v>
      </c>
      <c r="E129" s="387">
        <f t="shared" si="75"/>
        <v>115.88999236058059</v>
      </c>
      <c r="F129" s="17">
        <f t="shared" si="91"/>
        <v>4</v>
      </c>
      <c r="G129" s="65">
        <v>52.36</v>
      </c>
      <c r="H129" s="66">
        <v>6068</v>
      </c>
      <c r="I129" s="65">
        <v>12</v>
      </c>
      <c r="J129" s="66">
        <v>1205</v>
      </c>
      <c r="K129" s="66">
        <v>28410</v>
      </c>
      <c r="L129" s="136">
        <v>27020</v>
      </c>
      <c r="M129" s="20" t="s">
        <v>8</v>
      </c>
      <c r="N129" s="21">
        <f t="shared" si="77"/>
        <v>5.0356846473029044</v>
      </c>
      <c r="O129" s="22">
        <f t="shared" si="78"/>
        <v>23.57676348547718</v>
      </c>
      <c r="P129" s="23">
        <f t="shared" si="79"/>
        <v>2170.3590527119941</v>
      </c>
      <c r="Q129" s="383">
        <f t="shared" si="92"/>
        <v>0.79433091628213581</v>
      </c>
      <c r="R129" s="17">
        <f t="shared" si="93"/>
        <v>11.381970970206265</v>
      </c>
      <c r="S129" s="24">
        <f t="shared" si="94"/>
        <v>148.99</v>
      </c>
      <c r="T129" s="25">
        <f t="shared" si="94"/>
        <v>17271</v>
      </c>
      <c r="U129" s="24">
        <f t="shared" si="94"/>
        <v>36</v>
      </c>
      <c r="V129" s="25">
        <f t="shared" si="94"/>
        <v>3045</v>
      </c>
      <c r="W129" s="25">
        <f t="shared" si="94"/>
        <v>71850</v>
      </c>
      <c r="X129" s="72">
        <f t="shared" si="87"/>
        <v>68580</v>
      </c>
      <c r="Y129" s="20" t="s">
        <v>8</v>
      </c>
      <c r="Z129" s="21">
        <f t="shared" si="83"/>
        <v>5.6719211822660096</v>
      </c>
      <c r="AA129" s="22">
        <f t="shared" si="84"/>
        <v>23.596059113300491</v>
      </c>
      <c r="AB129" s="103">
        <f t="shared" si="85"/>
        <v>5488.9228418640187</v>
      </c>
      <c r="AC129" s="384">
        <f t="shared" si="95"/>
        <v>2.007251153592617</v>
      </c>
      <c r="AP129" s="66">
        <v>31370</v>
      </c>
    </row>
    <row r="130" spans="1:42" x14ac:dyDescent="0.25">
      <c r="A130" s="90" t="s">
        <v>45</v>
      </c>
      <c r="B130" s="563"/>
      <c r="C130" s="385">
        <v>16.28</v>
      </c>
      <c r="D130" s="386">
        <v>1976</v>
      </c>
      <c r="E130" s="387">
        <f t="shared" si="75"/>
        <v>121.37592137592137</v>
      </c>
      <c r="F130" s="17">
        <f t="shared" si="91"/>
        <v>3.5085995085995081</v>
      </c>
      <c r="G130" s="18">
        <v>57.12</v>
      </c>
      <c r="H130" s="19">
        <v>6941</v>
      </c>
      <c r="I130" s="18">
        <v>16</v>
      </c>
      <c r="J130" s="19">
        <v>1112</v>
      </c>
      <c r="K130" s="19">
        <v>28080</v>
      </c>
      <c r="L130" s="136">
        <v>26710</v>
      </c>
      <c r="M130" s="20" t="s">
        <v>8</v>
      </c>
      <c r="N130" s="21">
        <f t="shared" si="77"/>
        <v>6.2419064748201443</v>
      </c>
      <c r="O130" s="22">
        <f t="shared" si="78"/>
        <v>25.25179856115108</v>
      </c>
      <c r="P130" s="23">
        <f t="shared" si="79"/>
        <v>1724.8157248157247</v>
      </c>
      <c r="Q130" s="383">
        <f t="shared" si="92"/>
        <v>0.56275303643724695</v>
      </c>
      <c r="R130" s="17">
        <f t="shared" si="93"/>
        <v>11.508599508599509</v>
      </c>
      <c r="S130" s="24">
        <f t="shared" si="94"/>
        <v>187.36</v>
      </c>
      <c r="T130" s="25">
        <f t="shared" si="94"/>
        <v>22749</v>
      </c>
      <c r="U130" s="24">
        <f t="shared" si="94"/>
        <v>50</v>
      </c>
      <c r="V130" s="25">
        <f t="shared" si="94"/>
        <v>3307</v>
      </c>
      <c r="W130" s="25">
        <f t="shared" si="94"/>
        <v>82330</v>
      </c>
      <c r="X130" s="72">
        <f t="shared" si="87"/>
        <v>78670</v>
      </c>
      <c r="Y130" s="20" t="s">
        <v>8</v>
      </c>
      <c r="Z130" s="21">
        <f t="shared" si="83"/>
        <v>6.879044451164197</v>
      </c>
      <c r="AA130" s="22">
        <f t="shared" si="84"/>
        <v>24.895675839129119</v>
      </c>
      <c r="AB130" s="103">
        <f t="shared" si="85"/>
        <v>5057.1253071253068</v>
      </c>
      <c r="AC130" s="384">
        <f t="shared" si="95"/>
        <v>1.673582995951417</v>
      </c>
      <c r="AP130" s="19">
        <v>32590</v>
      </c>
    </row>
    <row r="131" spans="1:42" x14ac:dyDescent="0.25">
      <c r="A131" s="90" t="s">
        <v>46</v>
      </c>
      <c r="B131" s="563"/>
      <c r="C131" s="385">
        <v>18.239999999999998</v>
      </c>
      <c r="D131" s="386">
        <v>2461</v>
      </c>
      <c r="E131" s="387">
        <f t="shared" si="75"/>
        <v>134.9232456140351</v>
      </c>
      <c r="F131" s="17">
        <f t="shared" si="91"/>
        <v>4</v>
      </c>
      <c r="G131" s="18">
        <v>72.959999999999994</v>
      </c>
      <c r="H131" s="19">
        <v>9844</v>
      </c>
      <c r="I131" s="18">
        <v>19</v>
      </c>
      <c r="J131" s="19">
        <v>1374</v>
      </c>
      <c r="K131" s="19">
        <v>35480</v>
      </c>
      <c r="L131" s="136">
        <v>33750</v>
      </c>
      <c r="M131" s="20" t="s">
        <v>8</v>
      </c>
      <c r="N131" s="21">
        <f t="shared" si="77"/>
        <v>7.1644832605531299</v>
      </c>
      <c r="O131" s="22">
        <f t="shared" si="78"/>
        <v>25.822416302765649</v>
      </c>
      <c r="P131" s="23">
        <f t="shared" si="79"/>
        <v>1945.1754385964914</v>
      </c>
      <c r="Q131" s="383">
        <f t="shared" si="92"/>
        <v>0.55830963023161317</v>
      </c>
      <c r="R131" s="17">
        <f t="shared" si="93"/>
        <v>11.191885964912281</v>
      </c>
      <c r="S131" s="24">
        <f t="shared" si="94"/>
        <v>204.14</v>
      </c>
      <c r="T131" s="25">
        <f t="shared" si="94"/>
        <v>27543</v>
      </c>
      <c r="U131" s="24">
        <f t="shared" si="94"/>
        <v>54</v>
      </c>
      <c r="V131" s="25">
        <f t="shared" si="94"/>
        <v>3813</v>
      </c>
      <c r="W131" s="25">
        <f t="shared" si="94"/>
        <v>99350</v>
      </c>
      <c r="X131" s="72">
        <f t="shared" si="87"/>
        <v>95060</v>
      </c>
      <c r="Y131" s="20" t="s">
        <v>8</v>
      </c>
      <c r="Z131" s="21">
        <f t="shared" si="83"/>
        <v>7.2234461054287964</v>
      </c>
      <c r="AA131" s="22">
        <f t="shared" si="84"/>
        <v>26.055599265670075</v>
      </c>
      <c r="AB131" s="103">
        <f t="shared" si="85"/>
        <v>5446.8201754385973</v>
      </c>
      <c r="AC131" s="384">
        <f t="shared" si="95"/>
        <v>1.5493701747257214</v>
      </c>
      <c r="AP131" s="19">
        <v>45200</v>
      </c>
    </row>
    <row r="132" spans="1:42" x14ac:dyDescent="0.25">
      <c r="A132" s="90" t="s">
        <v>47</v>
      </c>
      <c r="B132" s="563"/>
      <c r="C132" s="385">
        <v>16.23</v>
      </c>
      <c r="D132" s="386">
        <v>2246</v>
      </c>
      <c r="E132" s="387">
        <f t="shared" si="75"/>
        <v>138.38570548367221</v>
      </c>
      <c r="F132" s="17">
        <f t="shared" si="91"/>
        <v>4</v>
      </c>
      <c r="G132" s="18">
        <v>64.92</v>
      </c>
      <c r="H132" s="19">
        <v>8984</v>
      </c>
      <c r="I132" s="18">
        <v>18</v>
      </c>
      <c r="J132" s="19">
        <v>1430</v>
      </c>
      <c r="K132" s="19">
        <v>34340</v>
      </c>
      <c r="L132" s="136">
        <v>32660</v>
      </c>
      <c r="M132" s="20" t="s">
        <v>8</v>
      </c>
      <c r="N132" s="21">
        <f t="shared" si="77"/>
        <v>6.2825174825174823</v>
      </c>
      <c r="O132" s="22">
        <f t="shared" si="78"/>
        <v>24.013986013986013</v>
      </c>
      <c r="P132" s="23">
        <f t="shared" si="79"/>
        <v>2115.834873690696</v>
      </c>
      <c r="Q132" s="383">
        <f t="shared" si="92"/>
        <v>0.63668744434550306</v>
      </c>
      <c r="R132" s="17">
        <f t="shared" si="93"/>
        <v>11.123228589032657</v>
      </c>
      <c r="S132" s="24">
        <f t="shared" si="94"/>
        <v>180.53000000000003</v>
      </c>
      <c r="T132" s="25">
        <f t="shared" si="94"/>
        <v>24993</v>
      </c>
      <c r="U132" s="24">
        <f t="shared" si="94"/>
        <v>48</v>
      </c>
      <c r="V132" s="25">
        <f t="shared" si="94"/>
        <v>3566</v>
      </c>
      <c r="W132" s="25">
        <f t="shared" si="94"/>
        <v>86250</v>
      </c>
      <c r="X132" s="72">
        <f t="shared" si="87"/>
        <v>82480</v>
      </c>
      <c r="Y132" s="20" t="s">
        <v>8</v>
      </c>
      <c r="Z132" s="21">
        <f t="shared" si="83"/>
        <v>7.0086932136848006</v>
      </c>
      <c r="AA132" s="22">
        <f t="shared" si="84"/>
        <v>24.186763881099271</v>
      </c>
      <c r="AB132" s="103">
        <f t="shared" si="85"/>
        <v>5314.2329020332718</v>
      </c>
      <c r="AC132" s="384">
        <f t="shared" si="95"/>
        <v>1.5877114870881568</v>
      </c>
      <c r="AP132" s="19">
        <v>38230</v>
      </c>
    </row>
    <row r="133" spans="1:42" x14ac:dyDescent="0.25">
      <c r="A133" s="90" t="s">
        <v>48</v>
      </c>
      <c r="B133" s="563"/>
      <c r="C133" s="385">
        <v>3.23</v>
      </c>
      <c r="D133" s="386">
        <v>402</v>
      </c>
      <c r="E133" s="387">
        <f t="shared" si="75"/>
        <v>124.45820433436532</v>
      </c>
      <c r="F133" s="17">
        <f t="shared" si="91"/>
        <v>4</v>
      </c>
      <c r="G133" s="18">
        <v>12.92</v>
      </c>
      <c r="H133" s="19">
        <v>1608</v>
      </c>
      <c r="I133" s="18">
        <v>4</v>
      </c>
      <c r="J133" s="19">
        <v>216</v>
      </c>
      <c r="K133" s="19">
        <v>5350</v>
      </c>
      <c r="L133" s="136">
        <v>5090</v>
      </c>
      <c r="M133" s="20" t="s">
        <v>8</v>
      </c>
      <c r="N133" s="21">
        <f t="shared" si="77"/>
        <v>7.4444444444444446</v>
      </c>
      <c r="O133" s="22">
        <f t="shared" si="78"/>
        <v>24.768518518518519</v>
      </c>
      <c r="P133" s="23">
        <f t="shared" si="79"/>
        <v>1656.3467492260063</v>
      </c>
      <c r="Q133" s="383">
        <f t="shared" si="92"/>
        <v>0.53731343283582089</v>
      </c>
      <c r="R133" s="17">
        <f t="shared" si="93"/>
        <v>11</v>
      </c>
      <c r="S133" s="24">
        <f t="shared" si="94"/>
        <v>35.53</v>
      </c>
      <c r="T133" s="25">
        <f t="shared" si="94"/>
        <v>4422</v>
      </c>
      <c r="U133" s="24">
        <f t="shared" si="94"/>
        <v>11</v>
      </c>
      <c r="V133" s="25">
        <f t="shared" si="94"/>
        <v>686</v>
      </c>
      <c r="W133" s="25">
        <f t="shared" si="94"/>
        <v>17060</v>
      </c>
      <c r="X133" s="72">
        <f t="shared" si="87"/>
        <v>16320</v>
      </c>
      <c r="Y133" s="20" t="s">
        <v>8</v>
      </c>
      <c r="Z133" s="21">
        <f t="shared" si="83"/>
        <v>6.4460641399416909</v>
      </c>
      <c r="AA133" s="22">
        <f t="shared" si="84"/>
        <v>24.868804664723033</v>
      </c>
      <c r="AB133" s="103">
        <f t="shared" si="85"/>
        <v>5281.7337461300312</v>
      </c>
      <c r="AC133" s="384">
        <f t="shared" si="95"/>
        <v>1.7064676616915422</v>
      </c>
      <c r="AP133" s="19">
        <v>7930</v>
      </c>
    </row>
    <row r="134" spans="1:42" x14ac:dyDescent="0.25">
      <c r="A134" s="90" t="s">
        <v>49</v>
      </c>
      <c r="B134" s="563"/>
      <c r="C134" s="385">
        <v>8.82</v>
      </c>
      <c r="D134" s="386">
        <v>1152</v>
      </c>
      <c r="E134" s="387">
        <f t="shared" si="75"/>
        <v>130.61224489795919</v>
      </c>
      <c r="F134" s="17">
        <f t="shared" si="91"/>
        <v>4</v>
      </c>
      <c r="G134" s="18">
        <v>35.28</v>
      </c>
      <c r="H134" s="19">
        <v>4608</v>
      </c>
      <c r="I134" s="18">
        <v>8</v>
      </c>
      <c r="J134" s="19">
        <v>601</v>
      </c>
      <c r="K134" s="19">
        <v>15480</v>
      </c>
      <c r="L134" s="136">
        <v>14720</v>
      </c>
      <c r="M134" s="20" t="s">
        <v>8</v>
      </c>
      <c r="N134" s="21">
        <f t="shared" si="77"/>
        <v>7.6672212978369387</v>
      </c>
      <c r="O134" s="22">
        <f t="shared" si="78"/>
        <v>25.757071547420963</v>
      </c>
      <c r="P134" s="23">
        <f t="shared" si="79"/>
        <v>1755.1020408163265</v>
      </c>
      <c r="Q134" s="383">
        <f t="shared" si="92"/>
        <v>0.52170138888888884</v>
      </c>
      <c r="R134" s="17">
        <f t="shared" si="93"/>
        <v>11.249433106575964</v>
      </c>
      <c r="S134" s="24">
        <f t="shared" si="94"/>
        <v>99.22</v>
      </c>
      <c r="T134" s="25">
        <f t="shared" si="94"/>
        <v>12959</v>
      </c>
      <c r="U134" s="24">
        <f t="shared" si="94"/>
        <v>23</v>
      </c>
      <c r="V134" s="25">
        <f t="shared" si="94"/>
        <v>1572</v>
      </c>
      <c r="W134" s="25">
        <f t="shared" si="94"/>
        <v>40510</v>
      </c>
      <c r="X134" s="72">
        <f t="shared" si="87"/>
        <v>38750</v>
      </c>
      <c r="Y134" s="20" t="s">
        <v>8</v>
      </c>
      <c r="Z134" s="21">
        <f t="shared" si="83"/>
        <v>8.2436386768447836</v>
      </c>
      <c r="AA134" s="22">
        <f t="shared" si="84"/>
        <v>25.769720101781171</v>
      </c>
      <c r="AB134" s="103">
        <f t="shared" si="85"/>
        <v>4592.9705215419499</v>
      </c>
      <c r="AC134" s="384">
        <f t="shared" si="95"/>
        <v>1.3645833333333333</v>
      </c>
      <c r="AP134" s="19">
        <v>20220</v>
      </c>
    </row>
    <row r="135" spans="1:42" x14ac:dyDescent="0.25">
      <c r="A135" s="90" t="s">
        <v>50</v>
      </c>
      <c r="B135" s="563"/>
      <c r="C135" s="385">
        <v>11.54</v>
      </c>
      <c r="D135" s="386">
        <v>1448</v>
      </c>
      <c r="E135" s="387">
        <f t="shared" si="75"/>
        <v>125.47660311958407</v>
      </c>
      <c r="F135" s="17">
        <f t="shared" si="91"/>
        <v>4</v>
      </c>
      <c r="G135" s="18">
        <v>46.16</v>
      </c>
      <c r="H135" s="19">
        <v>5792</v>
      </c>
      <c r="I135" s="18">
        <v>12</v>
      </c>
      <c r="J135" s="19">
        <v>913</v>
      </c>
      <c r="K135" s="19">
        <v>23650</v>
      </c>
      <c r="L135" s="136">
        <v>22490</v>
      </c>
      <c r="M135" s="20" t="s">
        <v>8</v>
      </c>
      <c r="N135" s="21">
        <f t="shared" si="77"/>
        <v>6.3439211391018624</v>
      </c>
      <c r="O135" s="22">
        <f t="shared" si="78"/>
        <v>25.903614457831324</v>
      </c>
      <c r="P135" s="23">
        <f t="shared" si="79"/>
        <v>2049.3934142114385</v>
      </c>
      <c r="Q135" s="383">
        <f t="shared" si="92"/>
        <v>0.63052486187845302</v>
      </c>
      <c r="R135" s="17">
        <f t="shared" si="93"/>
        <v>12</v>
      </c>
      <c r="S135" s="24">
        <f t="shared" si="94"/>
        <v>138.47999999999999</v>
      </c>
      <c r="T135" s="25">
        <f t="shared" si="94"/>
        <v>17376</v>
      </c>
      <c r="U135" s="24">
        <f t="shared" si="94"/>
        <v>36</v>
      </c>
      <c r="V135" s="25">
        <f t="shared" si="94"/>
        <v>2707</v>
      </c>
      <c r="W135" s="25">
        <f t="shared" si="94"/>
        <v>69740</v>
      </c>
      <c r="X135" s="72">
        <f t="shared" si="87"/>
        <v>66690</v>
      </c>
      <c r="Y135" s="20" t="s">
        <v>8</v>
      </c>
      <c r="Z135" s="21">
        <f t="shared" si="83"/>
        <v>6.4189139268562982</v>
      </c>
      <c r="AA135" s="22">
        <f t="shared" si="84"/>
        <v>25.762837089028444</v>
      </c>
      <c r="AB135" s="103">
        <f t="shared" si="85"/>
        <v>6043.3275563258239</v>
      </c>
      <c r="AC135" s="384">
        <f t="shared" si="95"/>
        <v>1.8694751381215469</v>
      </c>
      <c r="AP135" s="19">
        <v>25550</v>
      </c>
    </row>
    <row r="136" spans="1:42" x14ac:dyDescent="0.25">
      <c r="A136" s="90" t="s">
        <v>51</v>
      </c>
      <c r="B136" s="563"/>
      <c r="C136" s="385">
        <v>19.36</v>
      </c>
      <c r="D136" s="386">
        <v>2441</v>
      </c>
      <c r="E136" s="387">
        <f t="shared" si="75"/>
        <v>126.08471074380165</v>
      </c>
      <c r="F136" s="17">
        <f t="shared" si="91"/>
        <v>3.6198347107438016</v>
      </c>
      <c r="G136" s="18">
        <v>70.08</v>
      </c>
      <c r="H136" s="19">
        <v>8835</v>
      </c>
      <c r="I136" s="18">
        <v>17</v>
      </c>
      <c r="J136" s="19">
        <v>1300</v>
      </c>
      <c r="K136" s="19">
        <v>32650</v>
      </c>
      <c r="L136" s="136">
        <v>31050</v>
      </c>
      <c r="M136" s="20" t="s">
        <v>8</v>
      </c>
      <c r="N136" s="21">
        <f t="shared" si="77"/>
        <v>6.796153846153846</v>
      </c>
      <c r="O136" s="22">
        <f t="shared" si="78"/>
        <v>25.115384615384617</v>
      </c>
      <c r="P136" s="23">
        <f t="shared" si="79"/>
        <v>1686.4669421487604</v>
      </c>
      <c r="Q136" s="383">
        <f t="shared" si="92"/>
        <v>0.53256861941827116</v>
      </c>
      <c r="R136" s="17">
        <f t="shared" si="93"/>
        <v>11.619834710743801</v>
      </c>
      <c r="S136" s="24">
        <f t="shared" si="94"/>
        <v>224.95999999999998</v>
      </c>
      <c r="T136" s="25">
        <f t="shared" si="94"/>
        <v>28363</v>
      </c>
      <c r="U136" s="24">
        <f t="shared" si="94"/>
        <v>56</v>
      </c>
      <c r="V136" s="25">
        <f t="shared" si="94"/>
        <v>4123</v>
      </c>
      <c r="W136" s="25">
        <f t="shared" si="94"/>
        <v>102190</v>
      </c>
      <c r="X136" s="72">
        <f t="shared" si="87"/>
        <v>97740</v>
      </c>
      <c r="Y136" s="20" t="s">
        <v>8</v>
      </c>
      <c r="Z136" s="21">
        <f t="shared" si="83"/>
        <v>6.8792141644433666</v>
      </c>
      <c r="AA136" s="22">
        <f t="shared" si="84"/>
        <v>24.785350472956583</v>
      </c>
      <c r="AB136" s="103">
        <f t="shared" si="85"/>
        <v>5278.409090909091</v>
      </c>
      <c r="AC136" s="384">
        <f t="shared" si="95"/>
        <v>1.6890618598934863</v>
      </c>
      <c r="AP136" s="19">
        <v>42320</v>
      </c>
    </row>
    <row r="137" spans="1:42" x14ac:dyDescent="0.25">
      <c r="A137" s="94" t="s">
        <v>52</v>
      </c>
      <c r="B137" s="564"/>
      <c r="C137" s="400">
        <v>16.18</v>
      </c>
      <c r="D137" s="401">
        <v>2228</v>
      </c>
      <c r="E137" s="402">
        <f t="shared" si="75"/>
        <v>137.7008652657602</v>
      </c>
      <c r="F137" s="57">
        <f t="shared" si="91"/>
        <v>3</v>
      </c>
      <c r="G137" s="58">
        <v>48.54</v>
      </c>
      <c r="H137" s="59">
        <v>6684</v>
      </c>
      <c r="I137" s="58">
        <v>15</v>
      </c>
      <c r="J137" s="59">
        <v>1032</v>
      </c>
      <c r="K137" s="59">
        <v>23700</v>
      </c>
      <c r="L137" s="139">
        <v>22540</v>
      </c>
      <c r="M137" s="49" t="s">
        <v>8</v>
      </c>
      <c r="N137" s="37">
        <f t="shared" si="77"/>
        <v>6.4767441860465116</v>
      </c>
      <c r="O137" s="38">
        <f t="shared" si="78"/>
        <v>22.965116279069768</v>
      </c>
      <c r="P137" s="39">
        <f t="shared" si="79"/>
        <v>1464.7713226205192</v>
      </c>
      <c r="Q137" s="383">
        <f t="shared" si="92"/>
        <v>0.46319569120287252</v>
      </c>
      <c r="R137" s="57">
        <f t="shared" si="93"/>
        <v>11</v>
      </c>
      <c r="S137" s="47">
        <f t="shared" si="94"/>
        <v>177.98</v>
      </c>
      <c r="T137" s="48">
        <f t="shared" si="94"/>
        <v>24508</v>
      </c>
      <c r="U137" s="47">
        <f t="shared" si="94"/>
        <v>47</v>
      </c>
      <c r="V137" s="48">
        <f t="shared" si="94"/>
        <v>3026</v>
      </c>
      <c r="W137" s="48">
        <f t="shared" si="94"/>
        <v>70470</v>
      </c>
      <c r="X137" s="192">
        <f t="shared" si="87"/>
        <v>67360</v>
      </c>
      <c r="Y137" s="49" t="s">
        <v>8</v>
      </c>
      <c r="Z137" s="21">
        <f t="shared" si="83"/>
        <v>8.0991407799074686</v>
      </c>
      <c r="AA137" s="22">
        <f t="shared" si="84"/>
        <v>23.288169200264374</v>
      </c>
      <c r="AB137" s="103">
        <f t="shared" si="85"/>
        <v>4355.3770086526574</v>
      </c>
      <c r="AC137" s="384">
        <f t="shared" si="95"/>
        <v>1.3581687612208257</v>
      </c>
      <c r="AP137" s="59">
        <v>29910</v>
      </c>
    </row>
    <row r="138" spans="1:42" x14ac:dyDescent="0.25">
      <c r="A138" s="156" t="s">
        <v>24</v>
      </c>
      <c r="B138" s="157"/>
      <c r="C138" s="392">
        <f>SUM(C127:C137)</f>
        <v>164.87</v>
      </c>
      <c r="D138" s="393">
        <f>SUM(D127:D137)</f>
        <v>21065</v>
      </c>
      <c r="E138" s="403">
        <f t="shared" si="75"/>
        <v>127.76733183720506</v>
      </c>
      <c r="F138" s="160"/>
      <c r="G138" s="395">
        <v>627.93999999999994</v>
      </c>
      <c r="H138" s="396">
        <v>80140</v>
      </c>
      <c r="I138" s="395">
        <v>162</v>
      </c>
      <c r="J138" s="396">
        <v>12728</v>
      </c>
      <c r="K138" s="396">
        <v>313440</v>
      </c>
      <c r="L138" s="396">
        <v>298110</v>
      </c>
      <c r="M138" s="161" t="s">
        <v>8</v>
      </c>
      <c r="N138" s="162">
        <f t="shared" si="77"/>
        <v>6.2963544940289129</v>
      </c>
      <c r="O138" s="163">
        <f t="shared" si="78"/>
        <v>24.626021370207418</v>
      </c>
      <c r="P138" s="164">
        <f t="shared" si="79"/>
        <v>1901.1342269667009</v>
      </c>
      <c r="Q138" s="397">
        <f>J138/D138</f>
        <v>0.6042250178020413</v>
      </c>
      <c r="R138" s="160"/>
      <c r="S138" s="395">
        <f>SUM(S127:S137)</f>
        <v>1862.0900000000001</v>
      </c>
      <c r="T138" s="396">
        <f>SUM(T127:T137)</f>
        <v>237824</v>
      </c>
      <c r="U138" s="395">
        <f>SUM(U127:U137)</f>
        <v>473</v>
      </c>
      <c r="V138" s="396">
        <f>SUM(V127:V137)</f>
        <v>34995</v>
      </c>
      <c r="W138" s="396">
        <f>SUM(W127:W137)</f>
        <v>863060</v>
      </c>
      <c r="X138" s="193">
        <f t="shared" si="87"/>
        <v>825040</v>
      </c>
      <c r="Y138" s="161" t="s">
        <v>8</v>
      </c>
      <c r="Z138" s="162">
        <f t="shared" si="83"/>
        <v>6.7959422774682094</v>
      </c>
      <c r="AA138" s="163">
        <f t="shared" si="84"/>
        <v>24.662380340048578</v>
      </c>
      <c r="AB138" s="190">
        <f t="shared" si="85"/>
        <v>5234.7910474919636</v>
      </c>
      <c r="AC138" s="398">
        <f>V138/D138</f>
        <v>1.6612864941846666</v>
      </c>
      <c r="AP138" s="159">
        <f>SUM(AP127:AP137)</f>
        <v>358890</v>
      </c>
    </row>
    <row r="139" spans="1:42" x14ac:dyDescent="0.25">
      <c r="A139" s="117" t="s">
        <v>16</v>
      </c>
      <c r="B139" s="565">
        <v>2005</v>
      </c>
      <c r="C139" s="404">
        <v>5.16</v>
      </c>
      <c r="D139" s="405">
        <v>525</v>
      </c>
      <c r="E139" s="399">
        <f>D139/C139</f>
        <v>101.74418604651163</v>
      </c>
      <c r="F139" s="7">
        <f t="shared" ref="F139:F147" si="96">G139/C139</f>
        <v>4</v>
      </c>
      <c r="G139" s="6">
        <v>20.64</v>
      </c>
      <c r="H139" s="5">
        <v>2100</v>
      </c>
      <c r="I139" s="6">
        <v>4</v>
      </c>
      <c r="J139" s="5">
        <v>365</v>
      </c>
      <c r="K139" s="5">
        <v>7690</v>
      </c>
      <c r="L139" s="137">
        <v>7310</v>
      </c>
      <c r="M139" s="15" t="s">
        <v>8</v>
      </c>
      <c r="N139" s="86">
        <f t="shared" si="77"/>
        <v>5.7534246575342465</v>
      </c>
      <c r="O139" s="87">
        <f t="shared" si="78"/>
        <v>21.068493150684933</v>
      </c>
      <c r="P139" s="70">
        <f>K139/C139</f>
        <v>1490.3100775193798</v>
      </c>
      <c r="Q139" s="383">
        <f t="shared" ref="Q139:Q149" si="97">J139/D139</f>
        <v>0.69523809523809521</v>
      </c>
      <c r="R139" s="14">
        <f t="shared" ref="R139:R147" si="98">S139/C139</f>
        <v>10.998062015503876</v>
      </c>
      <c r="S139" s="71">
        <f t="shared" ref="S139:X149" si="99">G139+S88</f>
        <v>56.75</v>
      </c>
      <c r="T139" s="72">
        <f t="shared" si="99"/>
        <v>5775</v>
      </c>
      <c r="U139" s="71">
        <f t="shared" si="99"/>
        <v>11</v>
      </c>
      <c r="V139" s="72">
        <f t="shared" si="99"/>
        <v>1011</v>
      </c>
      <c r="W139" s="72">
        <f t="shared" si="99"/>
        <v>21630</v>
      </c>
      <c r="X139" s="72">
        <f t="shared" si="87"/>
        <v>20670</v>
      </c>
      <c r="Y139" s="15" t="s">
        <v>8</v>
      </c>
      <c r="Z139" s="21">
        <f t="shared" si="83"/>
        <v>5.7121661721068246</v>
      </c>
      <c r="AA139" s="22">
        <f t="shared" si="84"/>
        <v>21.394658753709198</v>
      </c>
      <c r="AB139" s="103">
        <f t="shared" si="85"/>
        <v>4191.8604651162786</v>
      </c>
      <c r="AC139" s="384">
        <f t="shared" ref="AC139:AC149" si="100">V139/D139</f>
        <v>1.9257142857142857</v>
      </c>
      <c r="AP139" s="5">
        <v>8050</v>
      </c>
    </row>
    <row r="140" spans="1:42" x14ac:dyDescent="0.25">
      <c r="A140" s="90" t="s">
        <v>53</v>
      </c>
      <c r="B140" s="560"/>
      <c r="C140" s="385">
        <v>11.02</v>
      </c>
      <c r="D140" s="386">
        <v>1426</v>
      </c>
      <c r="E140" s="387">
        <f t="shared" ref="E140:E149" si="101">D140/C140</f>
        <v>129.40108892921961</v>
      </c>
      <c r="F140" s="17">
        <f t="shared" si="96"/>
        <v>4</v>
      </c>
      <c r="G140" s="18">
        <v>44.08</v>
      </c>
      <c r="H140" s="19">
        <v>5704</v>
      </c>
      <c r="I140" s="18">
        <v>12</v>
      </c>
      <c r="J140" s="19">
        <v>1106</v>
      </c>
      <c r="K140" s="19">
        <v>23620</v>
      </c>
      <c r="L140" s="136">
        <v>22470</v>
      </c>
      <c r="M140" s="20" t="s">
        <v>8</v>
      </c>
      <c r="N140" s="21">
        <f t="shared" si="77"/>
        <v>5.1573236889692584</v>
      </c>
      <c r="O140" s="22">
        <f t="shared" si="78"/>
        <v>21.356238698010849</v>
      </c>
      <c r="P140" s="23">
        <f t="shared" ref="P140:P149" si="102">K140/C140</f>
        <v>2143.3756805807625</v>
      </c>
      <c r="Q140" s="383">
        <f t="shared" si="97"/>
        <v>0.7755960729312763</v>
      </c>
      <c r="R140" s="17">
        <f t="shared" si="98"/>
        <v>11</v>
      </c>
      <c r="S140" s="24">
        <f t="shared" si="99"/>
        <v>121.22</v>
      </c>
      <c r="T140" s="25">
        <f t="shared" si="99"/>
        <v>15686</v>
      </c>
      <c r="U140" s="24">
        <f t="shared" si="99"/>
        <v>31</v>
      </c>
      <c r="V140" s="25">
        <f t="shared" si="99"/>
        <v>2680</v>
      </c>
      <c r="W140" s="25">
        <f t="shared" si="99"/>
        <v>58160</v>
      </c>
      <c r="X140" s="72">
        <f t="shared" si="87"/>
        <v>55550</v>
      </c>
      <c r="Y140" s="20" t="s">
        <v>8</v>
      </c>
      <c r="Z140" s="21">
        <f t="shared" si="83"/>
        <v>5.8529850746268659</v>
      </c>
      <c r="AA140" s="22">
        <f t="shared" si="84"/>
        <v>21.701492537313431</v>
      </c>
      <c r="AB140" s="103">
        <f t="shared" si="85"/>
        <v>5277.676950998185</v>
      </c>
      <c r="AC140" s="384">
        <f t="shared" si="100"/>
        <v>1.8793828892005611</v>
      </c>
      <c r="AP140" s="19">
        <v>24170</v>
      </c>
    </row>
    <row r="141" spans="1:42" x14ac:dyDescent="0.25">
      <c r="A141" s="90" t="s">
        <v>54</v>
      </c>
      <c r="B141" s="560"/>
      <c r="C141" s="385">
        <v>4.38</v>
      </c>
      <c r="D141" s="386">
        <v>465</v>
      </c>
      <c r="E141" s="387">
        <f t="shared" si="101"/>
        <v>106.16438356164385</v>
      </c>
      <c r="F141" s="17">
        <f t="shared" si="96"/>
        <v>4</v>
      </c>
      <c r="G141" s="18">
        <v>17.52</v>
      </c>
      <c r="H141" s="19">
        <v>1860</v>
      </c>
      <c r="I141" s="18">
        <v>5</v>
      </c>
      <c r="J141" s="19">
        <v>336</v>
      </c>
      <c r="K141" s="19">
        <v>7030</v>
      </c>
      <c r="L141" s="136">
        <v>6690</v>
      </c>
      <c r="M141" s="20" t="s">
        <v>8</v>
      </c>
      <c r="N141" s="21">
        <f t="shared" si="77"/>
        <v>5.5357142857142856</v>
      </c>
      <c r="O141" s="22">
        <f t="shared" si="78"/>
        <v>20.922619047619047</v>
      </c>
      <c r="P141" s="23">
        <f t="shared" si="102"/>
        <v>1605.0228310502284</v>
      </c>
      <c r="Q141" s="383">
        <f t="shared" si="97"/>
        <v>0.72258064516129028</v>
      </c>
      <c r="R141" s="17">
        <f t="shared" si="98"/>
        <v>12</v>
      </c>
      <c r="S141" s="24">
        <f t="shared" si="99"/>
        <v>52.56</v>
      </c>
      <c r="T141" s="25">
        <f t="shared" si="99"/>
        <v>5580</v>
      </c>
      <c r="U141" s="24">
        <f t="shared" si="99"/>
        <v>15</v>
      </c>
      <c r="V141" s="25">
        <f t="shared" si="99"/>
        <v>1139</v>
      </c>
      <c r="W141" s="25">
        <f t="shared" si="99"/>
        <v>24100</v>
      </c>
      <c r="X141" s="72">
        <f t="shared" si="99"/>
        <v>23070</v>
      </c>
      <c r="Y141" s="20" t="s">
        <v>8</v>
      </c>
      <c r="Z141" s="21">
        <f t="shared" si="83"/>
        <v>4.8990342405618961</v>
      </c>
      <c r="AA141" s="22">
        <f t="shared" si="84"/>
        <v>21.158911325724318</v>
      </c>
      <c r="AB141" s="103">
        <f t="shared" si="85"/>
        <v>5502.2831050228315</v>
      </c>
      <c r="AC141" s="384">
        <f t="shared" si="100"/>
        <v>2.4494623655913976</v>
      </c>
      <c r="AP141" s="19">
        <v>6990</v>
      </c>
    </row>
    <row r="142" spans="1:42" x14ac:dyDescent="0.25">
      <c r="A142" s="90" t="s">
        <v>17</v>
      </c>
      <c r="B142" s="560"/>
      <c r="C142" s="385">
        <v>9.39</v>
      </c>
      <c r="D142" s="386">
        <v>912</v>
      </c>
      <c r="E142" s="387">
        <f t="shared" si="101"/>
        <v>97.124600638977626</v>
      </c>
      <c r="F142" s="17">
        <f t="shared" si="96"/>
        <v>4</v>
      </c>
      <c r="G142" s="18">
        <v>37.56</v>
      </c>
      <c r="H142" s="19">
        <v>3648</v>
      </c>
      <c r="I142" s="18">
        <v>8</v>
      </c>
      <c r="J142" s="19">
        <v>755</v>
      </c>
      <c r="K142" s="19">
        <v>16200</v>
      </c>
      <c r="L142" s="136">
        <v>15410</v>
      </c>
      <c r="M142" s="20" t="s">
        <v>8</v>
      </c>
      <c r="N142" s="21">
        <f t="shared" si="77"/>
        <v>4.8317880794701988</v>
      </c>
      <c r="O142" s="22">
        <f t="shared" si="78"/>
        <v>21.456953642384107</v>
      </c>
      <c r="P142" s="23">
        <f t="shared" si="102"/>
        <v>1725.2396166134183</v>
      </c>
      <c r="Q142" s="383">
        <f t="shared" si="97"/>
        <v>0.82785087719298245</v>
      </c>
      <c r="R142" s="17">
        <f t="shared" si="98"/>
        <v>11</v>
      </c>
      <c r="S142" s="24">
        <f t="shared" si="99"/>
        <v>103.29</v>
      </c>
      <c r="T142" s="25">
        <f t="shared" si="99"/>
        <v>10032</v>
      </c>
      <c r="U142" s="24">
        <f t="shared" si="99"/>
        <v>23</v>
      </c>
      <c r="V142" s="25">
        <f t="shared" si="99"/>
        <v>1807</v>
      </c>
      <c r="W142" s="25">
        <f t="shared" si="99"/>
        <v>39280</v>
      </c>
      <c r="X142" s="72">
        <f t="shared" si="99"/>
        <v>37540</v>
      </c>
      <c r="Y142" s="20" t="s">
        <v>8</v>
      </c>
      <c r="Z142" s="21">
        <f t="shared" si="83"/>
        <v>5.5517432208079693</v>
      </c>
      <c r="AA142" s="22">
        <f t="shared" si="84"/>
        <v>21.737686773657998</v>
      </c>
      <c r="AB142" s="103">
        <f t="shared" si="85"/>
        <v>4183.1735889243873</v>
      </c>
      <c r="AC142" s="384">
        <f t="shared" si="100"/>
        <v>1.9813596491228069</v>
      </c>
      <c r="AP142" s="19">
        <v>13570</v>
      </c>
    </row>
    <row r="143" spans="1:42" x14ac:dyDescent="0.25">
      <c r="A143" s="90" t="s">
        <v>55</v>
      </c>
      <c r="B143" s="560"/>
      <c r="C143" s="385">
        <v>4.76</v>
      </c>
      <c r="D143" s="386">
        <v>513</v>
      </c>
      <c r="E143" s="387">
        <f t="shared" si="101"/>
        <v>107.77310924369749</v>
      </c>
      <c r="F143" s="17">
        <f t="shared" si="96"/>
        <v>4</v>
      </c>
      <c r="G143" s="18">
        <v>19.04</v>
      </c>
      <c r="H143" s="19">
        <v>2052</v>
      </c>
      <c r="I143" s="18">
        <v>5</v>
      </c>
      <c r="J143" s="19">
        <v>464</v>
      </c>
      <c r="K143" s="19">
        <v>9730</v>
      </c>
      <c r="L143" s="136">
        <v>9250</v>
      </c>
      <c r="M143" s="20" t="s">
        <v>8</v>
      </c>
      <c r="N143" s="21">
        <f t="shared" si="77"/>
        <v>4.4224137931034484</v>
      </c>
      <c r="O143" s="22">
        <f t="shared" si="78"/>
        <v>20.969827586206897</v>
      </c>
      <c r="P143" s="23">
        <f t="shared" si="102"/>
        <v>2044.1176470588236</v>
      </c>
      <c r="Q143" s="383">
        <f t="shared" si="97"/>
        <v>0.90448343079922022</v>
      </c>
      <c r="R143" s="17">
        <f t="shared" si="98"/>
        <v>12</v>
      </c>
      <c r="S143" s="24">
        <f t="shared" si="99"/>
        <v>57.12</v>
      </c>
      <c r="T143" s="25">
        <f t="shared" si="99"/>
        <v>6156</v>
      </c>
      <c r="U143" s="24">
        <f t="shared" si="99"/>
        <v>15</v>
      </c>
      <c r="V143" s="25">
        <f t="shared" si="99"/>
        <v>1360</v>
      </c>
      <c r="W143" s="25">
        <f t="shared" si="99"/>
        <v>29030</v>
      </c>
      <c r="X143" s="72">
        <f t="shared" si="99"/>
        <v>27770</v>
      </c>
      <c r="Y143" s="20" t="s">
        <v>8</v>
      </c>
      <c r="Z143" s="21">
        <f t="shared" si="83"/>
        <v>4.526470588235294</v>
      </c>
      <c r="AA143" s="22">
        <f t="shared" si="84"/>
        <v>21.345588235294116</v>
      </c>
      <c r="AB143" s="103">
        <f t="shared" si="85"/>
        <v>6098.7394957983197</v>
      </c>
      <c r="AC143" s="384">
        <f t="shared" si="100"/>
        <v>2.6510721247563351</v>
      </c>
      <c r="AP143" s="19">
        <v>7740</v>
      </c>
    </row>
    <row r="144" spans="1:42" x14ac:dyDescent="0.25">
      <c r="A144" s="90" t="s">
        <v>56</v>
      </c>
      <c r="B144" s="560"/>
      <c r="C144" s="385">
        <v>0.86</v>
      </c>
      <c r="D144" s="386">
        <v>110</v>
      </c>
      <c r="E144" s="387">
        <f t="shared" si="101"/>
        <v>127.90697674418605</v>
      </c>
      <c r="F144" s="17">
        <f t="shared" si="96"/>
        <v>4</v>
      </c>
      <c r="G144" s="18">
        <v>3.44</v>
      </c>
      <c r="H144" s="19">
        <v>440</v>
      </c>
      <c r="I144" s="18">
        <v>4</v>
      </c>
      <c r="J144" s="19">
        <v>56</v>
      </c>
      <c r="K144" s="19">
        <v>1270</v>
      </c>
      <c r="L144" s="136">
        <v>1210</v>
      </c>
      <c r="M144" s="20" t="s">
        <v>8</v>
      </c>
      <c r="N144" s="21">
        <f t="shared" si="77"/>
        <v>7.8571428571428568</v>
      </c>
      <c r="O144" s="22">
        <f t="shared" si="78"/>
        <v>22.678571428571427</v>
      </c>
      <c r="P144" s="23">
        <f t="shared" si="102"/>
        <v>1476.7441860465117</v>
      </c>
      <c r="Q144" s="383">
        <f t="shared" si="97"/>
        <v>0.50909090909090904</v>
      </c>
      <c r="R144" s="17">
        <f t="shared" si="98"/>
        <v>12</v>
      </c>
      <c r="S144" s="24">
        <f t="shared" si="99"/>
        <v>10.32</v>
      </c>
      <c r="T144" s="25">
        <f t="shared" si="99"/>
        <v>1320</v>
      </c>
      <c r="U144" s="24">
        <f t="shared" si="99"/>
        <v>12</v>
      </c>
      <c r="V144" s="25">
        <f t="shared" si="99"/>
        <v>175</v>
      </c>
      <c r="W144" s="25">
        <f t="shared" si="99"/>
        <v>3970</v>
      </c>
      <c r="X144" s="72">
        <f t="shared" si="99"/>
        <v>3800</v>
      </c>
      <c r="Y144" s="20" t="s">
        <v>8</v>
      </c>
      <c r="Z144" s="21">
        <f t="shared" si="83"/>
        <v>7.5428571428571427</v>
      </c>
      <c r="AA144" s="22">
        <f t="shared" si="84"/>
        <v>22.685714285714287</v>
      </c>
      <c r="AB144" s="103">
        <f t="shared" si="85"/>
        <v>4616.2790697674418</v>
      </c>
      <c r="AC144" s="384">
        <f t="shared" si="100"/>
        <v>1.5909090909090908</v>
      </c>
      <c r="AP144" s="19">
        <v>1560</v>
      </c>
    </row>
    <row r="145" spans="1:46" x14ac:dyDescent="0.25">
      <c r="A145" s="90" t="s">
        <v>20</v>
      </c>
      <c r="B145" s="560"/>
      <c r="C145" s="385">
        <v>10.08</v>
      </c>
      <c r="D145" s="386">
        <v>1159</v>
      </c>
      <c r="E145" s="387">
        <f t="shared" si="101"/>
        <v>114.98015873015873</v>
      </c>
      <c r="F145" s="17">
        <f t="shared" si="96"/>
        <v>3</v>
      </c>
      <c r="G145" s="18">
        <v>30.240000000000002</v>
      </c>
      <c r="H145" s="19">
        <v>3477</v>
      </c>
      <c r="I145" s="18">
        <v>6</v>
      </c>
      <c r="J145" s="19">
        <v>830</v>
      </c>
      <c r="K145" s="19">
        <v>16610</v>
      </c>
      <c r="L145" s="136">
        <v>15800</v>
      </c>
      <c r="M145" s="20" t="s">
        <v>8</v>
      </c>
      <c r="N145" s="21">
        <f t="shared" si="77"/>
        <v>4.1891566265060245</v>
      </c>
      <c r="O145" s="22">
        <f t="shared" si="78"/>
        <v>20.012048192771083</v>
      </c>
      <c r="P145" s="23">
        <f t="shared" si="102"/>
        <v>1647.8174603174602</v>
      </c>
      <c r="Q145" s="383">
        <f t="shared" si="97"/>
        <v>0.71613459879206209</v>
      </c>
      <c r="R145" s="17">
        <f t="shared" si="98"/>
        <v>11</v>
      </c>
      <c r="S145" s="24">
        <f t="shared" si="99"/>
        <v>110.88</v>
      </c>
      <c r="T145" s="25">
        <f t="shared" si="99"/>
        <v>12749</v>
      </c>
      <c r="U145" s="24">
        <f t="shared" si="99"/>
        <v>23</v>
      </c>
      <c r="V145" s="25">
        <f t="shared" si="99"/>
        <v>2626</v>
      </c>
      <c r="W145" s="25">
        <f t="shared" si="99"/>
        <v>54090</v>
      </c>
      <c r="X145" s="72">
        <f t="shared" si="99"/>
        <v>51740</v>
      </c>
      <c r="Y145" s="20" t="s">
        <v>8</v>
      </c>
      <c r="Z145" s="21">
        <f t="shared" si="83"/>
        <v>4.8549124143183553</v>
      </c>
      <c r="AA145" s="22">
        <f t="shared" si="84"/>
        <v>20.597867479055598</v>
      </c>
      <c r="AB145" s="103">
        <f t="shared" si="85"/>
        <v>5366.0714285714284</v>
      </c>
      <c r="AC145" s="384">
        <f t="shared" si="100"/>
        <v>2.2657463330457293</v>
      </c>
      <c r="AP145" s="19">
        <v>19680</v>
      </c>
    </row>
    <row r="146" spans="1:46" x14ac:dyDescent="0.25">
      <c r="A146" s="90" t="s">
        <v>19</v>
      </c>
      <c r="B146" s="560"/>
      <c r="C146" s="385">
        <v>10.83</v>
      </c>
      <c r="D146" s="386">
        <v>1290</v>
      </c>
      <c r="E146" s="387">
        <f t="shared" si="101"/>
        <v>119.11357340720221</v>
      </c>
      <c r="F146" s="17">
        <f t="shared" si="96"/>
        <v>3</v>
      </c>
      <c r="G146" s="18">
        <v>32.49</v>
      </c>
      <c r="H146" s="19">
        <v>3870</v>
      </c>
      <c r="I146" s="18">
        <v>7</v>
      </c>
      <c r="J146" s="19">
        <v>671</v>
      </c>
      <c r="K146" s="19">
        <v>13510</v>
      </c>
      <c r="L146" s="136">
        <v>12850</v>
      </c>
      <c r="M146" s="20" t="s">
        <v>8</v>
      </c>
      <c r="N146" s="21">
        <f t="shared" si="77"/>
        <v>5.7675111773472425</v>
      </c>
      <c r="O146" s="22">
        <f t="shared" si="78"/>
        <v>20.134128166915051</v>
      </c>
      <c r="P146" s="23">
        <f t="shared" si="102"/>
        <v>1247.460757156048</v>
      </c>
      <c r="Q146" s="383">
        <f t="shared" si="97"/>
        <v>0.52015503875968994</v>
      </c>
      <c r="R146" s="17">
        <f t="shared" si="98"/>
        <v>11</v>
      </c>
      <c r="S146" s="24">
        <f t="shared" si="99"/>
        <v>119.13</v>
      </c>
      <c r="T146" s="25">
        <f t="shared" si="99"/>
        <v>14190</v>
      </c>
      <c r="U146" s="24">
        <f t="shared" si="99"/>
        <v>23</v>
      </c>
      <c r="V146" s="25">
        <f t="shared" si="99"/>
        <v>2064</v>
      </c>
      <c r="W146" s="25">
        <f t="shared" si="99"/>
        <v>42740</v>
      </c>
      <c r="X146" s="72">
        <f t="shared" si="99"/>
        <v>40870</v>
      </c>
      <c r="Y146" s="20" t="s">
        <v>8</v>
      </c>
      <c r="Z146" s="21">
        <f t="shared" si="83"/>
        <v>6.875</v>
      </c>
      <c r="AA146" s="22">
        <f t="shared" si="84"/>
        <v>20.70736434108527</v>
      </c>
      <c r="AB146" s="103">
        <f t="shared" si="85"/>
        <v>3946.4450600184673</v>
      </c>
      <c r="AC146" s="384">
        <f t="shared" si="100"/>
        <v>1.6</v>
      </c>
      <c r="AP146" s="19">
        <v>15900</v>
      </c>
    </row>
    <row r="147" spans="1:46" x14ac:dyDescent="0.25">
      <c r="A147" s="94" t="s">
        <v>21</v>
      </c>
      <c r="B147" s="566"/>
      <c r="C147" s="400">
        <v>0.83</v>
      </c>
      <c r="D147" s="401">
        <v>98</v>
      </c>
      <c r="E147" s="402">
        <f t="shared" si="101"/>
        <v>118.07228915662651</v>
      </c>
      <c r="F147" s="7">
        <f t="shared" si="96"/>
        <v>3.0000000000000004</v>
      </c>
      <c r="G147" s="6">
        <v>2.4900000000000002</v>
      </c>
      <c r="H147" s="5">
        <v>294</v>
      </c>
      <c r="I147" s="6">
        <v>4</v>
      </c>
      <c r="J147" s="5">
        <v>46</v>
      </c>
      <c r="K147" s="5">
        <v>940</v>
      </c>
      <c r="L147" s="137">
        <v>890</v>
      </c>
      <c r="M147" s="43" t="s">
        <v>8</v>
      </c>
      <c r="N147" s="37">
        <f t="shared" si="77"/>
        <v>6.3913043478260869</v>
      </c>
      <c r="O147" s="38">
        <f t="shared" si="78"/>
        <v>20.434782608695652</v>
      </c>
      <c r="P147" s="39">
        <f t="shared" si="102"/>
        <v>1132.5301204819277</v>
      </c>
      <c r="Q147" s="383">
        <f t="shared" si="97"/>
        <v>0.46938775510204084</v>
      </c>
      <c r="R147" s="7">
        <f t="shared" si="98"/>
        <v>11.000000000000002</v>
      </c>
      <c r="S147" s="47">
        <f t="shared" si="99"/>
        <v>9.1300000000000008</v>
      </c>
      <c r="T147" s="48">
        <f t="shared" si="99"/>
        <v>1078</v>
      </c>
      <c r="U147" s="47">
        <f t="shared" si="99"/>
        <v>12</v>
      </c>
      <c r="V147" s="48">
        <f t="shared" si="99"/>
        <v>137</v>
      </c>
      <c r="W147" s="48">
        <f t="shared" si="99"/>
        <v>2960</v>
      </c>
      <c r="X147" s="192">
        <f t="shared" si="99"/>
        <v>2820</v>
      </c>
      <c r="Y147" s="49" t="s">
        <v>8</v>
      </c>
      <c r="Z147" s="21">
        <f t="shared" si="83"/>
        <v>7.8686131386861318</v>
      </c>
      <c r="AA147" s="22">
        <f t="shared" si="84"/>
        <v>21.605839416058394</v>
      </c>
      <c r="AB147" s="103">
        <f t="shared" si="85"/>
        <v>3566.265060240964</v>
      </c>
      <c r="AC147" s="384">
        <f t="shared" si="100"/>
        <v>1.3979591836734695</v>
      </c>
      <c r="AP147" s="5">
        <v>1160</v>
      </c>
    </row>
    <row r="148" spans="1:46" ht="15.75" thickBot="1" x14ac:dyDescent="0.3">
      <c r="A148" s="166" t="s">
        <v>24</v>
      </c>
      <c r="B148" s="167"/>
      <c r="C148" s="406">
        <f t="shared" ref="C148:D148" si="103">SUM(C139:C147)</f>
        <v>57.309999999999995</v>
      </c>
      <c r="D148" s="407">
        <f t="shared" si="103"/>
        <v>6498</v>
      </c>
      <c r="E148" s="408">
        <f t="shared" si="101"/>
        <v>113.38335369045542</v>
      </c>
      <c r="F148" s="170"/>
      <c r="G148" s="406">
        <v>207.50000000000003</v>
      </c>
      <c r="H148" s="407">
        <v>23445</v>
      </c>
      <c r="I148" s="406">
        <v>55</v>
      </c>
      <c r="J148" s="407">
        <v>4629</v>
      </c>
      <c r="K148" s="407">
        <v>96600</v>
      </c>
      <c r="L148" s="407">
        <v>91880</v>
      </c>
      <c r="M148" s="171" t="s">
        <v>8</v>
      </c>
      <c r="N148" s="172">
        <f t="shared" si="77"/>
        <v>5.0648088139987042</v>
      </c>
      <c r="O148" s="173">
        <f t="shared" si="78"/>
        <v>20.86843810758263</v>
      </c>
      <c r="P148" s="174">
        <f t="shared" si="102"/>
        <v>1685.5697086023383</v>
      </c>
      <c r="Q148" s="409">
        <f t="shared" si="97"/>
        <v>0.71237303785780237</v>
      </c>
      <c r="R148" s="170"/>
      <c r="S148" s="406">
        <f t="shared" ref="S148:W148" si="104">SUM(S139:S147)</f>
        <v>640.4</v>
      </c>
      <c r="T148" s="407">
        <f t="shared" si="104"/>
        <v>72566</v>
      </c>
      <c r="U148" s="406">
        <f t="shared" si="104"/>
        <v>165</v>
      </c>
      <c r="V148" s="407">
        <f t="shared" si="104"/>
        <v>12999</v>
      </c>
      <c r="W148" s="407">
        <f t="shared" si="104"/>
        <v>275960</v>
      </c>
      <c r="X148" s="193">
        <f t="shared" si="99"/>
        <v>263830</v>
      </c>
      <c r="Y148" s="171" t="s">
        <v>8</v>
      </c>
      <c r="Z148" s="172">
        <f t="shared" si="83"/>
        <v>5.5824294176475115</v>
      </c>
      <c r="AA148" s="173">
        <f t="shared" si="84"/>
        <v>21.229325332717902</v>
      </c>
      <c r="AB148" s="186">
        <f t="shared" si="85"/>
        <v>4815.2154946780674</v>
      </c>
      <c r="AC148" s="410">
        <f t="shared" si="100"/>
        <v>2.0004616805170823</v>
      </c>
      <c r="AP148" s="169">
        <f t="shared" ref="AP148" si="105">SUM(AP139:AP147)</f>
        <v>98820</v>
      </c>
    </row>
    <row r="149" spans="1:46" ht="15.75" thickBot="1" x14ac:dyDescent="0.3">
      <c r="A149" s="176" t="s">
        <v>25</v>
      </c>
      <c r="B149" s="177"/>
      <c r="C149" s="411">
        <f t="shared" ref="C149:D149" si="106">C126+C138+C148</f>
        <v>507.90000000000003</v>
      </c>
      <c r="D149" s="412">
        <f t="shared" si="106"/>
        <v>63409</v>
      </c>
      <c r="E149" s="413">
        <f t="shared" si="101"/>
        <v>124.8454420161449</v>
      </c>
      <c r="F149" s="180"/>
      <c r="G149" s="411">
        <v>1947.8200000000002</v>
      </c>
      <c r="H149" s="412">
        <v>243411</v>
      </c>
      <c r="I149" s="411">
        <v>502</v>
      </c>
      <c r="J149" s="412">
        <v>38776</v>
      </c>
      <c r="K149" s="412">
        <v>943750</v>
      </c>
      <c r="L149" s="412">
        <v>897610</v>
      </c>
      <c r="M149" s="181" t="s">
        <v>8</v>
      </c>
      <c r="N149" s="182">
        <f t="shared" si="77"/>
        <v>6.2773622859500726</v>
      </c>
      <c r="O149" s="183">
        <f t="shared" si="78"/>
        <v>24.338508355683928</v>
      </c>
      <c r="P149" s="184">
        <f t="shared" si="102"/>
        <v>1858.1413664107106</v>
      </c>
      <c r="Q149" s="414">
        <f t="shared" si="97"/>
        <v>0.6115220236874892</v>
      </c>
      <c r="R149" s="180"/>
      <c r="S149" s="411">
        <f t="shared" ref="S149:W149" si="107">S126+S138+S148</f>
        <v>5739.4699999999993</v>
      </c>
      <c r="T149" s="412">
        <f t="shared" si="107"/>
        <v>716691</v>
      </c>
      <c r="U149" s="411">
        <f t="shared" si="107"/>
        <v>1445</v>
      </c>
      <c r="V149" s="412">
        <f t="shared" si="107"/>
        <v>108014</v>
      </c>
      <c r="W149" s="412">
        <f t="shared" si="107"/>
        <v>2641370</v>
      </c>
      <c r="X149" s="193">
        <f t="shared" si="99"/>
        <v>2524090</v>
      </c>
      <c r="Y149" s="181" t="s">
        <v>8</v>
      </c>
      <c r="Z149" s="182">
        <f t="shared" si="83"/>
        <v>6.6351676634510337</v>
      </c>
      <c r="AA149" s="183">
        <f t="shared" si="84"/>
        <v>24.453959671894385</v>
      </c>
      <c r="AB149" s="188">
        <f t="shared" si="85"/>
        <v>5200.5709785390818</v>
      </c>
      <c r="AC149" s="415">
        <f t="shared" si="100"/>
        <v>1.7034490372029207</v>
      </c>
      <c r="AP149" s="179">
        <f t="shared" ref="AP149" si="108">AP126+AP138+AP148</f>
        <v>1040100</v>
      </c>
    </row>
    <row r="154" spans="1:46" ht="18.75" x14ac:dyDescent="0.3">
      <c r="A154" s="567" t="s">
        <v>58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</row>
    <row r="155" spans="1:46" ht="15.75" x14ac:dyDescent="0.25">
      <c r="A155" s="568" t="s">
        <v>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68"/>
      <c r="AB155" s="568"/>
      <c r="AC155" s="568"/>
    </row>
    <row r="156" spans="1:46" ht="15.75" x14ac:dyDescent="0.25">
      <c r="A156" s="568" t="s">
        <v>118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68"/>
      <c r="AB156" s="568"/>
      <c r="AC156" s="568"/>
    </row>
    <row r="157" spans="1:46" ht="19.5" thickBot="1" x14ac:dyDescent="0.35"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11">
        <v>4</v>
      </c>
      <c r="AC157" s="4"/>
    </row>
    <row r="158" spans="1:46" ht="15" customHeight="1" x14ac:dyDescent="0.25">
      <c r="A158" s="569" t="s">
        <v>3</v>
      </c>
      <c r="B158" s="571" t="s">
        <v>2</v>
      </c>
      <c r="C158" s="573" t="s">
        <v>59</v>
      </c>
      <c r="D158" s="573" t="s">
        <v>60</v>
      </c>
      <c r="E158" s="573" t="s">
        <v>23</v>
      </c>
      <c r="F158" s="576" t="s">
        <v>9</v>
      </c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8"/>
      <c r="R158" s="576" t="s">
        <v>10</v>
      </c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9"/>
    </row>
    <row r="159" spans="1:46" ht="51.75" thickBot="1" x14ac:dyDescent="0.3">
      <c r="A159" s="570"/>
      <c r="B159" s="572"/>
      <c r="C159" s="574"/>
      <c r="D159" s="575"/>
      <c r="E159" s="575"/>
      <c r="F159" s="8" t="s">
        <v>14</v>
      </c>
      <c r="G159" s="95" t="s">
        <v>13</v>
      </c>
      <c r="H159" s="95" t="s">
        <v>57</v>
      </c>
      <c r="I159" s="1" t="s">
        <v>4</v>
      </c>
      <c r="J159" s="1" t="s">
        <v>5</v>
      </c>
      <c r="K159" s="1" t="s">
        <v>6</v>
      </c>
      <c r="L159" s="95" t="s">
        <v>64</v>
      </c>
      <c r="M159" s="557" t="s">
        <v>7</v>
      </c>
      <c r="N159" s="558"/>
      <c r="O159" s="1" t="s">
        <v>0</v>
      </c>
      <c r="P159" s="1" t="s">
        <v>1</v>
      </c>
      <c r="Q159" s="95" t="s">
        <v>61</v>
      </c>
      <c r="R159" s="8" t="s">
        <v>14</v>
      </c>
      <c r="S159" s="95" t="s">
        <v>12</v>
      </c>
      <c r="T159" s="95" t="s">
        <v>11</v>
      </c>
      <c r="U159" s="1" t="s">
        <v>4</v>
      </c>
      <c r="V159" s="1" t="s">
        <v>5</v>
      </c>
      <c r="W159" s="1" t="s">
        <v>6</v>
      </c>
      <c r="X159" s="95" t="s">
        <v>65</v>
      </c>
      <c r="Y159" s="557" t="s">
        <v>7</v>
      </c>
      <c r="Z159" s="558"/>
      <c r="AA159" s="1" t="s">
        <v>0</v>
      </c>
      <c r="AB159" s="102" t="s">
        <v>1</v>
      </c>
      <c r="AC159" s="105" t="s">
        <v>15</v>
      </c>
    </row>
    <row r="160" spans="1:46" x14ac:dyDescent="0.25">
      <c r="A160" s="89" t="s">
        <v>26</v>
      </c>
      <c r="B160" s="559">
        <v>1997</v>
      </c>
      <c r="C160" s="78">
        <v>18.91</v>
      </c>
      <c r="D160" s="381">
        <v>2445</v>
      </c>
      <c r="E160" s="31">
        <f t="shared" ref="E160:E189" si="109">D160/C160</f>
        <v>129.29666842940244</v>
      </c>
      <c r="F160" s="64">
        <f t="shared" ref="F160:F176" si="110">G160/C160</f>
        <v>2.1586462189317821</v>
      </c>
      <c r="G160" s="65">
        <v>40.82</v>
      </c>
      <c r="H160" s="66">
        <v>5265</v>
      </c>
      <c r="I160" s="65">
        <v>13</v>
      </c>
      <c r="J160" s="66">
        <v>1281</v>
      </c>
      <c r="K160" s="66">
        <v>29640</v>
      </c>
      <c r="L160" s="264">
        <v>28280</v>
      </c>
      <c r="M160" s="67" t="s">
        <v>8</v>
      </c>
      <c r="N160" s="68">
        <f t="shared" ref="N160:N200" si="111">H160/J160</f>
        <v>4.1100702576112411</v>
      </c>
      <c r="O160" s="69">
        <f t="shared" ref="O160:O200" si="112">K160/J160</f>
        <v>23.138173302107727</v>
      </c>
      <c r="P160" s="287">
        <f t="shared" ref="P160:P189" si="113">K160/C160</f>
        <v>1567.4246430460073</v>
      </c>
      <c r="Q160" s="100">
        <f t="shared" ref="Q160:Q176" si="114">J160/D160</f>
        <v>0.52392638036809813</v>
      </c>
      <c r="R160" s="64">
        <f t="shared" ref="R160:R176" si="115">S160/C160</f>
        <v>13.15864621893178</v>
      </c>
      <c r="S160" s="71">
        <f t="shared" ref="S160:X175" si="116">G160+S109</f>
        <v>248.82999999999998</v>
      </c>
      <c r="T160" s="72">
        <f t="shared" si="116"/>
        <v>32160</v>
      </c>
      <c r="U160" s="71">
        <f t="shared" si="116"/>
        <v>65</v>
      </c>
      <c r="V160" s="72">
        <f t="shared" si="116"/>
        <v>5298</v>
      </c>
      <c r="W160" s="72">
        <f t="shared" si="116"/>
        <v>122580</v>
      </c>
      <c r="X160" s="72">
        <f t="shared" si="116"/>
        <v>117030</v>
      </c>
      <c r="Y160" s="67" t="s">
        <v>8</v>
      </c>
      <c r="Z160" s="21">
        <f t="shared" ref="Z160:Z200" si="117">T160/V160</f>
        <v>6.070215175537939</v>
      </c>
      <c r="AA160" s="22">
        <f t="shared" ref="AA160:AA200" si="118">W160/V160</f>
        <v>23.137032842582105</v>
      </c>
      <c r="AB160" s="103">
        <f t="shared" ref="AB160:AB200" si="119">W160/C160</f>
        <v>6482.2845055526177</v>
      </c>
      <c r="AC160" s="106">
        <f t="shared" ref="AC160:AC176" si="120">V160/D160</f>
        <v>2.1668711656441717</v>
      </c>
      <c r="AP160" s="65">
        <v>40.82</v>
      </c>
      <c r="AQ160" s="66">
        <v>5265</v>
      </c>
      <c r="AR160" s="65">
        <v>13</v>
      </c>
      <c r="AS160" s="66">
        <v>1281</v>
      </c>
      <c r="AT160" s="66">
        <v>29450</v>
      </c>
    </row>
    <row r="161" spans="1:46" x14ac:dyDescent="0.25">
      <c r="A161" s="90" t="s">
        <v>27</v>
      </c>
      <c r="B161" s="560"/>
      <c r="C161" s="27">
        <v>16.41</v>
      </c>
      <c r="D161" s="386">
        <v>2026</v>
      </c>
      <c r="E161" s="16">
        <f t="shared" si="109"/>
        <v>123.4613040828763</v>
      </c>
      <c r="F161" s="17">
        <f t="shared" si="110"/>
        <v>3</v>
      </c>
      <c r="G161" s="18">
        <v>49.23</v>
      </c>
      <c r="H161" s="19">
        <v>6078</v>
      </c>
      <c r="I161" s="18">
        <v>14</v>
      </c>
      <c r="J161" s="19">
        <v>1292</v>
      </c>
      <c r="K161" s="19">
        <v>32250</v>
      </c>
      <c r="L161" s="263">
        <v>30770</v>
      </c>
      <c r="M161" s="20" t="s">
        <v>8</v>
      </c>
      <c r="N161" s="21">
        <f t="shared" si="111"/>
        <v>4.7043343653250771</v>
      </c>
      <c r="O161" s="22">
        <f t="shared" si="112"/>
        <v>24.961300309597522</v>
      </c>
      <c r="P161" s="23">
        <f t="shared" si="113"/>
        <v>1965.2650822669104</v>
      </c>
      <c r="Q161" s="100">
        <f t="shared" si="114"/>
        <v>0.63770977295162878</v>
      </c>
      <c r="R161" s="17">
        <f t="shared" si="115"/>
        <v>13.999999999999998</v>
      </c>
      <c r="S161" s="24">
        <f t="shared" si="116"/>
        <v>229.73999999999998</v>
      </c>
      <c r="T161" s="25">
        <f t="shared" si="116"/>
        <v>28364</v>
      </c>
      <c r="U161" s="24">
        <f t="shared" si="116"/>
        <v>62</v>
      </c>
      <c r="V161" s="25">
        <f t="shared" si="116"/>
        <v>4414</v>
      </c>
      <c r="W161" s="25">
        <f t="shared" si="116"/>
        <v>110010</v>
      </c>
      <c r="X161" s="72">
        <f t="shared" si="116"/>
        <v>105050</v>
      </c>
      <c r="Y161" s="20" t="s">
        <v>8</v>
      </c>
      <c r="Z161" s="21">
        <f t="shared" si="117"/>
        <v>6.4259175351155413</v>
      </c>
      <c r="AA161" s="22">
        <f t="shared" si="118"/>
        <v>24.922972360670595</v>
      </c>
      <c r="AB161" s="103">
        <f t="shared" si="119"/>
        <v>6703.8391224862889</v>
      </c>
      <c r="AC161" s="106">
        <f t="shared" si="120"/>
        <v>2.1786771964461993</v>
      </c>
      <c r="AP161" s="18">
        <v>49.23</v>
      </c>
      <c r="AQ161" s="19">
        <v>6078</v>
      </c>
      <c r="AR161" s="18">
        <v>14</v>
      </c>
      <c r="AS161" s="19">
        <v>1292</v>
      </c>
      <c r="AT161" s="19">
        <v>32040</v>
      </c>
    </row>
    <row r="162" spans="1:46" x14ac:dyDescent="0.25">
      <c r="A162" s="90" t="s">
        <v>28</v>
      </c>
      <c r="B162" s="560"/>
      <c r="C162" s="27">
        <v>18.7</v>
      </c>
      <c r="D162" s="386">
        <v>2284</v>
      </c>
      <c r="E162" s="16">
        <f t="shared" si="109"/>
        <v>122.13903743315508</v>
      </c>
      <c r="F162" s="17">
        <f t="shared" si="110"/>
        <v>2.7326203208556152</v>
      </c>
      <c r="G162" s="18">
        <v>51.1</v>
      </c>
      <c r="H162" s="19">
        <v>6241</v>
      </c>
      <c r="I162" s="18">
        <v>14</v>
      </c>
      <c r="J162" s="19">
        <v>1564</v>
      </c>
      <c r="K162" s="19">
        <v>39820</v>
      </c>
      <c r="L162" s="263">
        <v>37990</v>
      </c>
      <c r="M162" s="20" t="s">
        <v>8</v>
      </c>
      <c r="N162" s="21">
        <f t="shared" si="111"/>
        <v>3.9904092071611252</v>
      </c>
      <c r="O162" s="22">
        <f t="shared" si="112"/>
        <v>25.460358056265985</v>
      </c>
      <c r="P162" s="23">
        <f t="shared" si="113"/>
        <v>2129.4117647058824</v>
      </c>
      <c r="Q162" s="100">
        <f t="shared" si="114"/>
        <v>0.6847635726795096</v>
      </c>
      <c r="R162" s="17">
        <f t="shared" si="115"/>
        <v>13.732620320855617</v>
      </c>
      <c r="S162" s="24">
        <f t="shared" si="116"/>
        <v>256.8</v>
      </c>
      <c r="T162" s="25">
        <f t="shared" si="116"/>
        <v>31252</v>
      </c>
      <c r="U162" s="24">
        <f t="shared" si="116"/>
        <v>65</v>
      </c>
      <c r="V162" s="25">
        <f t="shared" si="116"/>
        <v>5256</v>
      </c>
      <c r="W162" s="25">
        <f t="shared" si="116"/>
        <v>132840</v>
      </c>
      <c r="X162" s="72">
        <f t="shared" si="116"/>
        <v>126790</v>
      </c>
      <c r="Y162" s="20" t="s">
        <v>8</v>
      </c>
      <c r="Z162" s="21">
        <f t="shared" si="117"/>
        <v>5.9459665144596654</v>
      </c>
      <c r="AA162" s="22">
        <f t="shared" si="118"/>
        <v>25.273972602739725</v>
      </c>
      <c r="AB162" s="103">
        <f t="shared" si="119"/>
        <v>7103.7433155080216</v>
      </c>
      <c r="AC162" s="106">
        <f t="shared" si="120"/>
        <v>2.3012259194395797</v>
      </c>
      <c r="AP162" s="18">
        <v>51.1</v>
      </c>
      <c r="AQ162" s="19">
        <v>6241</v>
      </c>
      <c r="AR162" s="18">
        <v>14</v>
      </c>
      <c r="AS162" s="19">
        <v>1564</v>
      </c>
      <c r="AT162" s="19">
        <v>39580</v>
      </c>
    </row>
    <row r="163" spans="1:46" x14ac:dyDescent="0.25">
      <c r="A163" s="133" t="s">
        <v>29</v>
      </c>
      <c r="B163" s="560"/>
      <c r="C163" s="27">
        <v>17.149999999999999</v>
      </c>
      <c r="D163" s="386">
        <v>2151</v>
      </c>
      <c r="E163" s="16">
        <f t="shared" si="109"/>
        <v>125.42274052478135</v>
      </c>
      <c r="F163" s="17">
        <f t="shared" si="110"/>
        <v>2.8833819241982512</v>
      </c>
      <c r="G163" s="18">
        <v>49.45</v>
      </c>
      <c r="H163" s="19">
        <v>6202</v>
      </c>
      <c r="I163" s="18">
        <v>18</v>
      </c>
      <c r="J163" s="19">
        <v>1715</v>
      </c>
      <c r="K163" s="19">
        <v>42850</v>
      </c>
      <c r="L163" s="136">
        <v>40880</v>
      </c>
      <c r="M163" s="20" t="s">
        <v>8</v>
      </c>
      <c r="N163" s="21">
        <f t="shared" si="111"/>
        <v>3.6163265306122447</v>
      </c>
      <c r="O163" s="22">
        <f t="shared" si="112"/>
        <v>24.985422740524783</v>
      </c>
      <c r="P163" s="245">
        <f t="shared" si="113"/>
        <v>2498.5422740524782</v>
      </c>
      <c r="Q163" s="100">
        <f t="shared" si="114"/>
        <v>0.79730357973035793</v>
      </c>
      <c r="R163" s="17">
        <f t="shared" si="115"/>
        <v>13.88338192419825</v>
      </c>
      <c r="S163" s="24">
        <f t="shared" si="116"/>
        <v>238.09999999999997</v>
      </c>
      <c r="T163" s="25">
        <f t="shared" si="116"/>
        <v>29863</v>
      </c>
      <c r="U163" s="24">
        <f t="shared" si="116"/>
        <v>63</v>
      </c>
      <c r="V163" s="25">
        <f t="shared" si="116"/>
        <v>5138</v>
      </c>
      <c r="W163" s="25">
        <f t="shared" si="116"/>
        <v>129720</v>
      </c>
      <c r="X163" s="72">
        <f t="shared" si="116"/>
        <v>123830</v>
      </c>
      <c r="Y163" s="20" t="s">
        <v>8</v>
      </c>
      <c r="Z163" s="21">
        <f t="shared" si="117"/>
        <v>5.8121837290774616</v>
      </c>
      <c r="AA163" s="22">
        <f t="shared" si="118"/>
        <v>25.247177890229661</v>
      </c>
      <c r="AB163" s="103">
        <f t="shared" si="119"/>
        <v>7563.8483965014584</v>
      </c>
      <c r="AC163" s="106">
        <f t="shared" si="120"/>
        <v>2.3886564388656439</v>
      </c>
      <c r="AP163" s="18">
        <v>49.45</v>
      </c>
      <c r="AQ163" s="19">
        <v>6202</v>
      </c>
      <c r="AR163" s="18">
        <v>18</v>
      </c>
      <c r="AS163" s="19">
        <v>1715</v>
      </c>
      <c r="AT163" s="19">
        <v>42590</v>
      </c>
    </row>
    <row r="164" spans="1:46" x14ac:dyDescent="0.25">
      <c r="A164" s="90" t="s">
        <v>30</v>
      </c>
      <c r="B164" s="560"/>
      <c r="C164" s="27">
        <v>16.600000000000001</v>
      </c>
      <c r="D164" s="386">
        <v>2133</v>
      </c>
      <c r="E164" s="16">
        <f t="shared" si="109"/>
        <v>128.49397590361446</v>
      </c>
      <c r="F164" s="17">
        <f t="shared" si="110"/>
        <v>2</v>
      </c>
      <c r="G164" s="18">
        <v>33.200000000000003</v>
      </c>
      <c r="H164" s="19">
        <v>4266</v>
      </c>
      <c r="I164" s="18">
        <v>13</v>
      </c>
      <c r="J164" s="19">
        <v>1059</v>
      </c>
      <c r="K164" s="19">
        <v>27170</v>
      </c>
      <c r="L164" s="136">
        <v>25920</v>
      </c>
      <c r="M164" s="20" t="s">
        <v>8</v>
      </c>
      <c r="N164" s="21">
        <f t="shared" si="111"/>
        <v>4.0283286118980168</v>
      </c>
      <c r="O164" s="22">
        <f t="shared" si="112"/>
        <v>25.656279508970727</v>
      </c>
      <c r="P164" s="23">
        <f t="shared" si="113"/>
        <v>1636.7469879518071</v>
      </c>
      <c r="Q164" s="100">
        <f t="shared" si="114"/>
        <v>0.49648382559774967</v>
      </c>
      <c r="R164" s="17">
        <f t="shared" si="115"/>
        <v>13</v>
      </c>
      <c r="S164" s="24">
        <f t="shared" si="116"/>
        <v>215.8</v>
      </c>
      <c r="T164" s="25">
        <f t="shared" si="116"/>
        <v>27729</v>
      </c>
      <c r="U164" s="24">
        <f t="shared" si="116"/>
        <v>59</v>
      </c>
      <c r="V164" s="25">
        <f t="shared" si="116"/>
        <v>4336</v>
      </c>
      <c r="W164" s="25">
        <f t="shared" si="116"/>
        <v>110250</v>
      </c>
      <c r="X164" s="72">
        <f t="shared" si="116"/>
        <v>105240</v>
      </c>
      <c r="Y164" s="20" t="s">
        <v>8</v>
      </c>
      <c r="Z164" s="21">
        <f t="shared" si="117"/>
        <v>6.3950645756457565</v>
      </c>
      <c r="AA164" s="22">
        <f t="shared" si="118"/>
        <v>25.426660516605168</v>
      </c>
      <c r="AB164" s="103">
        <f t="shared" si="119"/>
        <v>6641.5662650602408</v>
      </c>
      <c r="AC164" s="106">
        <f t="shared" si="120"/>
        <v>2.0328176277543366</v>
      </c>
      <c r="AP164" s="18">
        <v>33.200000000000003</v>
      </c>
      <c r="AQ164" s="19">
        <v>4266</v>
      </c>
      <c r="AR164" s="18">
        <v>13</v>
      </c>
      <c r="AS164" s="19">
        <v>1059</v>
      </c>
      <c r="AT164" s="19">
        <v>27000</v>
      </c>
    </row>
    <row r="165" spans="1:46" x14ac:dyDescent="0.25">
      <c r="A165" s="90" t="s">
        <v>31</v>
      </c>
      <c r="B165" s="560"/>
      <c r="C165" s="27">
        <v>14.28</v>
      </c>
      <c r="D165" s="386">
        <v>1762</v>
      </c>
      <c r="E165" s="16">
        <f t="shared" si="109"/>
        <v>123.38935574229693</v>
      </c>
      <c r="F165" s="17">
        <f t="shared" si="110"/>
        <v>3.0000000000000004</v>
      </c>
      <c r="G165" s="18">
        <v>42.84</v>
      </c>
      <c r="H165" s="19">
        <v>5286</v>
      </c>
      <c r="I165" s="18">
        <v>14</v>
      </c>
      <c r="J165" s="19">
        <v>1325</v>
      </c>
      <c r="K165" s="19">
        <v>31230</v>
      </c>
      <c r="L165" s="263">
        <v>29800</v>
      </c>
      <c r="M165" s="20" t="s">
        <v>8</v>
      </c>
      <c r="N165" s="21">
        <f t="shared" si="111"/>
        <v>3.989433962264151</v>
      </c>
      <c r="O165" s="22">
        <f t="shared" si="112"/>
        <v>23.569811320754717</v>
      </c>
      <c r="P165" s="23">
        <f t="shared" si="113"/>
        <v>2186.9747899159665</v>
      </c>
      <c r="Q165" s="100">
        <f t="shared" si="114"/>
        <v>0.7519863791146425</v>
      </c>
      <c r="R165" s="17">
        <f t="shared" si="115"/>
        <v>14.000000000000002</v>
      </c>
      <c r="S165" s="24">
        <f t="shared" si="116"/>
        <v>199.92000000000002</v>
      </c>
      <c r="T165" s="25">
        <f t="shared" si="116"/>
        <v>24668</v>
      </c>
      <c r="U165" s="24">
        <f t="shared" si="116"/>
        <v>57</v>
      </c>
      <c r="V165" s="25">
        <f t="shared" si="116"/>
        <v>3948</v>
      </c>
      <c r="W165" s="25">
        <f t="shared" si="116"/>
        <v>92090</v>
      </c>
      <c r="X165" s="72">
        <f t="shared" si="116"/>
        <v>87940</v>
      </c>
      <c r="Y165" s="20" t="s">
        <v>8</v>
      </c>
      <c r="Z165" s="21">
        <f t="shared" si="117"/>
        <v>6.24822695035461</v>
      </c>
      <c r="AA165" s="22">
        <f t="shared" si="118"/>
        <v>23.325734549138804</v>
      </c>
      <c r="AB165" s="103">
        <f t="shared" si="119"/>
        <v>6448.8795518207289</v>
      </c>
      <c r="AC165" s="106">
        <f t="shared" si="120"/>
        <v>2.2406356413166857</v>
      </c>
      <c r="AP165" s="18">
        <v>42.84</v>
      </c>
      <c r="AQ165" s="19">
        <v>5286</v>
      </c>
      <c r="AR165" s="18">
        <v>14</v>
      </c>
      <c r="AS165" s="19">
        <v>1325</v>
      </c>
      <c r="AT165" s="19">
        <v>31030</v>
      </c>
    </row>
    <row r="166" spans="1:46" x14ac:dyDescent="0.25">
      <c r="A166" s="90" t="s">
        <v>32</v>
      </c>
      <c r="B166" s="560"/>
      <c r="C166" s="27">
        <v>19.53</v>
      </c>
      <c r="D166" s="386">
        <v>2423</v>
      </c>
      <c r="E166" s="16">
        <f t="shared" si="109"/>
        <v>124.06554019457245</v>
      </c>
      <c r="F166" s="17">
        <f t="shared" si="110"/>
        <v>3</v>
      </c>
      <c r="G166" s="18">
        <v>58.59</v>
      </c>
      <c r="H166" s="19">
        <v>7269</v>
      </c>
      <c r="I166" s="18">
        <v>17</v>
      </c>
      <c r="J166" s="19">
        <v>1869</v>
      </c>
      <c r="K166" s="19">
        <v>44950</v>
      </c>
      <c r="L166" s="263">
        <v>42890</v>
      </c>
      <c r="M166" s="20" t="s">
        <v>8</v>
      </c>
      <c r="N166" s="21">
        <f t="shared" si="111"/>
        <v>3.8892455858747992</v>
      </c>
      <c r="O166" s="22">
        <f t="shared" si="112"/>
        <v>24.050294275013375</v>
      </c>
      <c r="P166" s="23">
        <f t="shared" si="113"/>
        <v>2301.5873015873012</v>
      </c>
      <c r="Q166" s="100">
        <f t="shared" si="114"/>
        <v>0.77135782088320259</v>
      </c>
      <c r="R166" s="17">
        <f t="shared" si="115"/>
        <v>14</v>
      </c>
      <c r="S166" s="24">
        <f t="shared" si="116"/>
        <v>273.42</v>
      </c>
      <c r="T166" s="25">
        <f t="shared" si="116"/>
        <v>33922</v>
      </c>
      <c r="U166" s="24">
        <f t="shared" si="116"/>
        <v>70</v>
      </c>
      <c r="V166" s="25">
        <f t="shared" si="116"/>
        <v>5871</v>
      </c>
      <c r="W166" s="25">
        <f t="shared" si="116"/>
        <v>144550</v>
      </c>
      <c r="X166" s="72">
        <f t="shared" si="116"/>
        <v>138060</v>
      </c>
      <c r="Y166" s="20" t="s">
        <v>8</v>
      </c>
      <c r="Z166" s="21">
        <f t="shared" si="117"/>
        <v>5.7778913302674164</v>
      </c>
      <c r="AA166" s="22">
        <f t="shared" si="118"/>
        <v>24.621018565832056</v>
      </c>
      <c r="AB166" s="103">
        <f t="shared" si="119"/>
        <v>7401.4336917562723</v>
      </c>
      <c r="AC166" s="106">
        <f t="shared" si="120"/>
        <v>2.4230293025175405</v>
      </c>
      <c r="AP166" s="18">
        <v>58.59</v>
      </c>
      <c r="AQ166" s="19">
        <v>7269</v>
      </c>
      <c r="AR166" s="18">
        <v>17</v>
      </c>
      <c r="AS166" s="19">
        <v>1869</v>
      </c>
      <c r="AT166" s="19">
        <v>44660</v>
      </c>
    </row>
    <row r="167" spans="1:46" x14ac:dyDescent="0.25">
      <c r="A167" s="90" t="s">
        <v>33</v>
      </c>
      <c r="B167" s="560"/>
      <c r="C167" s="27">
        <v>19.88</v>
      </c>
      <c r="D167" s="386">
        <v>2472</v>
      </c>
      <c r="E167" s="16">
        <f t="shared" si="109"/>
        <v>124.34607645875252</v>
      </c>
      <c r="F167" s="17">
        <f t="shared" si="110"/>
        <v>3</v>
      </c>
      <c r="G167" s="18">
        <v>59.64</v>
      </c>
      <c r="H167" s="19">
        <v>7416</v>
      </c>
      <c r="I167" s="18">
        <v>15</v>
      </c>
      <c r="J167" s="19">
        <v>1763</v>
      </c>
      <c r="K167" s="19">
        <v>44570</v>
      </c>
      <c r="L167" s="263">
        <v>42530</v>
      </c>
      <c r="M167" s="20" t="s">
        <v>8</v>
      </c>
      <c r="N167" s="21">
        <f t="shared" si="111"/>
        <v>4.2064662507090187</v>
      </c>
      <c r="O167" s="22">
        <f t="shared" si="112"/>
        <v>25.280771412365286</v>
      </c>
      <c r="P167" s="23">
        <f t="shared" si="113"/>
        <v>2241.9517102615696</v>
      </c>
      <c r="Q167" s="100">
        <f t="shared" si="114"/>
        <v>0.7131877022653722</v>
      </c>
      <c r="R167" s="17">
        <f t="shared" si="115"/>
        <v>14</v>
      </c>
      <c r="S167" s="24">
        <f t="shared" si="116"/>
        <v>278.32</v>
      </c>
      <c r="T167" s="25">
        <f t="shared" si="116"/>
        <v>34608</v>
      </c>
      <c r="U167" s="24">
        <f t="shared" si="116"/>
        <v>70</v>
      </c>
      <c r="V167" s="25">
        <f t="shared" si="116"/>
        <v>5972</v>
      </c>
      <c r="W167" s="25">
        <f t="shared" si="116"/>
        <v>150680</v>
      </c>
      <c r="X167" s="72">
        <f t="shared" si="116"/>
        <v>143830</v>
      </c>
      <c r="Y167" s="20" t="s">
        <v>8</v>
      </c>
      <c r="Z167" s="21">
        <f t="shared" si="117"/>
        <v>5.7950435365036839</v>
      </c>
      <c r="AA167" s="22">
        <f t="shared" si="118"/>
        <v>25.23107836570663</v>
      </c>
      <c r="AB167" s="103">
        <f t="shared" si="119"/>
        <v>7579.4768611670024</v>
      </c>
      <c r="AC167" s="106">
        <f t="shared" si="120"/>
        <v>2.4158576051779934</v>
      </c>
      <c r="AP167" s="18">
        <v>59.64</v>
      </c>
      <c r="AQ167" s="19">
        <v>7416</v>
      </c>
      <c r="AR167" s="18">
        <v>15</v>
      </c>
      <c r="AS167" s="19">
        <v>1763</v>
      </c>
      <c r="AT167" s="19">
        <v>44290</v>
      </c>
    </row>
    <row r="168" spans="1:46" x14ac:dyDescent="0.25">
      <c r="A168" s="90" t="s">
        <v>34</v>
      </c>
      <c r="B168" s="560"/>
      <c r="C168" s="27">
        <v>19.899999999999999</v>
      </c>
      <c r="D168" s="386">
        <v>2484</v>
      </c>
      <c r="E168" s="16">
        <f t="shared" si="109"/>
        <v>124.82412060301509</v>
      </c>
      <c r="F168" s="17">
        <f t="shared" si="110"/>
        <v>2.8994974874371864</v>
      </c>
      <c r="G168" s="18">
        <v>57.7</v>
      </c>
      <c r="H168" s="19">
        <v>7202</v>
      </c>
      <c r="I168" s="18">
        <v>18</v>
      </c>
      <c r="J168" s="19">
        <v>2302</v>
      </c>
      <c r="K168" s="19">
        <v>57510</v>
      </c>
      <c r="L168" s="136">
        <v>54870</v>
      </c>
      <c r="M168" s="20" t="s">
        <v>8</v>
      </c>
      <c r="N168" s="21">
        <f t="shared" si="111"/>
        <v>3.1285838401390094</v>
      </c>
      <c r="O168" s="22">
        <f t="shared" si="112"/>
        <v>24.98262380538662</v>
      </c>
      <c r="P168" s="23">
        <f t="shared" si="113"/>
        <v>2889.9497487437188</v>
      </c>
      <c r="Q168" s="100">
        <f t="shared" si="114"/>
        <v>0.92673107890499196</v>
      </c>
      <c r="R168" s="17">
        <f t="shared" si="115"/>
        <v>13.899497487437186</v>
      </c>
      <c r="S168" s="24">
        <f t="shared" si="116"/>
        <v>276.59999999999997</v>
      </c>
      <c r="T168" s="25">
        <f t="shared" si="116"/>
        <v>34526</v>
      </c>
      <c r="U168" s="24">
        <f t="shared" si="116"/>
        <v>71</v>
      </c>
      <c r="V168" s="25">
        <f t="shared" si="116"/>
        <v>6718</v>
      </c>
      <c r="W168" s="25">
        <f t="shared" si="116"/>
        <v>169080</v>
      </c>
      <c r="X168" s="72">
        <f t="shared" si="116"/>
        <v>161340</v>
      </c>
      <c r="Y168" s="20" t="s">
        <v>8</v>
      </c>
      <c r="Z168" s="21">
        <f t="shared" si="117"/>
        <v>5.1393271807085439</v>
      </c>
      <c r="AA168" s="22">
        <f t="shared" si="118"/>
        <v>25.168204822863949</v>
      </c>
      <c r="AB168" s="103">
        <f t="shared" si="119"/>
        <v>8496.4824120603025</v>
      </c>
      <c r="AC168" s="106">
        <f t="shared" si="120"/>
        <v>2.7045088566827697</v>
      </c>
      <c r="AP168" s="18">
        <v>57.7</v>
      </c>
      <c r="AQ168" s="19">
        <v>7202</v>
      </c>
      <c r="AR168" s="18">
        <v>18</v>
      </c>
      <c r="AS168" s="19">
        <v>2302</v>
      </c>
      <c r="AT168" s="19">
        <v>57140</v>
      </c>
    </row>
    <row r="169" spans="1:46" x14ac:dyDescent="0.25">
      <c r="A169" s="90" t="s">
        <v>35</v>
      </c>
      <c r="B169" s="560"/>
      <c r="C169" s="27">
        <v>16.489999999999998</v>
      </c>
      <c r="D169" s="386">
        <v>2171</v>
      </c>
      <c r="E169" s="16">
        <f t="shared" si="109"/>
        <v>131.65554881746513</v>
      </c>
      <c r="F169" s="17">
        <f t="shared" si="110"/>
        <v>2</v>
      </c>
      <c r="G169" s="18">
        <v>32.979999999999997</v>
      </c>
      <c r="H169" s="19">
        <v>4342</v>
      </c>
      <c r="I169" s="18">
        <v>11</v>
      </c>
      <c r="J169" s="19">
        <v>1269</v>
      </c>
      <c r="K169" s="19">
        <v>33030</v>
      </c>
      <c r="L169" s="136">
        <v>31520</v>
      </c>
      <c r="M169" s="20" t="s">
        <v>8</v>
      </c>
      <c r="N169" s="21">
        <f t="shared" si="111"/>
        <v>3.4215918045705278</v>
      </c>
      <c r="O169" s="22">
        <f t="shared" si="112"/>
        <v>26.028368794326241</v>
      </c>
      <c r="P169" s="23">
        <f t="shared" si="113"/>
        <v>2003.0321406913283</v>
      </c>
      <c r="Q169" s="100">
        <f t="shared" si="114"/>
        <v>0.58452326116996778</v>
      </c>
      <c r="R169" s="17">
        <f t="shared" si="115"/>
        <v>14</v>
      </c>
      <c r="S169" s="24">
        <f t="shared" si="116"/>
        <v>230.85999999999999</v>
      </c>
      <c r="T169" s="25">
        <f t="shared" si="116"/>
        <v>30394</v>
      </c>
      <c r="U169" s="24">
        <f t="shared" si="116"/>
        <v>57</v>
      </c>
      <c r="V169" s="25">
        <f t="shared" si="116"/>
        <v>5107</v>
      </c>
      <c r="W169" s="25">
        <f t="shared" si="116"/>
        <v>133200</v>
      </c>
      <c r="X169" s="72">
        <f t="shared" si="116"/>
        <v>127280</v>
      </c>
      <c r="Y169" s="20" t="s">
        <v>8</v>
      </c>
      <c r="Z169" s="21">
        <f t="shared" si="117"/>
        <v>5.9514392010965338</v>
      </c>
      <c r="AA169" s="22">
        <f t="shared" si="118"/>
        <v>26.081848443313099</v>
      </c>
      <c r="AB169" s="103">
        <f t="shared" si="119"/>
        <v>8077.6228016979994</v>
      </c>
      <c r="AC169" s="106">
        <f t="shared" si="120"/>
        <v>2.352372178719484</v>
      </c>
      <c r="AP169" s="18">
        <v>32.979999999999997</v>
      </c>
      <c r="AQ169" s="19">
        <v>4342</v>
      </c>
      <c r="AR169" s="18">
        <v>11</v>
      </c>
      <c r="AS169" s="19">
        <v>1269</v>
      </c>
      <c r="AT169" s="19">
        <v>32820</v>
      </c>
    </row>
    <row r="170" spans="1:46" x14ac:dyDescent="0.25">
      <c r="A170" s="90" t="s">
        <v>36</v>
      </c>
      <c r="B170" s="560"/>
      <c r="C170" s="27">
        <v>19.05</v>
      </c>
      <c r="D170" s="386">
        <v>2489</v>
      </c>
      <c r="E170" s="16">
        <f t="shared" si="109"/>
        <v>130.65616797900262</v>
      </c>
      <c r="F170" s="17">
        <f t="shared" si="110"/>
        <v>2</v>
      </c>
      <c r="G170" s="18">
        <v>38.1</v>
      </c>
      <c r="H170" s="19">
        <v>4978</v>
      </c>
      <c r="I170" s="18">
        <v>16</v>
      </c>
      <c r="J170" s="19">
        <v>1946</v>
      </c>
      <c r="K170" s="19">
        <v>49880</v>
      </c>
      <c r="L170" s="136">
        <v>47590</v>
      </c>
      <c r="M170" s="20" t="s">
        <v>8</v>
      </c>
      <c r="N170" s="21">
        <f t="shared" si="111"/>
        <v>2.5580678314491263</v>
      </c>
      <c r="O170" s="22">
        <f t="shared" si="112"/>
        <v>25.632065775950668</v>
      </c>
      <c r="P170" s="23">
        <f t="shared" si="113"/>
        <v>2618.3727034120734</v>
      </c>
      <c r="Q170" s="100">
        <f t="shared" si="114"/>
        <v>0.78184009642426677</v>
      </c>
      <c r="R170" s="17">
        <f t="shared" si="115"/>
        <v>14.000000000000002</v>
      </c>
      <c r="S170" s="24">
        <f t="shared" si="116"/>
        <v>266.70000000000005</v>
      </c>
      <c r="T170" s="25">
        <f t="shared" si="116"/>
        <v>34846</v>
      </c>
      <c r="U170" s="24">
        <f t="shared" si="116"/>
        <v>73</v>
      </c>
      <c r="V170" s="25">
        <f t="shared" si="116"/>
        <v>6172</v>
      </c>
      <c r="W170" s="25">
        <f t="shared" si="116"/>
        <v>158390</v>
      </c>
      <c r="X170" s="72">
        <f t="shared" si="116"/>
        <v>151280</v>
      </c>
      <c r="Y170" s="20" t="s">
        <v>8</v>
      </c>
      <c r="Z170" s="21">
        <f t="shared" si="117"/>
        <v>5.645819831497084</v>
      </c>
      <c r="AA170" s="22">
        <f t="shared" si="118"/>
        <v>25.662670123136746</v>
      </c>
      <c r="AB170" s="103">
        <f t="shared" si="119"/>
        <v>8314.4356955380572</v>
      </c>
      <c r="AC170" s="106">
        <f t="shared" si="120"/>
        <v>2.4797107271996786</v>
      </c>
      <c r="AP170" s="18">
        <v>38.1</v>
      </c>
      <c r="AQ170" s="19">
        <v>4978</v>
      </c>
      <c r="AR170" s="18">
        <v>16</v>
      </c>
      <c r="AS170" s="19">
        <v>1946</v>
      </c>
      <c r="AT170" s="19">
        <v>49560</v>
      </c>
    </row>
    <row r="171" spans="1:46" x14ac:dyDescent="0.25">
      <c r="A171" s="90" t="s">
        <v>37</v>
      </c>
      <c r="B171" s="560"/>
      <c r="C171" s="27">
        <v>20.239999999999998</v>
      </c>
      <c r="D171" s="386">
        <v>2519</v>
      </c>
      <c r="E171" s="16">
        <f t="shared" si="109"/>
        <v>124.45652173913045</v>
      </c>
      <c r="F171" s="17">
        <f t="shared" si="110"/>
        <v>2</v>
      </c>
      <c r="G171" s="18">
        <v>40.479999999999997</v>
      </c>
      <c r="H171" s="19">
        <v>5038</v>
      </c>
      <c r="I171" s="18">
        <v>16</v>
      </c>
      <c r="J171" s="19">
        <v>1515</v>
      </c>
      <c r="K171" s="19">
        <v>38670</v>
      </c>
      <c r="L171" s="136">
        <v>36900</v>
      </c>
      <c r="M171" s="20" t="s">
        <v>8</v>
      </c>
      <c r="N171" s="21">
        <f t="shared" si="111"/>
        <v>3.3254125412541256</v>
      </c>
      <c r="O171" s="22">
        <f t="shared" si="112"/>
        <v>25.524752475247524</v>
      </c>
      <c r="P171" s="23">
        <f t="shared" si="113"/>
        <v>1910.5731225296445</v>
      </c>
      <c r="Q171" s="100">
        <f t="shared" si="114"/>
        <v>0.6014291385470425</v>
      </c>
      <c r="R171" s="17">
        <f t="shared" si="115"/>
        <v>14.000000000000002</v>
      </c>
      <c r="S171" s="24">
        <f t="shared" si="116"/>
        <v>283.36</v>
      </c>
      <c r="T171" s="25">
        <f t="shared" si="116"/>
        <v>35266</v>
      </c>
      <c r="U171" s="24">
        <f t="shared" si="116"/>
        <v>78</v>
      </c>
      <c r="V171" s="25">
        <f t="shared" si="116"/>
        <v>5685</v>
      </c>
      <c r="W171" s="25">
        <f t="shared" si="116"/>
        <v>145080</v>
      </c>
      <c r="X171" s="72">
        <f t="shared" si="116"/>
        <v>138580</v>
      </c>
      <c r="Y171" s="20" t="s">
        <v>8</v>
      </c>
      <c r="Z171" s="21">
        <f t="shared" si="117"/>
        <v>6.2033421284080914</v>
      </c>
      <c r="AA171" s="22">
        <f t="shared" si="118"/>
        <v>25.519788918205805</v>
      </c>
      <c r="AB171" s="103">
        <f t="shared" si="119"/>
        <v>7167.9841897233209</v>
      </c>
      <c r="AC171" s="106">
        <f t="shared" si="120"/>
        <v>2.256847955537912</v>
      </c>
      <c r="AP171" s="18">
        <v>40.479999999999997</v>
      </c>
      <c r="AQ171" s="19">
        <v>5038</v>
      </c>
      <c r="AR171" s="18">
        <v>16</v>
      </c>
      <c r="AS171" s="19">
        <v>1515</v>
      </c>
      <c r="AT171" s="19">
        <v>38420</v>
      </c>
    </row>
    <row r="172" spans="1:46" x14ac:dyDescent="0.25">
      <c r="A172" s="90" t="s">
        <v>18</v>
      </c>
      <c r="B172" s="560"/>
      <c r="C172" s="27">
        <v>15.47</v>
      </c>
      <c r="D172" s="386">
        <v>1640</v>
      </c>
      <c r="E172" s="16">
        <f t="shared" si="109"/>
        <v>106.01163542340012</v>
      </c>
      <c r="F172" s="17">
        <f t="shared" si="110"/>
        <v>2.9999999999999996</v>
      </c>
      <c r="G172" s="18">
        <v>46.41</v>
      </c>
      <c r="H172" s="19">
        <v>4920</v>
      </c>
      <c r="I172" s="18">
        <v>12</v>
      </c>
      <c r="J172" s="19">
        <v>1054</v>
      </c>
      <c r="K172" s="19">
        <v>25020</v>
      </c>
      <c r="L172" s="136">
        <v>23870</v>
      </c>
      <c r="M172" s="20" t="s">
        <v>8</v>
      </c>
      <c r="N172" s="21">
        <f t="shared" si="111"/>
        <v>4.6679316888045541</v>
      </c>
      <c r="O172" s="22">
        <f t="shared" si="112"/>
        <v>23.738140417457306</v>
      </c>
      <c r="P172" s="23">
        <f t="shared" si="113"/>
        <v>1617.3238526179703</v>
      </c>
      <c r="Q172" s="100">
        <f t="shared" si="114"/>
        <v>0.64268292682926831</v>
      </c>
      <c r="R172" s="17">
        <f t="shared" si="115"/>
        <v>13.999999999999998</v>
      </c>
      <c r="S172" s="24">
        <f t="shared" si="116"/>
        <v>216.57999999999998</v>
      </c>
      <c r="T172" s="25">
        <f t="shared" si="116"/>
        <v>22960</v>
      </c>
      <c r="U172" s="24">
        <f t="shared" si="116"/>
        <v>58</v>
      </c>
      <c r="V172" s="25">
        <f t="shared" si="116"/>
        <v>3990</v>
      </c>
      <c r="W172" s="25">
        <f t="shared" si="116"/>
        <v>96590</v>
      </c>
      <c r="X172" s="72">
        <f t="shared" si="116"/>
        <v>92300</v>
      </c>
      <c r="Y172" s="20" t="s">
        <v>8</v>
      </c>
      <c r="Z172" s="21">
        <f t="shared" si="117"/>
        <v>5.7543859649122808</v>
      </c>
      <c r="AA172" s="22">
        <f t="shared" si="118"/>
        <v>24.208020050125313</v>
      </c>
      <c r="AB172" s="103">
        <f t="shared" si="119"/>
        <v>6243.6974789915967</v>
      </c>
      <c r="AC172" s="106">
        <f t="shared" si="120"/>
        <v>2.4329268292682928</v>
      </c>
      <c r="AP172" s="18">
        <v>46.41</v>
      </c>
      <c r="AQ172" s="19">
        <v>4920</v>
      </c>
      <c r="AR172" s="18">
        <v>12</v>
      </c>
      <c r="AS172" s="19">
        <v>1054</v>
      </c>
      <c r="AT172" s="19">
        <v>24860</v>
      </c>
    </row>
    <row r="173" spans="1:46" x14ac:dyDescent="0.25">
      <c r="A173" s="90" t="s">
        <v>38</v>
      </c>
      <c r="B173" s="560"/>
      <c r="C173" s="27">
        <v>20.6</v>
      </c>
      <c r="D173" s="386">
        <v>2626</v>
      </c>
      <c r="E173" s="16">
        <f t="shared" si="109"/>
        <v>127.47572815533979</v>
      </c>
      <c r="F173" s="17">
        <f t="shared" si="110"/>
        <v>2</v>
      </c>
      <c r="G173" s="18">
        <v>41.2</v>
      </c>
      <c r="H173" s="19">
        <v>5252</v>
      </c>
      <c r="I173" s="18">
        <v>15</v>
      </c>
      <c r="J173" s="19">
        <v>1709</v>
      </c>
      <c r="K173" s="19">
        <v>43820</v>
      </c>
      <c r="L173" s="136">
        <v>41810</v>
      </c>
      <c r="M173" s="20" t="s">
        <v>8</v>
      </c>
      <c r="N173" s="21">
        <f t="shared" si="111"/>
        <v>3.0731421884142773</v>
      </c>
      <c r="O173" s="22">
        <f t="shared" si="112"/>
        <v>25.640725570509069</v>
      </c>
      <c r="P173" s="23">
        <f t="shared" si="113"/>
        <v>2127.1844660194174</v>
      </c>
      <c r="Q173" s="100">
        <f t="shared" si="114"/>
        <v>0.65079969535415083</v>
      </c>
      <c r="R173" s="17">
        <f t="shared" si="115"/>
        <v>14</v>
      </c>
      <c r="S173" s="24">
        <f t="shared" si="116"/>
        <v>288.40000000000003</v>
      </c>
      <c r="T173" s="25">
        <f t="shared" si="116"/>
        <v>36764</v>
      </c>
      <c r="U173" s="24">
        <f t="shared" si="116"/>
        <v>68</v>
      </c>
      <c r="V173" s="25">
        <f t="shared" si="116"/>
        <v>6838</v>
      </c>
      <c r="W173" s="25">
        <f t="shared" si="116"/>
        <v>175040</v>
      </c>
      <c r="X173" s="72">
        <f t="shared" si="116"/>
        <v>167190</v>
      </c>
      <c r="Y173" s="20" t="s">
        <v>8</v>
      </c>
      <c r="Z173" s="21">
        <f t="shared" si="117"/>
        <v>5.3764258555133084</v>
      </c>
      <c r="AA173" s="22">
        <f t="shared" si="118"/>
        <v>25.598128107633812</v>
      </c>
      <c r="AB173" s="103">
        <f t="shared" si="119"/>
        <v>8497.0873786407756</v>
      </c>
      <c r="AC173" s="106">
        <f t="shared" si="120"/>
        <v>2.6039603960396041</v>
      </c>
      <c r="AP173" s="18">
        <v>41.2</v>
      </c>
      <c r="AQ173" s="19">
        <v>5252</v>
      </c>
      <c r="AR173" s="18">
        <v>15</v>
      </c>
      <c r="AS173" s="19">
        <v>1709</v>
      </c>
      <c r="AT173" s="19">
        <v>43540</v>
      </c>
    </row>
    <row r="174" spans="1:46" x14ac:dyDescent="0.25">
      <c r="A174" s="90" t="s">
        <v>39</v>
      </c>
      <c r="B174" s="560"/>
      <c r="C174" s="27">
        <v>17.48</v>
      </c>
      <c r="D174" s="386">
        <v>2303</v>
      </c>
      <c r="E174" s="16">
        <f t="shared" si="109"/>
        <v>131.75057208237985</v>
      </c>
      <c r="F174" s="17">
        <f t="shared" si="110"/>
        <v>2</v>
      </c>
      <c r="G174" s="18">
        <v>34.96</v>
      </c>
      <c r="H174" s="19">
        <v>4606</v>
      </c>
      <c r="I174" s="18">
        <v>15</v>
      </c>
      <c r="J174" s="19">
        <v>1379</v>
      </c>
      <c r="K174" s="19">
        <v>35000</v>
      </c>
      <c r="L174" s="136">
        <v>33390</v>
      </c>
      <c r="M174" s="20" t="s">
        <v>8</v>
      </c>
      <c r="N174" s="21">
        <f t="shared" si="111"/>
        <v>3.3401015228426396</v>
      </c>
      <c r="O174" s="22">
        <f t="shared" si="112"/>
        <v>25.380710659898476</v>
      </c>
      <c r="P174" s="23">
        <f t="shared" si="113"/>
        <v>2002.2883295194508</v>
      </c>
      <c r="Q174" s="100">
        <f t="shared" si="114"/>
        <v>0.59878419452887544</v>
      </c>
      <c r="R174" s="17">
        <f t="shared" si="115"/>
        <v>14.011441647597255</v>
      </c>
      <c r="S174" s="24">
        <f t="shared" si="116"/>
        <v>244.92000000000004</v>
      </c>
      <c r="T174" s="25">
        <f t="shared" si="116"/>
        <v>32242</v>
      </c>
      <c r="U174" s="24">
        <f t="shared" si="116"/>
        <v>71</v>
      </c>
      <c r="V174" s="25">
        <f t="shared" si="116"/>
        <v>5321</v>
      </c>
      <c r="W174" s="25">
        <f t="shared" si="116"/>
        <v>136170</v>
      </c>
      <c r="X174" s="72">
        <f t="shared" si="116"/>
        <v>130130</v>
      </c>
      <c r="Y174" s="20" t="s">
        <v>8</v>
      </c>
      <c r="Z174" s="21">
        <f t="shared" si="117"/>
        <v>6.0593873332080435</v>
      </c>
      <c r="AA174" s="22">
        <f t="shared" si="118"/>
        <v>25.59105431309904</v>
      </c>
      <c r="AB174" s="103">
        <f t="shared" si="119"/>
        <v>7790.0457665903887</v>
      </c>
      <c r="AC174" s="106">
        <f t="shared" si="120"/>
        <v>2.3104646113764655</v>
      </c>
      <c r="AP174" s="18">
        <v>34.96</v>
      </c>
      <c r="AQ174" s="19">
        <v>4606</v>
      </c>
      <c r="AR174" s="18">
        <v>15</v>
      </c>
      <c r="AS174" s="19">
        <v>1379</v>
      </c>
      <c r="AT174" s="19">
        <v>34780</v>
      </c>
    </row>
    <row r="175" spans="1:46" x14ac:dyDescent="0.25">
      <c r="A175" s="90" t="s">
        <v>40</v>
      </c>
      <c r="B175" s="560"/>
      <c r="C175" s="27">
        <v>12.81</v>
      </c>
      <c r="D175" s="386">
        <v>1641</v>
      </c>
      <c r="E175" s="16">
        <f t="shared" si="109"/>
        <v>128.10304449648712</v>
      </c>
      <c r="F175" s="17">
        <f t="shared" si="110"/>
        <v>3</v>
      </c>
      <c r="G175" s="18">
        <v>38.43</v>
      </c>
      <c r="H175" s="19">
        <v>4923</v>
      </c>
      <c r="I175" s="18">
        <v>10</v>
      </c>
      <c r="J175" s="19">
        <v>939</v>
      </c>
      <c r="K175" s="19">
        <v>21810</v>
      </c>
      <c r="L175" s="136">
        <v>20810</v>
      </c>
      <c r="M175" s="20" t="s">
        <v>8</v>
      </c>
      <c r="N175" s="21">
        <f t="shared" si="111"/>
        <v>5.2428115015974441</v>
      </c>
      <c r="O175" s="22">
        <f t="shared" si="112"/>
        <v>23.226837060702877</v>
      </c>
      <c r="P175" s="23">
        <f t="shared" si="113"/>
        <v>1702.576112412178</v>
      </c>
      <c r="Q175" s="100">
        <f t="shared" si="114"/>
        <v>0.57221206581352835</v>
      </c>
      <c r="R175" s="17">
        <f t="shared" si="115"/>
        <v>14</v>
      </c>
      <c r="S175" s="24">
        <f t="shared" si="116"/>
        <v>179.34</v>
      </c>
      <c r="T175" s="25">
        <f t="shared" si="116"/>
        <v>22974</v>
      </c>
      <c r="U175" s="24">
        <f t="shared" si="116"/>
        <v>40</v>
      </c>
      <c r="V175" s="25">
        <f t="shared" si="116"/>
        <v>3316</v>
      </c>
      <c r="W175" s="25">
        <f t="shared" si="116"/>
        <v>77770</v>
      </c>
      <c r="X175" s="72">
        <f t="shared" si="116"/>
        <v>74320</v>
      </c>
      <c r="Y175" s="20" t="s">
        <v>8</v>
      </c>
      <c r="Z175" s="21">
        <f t="shared" si="117"/>
        <v>6.9282267792521113</v>
      </c>
      <c r="AA175" s="22">
        <f t="shared" si="118"/>
        <v>23.452955367913148</v>
      </c>
      <c r="AB175" s="195">
        <f t="shared" si="119"/>
        <v>6071.0382513661198</v>
      </c>
      <c r="AC175" s="106">
        <f t="shared" si="120"/>
        <v>2.0207190737355272</v>
      </c>
      <c r="AP175" s="18">
        <v>38.43</v>
      </c>
      <c r="AQ175" s="19">
        <v>4923</v>
      </c>
      <c r="AR175" s="18">
        <v>10</v>
      </c>
      <c r="AS175" s="19">
        <v>939</v>
      </c>
      <c r="AT175" s="19">
        <v>21670</v>
      </c>
    </row>
    <row r="176" spans="1:46" x14ac:dyDescent="0.25">
      <c r="A176" s="91" t="s">
        <v>41</v>
      </c>
      <c r="B176" s="561"/>
      <c r="C176" s="54">
        <v>2.2200000000000002</v>
      </c>
      <c r="D176" s="389">
        <v>277</v>
      </c>
      <c r="E176" s="11">
        <f t="shared" si="109"/>
        <v>124.77477477477477</v>
      </c>
      <c r="F176" s="7">
        <f t="shared" si="110"/>
        <v>3</v>
      </c>
      <c r="G176" s="6">
        <v>6.66</v>
      </c>
      <c r="H176" s="5">
        <v>831</v>
      </c>
      <c r="I176" s="6">
        <v>3</v>
      </c>
      <c r="J176" s="5">
        <v>230</v>
      </c>
      <c r="K176" s="5">
        <v>5860</v>
      </c>
      <c r="L176" s="137">
        <v>5590</v>
      </c>
      <c r="M176" s="131" t="s">
        <v>8</v>
      </c>
      <c r="N176" s="60">
        <f t="shared" si="111"/>
        <v>3.6130434782608694</v>
      </c>
      <c r="O176" s="61">
        <f t="shared" si="112"/>
        <v>25.478260869565219</v>
      </c>
      <c r="P176" s="62">
        <f t="shared" si="113"/>
        <v>2639.6396396396394</v>
      </c>
      <c r="Q176" s="120">
        <f t="shared" si="114"/>
        <v>0.83032490974729245</v>
      </c>
      <c r="R176" s="17">
        <f t="shared" si="115"/>
        <v>13.999999999999998</v>
      </c>
      <c r="S176" s="24">
        <f t="shared" ref="S176:X177" si="121">G176+S125</f>
        <v>31.08</v>
      </c>
      <c r="T176" s="25">
        <f t="shared" si="121"/>
        <v>3878</v>
      </c>
      <c r="U176" s="24">
        <f t="shared" si="121"/>
        <v>14</v>
      </c>
      <c r="V176" s="25">
        <f t="shared" si="121"/>
        <v>851</v>
      </c>
      <c r="W176" s="25">
        <f t="shared" si="121"/>
        <v>21390</v>
      </c>
      <c r="X176" s="72">
        <f t="shared" si="121"/>
        <v>20440</v>
      </c>
      <c r="Y176" s="131" t="s">
        <v>8</v>
      </c>
      <c r="Z176" s="21">
        <f t="shared" si="117"/>
        <v>4.5569917743830786</v>
      </c>
      <c r="AA176" s="22">
        <f t="shared" si="118"/>
        <v>25.135135135135137</v>
      </c>
      <c r="AB176" s="103">
        <f t="shared" si="119"/>
        <v>9635.135135135135</v>
      </c>
      <c r="AC176" s="106">
        <f t="shared" si="120"/>
        <v>3.0722021660649821</v>
      </c>
      <c r="AP176" s="6">
        <v>6.66</v>
      </c>
      <c r="AQ176" s="5">
        <v>831</v>
      </c>
      <c r="AR176" s="6">
        <v>3</v>
      </c>
      <c r="AS176" s="5">
        <v>230</v>
      </c>
      <c r="AT176" s="5">
        <v>5820</v>
      </c>
    </row>
    <row r="177" spans="1:47" x14ac:dyDescent="0.25">
      <c r="A177" s="92" t="s">
        <v>24</v>
      </c>
      <c r="B177" s="44"/>
      <c r="C177" s="45">
        <f t="shared" ref="C177:D177" si="122">SUM(C160:C176)</f>
        <v>285.72000000000003</v>
      </c>
      <c r="D177" s="393">
        <f t="shared" si="122"/>
        <v>35846</v>
      </c>
      <c r="E177" s="130">
        <f t="shared" si="109"/>
        <v>125.45849083018338</v>
      </c>
      <c r="F177" s="73"/>
      <c r="G177" s="98">
        <f t="shared" ref="G177:L177" si="123">SUM(G160:G176)</f>
        <v>721.79</v>
      </c>
      <c r="H177" s="99">
        <f t="shared" si="123"/>
        <v>90115</v>
      </c>
      <c r="I177" s="98">
        <f t="shared" si="123"/>
        <v>234</v>
      </c>
      <c r="J177" s="99">
        <f t="shared" si="123"/>
        <v>24211</v>
      </c>
      <c r="K177" s="99">
        <f t="shared" si="123"/>
        <v>603080</v>
      </c>
      <c r="L177" s="46">
        <f t="shared" si="123"/>
        <v>575410</v>
      </c>
      <c r="M177" s="74" t="s">
        <v>8</v>
      </c>
      <c r="N177" s="75">
        <f t="shared" si="111"/>
        <v>3.7220684812688449</v>
      </c>
      <c r="O177" s="76">
        <f t="shared" si="112"/>
        <v>24.909338730329189</v>
      </c>
      <c r="P177" s="77">
        <f t="shared" si="113"/>
        <v>2110.7377852442951</v>
      </c>
      <c r="Q177" s="101">
        <f>J177/D177</f>
        <v>0.67541706187580208</v>
      </c>
      <c r="R177" s="73"/>
      <c r="S177" s="45">
        <f t="shared" ref="S177:W177" si="124">SUM(S160:S176)</f>
        <v>3958.7700000000004</v>
      </c>
      <c r="T177" s="46">
        <f t="shared" si="124"/>
        <v>496416</v>
      </c>
      <c r="U177" s="45">
        <f t="shared" si="124"/>
        <v>1041</v>
      </c>
      <c r="V177" s="46">
        <f t="shared" si="124"/>
        <v>84231</v>
      </c>
      <c r="W177" s="46">
        <f t="shared" si="124"/>
        <v>2105430</v>
      </c>
      <c r="X177" s="72">
        <f t="shared" si="121"/>
        <v>2010630</v>
      </c>
      <c r="Y177" s="129" t="s">
        <v>8</v>
      </c>
      <c r="Z177" s="75">
        <f t="shared" si="117"/>
        <v>5.8935071410763262</v>
      </c>
      <c r="AA177" s="76">
        <f t="shared" si="118"/>
        <v>24.995904120810629</v>
      </c>
      <c r="AB177" s="112">
        <f t="shared" si="119"/>
        <v>7368.8576228475422</v>
      </c>
      <c r="AC177" s="107">
        <f>V177/D177</f>
        <v>2.3498019304803885</v>
      </c>
      <c r="AP177" s="98">
        <f>SUM(AP160:AP176)</f>
        <v>721.79</v>
      </c>
      <c r="AQ177" s="99">
        <f>SUM(AQ160:AQ176)</f>
        <v>90115</v>
      </c>
      <c r="AR177" s="98">
        <f>SUM(AR160:AR176)</f>
        <v>234</v>
      </c>
      <c r="AS177" s="99">
        <f>SUM(AS160:AS176)</f>
        <v>24211</v>
      </c>
      <c r="AT177" s="99">
        <f>SUM(AT160:AT176)</f>
        <v>599250</v>
      </c>
    </row>
    <row r="178" spans="1:47" x14ac:dyDescent="0.25">
      <c r="A178" s="90" t="s">
        <v>42</v>
      </c>
      <c r="B178" s="562">
        <v>1998</v>
      </c>
      <c r="C178" s="27">
        <v>19.739999999999998</v>
      </c>
      <c r="D178" s="386">
        <v>2490</v>
      </c>
      <c r="E178" s="16">
        <f t="shared" si="109"/>
        <v>126.13981762917935</v>
      </c>
      <c r="F178" s="17">
        <f t="shared" ref="F178:F188" si="125">G178/C178</f>
        <v>2.6960486322188451</v>
      </c>
      <c r="G178" s="18">
        <v>53.22</v>
      </c>
      <c r="H178" s="19">
        <v>6713</v>
      </c>
      <c r="I178" s="18">
        <v>18</v>
      </c>
      <c r="J178" s="19">
        <v>2086</v>
      </c>
      <c r="K178" s="19">
        <v>53500</v>
      </c>
      <c r="L178" s="136">
        <v>51050</v>
      </c>
      <c r="M178" s="20" t="s">
        <v>8</v>
      </c>
      <c r="N178" s="21">
        <f t="shared" si="111"/>
        <v>3.2181208053691277</v>
      </c>
      <c r="O178" s="22">
        <f t="shared" si="112"/>
        <v>25.647171620325981</v>
      </c>
      <c r="P178" s="23">
        <f t="shared" si="113"/>
        <v>2710.2330293819659</v>
      </c>
      <c r="Q178" s="100">
        <f t="shared" ref="Q178:Q188" si="126">J178/D178</f>
        <v>0.83775100401606428</v>
      </c>
      <c r="R178" s="17">
        <f t="shared" ref="R178:R188" si="127">S178/C178</f>
        <v>13.696048632218847</v>
      </c>
      <c r="S178" s="24">
        <f t="shared" ref="S178:X189" si="128">G178+S127</f>
        <v>270.36</v>
      </c>
      <c r="T178" s="25">
        <f t="shared" si="128"/>
        <v>34103</v>
      </c>
      <c r="U178" s="24">
        <f t="shared" si="128"/>
        <v>69</v>
      </c>
      <c r="V178" s="25">
        <f t="shared" si="128"/>
        <v>6309</v>
      </c>
      <c r="W178" s="25">
        <f t="shared" si="128"/>
        <v>159780</v>
      </c>
      <c r="X178" s="72">
        <f t="shared" si="128"/>
        <v>152500</v>
      </c>
      <c r="Y178" s="20" t="s">
        <v>8</v>
      </c>
      <c r="Z178" s="21">
        <f t="shared" si="117"/>
        <v>5.4054525281344112</v>
      </c>
      <c r="AA178" s="22">
        <f t="shared" si="118"/>
        <v>25.325725154541132</v>
      </c>
      <c r="AB178" s="103">
        <f t="shared" si="119"/>
        <v>8094.2249240121591</v>
      </c>
      <c r="AC178" s="106">
        <f t="shared" ref="AC178:AC188" si="129">V178/D178</f>
        <v>2.5337349397590363</v>
      </c>
      <c r="AP178" s="18">
        <v>53.22</v>
      </c>
      <c r="AQ178" s="19">
        <v>6713</v>
      </c>
      <c r="AR178" s="18">
        <v>18</v>
      </c>
      <c r="AS178" s="19">
        <v>2086</v>
      </c>
      <c r="AT178" s="19">
        <v>53160</v>
      </c>
      <c r="AU178" s="5"/>
    </row>
    <row r="179" spans="1:47" x14ac:dyDescent="0.25">
      <c r="A179" s="89" t="s">
        <v>43</v>
      </c>
      <c r="B179" s="563"/>
      <c r="C179" s="78">
        <v>22.16</v>
      </c>
      <c r="D179" s="381">
        <v>2704</v>
      </c>
      <c r="E179" s="63">
        <f t="shared" si="109"/>
        <v>122.02166064981949</v>
      </c>
      <c r="F179" s="64">
        <f t="shared" si="125"/>
        <v>2</v>
      </c>
      <c r="G179" s="65">
        <v>44.32</v>
      </c>
      <c r="H179" s="66">
        <v>5408</v>
      </c>
      <c r="I179" s="65">
        <v>13</v>
      </c>
      <c r="J179" s="66">
        <v>1485</v>
      </c>
      <c r="K179" s="66">
        <v>35530</v>
      </c>
      <c r="L179" s="135">
        <v>33900</v>
      </c>
      <c r="M179" s="67" t="s">
        <v>8</v>
      </c>
      <c r="N179" s="68">
        <f t="shared" si="111"/>
        <v>3.641750841750842</v>
      </c>
      <c r="O179" s="69">
        <f t="shared" si="112"/>
        <v>23.925925925925927</v>
      </c>
      <c r="P179" s="70">
        <f t="shared" si="113"/>
        <v>1603.3393501805053</v>
      </c>
      <c r="Q179" s="100">
        <f t="shared" si="126"/>
        <v>0.54918639053254437</v>
      </c>
      <c r="R179" s="64">
        <f t="shared" si="127"/>
        <v>13.180505415162454</v>
      </c>
      <c r="S179" s="71">
        <f t="shared" si="128"/>
        <v>292.08</v>
      </c>
      <c r="T179" s="72">
        <f t="shared" si="128"/>
        <v>35658</v>
      </c>
      <c r="U179" s="71">
        <f t="shared" si="128"/>
        <v>74</v>
      </c>
      <c r="V179" s="72">
        <f t="shared" si="128"/>
        <v>6412</v>
      </c>
      <c r="W179" s="72">
        <f t="shared" si="128"/>
        <v>152560</v>
      </c>
      <c r="X179" s="72">
        <f t="shared" si="128"/>
        <v>145840</v>
      </c>
      <c r="Y179" s="67" t="s">
        <v>8</v>
      </c>
      <c r="Z179" s="21">
        <f t="shared" si="117"/>
        <v>5.5611353711790397</v>
      </c>
      <c r="AA179" s="22">
        <f t="shared" si="118"/>
        <v>23.79288833437305</v>
      </c>
      <c r="AB179" s="103">
        <f t="shared" si="119"/>
        <v>6884.4765342960291</v>
      </c>
      <c r="AC179" s="106">
        <f t="shared" si="129"/>
        <v>2.3713017751479288</v>
      </c>
      <c r="AP179" s="65">
        <v>44.32</v>
      </c>
      <c r="AQ179" s="66">
        <v>5408</v>
      </c>
      <c r="AR179" s="65">
        <v>13</v>
      </c>
      <c r="AS179" s="66">
        <v>1485</v>
      </c>
      <c r="AT179" s="66">
        <v>35300</v>
      </c>
      <c r="AU179" s="5"/>
    </row>
    <row r="180" spans="1:47" x14ac:dyDescent="0.25">
      <c r="A180" s="90" t="s">
        <v>44</v>
      </c>
      <c r="B180" s="563"/>
      <c r="C180" s="27">
        <v>13.09</v>
      </c>
      <c r="D180" s="386">
        <v>1517</v>
      </c>
      <c r="E180" s="16">
        <f t="shared" si="109"/>
        <v>115.88999236058059</v>
      </c>
      <c r="F180" s="17">
        <f t="shared" si="125"/>
        <v>2</v>
      </c>
      <c r="G180" s="18">
        <v>26.18</v>
      </c>
      <c r="H180" s="19">
        <v>3034</v>
      </c>
      <c r="I180" s="18">
        <v>9</v>
      </c>
      <c r="J180" s="19">
        <v>1015</v>
      </c>
      <c r="K180" s="19">
        <v>23940</v>
      </c>
      <c r="L180" s="136">
        <v>22840</v>
      </c>
      <c r="M180" s="20" t="s">
        <v>8</v>
      </c>
      <c r="N180" s="21">
        <f t="shared" si="111"/>
        <v>2.9891625615763546</v>
      </c>
      <c r="O180" s="22">
        <f t="shared" si="112"/>
        <v>23.586206896551722</v>
      </c>
      <c r="P180" s="23">
        <f t="shared" si="113"/>
        <v>1828.8770053475937</v>
      </c>
      <c r="Q180" s="100">
        <f t="shared" si="126"/>
        <v>0.66908371786420562</v>
      </c>
      <c r="R180" s="17">
        <f t="shared" si="127"/>
        <v>13.381970970206266</v>
      </c>
      <c r="S180" s="24">
        <f t="shared" si="128"/>
        <v>175.17000000000002</v>
      </c>
      <c r="T180" s="25">
        <f t="shared" si="128"/>
        <v>20305</v>
      </c>
      <c r="U180" s="24">
        <f t="shared" si="128"/>
        <v>45</v>
      </c>
      <c r="V180" s="25">
        <f t="shared" si="128"/>
        <v>4060</v>
      </c>
      <c r="W180" s="25">
        <f t="shared" si="128"/>
        <v>95790</v>
      </c>
      <c r="X180" s="72">
        <f t="shared" si="128"/>
        <v>91420</v>
      </c>
      <c r="Y180" s="20" t="s">
        <v>8</v>
      </c>
      <c r="Z180" s="21">
        <f t="shared" si="117"/>
        <v>5.0012315270935961</v>
      </c>
      <c r="AA180" s="22">
        <f t="shared" si="118"/>
        <v>23.593596059113299</v>
      </c>
      <c r="AB180" s="103">
        <f t="shared" si="119"/>
        <v>7317.7998472116124</v>
      </c>
      <c r="AC180" s="106">
        <f t="shared" si="129"/>
        <v>2.6763348714568225</v>
      </c>
      <c r="AP180" s="18">
        <v>26.18</v>
      </c>
      <c r="AQ180" s="19">
        <v>3034</v>
      </c>
      <c r="AR180" s="18">
        <v>9</v>
      </c>
      <c r="AS180" s="19">
        <v>1015</v>
      </c>
      <c r="AT180" s="19">
        <v>23790</v>
      </c>
      <c r="AU180" s="5"/>
    </row>
    <row r="181" spans="1:47" x14ac:dyDescent="0.25">
      <c r="A181" s="90" t="s">
        <v>45</v>
      </c>
      <c r="B181" s="563"/>
      <c r="C181" s="27">
        <v>16.28</v>
      </c>
      <c r="D181" s="386">
        <v>1976</v>
      </c>
      <c r="E181" s="16">
        <f t="shared" si="109"/>
        <v>121.37592137592137</v>
      </c>
      <c r="F181" s="17">
        <f t="shared" si="125"/>
        <v>2.4914004914004915</v>
      </c>
      <c r="G181" s="18">
        <v>40.56</v>
      </c>
      <c r="H181" s="19">
        <v>4915</v>
      </c>
      <c r="I181" s="18">
        <v>15</v>
      </c>
      <c r="J181" s="19">
        <v>1608</v>
      </c>
      <c r="K181" s="19">
        <v>41010</v>
      </c>
      <c r="L181" s="136">
        <v>39130</v>
      </c>
      <c r="M181" s="20" t="s">
        <v>8</v>
      </c>
      <c r="N181" s="21">
        <f t="shared" si="111"/>
        <v>3.0565920398009951</v>
      </c>
      <c r="O181" s="22">
        <f t="shared" si="112"/>
        <v>25.503731343283583</v>
      </c>
      <c r="P181" s="23">
        <f t="shared" si="113"/>
        <v>2519.0417690417689</v>
      </c>
      <c r="Q181" s="100">
        <f t="shared" si="126"/>
        <v>0.81376518218623484</v>
      </c>
      <c r="R181" s="17">
        <f t="shared" si="127"/>
        <v>14</v>
      </c>
      <c r="S181" s="24">
        <f t="shared" si="128"/>
        <v>227.92000000000002</v>
      </c>
      <c r="T181" s="25">
        <f t="shared" si="128"/>
        <v>27664</v>
      </c>
      <c r="U181" s="24">
        <f t="shared" si="128"/>
        <v>65</v>
      </c>
      <c r="V181" s="25">
        <f t="shared" si="128"/>
        <v>4915</v>
      </c>
      <c r="W181" s="25">
        <f t="shared" si="128"/>
        <v>123340</v>
      </c>
      <c r="X181" s="72">
        <f t="shared" si="128"/>
        <v>117800</v>
      </c>
      <c r="Y181" s="20" t="s">
        <v>8</v>
      </c>
      <c r="Z181" s="21">
        <f t="shared" si="117"/>
        <v>5.6284842319430313</v>
      </c>
      <c r="AA181" s="22">
        <f t="shared" si="118"/>
        <v>25.094608341810783</v>
      </c>
      <c r="AB181" s="103">
        <f t="shared" si="119"/>
        <v>7576.1670761670757</v>
      </c>
      <c r="AC181" s="106">
        <f t="shared" si="129"/>
        <v>2.4873481781376516</v>
      </c>
      <c r="AP181" s="18">
        <v>40.56</v>
      </c>
      <c r="AQ181" s="19">
        <v>4915</v>
      </c>
      <c r="AR181" s="18">
        <v>15</v>
      </c>
      <c r="AS181" s="19">
        <v>1608</v>
      </c>
      <c r="AT181" s="19">
        <v>40750</v>
      </c>
      <c r="AU181" s="137"/>
    </row>
    <row r="182" spans="1:47" x14ac:dyDescent="0.25">
      <c r="A182" s="90" t="s">
        <v>46</v>
      </c>
      <c r="B182" s="563"/>
      <c r="C182" s="27">
        <v>18.239999999999998</v>
      </c>
      <c r="D182" s="386">
        <v>2461</v>
      </c>
      <c r="E182" s="16">
        <f t="shared" si="109"/>
        <v>134.9232456140351</v>
      </c>
      <c r="F182" s="17">
        <f t="shared" si="125"/>
        <v>2</v>
      </c>
      <c r="G182" s="18">
        <v>36.479999999999997</v>
      </c>
      <c r="H182" s="19">
        <v>4922</v>
      </c>
      <c r="I182" s="18">
        <v>14</v>
      </c>
      <c r="J182" s="19">
        <v>1423</v>
      </c>
      <c r="K182" s="19">
        <v>37130</v>
      </c>
      <c r="L182" s="136">
        <v>35430</v>
      </c>
      <c r="M182" s="20" t="s">
        <v>8</v>
      </c>
      <c r="N182" s="21">
        <f t="shared" si="111"/>
        <v>3.4588896697118763</v>
      </c>
      <c r="O182" s="22">
        <f t="shared" si="112"/>
        <v>26.092761770906534</v>
      </c>
      <c r="P182" s="23">
        <f t="shared" si="113"/>
        <v>2035.6359649122808</v>
      </c>
      <c r="Q182" s="100">
        <f t="shared" si="126"/>
        <v>0.57822023567655423</v>
      </c>
      <c r="R182" s="17">
        <f t="shared" si="127"/>
        <v>13.191885964912281</v>
      </c>
      <c r="S182" s="24">
        <f t="shared" si="128"/>
        <v>240.61999999999998</v>
      </c>
      <c r="T182" s="25">
        <f t="shared" si="128"/>
        <v>32465</v>
      </c>
      <c r="U182" s="24">
        <f t="shared" si="128"/>
        <v>68</v>
      </c>
      <c r="V182" s="25">
        <f t="shared" si="128"/>
        <v>5236</v>
      </c>
      <c r="W182" s="25">
        <f t="shared" si="128"/>
        <v>136480</v>
      </c>
      <c r="X182" s="72">
        <f t="shared" si="128"/>
        <v>130490</v>
      </c>
      <c r="Y182" s="20" t="s">
        <v>8</v>
      </c>
      <c r="Z182" s="21">
        <f t="shared" si="117"/>
        <v>6.2003437738731852</v>
      </c>
      <c r="AA182" s="22">
        <f t="shared" si="118"/>
        <v>26.065699006875477</v>
      </c>
      <c r="AB182" s="103">
        <f t="shared" si="119"/>
        <v>7482.4561403508778</v>
      </c>
      <c r="AC182" s="106">
        <f t="shared" si="129"/>
        <v>2.1275904104022754</v>
      </c>
      <c r="AP182" s="18">
        <v>36.479999999999997</v>
      </c>
      <c r="AQ182" s="19">
        <v>4922</v>
      </c>
      <c r="AR182" s="18">
        <v>14</v>
      </c>
      <c r="AS182" s="19">
        <v>1423</v>
      </c>
      <c r="AT182" s="19">
        <v>36890</v>
      </c>
      <c r="AU182" s="137"/>
    </row>
    <row r="183" spans="1:47" x14ac:dyDescent="0.25">
      <c r="A183" s="90" t="s">
        <v>47</v>
      </c>
      <c r="B183" s="563"/>
      <c r="C183" s="27">
        <v>16.23</v>
      </c>
      <c r="D183" s="386">
        <v>2246</v>
      </c>
      <c r="E183" s="16">
        <f t="shared" si="109"/>
        <v>138.38570548367221</v>
      </c>
      <c r="F183" s="17">
        <f t="shared" si="125"/>
        <v>2</v>
      </c>
      <c r="G183" s="18">
        <v>32.46</v>
      </c>
      <c r="H183" s="19">
        <v>4492</v>
      </c>
      <c r="I183" s="18">
        <v>11</v>
      </c>
      <c r="J183" s="19">
        <v>1051</v>
      </c>
      <c r="K183" s="19">
        <v>25300</v>
      </c>
      <c r="L183" s="136">
        <v>24140</v>
      </c>
      <c r="M183" s="20" t="s">
        <v>8</v>
      </c>
      <c r="N183" s="21">
        <f t="shared" si="111"/>
        <v>4.2740247383444343</v>
      </c>
      <c r="O183" s="22">
        <f t="shared" si="112"/>
        <v>24.072312083729781</v>
      </c>
      <c r="P183" s="23">
        <f t="shared" si="113"/>
        <v>1558.8416512630929</v>
      </c>
      <c r="Q183" s="100">
        <f t="shared" si="126"/>
        <v>0.46794300979519143</v>
      </c>
      <c r="R183" s="17">
        <f t="shared" si="127"/>
        <v>13.123228589032658</v>
      </c>
      <c r="S183" s="24">
        <f t="shared" si="128"/>
        <v>212.99000000000004</v>
      </c>
      <c r="T183" s="25">
        <f t="shared" si="128"/>
        <v>29485</v>
      </c>
      <c r="U183" s="24">
        <f t="shared" si="128"/>
        <v>59</v>
      </c>
      <c r="V183" s="25">
        <f t="shared" si="128"/>
        <v>4617</v>
      </c>
      <c r="W183" s="25">
        <f t="shared" si="128"/>
        <v>111550</v>
      </c>
      <c r="X183" s="72">
        <f t="shared" si="128"/>
        <v>106620</v>
      </c>
      <c r="Y183" s="20" t="s">
        <v>8</v>
      </c>
      <c r="Z183" s="21">
        <f t="shared" si="117"/>
        <v>6.3861815031405671</v>
      </c>
      <c r="AA183" s="22">
        <f t="shared" si="118"/>
        <v>24.160710418020358</v>
      </c>
      <c r="AB183" s="103">
        <f t="shared" si="119"/>
        <v>6873.0745532963647</v>
      </c>
      <c r="AC183" s="106">
        <f t="shared" si="129"/>
        <v>2.0556544968833483</v>
      </c>
      <c r="AP183" s="18">
        <v>32.46</v>
      </c>
      <c r="AQ183" s="19">
        <v>4492</v>
      </c>
      <c r="AR183" s="18">
        <v>11</v>
      </c>
      <c r="AS183" s="19">
        <v>1051</v>
      </c>
      <c r="AT183" s="19">
        <v>25140</v>
      </c>
      <c r="AU183" s="137"/>
    </row>
    <row r="184" spans="1:47" x14ac:dyDescent="0.25">
      <c r="A184" s="90" t="s">
        <v>48</v>
      </c>
      <c r="B184" s="563"/>
      <c r="C184" s="27">
        <v>3.23</v>
      </c>
      <c r="D184" s="386">
        <v>402</v>
      </c>
      <c r="E184" s="16">
        <f t="shared" si="109"/>
        <v>124.45820433436532</v>
      </c>
      <c r="F184" s="17">
        <f t="shared" si="125"/>
        <v>2</v>
      </c>
      <c r="G184" s="18">
        <v>6.46</v>
      </c>
      <c r="H184" s="19">
        <v>804</v>
      </c>
      <c r="I184" s="18">
        <v>2</v>
      </c>
      <c r="J184" s="19">
        <v>229</v>
      </c>
      <c r="K184" s="19">
        <v>5700</v>
      </c>
      <c r="L184" s="136">
        <v>5450</v>
      </c>
      <c r="M184" s="20" t="s">
        <v>8</v>
      </c>
      <c r="N184" s="21">
        <f t="shared" si="111"/>
        <v>3.5109170305676858</v>
      </c>
      <c r="O184" s="22">
        <f t="shared" si="112"/>
        <v>24.890829694323145</v>
      </c>
      <c r="P184" s="23">
        <f t="shared" si="113"/>
        <v>1764.7058823529412</v>
      </c>
      <c r="Q184" s="100">
        <f t="shared" si="126"/>
        <v>0.56965174129353235</v>
      </c>
      <c r="R184" s="17">
        <f t="shared" si="127"/>
        <v>13</v>
      </c>
      <c r="S184" s="24">
        <f t="shared" si="128"/>
        <v>41.99</v>
      </c>
      <c r="T184" s="25">
        <f t="shared" si="128"/>
        <v>5226</v>
      </c>
      <c r="U184" s="24">
        <f t="shared" si="128"/>
        <v>13</v>
      </c>
      <c r="V184" s="25">
        <f t="shared" si="128"/>
        <v>915</v>
      </c>
      <c r="W184" s="25">
        <f t="shared" si="128"/>
        <v>22760</v>
      </c>
      <c r="X184" s="72">
        <f t="shared" si="128"/>
        <v>21770</v>
      </c>
      <c r="Y184" s="20" t="s">
        <v>8</v>
      </c>
      <c r="Z184" s="21">
        <f t="shared" si="117"/>
        <v>5.7114754098360656</v>
      </c>
      <c r="AA184" s="22">
        <f t="shared" si="118"/>
        <v>24.874316939890711</v>
      </c>
      <c r="AB184" s="103">
        <f t="shared" si="119"/>
        <v>7046.4396284829718</v>
      </c>
      <c r="AC184" s="106">
        <f t="shared" si="129"/>
        <v>2.2761194029850746</v>
      </c>
      <c r="AP184" s="18">
        <v>6.46</v>
      </c>
      <c r="AQ184" s="19">
        <v>804</v>
      </c>
      <c r="AR184" s="18">
        <v>2</v>
      </c>
      <c r="AS184" s="19">
        <v>229</v>
      </c>
      <c r="AT184" s="19">
        <v>5660</v>
      </c>
      <c r="AU184" s="137"/>
    </row>
    <row r="185" spans="1:47" x14ac:dyDescent="0.25">
      <c r="A185" s="90" t="s">
        <v>49</v>
      </c>
      <c r="B185" s="563"/>
      <c r="C185" s="27">
        <v>8.82</v>
      </c>
      <c r="D185" s="386">
        <v>1152</v>
      </c>
      <c r="E185" s="16">
        <f t="shared" si="109"/>
        <v>130.61224489795919</v>
      </c>
      <c r="F185" s="17">
        <f t="shared" si="125"/>
        <v>2</v>
      </c>
      <c r="G185" s="18">
        <v>17.64</v>
      </c>
      <c r="H185" s="19">
        <v>2304</v>
      </c>
      <c r="I185" s="18">
        <v>6</v>
      </c>
      <c r="J185" s="19">
        <v>540</v>
      </c>
      <c r="K185" s="19">
        <v>14100</v>
      </c>
      <c r="L185" s="136">
        <v>13450</v>
      </c>
      <c r="M185" s="20" t="s">
        <v>8</v>
      </c>
      <c r="N185" s="21">
        <f t="shared" si="111"/>
        <v>4.2666666666666666</v>
      </c>
      <c r="O185" s="22">
        <f t="shared" si="112"/>
        <v>26.111111111111111</v>
      </c>
      <c r="P185" s="23">
        <f t="shared" si="113"/>
        <v>1598.6394557823128</v>
      </c>
      <c r="Q185" s="100">
        <f t="shared" si="126"/>
        <v>0.46875</v>
      </c>
      <c r="R185" s="17">
        <f t="shared" si="127"/>
        <v>13.249433106575964</v>
      </c>
      <c r="S185" s="24">
        <f t="shared" si="128"/>
        <v>116.86</v>
      </c>
      <c r="T185" s="25">
        <f t="shared" si="128"/>
        <v>15263</v>
      </c>
      <c r="U185" s="24">
        <f t="shared" si="128"/>
        <v>29</v>
      </c>
      <c r="V185" s="25">
        <f t="shared" si="128"/>
        <v>2112</v>
      </c>
      <c r="W185" s="25">
        <f t="shared" si="128"/>
        <v>54610</v>
      </c>
      <c r="X185" s="72">
        <f t="shared" si="128"/>
        <v>52200</v>
      </c>
      <c r="Y185" s="20" t="s">
        <v>8</v>
      </c>
      <c r="Z185" s="21">
        <f t="shared" si="117"/>
        <v>7.2267992424242422</v>
      </c>
      <c r="AA185" s="22">
        <f t="shared" si="118"/>
        <v>25.857007575757574</v>
      </c>
      <c r="AB185" s="103">
        <f t="shared" si="119"/>
        <v>6191.6099773242631</v>
      </c>
      <c r="AC185" s="106">
        <f t="shared" si="129"/>
        <v>1.8333333333333333</v>
      </c>
      <c r="AP185" s="18">
        <v>17.64</v>
      </c>
      <c r="AQ185" s="19">
        <v>2304</v>
      </c>
      <c r="AR185" s="18">
        <v>6</v>
      </c>
      <c r="AS185" s="19">
        <v>540</v>
      </c>
      <c r="AT185" s="19">
        <v>14010</v>
      </c>
      <c r="AU185" s="137"/>
    </row>
    <row r="186" spans="1:47" x14ac:dyDescent="0.25">
      <c r="A186" s="133" t="s">
        <v>50</v>
      </c>
      <c r="B186" s="563"/>
      <c r="C186" s="27">
        <v>11.54</v>
      </c>
      <c r="D186" s="386">
        <v>1448</v>
      </c>
      <c r="E186" s="16">
        <f t="shared" si="109"/>
        <v>125.47660311958407</v>
      </c>
      <c r="F186" s="17">
        <f t="shared" si="125"/>
        <v>2</v>
      </c>
      <c r="G186" s="18">
        <v>23.08</v>
      </c>
      <c r="H186" s="19">
        <v>2896</v>
      </c>
      <c r="I186" s="18">
        <v>9</v>
      </c>
      <c r="J186" s="19">
        <v>929</v>
      </c>
      <c r="K186" s="19">
        <v>24090</v>
      </c>
      <c r="L186" s="136">
        <v>22990</v>
      </c>
      <c r="M186" s="20" t="s">
        <v>8</v>
      </c>
      <c r="N186" s="21">
        <f t="shared" si="111"/>
        <v>3.1173304628632938</v>
      </c>
      <c r="O186" s="22">
        <f t="shared" si="112"/>
        <v>25.931108719052745</v>
      </c>
      <c r="P186" s="245">
        <f t="shared" si="113"/>
        <v>2087.5216637781632</v>
      </c>
      <c r="Q186" s="100">
        <f t="shared" si="126"/>
        <v>0.64157458563535907</v>
      </c>
      <c r="R186" s="17">
        <f t="shared" si="127"/>
        <v>14.000000000000002</v>
      </c>
      <c r="S186" s="24">
        <f t="shared" si="128"/>
        <v>161.56</v>
      </c>
      <c r="T186" s="25">
        <f t="shared" si="128"/>
        <v>20272</v>
      </c>
      <c r="U186" s="24">
        <f t="shared" si="128"/>
        <v>45</v>
      </c>
      <c r="V186" s="25">
        <f t="shared" si="128"/>
        <v>3636</v>
      </c>
      <c r="W186" s="25">
        <f t="shared" si="128"/>
        <v>93830</v>
      </c>
      <c r="X186" s="72">
        <f t="shared" si="128"/>
        <v>89680</v>
      </c>
      <c r="Y186" s="20" t="s">
        <v>8</v>
      </c>
      <c r="Z186" s="21">
        <f t="shared" si="117"/>
        <v>5.5753575357535752</v>
      </c>
      <c r="AA186" s="22">
        <f t="shared" si="118"/>
        <v>25.805830583058306</v>
      </c>
      <c r="AB186" s="103">
        <f t="shared" si="119"/>
        <v>8130.8492201039871</v>
      </c>
      <c r="AC186" s="106">
        <f t="shared" si="129"/>
        <v>2.5110497237569063</v>
      </c>
      <c r="AP186" s="18">
        <v>23.08</v>
      </c>
      <c r="AQ186" s="19">
        <v>2896</v>
      </c>
      <c r="AR186" s="18">
        <v>9</v>
      </c>
      <c r="AS186" s="19">
        <v>929</v>
      </c>
      <c r="AT186" s="19">
        <v>23940</v>
      </c>
      <c r="AU186" s="137"/>
    </row>
    <row r="187" spans="1:47" x14ac:dyDescent="0.25">
      <c r="A187" s="90" t="s">
        <v>51</v>
      </c>
      <c r="B187" s="563"/>
      <c r="C187" s="27">
        <v>19.36</v>
      </c>
      <c r="D187" s="386">
        <v>2441</v>
      </c>
      <c r="E187" s="16">
        <f t="shared" si="109"/>
        <v>126.08471074380165</v>
      </c>
      <c r="F187" s="17">
        <f t="shared" si="125"/>
        <v>2.3801652892561984</v>
      </c>
      <c r="G187" s="18">
        <v>46.08</v>
      </c>
      <c r="H187" s="19">
        <v>5811</v>
      </c>
      <c r="I187" s="18">
        <v>17</v>
      </c>
      <c r="J187" s="19">
        <v>1785</v>
      </c>
      <c r="K187" s="19">
        <v>45330</v>
      </c>
      <c r="L187" s="136">
        <v>43250</v>
      </c>
      <c r="M187" s="20" t="s">
        <v>8</v>
      </c>
      <c r="N187" s="21">
        <f t="shared" si="111"/>
        <v>3.2554621848739496</v>
      </c>
      <c r="O187" s="22">
        <f t="shared" si="112"/>
        <v>25.394957983193276</v>
      </c>
      <c r="P187" s="23">
        <f t="shared" si="113"/>
        <v>2341.4256198347107</v>
      </c>
      <c r="Q187" s="100">
        <f t="shared" si="126"/>
        <v>0.73125768127816471</v>
      </c>
      <c r="R187" s="17">
        <f t="shared" si="127"/>
        <v>13.999999999999998</v>
      </c>
      <c r="S187" s="24">
        <f t="shared" si="128"/>
        <v>271.03999999999996</v>
      </c>
      <c r="T187" s="25">
        <f t="shared" si="128"/>
        <v>34174</v>
      </c>
      <c r="U187" s="24">
        <f t="shared" si="128"/>
        <v>73</v>
      </c>
      <c r="V187" s="25">
        <f t="shared" si="128"/>
        <v>5908</v>
      </c>
      <c r="W187" s="25">
        <f t="shared" si="128"/>
        <v>147520</v>
      </c>
      <c r="X187" s="72">
        <f t="shared" si="128"/>
        <v>140990</v>
      </c>
      <c r="Y187" s="20" t="s">
        <v>8</v>
      </c>
      <c r="Z187" s="21">
        <f t="shared" si="117"/>
        <v>5.7843601895734595</v>
      </c>
      <c r="AA187" s="22">
        <f t="shared" si="118"/>
        <v>24.969532836831416</v>
      </c>
      <c r="AB187" s="103">
        <f t="shared" si="119"/>
        <v>7619.8347107438021</v>
      </c>
      <c r="AC187" s="106">
        <f t="shared" si="129"/>
        <v>2.4203195411716512</v>
      </c>
      <c r="AP187" s="18">
        <v>46.08</v>
      </c>
      <c r="AQ187" s="19">
        <v>5811</v>
      </c>
      <c r="AR187" s="18">
        <v>17</v>
      </c>
      <c r="AS187" s="19">
        <v>1785</v>
      </c>
      <c r="AT187" s="19">
        <v>45040</v>
      </c>
      <c r="AU187" s="137"/>
    </row>
    <row r="188" spans="1:47" x14ac:dyDescent="0.25">
      <c r="A188" s="94" t="s">
        <v>52</v>
      </c>
      <c r="B188" s="564"/>
      <c r="C188" s="29">
        <v>16.18</v>
      </c>
      <c r="D188" s="401">
        <v>2228</v>
      </c>
      <c r="E188" s="32">
        <f t="shared" si="109"/>
        <v>137.7008652657602</v>
      </c>
      <c r="F188" s="57">
        <f t="shared" si="125"/>
        <v>3</v>
      </c>
      <c r="G188" s="58">
        <v>48.54</v>
      </c>
      <c r="H188" s="59">
        <v>6684</v>
      </c>
      <c r="I188" s="58">
        <v>13</v>
      </c>
      <c r="J188" s="59">
        <v>1073</v>
      </c>
      <c r="K188" s="59">
        <v>24310</v>
      </c>
      <c r="L188" s="139">
        <v>23190</v>
      </c>
      <c r="M188" s="49" t="s">
        <v>8</v>
      </c>
      <c r="N188" s="37">
        <f t="shared" si="111"/>
        <v>6.2292637465051257</v>
      </c>
      <c r="O188" s="38">
        <f t="shared" si="112"/>
        <v>22.656104380242311</v>
      </c>
      <c r="P188" s="253">
        <f t="shared" si="113"/>
        <v>1502.4721878862795</v>
      </c>
      <c r="Q188" s="100">
        <f t="shared" si="126"/>
        <v>0.48159784560143626</v>
      </c>
      <c r="R188" s="57">
        <f t="shared" si="127"/>
        <v>14</v>
      </c>
      <c r="S188" s="47">
        <f t="shared" si="128"/>
        <v>226.51999999999998</v>
      </c>
      <c r="T188" s="48">
        <f t="shared" si="128"/>
        <v>31192</v>
      </c>
      <c r="U188" s="47">
        <f t="shared" si="128"/>
        <v>60</v>
      </c>
      <c r="V188" s="48">
        <f t="shared" si="128"/>
        <v>4099</v>
      </c>
      <c r="W188" s="48">
        <f t="shared" si="128"/>
        <v>94780</v>
      </c>
      <c r="X188" s="72">
        <f t="shared" si="128"/>
        <v>90550</v>
      </c>
      <c r="Y188" s="49" t="s">
        <v>8</v>
      </c>
      <c r="Z188" s="21">
        <f t="shared" si="117"/>
        <v>7.6096608929007079</v>
      </c>
      <c r="AA188" s="22">
        <f t="shared" si="118"/>
        <v>23.12271285679434</v>
      </c>
      <c r="AB188" s="195">
        <f t="shared" si="119"/>
        <v>5857.8491965389367</v>
      </c>
      <c r="AC188" s="106">
        <f t="shared" si="129"/>
        <v>1.8397666068222622</v>
      </c>
      <c r="AP188" s="58">
        <v>48.54</v>
      </c>
      <c r="AQ188" s="59">
        <v>6684</v>
      </c>
      <c r="AR188" s="58">
        <v>13</v>
      </c>
      <c r="AS188" s="59">
        <v>1073</v>
      </c>
      <c r="AT188" s="59">
        <v>24160</v>
      </c>
      <c r="AU188" s="137"/>
    </row>
    <row r="189" spans="1:47" x14ac:dyDescent="0.25">
      <c r="A189" s="92" t="s">
        <v>24</v>
      </c>
      <c r="B189" s="44"/>
      <c r="C189" s="45">
        <f>SUM(C178:C188)</f>
        <v>164.87</v>
      </c>
      <c r="D189" s="393">
        <f>SUM(D178:D188)</f>
        <v>21065</v>
      </c>
      <c r="E189" s="80">
        <f t="shared" si="109"/>
        <v>127.76733183720506</v>
      </c>
      <c r="F189" s="73"/>
      <c r="G189" s="98">
        <f>SUM(G178:G188)</f>
        <v>375.02</v>
      </c>
      <c r="H189" s="99">
        <f>SUM(H178:H188)</f>
        <v>47983</v>
      </c>
      <c r="I189" s="98">
        <f>SUM(I178:I188)</f>
        <v>127</v>
      </c>
      <c r="J189" s="99">
        <f>SUM(J178:J188)</f>
        <v>13224</v>
      </c>
      <c r="K189" s="99">
        <v>329940</v>
      </c>
      <c r="L189" s="99">
        <f>SUM(L178:L188)</f>
        <v>314820</v>
      </c>
      <c r="M189" s="74" t="s">
        <v>8</v>
      </c>
      <c r="N189" s="75">
        <f t="shared" si="111"/>
        <v>3.6284785238959469</v>
      </c>
      <c r="O189" s="76">
        <f t="shared" si="112"/>
        <v>24.950090744101633</v>
      </c>
      <c r="P189" s="77">
        <f t="shared" si="113"/>
        <v>2001.2130769697337</v>
      </c>
      <c r="Q189" s="101">
        <f>J189/D189</f>
        <v>0.62777118442914792</v>
      </c>
      <c r="R189" s="73"/>
      <c r="S189" s="45">
        <f>SUM(S178:S188)</f>
        <v>2237.1099999999997</v>
      </c>
      <c r="T189" s="46">
        <f>SUM(T178:T188)</f>
        <v>285807</v>
      </c>
      <c r="U189" s="45">
        <f>SUM(U178:U188)</f>
        <v>600</v>
      </c>
      <c r="V189" s="46">
        <f>SUM(V178:V188)</f>
        <v>48219</v>
      </c>
      <c r="W189" s="46">
        <f>SUM(W178:W188)</f>
        <v>1193000</v>
      </c>
      <c r="X189" s="72">
        <f t="shared" si="128"/>
        <v>1139860</v>
      </c>
      <c r="Y189" s="74" t="s">
        <v>8</v>
      </c>
      <c r="Z189" s="75">
        <f t="shared" si="117"/>
        <v>5.9272693336651532</v>
      </c>
      <c r="AA189" s="76">
        <f t="shared" si="118"/>
        <v>24.741284555880462</v>
      </c>
      <c r="AB189" s="112">
        <f t="shared" si="119"/>
        <v>7236.0041244616968</v>
      </c>
      <c r="AC189" s="107">
        <f>V189/D189</f>
        <v>2.2890576786138146</v>
      </c>
      <c r="AP189" s="98">
        <f>SUM(AP178:AP188)</f>
        <v>375.02</v>
      </c>
      <c r="AQ189" s="99">
        <f>SUM(AQ178:AQ188)</f>
        <v>47983</v>
      </c>
      <c r="AR189" s="98">
        <f>SUM(AR178:AR188)</f>
        <v>127</v>
      </c>
      <c r="AS189" s="99">
        <f>SUM(AS178:AS188)</f>
        <v>13224</v>
      </c>
      <c r="AT189" s="99">
        <f>SUM(AT178:AT188)</f>
        <v>327840</v>
      </c>
      <c r="AU189" s="132"/>
    </row>
    <row r="190" spans="1:47" x14ac:dyDescent="0.25">
      <c r="A190" s="117" t="s">
        <v>16</v>
      </c>
      <c r="B190" s="565">
        <v>2005</v>
      </c>
      <c r="C190" s="115">
        <v>5.16</v>
      </c>
      <c r="D190" s="405">
        <v>525</v>
      </c>
      <c r="E190" s="63">
        <f>D190/C190</f>
        <v>101.74418604651163</v>
      </c>
      <c r="F190" s="7">
        <f t="shared" ref="F190:F198" si="130">G190/C190</f>
        <v>2</v>
      </c>
      <c r="G190" s="6">
        <v>10.32</v>
      </c>
      <c r="H190" s="5">
        <v>1050</v>
      </c>
      <c r="I190" s="6">
        <v>2</v>
      </c>
      <c r="J190" s="5">
        <v>300</v>
      </c>
      <c r="K190" s="5">
        <v>6450</v>
      </c>
      <c r="L190" s="262">
        <v>6150</v>
      </c>
      <c r="M190" s="15" t="s">
        <v>8</v>
      </c>
      <c r="N190" s="86">
        <f t="shared" si="111"/>
        <v>3.5</v>
      </c>
      <c r="O190" s="87">
        <f t="shared" si="112"/>
        <v>21.5</v>
      </c>
      <c r="P190" s="70">
        <f>K190/C190</f>
        <v>1250</v>
      </c>
      <c r="Q190" s="100">
        <f t="shared" ref="Q190:Q200" si="131">J190/D190</f>
        <v>0.5714285714285714</v>
      </c>
      <c r="R190" s="14">
        <f t="shared" ref="R190:R198" si="132">S190/C190</f>
        <v>12.998062015503875</v>
      </c>
      <c r="S190" s="71">
        <f t="shared" ref="S190:X200" si="133">G190+S139</f>
        <v>67.069999999999993</v>
      </c>
      <c r="T190" s="72">
        <f t="shared" si="133"/>
        <v>6825</v>
      </c>
      <c r="U190" s="71">
        <f t="shared" si="133"/>
        <v>13</v>
      </c>
      <c r="V190" s="72">
        <f t="shared" si="133"/>
        <v>1311</v>
      </c>
      <c r="W190" s="72">
        <f t="shared" si="133"/>
        <v>28080</v>
      </c>
      <c r="X190" s="72">
        <f t="shared" si="133"/>
        <v>26820</v>
      </c>
      <c r="Y190" s="15" t="s">
        <v>8</v>
      </c>
      <c r="Z190" s="21">
        <f t="shared" si="117"/>
        <v>5.2059496567505716</v>
      </c>
      <c r="AA190" s="22">
        <f t="shared" si="118"/>
        <v>21.418764302059497</v>
      </c>
      <c r="AB190" s="103">
        <f t="shared" si="119"/>
        <v>5441.8604651162786</v>
      </c>
      <c r="AC190" s="106">
        <f t="shared" ref="AC190:AC200" si="134">V190/D190</f>
        <v>2.4971428571428573</v>
      </c>
      <c r="AP190" s="6">
        <v>10.32</v>
      </c>
      <c r="AQ190" s="5">
        <v>1050</v>
      </c>
      <c r="AR190" s="6">
        <v>2</v>
      </c>
      <c r="AS190" s="5">
        <v>300</v>
      </c>
      <c r="AT190" s="5">
        <v>6410</v>
      </c>
    </row>
    <row r="191" spans="1:47" x14ac:dyDescent="0.25">
      <c r="A191" s="90" t="s">
        <v>53</v>
      </c>
      <c r="B191" s="560"/>
      <c r="C191" s="27">
        <v>11.02</v>
      </c>
      <c r="D191" s="386">
        <v>1426</v>
      </c>
      <c r="E191" s="16">
        <f t="shared" ref="E191:E200" si="135">D191/C191</f>
        <v>129.40108892921961</v>
      </c>
      <c r="F191" s="17">
        <f t="shared" si="130"/>
        <v>2</v>
      </c>
      <c r="G191" s="18">
        <v>22.04</v>
      </c>
      <c r="H191" s="19">
        <v>2852</v>
      </c>
      <c r="I191" s="18">
        <v>6</v>
      </c>
      <c r="J191" s="19">
        <v>848</v>
      </c>
      <c r="K191" s="19">
        <v>18540</v>
      </c>
      <c r="L191" s="263">
        <v>17690</v>
      </c>
      <c r="M191" s="20" t="s">
        <v>8</v>
      </c>
      <c r="N191" s="21">
        <f t="shared" si="111"/>
        <v>3.3632075471698113</v>
      </c>
      <c r="O191" s="22">
        <f t="shared" si="112"/>
        <v>21.863207547169811</v>
      </c>
      <c r="P191" s="23">
        <f t="shared" ref="P191:P200" si="136">K191/C191</f>
        <v>1682.3956442831216</v>
      </c>
      <c r="Q191" s="100">
        <f t="shared" si="131"/>
        <v>0.5946704067321178</v>
      </c>
      <c r="R191" s="17">
        <f t="shared" si="132"/>
        <v>13</v>
      </c>
      <c r="S191" s="24">
        <f t="shared" si="133"/>
        <v>143.26</v>
      </c>
      <c r="T191" s="25">
        <f t="shared" si="133"/>
        <v>18538</v>
      </c>
      <c r="U191" s="24">
        <f t="shared" si="133"/>
        <v>37</v>
      </c>
      <c r="V191" s="25">
        <f t="shared" si="133"/>
        <v>3528</v>
      </c>
      <c r="W191" s="25">
        <f t="shared" si="133"/>
        <v>76700</v>
      </c>
      <c r="X191" s="72">
        <f t="shared" si="133"/>
        <v>73240</v>
      </c>
      <c r="Y191" s="20" t="s">
        <v>8</v>
      </c>
      <c r="Z191" s="21">
        <f t="shared" si="117"/>
        <v>5.2545351473922901</v>
      </c>
      <c r="AA191" s="22">
        <f t="shared" si="118"/>
        <v>21.740362811791382</v>
      </c>
      <c r="AB191" s="103">
        <f t="shared" si="119"/>
        <v>6960.0725952813073</v>
      </c>
      <c r="AC191" s="106">
        <f t="shared" si="134"/>
        <v>2.4740532959326789</v>
      </c>
      <c r="AP191" s="18">
        <v>22.04</v>
      </c>
      <c r="AQ191" s="19">
        <v>2852</v>
      </c>
      <c r="AR191" s="18">
        <v>6</v>
      </c>
      <c r="AS191" s="19">
        <v>848</v>
      </c>
      <c r="AT191" s="19">
        <v>18420</v>
      </c>
    </row>
    <row r="192" spans="1:47" x14ac:dyDescent="0.25">
      <c r="A192" s="90" t="s">
        <v>54</v>
      </c>
      <c r="B192" s="560"/>
      <c r="C192" s="27">
        <v>4.38</v>
      </c>
      <c r="D192" s="386">
        <v>465</v>
      </c>
      <c r="E192" s="16">
        <f t="shared" si="135"/>
        <v>106.16438356164385</v>
      </c>
      <c r="F192" s="17">
        <f t="shared" si="130"/>
        <v>2</v>
      </c>
      <c r="G192" s="18">
        <v>8.76</v>
      </c>
      <c r="H192" s="19">
        <v>930</v>
      </c>
      <c r="I192" s="18">
        <v>3</v>
      </c>
      <c r="J192" s="19">
        <v>294</v>
      </c>
      <c r="K192" s="19">
        <v>6370</v>
      </c>
      <c r="L192" s="263">
        <v>6080</v>
      </c>
      <c r="M192" s="20" t="s">
        <v>8</v>
      </c>
      <c r="N192" s="21">
        <f t="shared" si="111"/>
        <v>3.1632653061224492</v>
      </c>
      <c r="O192" s="22">
        <f t="shared" si="112"/>
        <v>21.666666666666668</v>
      </c>
      <c r="P192" s="23">
        <f t="shared" si="136"/>
        <v>1454.3378995433791</v>
      </c>
      <c r="Q192" s="100">
        <f t="shared" si="131"/>
        <v>0.63225806451612898</v>
      </c>
      <c r="R192" s="17">
        <f t="shared" si="132"/>
        <v>14</v>
      </c>
      <c r="S192" s="24">
        <f t="shared" si="133"/>
        <v>61.32</v>
      </c>
      <c r="T192" s="25">
        <f t="shared" si="133"/>
        <v>6510</v>
      </c>
      <c r="U192" s="24">
        <f t="shared" si="133"/>
        <v>18</v>
      </c>
      <c r="V192" s="25">
        <f t="shared" si="133"/>
        <v>1433</v>
      </c>
      <c r="W192" s="25">
        <f t="shared" si="133"/>
        <v>30470</v>
      </c>
      <c r="X192" s="72">
        <f t="shared" si="133"/>
        <v>29150</v>
      </c>
      <c r="Y192" s="20" t="s">
        <v>8</v>
      </c>
      <c r="Z192" s="21">
        <f t="shared" si="117"/>
        <v>4.5429169574319612</v>
      </c>
      <c r="AA192" s="22">
        <f t="shared" si="118"/>
        <v>21.263084438241453</v>
      </c>
      <c r="AB192" s="103">
        <f t="shared" si="119"/>
        <v>6956.6210045662101</v>
      </c>
      <c r="AC192" s="106">
        <f t="shared" si="134"/>
        <v>3.0817204301075267</v>
      </c>
      <c r="AP192" s="18">
        <v>8.76</v>
      </c>
      <c r="AQ192" s="19">
        <v>930</v>
      </c>
      <c r="AR192" s="18">
        <v>3</v>
      </c>
      <c r="AS192" s="19">
        <v>294</v>
      </c>
      <c r="AT192" s="19">
        <v>6330</v>
      </c>
    </row>
    <row r="193" spans="1:46" x14ac:dyDescent="0.25">
      <c r="A193" s="90" t="s">
        <v>17</v>
      </c>
      <c r="B193" s="560"/>
      <c r="C193" s="27">
        <v>9.39</v>
      </c>
      <c r="D193" s="386">
        <v>912</v>
      </c>
      <c r="E193" s="16">
        <f t="shared" si="135"/>
        <v>97.124600638977626</v>
      </c>
      <c r="F193" s="17">
        <f t="shared" si="130"/>
        <v>3</v>
      </c>
      <c r="G193" s="18">
        <v>28.17</v>
      </c>
      <c r="H193" s="19">
        <v>2736</v>
      </c>
      <c r="I193" s="18">
        <v>8</v>
      </c>
      <c r="J193" s="19">
        <v>747</v>
      </c>
      <c r="K193" s="19">
        <v>17010</v>
      </c>
      <c r="L193" s="263">
        <v>16230</v>
      </c>
      <c r="M193" s="20" t="s">
        <v>8</v>
      </c>
      <c r="N193" s="21">
        <f t="shared" si="111"/>
        <v>3.6626506024096384</v>
      </c>
      <c r="O193" s="22">
        <f t="shared" si="112"/>
        <v>22.771084337349397</v>
      </c>
      <c r="P193" s="23">
        <f t="shared" si="136"/>
        <v>1811.5015974440894</v>
      </c>
      <c r="Q193" s="100">
        <f t="shared" si="131"/>
        <v>0.81907894736842102</v>
      </c>
      <c r="R193" s="17">
        <f t="shared" si="132"/>
        <v>14</v>
      </c>
      <c r="S193" s="24">
        <f t="shared" si="133"/>
        <v>131.46</v>
      </c>
      <c r="T193" s="25">
        <f t="shared" si="133"/>
        <v>12768</v>
      </c>
      <c r="U193" s="24">
        <f t="shared" si="133"/>
        <v>31</v>
      </c>
      <c r="V193" s="25">
        <f t="shared" si="133"/>
        <v>2554</v>
      </c>
      <c r="W193" s="25">
        <f t="shared" si="133"/>
        <v>56290</v>
      </c>
      <c r="X193" s="72">
        <f t="shared" si="133"/>
        <v>53770</v>
      </c>
      <c r="Y193" s="20" t="s">
        <v>8</v>
      </c>
      <c r="Z193" s="21">
        <f t="shared" si="117"/>
        <v>4.9992169146436964</v>
      </c>
      <c r="AA193" s="22">
        <f t="shared" si="118"/>
        <v>22.039937353171496</v>
      </c>
      <c r="AB193" s="103">
        <f t="shared" si="119"/>
        <v>5994.6751863684767</v>
      </c>
      <c r="AC193" s="106">
        <f t="shared" si="134"/>
        <v>2.8004385964912282</v>
      </c>
      <c r="AP193" s="18">
        <v>28.17</v>
      </c>
      <c r="AQ193" s="19">
        <v>2736</v>
      </c>
      <c r="AR193" s="18">
        <v>8</v>
      </c>
      <c r="AS193" s="19">
        <v>747</v>
      </c>
      <c r="AT193" s="19">
        <v>16900</v>
      </c>
    </row>
    <row r="194" spans="1:46" x14ac:dyDescent="0.25">
      <c r="A194" s="90" t="s">
        <v>55</v>
      </c>
      <c r="B194" s="560"/>
      <c r="C194" s="27">
        <v>4.76</v>
      </c>
      <c r="D194" s="386">
        <v>513</v>
      </c>
      <c r="E194" s="16">
        <f t="shared" si="135"/>
        <v>107.77310924369749</v>
      </c>
      <c r="F194" s="17">
        <f t="shared" si="130"/>
        <v>2</v>
      </c>
      <c r="G194" s="18">
        <v>9.52</v>
      </c>
      <c r="H194" s="19">
        <v>1026</v>
      </c>
      <c r="I194" s="18">
        <v>3</v>
      </c>
      <c r="J194" s="19">
        <v>237</v>
      </c>
      <c r="K194" s="19">
        <v>5150</v>
      </c>
      <c r="L194" s="136">
        <v>4910</v>
      </c>
      <c r="M194" s="20" t="s">
        <v>8</v>
      </c>
      <c r="N194" s="21">
        <f t="shared" si="111"/>
        <v>4.3291139240506329</v>
      </c>
      <c r="O194" s="22">
        <f t="shared" si="112"/>
        <v>21.729957805907173</v>
      </c>
      <c r="P194" s="245">
        <f t="shared" si="136"/>
        <v>1081.9327731092437</v>
      </c>
      <c r="Q194" s="100">
        <f t="shared" si="131"/>
        <v>0.46198830409356723</v>
      </c>
      <c r="R194" s="17">
        <f t="shared" si="132"/>
        <v>14</v>
      </c>
      <c r="S194" s="24">
        <f t="shared" si="133"/>
        <v>66.64</v>
      </c>
      <c r="T194" s="25">
        <f t="shared" si="133"/>
        <v>7182</v>
      </c>
      <c r="U194" s="24">
        <f t="shared" si="133"/>
        <v>18</v>
      </c>
      <c r="V194" s="25">
        <f t="shared" si="133"/>
        <v>1597</v>
      </c>
      <c r="W194" s="25">
        <f t="shared" si="133"/>
        <v>34180</v>
      </c>
      <c r="X194" s="72">
        <f t="shared" si="133"/>
        <v>32680</v>
      </c>
      <c r="Y194" s="20" t="s">
        <v>8</v>
      </c>
      <c r="Z194" s="21">
        <f t="shared" si="117"/>
        <v>4.4971822166562303</v>
      </c>
      <c r="AA194" s="22">
        <f t="shared" si="118"/>
        <v>21.402629931120853</v>
      </c>
      <c r="AB194" s="103">
        <f t="shared" si="119"/>
        <v>7180.6722689075632</v>
      </c>
      <c r="AC194" s="106">
        <f t="shared" si="134"/>
        <v>3.1130604288499026</v>
      </c>
      <c r="AP194" s="18">
        <v>9.52</v>
      </c>
      <c r="AQ194" s="19">
        <v>1026</v>
      </c>
      <c r="AR194" s="18">
        <v>3</v>
      </c>
      <c r="AS194" s="19">
        <v>237</v>
      </c>
      <c r="AT194" s="19">
        <v>5120</v>
      </c>
    </row>
    <row r="195" spans="1:46" x14ac:dyDescent="0.25">
      <c r="A195" s="90" t="s">
        <v>56</v>
      </c>
      <c r="B195" s="560"/>
      <c r="C195" s="27">
        <v>0.86</v>
      </c>
      <c r="D195" s="386">
        <v>110</v>
      </c>
      <c r="E195" s="16">
        <f t="shared" si="135"/>
        <v>127.90697674418605</v>
      </c>
      <c r="F195" s="17">
        <f t="shared" si="130"/>
        <v>2</v>
      </c>
      <c r="G195" s="18">
        <v>1.72</v>
      </c>
      <c r="H195" s="19">
        <v>220</v>
      </c>
      <c r="I195" s="18">
        <v>2</v>
      </c>
      <c r="J195" s="19">
        <v>45</v>
      </c>
      <c r="K195" s="19">
        <v>1030</v>
      </c>
      <c r="L195" s="136">
        <v>980</v>
      </c>
      <c r="M195" s="20" t="s">
        <v>8</v>
      </c>
      <c r="N195" s="21">
        <f t="shared" si="111"/>
        <v>4.8888888888888893</v>
      </c>
      <c r="O195" s="22">
        <f t="shared" si="112"/>
        <v>22.888888888888889</v>
      </c>
      <c r="P195" s="245">
        <f t="shared" si="136"/>
        <v>1197.6744186046512</v>
      </c>
      <c r="Q195" s="100">
        <f t="shared" si="131"/>
        <v>0.40909090909090912</v>
      </c>
      <c r="R195" s="17">
        <f t="shared" si="132"/>
        <v>14.000000000000002</v>
      </c>
      <c r="S195" s="24">
        <f t="shared" si="133"/>
        <v>12.040000000000001</v>
      </c>
      <c r="T195" s="25">
        <f t="shared" si="133"/>
        <v>1540</v>
      </c>
      <c r="U195" s="24">
        <f t="shared" si="133"/>
        <v>14</v>
      </c>
      <c r="V195" s="25">
        <f t="shared" si="133"/>
        <v>220</v>
      </c>
      <c r="W195" s="25">
        <f t="shared" si="133"/>
        <v>5000</v>
      </c>
      <c r="X195" s="72">
        <f t="shared" si="133"/>
        <v>4780</v>
      </c>
      <c r="Y195" s="20" t="s">
        <v>8</v>
      </c>
      <c r="Z195" s="21">
        <f t="shared" si="117"/>
        <v>7</v>
      </c>
      <c r="AA195" s="22">
        <f t="shared" si="118"/>
        <v>22.727272727272727</v>
      </c>
      <c r="AB195" s="103">
        <f t="shared" si="119"/>
        <v>5813.9534883720935</v>
      </c>
      <c r="AC195" s="106">
        <f t="shared" si="134"/>
        <v>2</v>
      </c>
      <c r="AP195" s="18">
        <v>1.72</v>
      </c>
      <c r="AQ195" s="19">
        <v>220</v>
      </c>
      <c r="AR195" s="18">
        <v>2</v>
      </c>
      <c r="AS195" s="19">
        <v>45</v>
      </c>
      <c r="AT195" s="19">
        <v>1020</v>
      </c>
    </row>
    <row r="196" spans="1:46" x14ac:dyDescent="0.25">
      <c r="A196" s="90" t="s">
        <v>20</v>
      </c>
      <c r="B196" s="560"/>
      <c r="C196" s="27">
        <v>10.08</v>
      </c>
      <c r="D196" s="386">
        <v>1159</v>
      </c>
      <c r="E196" s="16">
        <f t="shared" si="135"/>
        <v>114.98015873015873</v>
      </c>
      <c r="F196" s="17">
        <f t="shared" si="130"/>
        <v>3</v>
      </c>
      <c r="G196" s="18">
        <v>30.24</v>
      </c>
      <c r="H196" s="19">
        <v>3477</v>
      </c>
      <c r="I196" s="18">
        <v>5</v>
      </c>
      <c r="J196" s="19">
        <v>1007</v>
      </c>
      <c r="K196" s="19">
        <v>21380</v>
      </c>
      <c r="L196" s="136">
        <v>20400</v>
      </c>
      <c r="M196" s="20" t="s">
        <v>8</v>
      </c>
      <c r="N196" s="21">
        <f t="shared" si="111"/>
        <v>3.4528301886792452</v>
      </c>
      <c r="O196" s="22">
        <f t="shared" si="112"/>
        <v>21.231380337636544</v>
      </c>
      <c r="P196" s="23">
        <f t="shared" si="136"/>
        <v>2121.031746031746</v>
      </c>
      <c r="Q196" s="100">
        <f t="shared" si="131"/>
        <v>0.86885245901639341</v>
      </c>
      <c r="R196" s="17">
        <f t="shared" si="132"/>
        <v>14</v>
      </c>
      <c r="S196" s="24">
        <f t="shared" si="133"/>
        <v>141.12</v>
      </c>
      <c r="T196" s="25">
        <f t="shared" si="133"/>
        <v>16226</v>
      </c>
      <c r="U196" s="24">
        <f t="shared" si="133"/>
        <v>28</v>
      </c>
      <c r="V196" s="25">
        <f t="shared" si="133"/>
        <v>3633</v>
      </c>
      <c r="W196" s="25">
        <f t="shared" si="133"/>
        <v>75470</v>
      </c>
      <c r="X196" s="72">
        <f t="shared" si="133"/>
        <v>72140</v>
      </c>
      <c r="Y196" s="20" t="s">
        <v>8</v>
      </c>
      <c r="Z196" s="21">
        <f t="shared" si="117"/>
        <v>4.4662813102119463</v>
      </c>
      <c r="AA196" s="22">
        <f t="shared" si="118"/>
        <v>20.773465455546379</v>
      </c>
      <c r="AB196" s="103">
        <f t="shared" si="119"/>
        <v>7487.1031746031749</v>
      </c>
      <c r="AC196" s="106">
        <f t="shared" si="134"/>
        <v>3.1345987920621226</v>
      </c>
      <c r="AP196" s="18">
        <v>30.24</v>
      </c>
      <c r="AQ196" s="19">
        <v>3477</v>
      </c>
      <c r="AR196" s="18">
        <v>5</v>
      </c>
      <c r="AS196" s="19">
        <v>1007</v>
      </c>
      <c r="AT196" s="19">
        <v>21240</v>
      </c>
    </row>
    <row r="197" spans="1:46" x14ac:dyDescent="0.25">
      <c r="A197" s="133" t="s">
        <v>19</v>
      </c>
      <c r="B197" s="560"/>
      <c r="C197" s="27">
        <v>10.83</v>
      </c>
      <c r="D197" s="386">
        <v>1290</v>
      </c>
      <c r="E197" s="16">
        <f t="shared" si="135"/>
        <v>119.11357340720221</v>
      </c>
      <c r="F197" s="17">
        <f t="shared" si="130"/>
        <v>3</v>
      </c>
      <c r="G197" s="18">
        <v>32.49</v>
      </c>
      <c r="H197" s="19">
        <v>3870</v>
      </c>
      <c r="I197" s="18">
        <v>7</v>
      </c>
      <c r="J197" s="19">
        <v>765</v>
      </c>
      <c r="K197" s="19">
        <v>16100</v>
      </c>
      <c r="L197" s="136">
        <v>15360</v>
      </c>
      <c r="M197" s="20" t="s">
        <v>8</v>
      </c>
      <c r="N197" s="21">
        <f t="shared" si="111"/>
        <v>5.0588235294117645</v>
      </c>
      <c r="O197" s="22">
        <f t="shared" si="112"/>
        <v>21.045751633986928</v>
      </c>
      <c r="P197" s="23">
        <f t="shared" si="136"/>
        <v>1486.6112650046168</v>
      </c>
      <c r="Q197" s="100">
        <f t="shared" si="131"/>
        <v>0.59302325581395354</v>
      </c>
      <c r="R197" s="17">
        <f t="shared" si="132"/>
        <v>14</v>
      </c>
      <c r="S197" s="24">
        <f t="shared" si="133"/>
        <v>151.62</v>
      </c>
      <c r="T197" s="25">
        <f t="shared" si="133"/>
        <v>18060</v>
      </c>
      <c r="U197" s="24">
        <f t="shared" si="133"/>
        <v>30</v>
      </c>
      <c r="V197" s="25">
        <f t="shared" si="133"/>
        <v>2829</v>
      </c>
      <c r="W197" s="25">
        <f t="shared" si="133"/>
        <v>58840</v>
      </c>
      <c r="X197" s="72">
        <f t="shared" si="133"/>
        <v>56230</v>
      </c>
      <c r="Y197" s="20" t="s">
        <v>8</v>
      </c>
      <c r="Z197" s="21">
        <f t="shared" si="117"/>
        <v>6.383881230116649</v>
      </c>
      <c r="AA197" s="22">
        <f t="shared" si="118"/>
        <v>20.798868858253801</v>
      </c>
      <c r="AB197" s="195">
        <f t="shared" si="119"/>
        <v>5433.0563250230844</v>
      </c>
      <c r="AC197" s="106">
        <f t="shared" si="134"/>
        <v>2.1930232558139533</v>
      </c>
      <c r="AP197" s="18">
        <v>32.49</v>
      </c>
      <c r="AQ197" s="19">
        <v>3870</v>
      </c>
      <c r="AR197" s="18">
        <v>7</v>
      </c>
      <c r="AS197" s="19">
        <v>765</v>
      </c>
      <c r="AT197" s="19">
        <v>16000</v>
      </c>
    </row>
    <row r="198" spans="1:46" x14ac:dyDescent="0.25">
      <c r="A198" s="265" t="s">
        <v>21</v>
      </c>
      <c r="B198" s="566"/>
      <c r="C198" s="29">
        <v>0.83</v>
      </c>
      <c r="D198" s="401">
        <v>98</v>
      </c>
      <c r="E198" s="32">
        <f t="shared" si="135"/>
        <v>118.07228915662651</v>
      </c>
      <c r="F198" s="7">
        <f t="shared" si="130"/>
        <v>3.0000000000000004</v>
      </c>
      <c r="G198" s="6">
        <v>2.4900000000000002</v>
      </c>
      <c r="H198" s="5">
        <v>294</v>
      </c>
      <c r="I198" s="6">
        <v>4</v>
      </c>
      <c r="J198" s="5">
        <v>56</v>
      </c>
      <c r="K198" s="5">
        <v>1170</v>
      </c>
      <c r="L198" s="137">
        <v>1120</v>
      </c>
      <c r="M198" s="43" t="s">
        <v>8</v>
      </c>
      <c r="N198" s="37">
        <f t="shared" si="111"/>
        <v>5.25</v>
      </c>
      <c r="O198" s="38">
        <f t="shared" si="112"/>
        <v>20.892857142857142</v>
      </c>
      <c r="P198" s="253">
        <f t="shared" si="136"/>
        <v>1409.6385542168675</v>
      </c>
      <c r="Q198" s="100">
        <f t="shared" si="131"/>
        <v>0.5714285714285714</v>
      </c>
      <c r="R198" s="7">
        <f t="shared" si="132"/>
        <v>14.000000000000002</v>
      </c>
      <c r="S198" s="47">
        <f t="shared" si="133"/>
        <v>11.620000000000001</v>
      </c>
      <c r="T198" s="48">
        <f t="shared" si="133"/>
        <v>1372</v>
      </c>
      <c r="U198" s="47">
        <f t="shared" si="133"/>
        <v>16</v>
      </c>
      <c r="V198" s="48">
        <f t="shared" si="133"/>
        <v>193</v>
      </c>
      <c r="W198" s="48">
        <f t="shared" si="133"/>
        <v>4130</v>
      </c>
      <c r="X198" s="72">
        <f t="shared" si="133"/>
        <v>3940</v>
      </c>
      <c r="Y198" s="49" t="s">
        <v>8</v>
      </c>
      <c r="Z198" s="21">
        <f t="shared" si="117"/>
        <v>7.1088082901554408</v>
      </c>
      <c r="AA198" s="22">
        <f t="shared" si="118"/>
        <v>21.39896373056995</v>
      </c>
      <c r="AB198" s="195">
        <f t="shared" si="119"/>
        <v>4975.9036144578313</v>
      </c>
      <c r="AC198" s="106">
        <f t="shared" si="134"/>
        <v>1.9693877551020409</v>
      </c>
      <c r="AP198" s="6">
        <v>2.4900000000000002</v>
      </c>
      <c r="AQ198" s="5">
        <v>294</v>
      </c>
      <c r="AR198" s="6">
        <v>4</v>
      </c>
      <c r="AS198" s="5">
        <v>56</v>
      </c>
      <c r="AT198" s="5">
        <v>1160</v>
      </c>
    </row>
    <row r="199" spans="1:46" ht="15.75" thickBot="1" x14ac:dyDescent="0.3">
      <c r="A199" s="122" t="s">
        <v>24</v>
      </c>
      <c r="B199" s="123"/>
      <c r="C199" s="98">
        <f t="shared" ref="C199:D199" si="137">SUM(C190:C198)</f>
        <v>57.309999999999995</v>
      </c>
      <c r="D199" s="99">
        <f t="shared" si="137"/>
        <v>6498</v>
      </c>
      <c r="E199" s="50">
        <f t="shared" si="135"/>
        <v>113.38335369045542</v>
      </c>
      <c r="F199" s="51"/>
      <c r="G199" s="98">
        <f t="shared" ref="G199:J199" si="138">SUM(G190:G198)</f>
        <v>145.75</v>
      </c>
      <c r="H199" s="99">
        <f t="shared" si="138"/>
        <v>16455</v>
      </c>
      <c r="I199" s="98">
        <f t="shared" si="138"/>
        <v>40</v>
      </c>
      <c r="J199" s="99">
        <f t="shared" si="138"/>
        <v>4299</v>
      </c>
      <c r="K199" s="99">
        <f>SUM(K190:K198)</f>
        <v>93200</v>
      </c>
      <c r="L199" s="99">
        <f>SUM(L190:L198)</f>
        <v>88920</v>
      </c>
      <c r="M199" s="42" t="s">
        <v>8</v>
      </c>
      <c r="N199" s="126">
        <f t="shared" si="111"/>
        <v>3.8276343335659457</v>
      </c>
      <c r="O199" s="127">
        <f t="shared" si="112"/>
        <v>21.679460339613865</v>
      </c>
      <c r="P199" s="110">
        <f t="shared" si="136"/>
        <v>1626.2432385273078</v>
      </c>
      <c r="Q199" s="113">
        <f t="shared" si="131"/>
        <v>0.66158818097876271</v>
      </c>
      <c r="R199" s="51"/>
      <c r="S199" s="98">
        <f t="shared" ref="S199:W199" si="139">SUM(S190:S198)</f>
        <v>786.15000000000009</v>
      </c>
      <c r="T199" s="99">
        <f t="shared" si="139"/>
        <v>89021</v>
      </c>
      <c r="U199" s="98">
        <f t="shared" si="139"/>
        <v>205</v>
      </c>
      <c r="V199" s="99">
        <f t="shared" si="139"/>
        <v>17298</v>
      </c>
      <c r="W199" s="99">
        <f t="shared" si="139"/>
        <v>369160</v>
      </c>
      <c r="X199" s="72">
        <f t="shared" si="133"/>
        <v>352750</v>
      </c>
      <c r="Y199" s="42" t="s">
        <v>8</v>
      </c>
      <c r="Z199" s="126">
        <f t="shared" si="117"/>
        <v>5.146317493351833</v>
      </c>
      <c r="AA199" s="127">
        <f t="shared" si="118"/>
        <v>21.341195513932245</v>
      </c>
      <c r="AB199" s="128">
        <f t="shared" si="119"/>
        <v>6441.4587332053752</v>
      </c>
      <c r="AC199" s="108">
        <f t="shared" si="134"/>
        <v>2.662049861495845</v>
      </c>
      <c r="AP199" s="98">
        <f t="shared" ref="AP199:AS199" si="140">SUM(AP190:AP198)</f>
        <v>145.75</v>
      </c>
      <c r="AQ199" s="99">
        <f t="shared" si="140"/>
        <v>16455</v>
      </c>
      <c r="AR199" s="98">
        <f t="shared" si="140"/>
        <v>40</v>
      </c>
      <c r="AS199" s="99">
        <f t="shared" si="140"/>
        <v>4299</v>
      </c>
      <c r="AT199" s="99">
        <f>SUM(AT190:AT198)</f>
        <v>92600</v>
      </c>
    </row>
    <row r="200" spans="1:46" ht="15.75" thickBot="1" x14ac:dyDescent="0.3">
      <c r="A200" s="93" t="s">
        <v>25</v>
      </c>
      <c r="B200" s="52"/>
      <c r="C200" s="40">
        <f t="shared" ref="C200:D200" si="141">C177+C189+C199</f>
        <v>507.90000000000003</v>
      </c>
      <c r="D200" s="41">
        <f t="shared" si="141"/>
        <v>63409</v>
      </c>
      <c r="E200" s="10">
        <f t="shared" si="135"/>
        <v>124.8454420161449</v>
      </c>
      <c r="F200" s="4"/>
      <c r="G200" s="40">
        <f t="shared" ref="G200:L200" si="142">G177+G189+G199</f>
        <v>1242.56</v>
      </c>
      <c r="H200" s="41">
        <f t="shared" si="142"/>
        <v>154553</v>
      </c>
      <c r="I200" s="40">
        <f t="shared" si="142"/>
        <v>401</v>
      </c>
      <c r="J200" s="41">
        <f t="shared" si="142"/>
        <v>41734</v>
      </c>
      <c r="K200" s="41">
        <f>K177+K189+K199</f>
        <v>1026220</v>
      </c>
      <c r="L200" s="41">
        <f t="shared" si="142"/>
        <v>979150</v>
      </c>
      <c r="M200" s="83" t="s">
        <v>8</v>
      </c>
      <c r="N200" s="12">
        <f t="shared" si="111"/>
        <v>3.7032874874203285</v>
      </c>
      <c r="O200" s="13">
        <f t="shared" si="112"/>
        <v>24.589543298030382</v>
      </c>
      <c r="P200" s="26">
        <f t="shared" si="136"/>
        <v>2020.5158495766882</v>
      </c>
      <c r="Q200" s="114">
        <f t="shared" si="131"/>
        <v>0.6581715529341261</v>
      </c>
      <c r="R200" s="4"/>
      <c r="S200" s="40">
        <f t="shared" ref="S200:W200" si="143">S177+S189+S199</f>
        <v>6982.0300000000007</v>
      </c>
      <c r="T200" s="41">
        <f t="shared" si="143"/>
        <v>871244</v>
      </c>
      <c r="U200" s="40">
        <f t="shared" si="143"/>
        <v>1846</v>
      </c>
      <c r="V200" s="41">
        <f t="shared" si="143"/>
        <v>149748</v>
      </c>
      <c r="W200" s="41">
        <f t="shared" si="143"/>
        <v>3667590</v>
      </c>
      <c r="X200" s="72">
        <f t="shared" si="133"/>
        <v>3503240</v>
      </c>
      <c r="Y200" s="83" t="s">
        <v>8</v>
      </c>
      <c r="Z200" s="12">
        <f t="shared" si="117"/>
        <v>5.8180676870475736</v>
      </c>
      <c r="AA200" s="13">
        <f t="shared" si="118"/>
        <v>24.491746133504286</v>
      </c>
      <c r="AB200" s="104">
        <f t="shared" si="119"/>
        <v>7221.08682811577</v>
      </c>
      <c r="AC200" s="109">
        <f t="shared" si="134"/>
        <v>2.3616205901370466</v>
      </c>
      <c r="AP200" s="40">
        <f t="shared" ref="AP200:AS200" si="144">AP177+AP189+AP199</f>
        <v>1242.56</v>
      </c>
      <c r="AQ200" s="41">
        <f t="shared" si="144"/>
        <v>154553</v>
      </c>
      <c r="AR200" s="40">
        <f t="shared" si="144"/>
        <v>401</v>
      </c>
      <c r="AS200" s="41">
        <f t="shared" si="144"/>
        <v>41734</v>
      </c>
      <c r="AT200" s="41">
        <f>AT177+AT189+AT199</f>
        <v>1019690</v>
      </c>
    </row>
    <row r="205" spans="1:46" ht="18.75" x14ac:dyDescent="0.3">
      <c r="A205" s="604" t="s">
        <v>58</v>
      </c>
      <c r="B205" s="604"/>
      <c r="C205" s="604"/>
      <c r="D205" s="604"/>
      <c r="E205" s="604"/>
      <c r="F205" s="604"/>
      <c r="G205" s="604"/>
      <c r="H205" s="604"/>
      <c r="I205" s="604"/>
      <c r="J205" s="604"/>
      <c r="K205" s="604"/>
      <c r="L205" s="604"/>
      <c r="M205" s="604"/>
      <c r="N205" s="604"/>
      <c r="O205" s="604"/>
      <c r="P205" s="604"/>
      <c r="Q205" s="604"/>
      <c r="R205" s="604"/>
      <c r="S205" s="604"/>
      <c r="T205" s="604"/>
      <c r="U205" s="604"/>
      <c r="V205" s="604"/>
      <c r="W205" s="604"/>
      <c r="X205" s="604"/>
      <c r="Y205" s="604"/>
      <c r="Z205" s="604"/>
      <c r="AA205" s="604"/>
      <c r="AB205" s="604"/>
      <c r="AC205" s="604"/>
    </row>
    <row r="206" spans="1:46" ht="15.75" x14ac:dyDescent="0.25">
      <c r="A206" s="592" t="s">
        <v>62</v>
      </c>
      <c r="B206" s="592"/>
      <c r="C206" s="592"/>
      <c r="D206" s="592"/>
      <c r="E206" s="592"/>
      <c r="F206" s="592"/>
      <c r="G206" s="592"/>
      <c r="H206" s="592"/>
      <c r="I206" s="592"/>
      <c r="J206" s="592"/>
      <c r="K206" s="592"/>
      <c r="L206" s="592"/>
      <c r="M206" s="592"/>
      <c r="N206" s="592"/>
      <c r="O206" s="592"/>
      <c r="P206" s="592"/>
      <c r="Q206" s="592"/>
      <c r="R206" s="592"/>
      <c r="S206" s="592"/>
      <c r="T206" s="592"/>
      <c r="U206" s="592"/>
      <c r="V206" s="592"/>
      <c r="W206" s="592"/>
      <c r="X206" s="592"/>
      <c r="Y206" s="592"/>
      <c r="Z206" s="592"/>
      <c r="AA206" s="592"/>
      <c r="AB206" s="592"/>
      <c r="AC206" s="592"/>
    </row>
    <row r="207" spans="1:46" ht="15.75" x14ac:dyDescent="0.25">
      <c r="A207" s="592" t="s">
        <v>119</v>
      </c>
      <c r="B207" s="592"/>
      <c r="C207" s="592"/>
      <c r="D207" s="592"/>
      <c r="E207" s="592"/>
      <c r="F207" s="592"/>
      <c r="G207" s="592"/>
      <c r="H207" s="592"/>
      <c r="I207" s="592"/>
      <c r="J207" s="592"/>
      <c r="K207" s="592"/>
      <c r="L207" s="592"/>
      <c r="M207" s="592"/>
      <c r="N207" s="592"/>
      <c r="O207" s="592"/>
      <c r="P207" s="592"/>
      <c r="Q207" s="592"/>
      <c r="R207" s="592"/>
      <c r="S207" s="592"/>
      <c r="T207" s="592"/>
      <c r="U207" s="592"/>
      <c r="V207" s="592"/>
      <c r="W207" s="592"/>
      <c r="X207" s="592"/>
      <c r="Y207" s="592"/>
      <c r="Z207" s="592"/>
      <c r="AA207" s="592"/>
      <c r="AB207" s="592"/>
      <c r="AC207" s="592"/>
    </row>
    <row r="208" spans="1:46" ht="19.5" thickBot="1" x14ac:dyDescent="0.35">
      <c r="A208" s="351"/>
      <c r="B208" s="351"/>
      <c r="C208" s="442"/>
      <c r="D208" s="442"/>
      <c r="E208" s="442"/>
      <c r="F208" s="443"/>
      <c r="G208" s="443"/>
      <c r="H208" s="443"/>
      <c r="I208" s="443"/>
      <c r="J208" s="443"/>
      <c r="K208" s="443"/>
      <c r="L208" s="443"/>
      <c r="M208" s="444"/>
      <c r="N208" s="444"/>
      <c r="O208" s="444"/>
      <c r="P208" s="444"/>
      <c r="Q208" s="444"/>
      <c r="R208" s="444"/>
      <c r="S208" s="444"/>
      <c r="T208" s="444"/>
      <c r="U208" s="444"/>
      <c r="V208" s="444"/>
      <c r="W208" s="444"/>
      <c r="X208" s="444"/>
      <c r="Y208" s="444"/>
      <c r="Z208" s="444"/>
      <c r="AA208" s="444"/>
      <c r="AB208" s="445">
        <v>4</v>
      </c>
      <c r="AC208" s="444"/>
    </row>
    <row r="209" spans="1:46" ht="15" customHeight="1" x14ac:dyDescent="0.25">
      <c r="A209" s="593" t="s">
        <v>3</v>
      </c>
      <c r="B209" s="595" t="s">
        <v>2</v>
      </c>
      <c r="C209" s="597" t="s">
        <v>59</v>
      </c>
      <c r="D209" s="597" t="s">
        <v>60</v>
      </c>
      <c r="E209" s="597" t="s">
        <v>23</v>
      </c>
      <c r="F209" s="600" t="s">
        <v>9</v>
      </c>
      <c r="G209" s="601"/>
      <c r="H209" s="601"/>
      <c r="I209" s="601"/>
      <c r="J209" s="601"/>
      <c r="K209" s="601"/>
      <c r="L209" s="601"/>
      <c r="M209" s="601"/>
      <c r="N209" s="601"/>
      <c r="O209" s="601"/>
      <c r="P209" s="601"/>
      <c r="Q209" s="602"/>
      <c r="R209" s="600" t="s">
        <v>10</v>
      </c>
      <c r="S209" s="601"/>
      <c r="T209" s="601"/>
      <c r="U209" s="601"/>
      <c r="V209" s="601"/>
      <c r="W209" s="601"/>
      <c r="X209" s="601"/>
      <c r="Y209" s="601"/>
      <c r="Z209" s="601"/>
      <c r="AA209" s="601"/>
      <c r="AB209" s="601"/>
      <c r="AC209" s="603"/>
    </row>
    <row r="210" spans="1:46" ht="51.75" thickBot="1" x14ac:dyDescent="0.3">
      <c r="A210" s="594"/>
      <c r="B210" s="596"/>
      <c r="C210" s="598"/>
      <c r="D210" s="599"/>
      <c r="E210" s="599"/>
      <c r="F210" s="446" t="s">
        <v>14</v>
      </c>
      <c r="G210" s="447" t="s">
        <v>13</v>
      </c>
      <c r="H210" s="447" t="s">
        <v>57</v>
      </c>
      <c r="I210" s="448" t="s">
        <v>4</v>
      </c>
      <c r="J210" s="448" t="s">
        <v>5</v>
      </c>
      <c r="K210" s="448" t="s">
        <v>6</v>
      </c>
      <c r="L210" s="447" t="s">
        <v>64</v>
      </c>
      <c r="M210" s="589" t="s">
        <v>7</v>
      </c>
      <c r="N210" s="590"/>
      <c r="O210" s="448" t="s">
        <v>0</v>
      </c>
      <c r="P210" s="448" t="s">
        <v>1</v>
      </c>
      <c r="Q210" s="447" t="s">
        <v>61</v>
      </c>
      <c r="R210" s="446" t="s">
        <v>14</v>
      </c>
      <c r="S210" s="447" t="s">
        <v>12</v>
      </c>
      <c r="T210" s="447" t="s">
        <v>11</v>
      </c>
      <c r="U210" s="448" t="s">
        <v>4</v>
      </c>
      <c r="V210" s="448" t="s">
        <v>5</v>
      </c>
      <c r="W210" s="448" t="s">
        <v>6</v>
      </c>
      <c r="X210" s="447" t="s">
        <v>65</v>
      </c>
      <c r="Y210" s="589" t="s">
        <v>7</v>
      </c>
      <c r="Z210" s="590"/>
      <c r="AA210" s="448" t="s">
        <v>0</v>
      </c>
      <c r="AB210" s="449" t="s">
        <v>1</v>
      </c>
      <c r="AC210" s="450" t="s">
        <v>15</v>
      </c>
    </row>
    <row r="211" spans="1:46" s="351" customFormat="1" x14ac:dyDescent="0.25">
      <c r="A211" s="352" t="s">
        <v>26</v>
      </c>
      <c r="B211" s="582">
        <v>1997</v>
      </c>
      <c r="C211" s="228">
        <v>18.91</v>
      </c>
      <c r="D211" s="229">
        <v>2445</v>
      </c>
      <c r="E211" s="353">
        <f t="shared" ref="E211:E240" si="145">D211/C211</f>
        <v>129.29666842940244</v>
      </c>
      <c r="F211" s="231">
        <f t="shared" ref="F211:F227" si="146">G211/C211</f>
        <v>4</v>
      </c>
      <c r="G211" s="232">
        <v>75.64</v>
      </c>
      <c r="H211" s="233">
        <v>9780</v>
      </c>
      <c r="I211" s="232">
        <v>20</v>
      </c>
      <c r="J211" s="233">
        <v>1926</v>
      </c>
      <c r="K211" s="233">
        <v>44550</v>
      </c>
      <c r="L211" s="264">
        <v>42770</v>
      </c>
      <c r="M211" s="320" t="s">
        <v>8</v>
      </c>
      <c r="N211" s="321">
        <f t="shared" ref="N211:N251" si="147">H211/J211</f>
        <v>5.0778816199376946</v>
      </c>
      <c r="O211" s="322">
        <f t="shared" ref="O211:O251" si="148">K211/J211</f>
        <v>23.130841121495326</v>
      </c>
      <c r="P211" s="287">
        <f t="shared" ref="P211:P240" si="149">K211/C211</f>
        <v>2355.8963511369648</v>
      </c>
      <c r="Q211" s="246">
        <f t="shared" ref="Q211:Q227" si="150">J211/D211</f>
        <v>0.78773006134969326</v>
      </c>
      <c r="R211" s="231">
        <f t="shared" ref="R211:R227" si="151">S211/C211</f>
        <v>17.158646218931782</v>
      </c>
      <c r="S211" s="335">
        <f t="shared" ref="S211:X226" si="152">G211+S160</f>
        <v>324.46999999999997</v>
      </c>
      <c r="T211" s="249">
        <f t="shared" si="152"/>
        <v>41940</v>
      </c>
      <c r="U211" s="335">
        <f t="shared" si="152"/>
        <v>85</v>
      </c>
      <c r="V211" s="249">
        <f t="shared" si="152"/>
        <v>7224</v>
      </c>
      <c r="W211" s="249">
        <f t="shared" si="152"/>
        <v>167130</v>
      </c>
      <c r="X211" s="249">
        <f t="shared" si="152"/>
        <v>159800</v>
      </c>
      <c r="Y211" s="320" t="s">
        <v>8</v>
      </c>
      <c r="Z211" s="251">
        <f t="shared" ref="Z211:Z251" si="153">T211/V211</f>
        <v>5.8056478405315612</v>
      </c>
      <c r="AA211" s="252">
        <f t="shared" ref="AA211:AA251" si="154">W211/V211</f>
        <v>23.135382059800666</v>
      </c>
      <c r="AB211" s="195">
        <f t="shared" ref="AB211:AB251" si="155">W211/C211</f>
        <v>8838.1808566895816</v>
      </c>
      <c r="AC211" s="350">
        <f t="shared" ref="AC211:AC227" si="156">V211/D211</f>
        <v>2.9546012269938648</v>
      </c>
      <c r="AE211" s="424">
        <v>21.580583519761372</v>
      </c>
      <c r="AP211" s="232">
        <v>75.64</v>
      </c>
      <c r="AQ211" s="233">
        <v>9780</v>
      </c>
      <c r="AR211" s="232">
        <v>20</v>
      </c>
      <c r="AS211" s="233">
        <v>1926</v>
      </c>
      <c r="AT211" s="233">
        <v>44340</v>
      </c>
    </row>
    <row r="212" spans="1:46" s="351" customFormat="1" x14ac:dyDescent="0.25">
      <c r="A212" s="133" t="s">
        <v>27</v>
      </c>
      <c r="B212" s="583"/>
      <c r="C212" s="222">
        <v>16.41</v>
      </c>
      <c r="D212" s="223">
        <v>2026</v>
      </c>
      <c r="E212" s="224">
        <f t="shared" si="145"/>
        <v>123.4613040828763</v>
      </c>
      <c r="F212" s="225">
        <f t="shared" si="146"/>
        <v>4</v>
      </c>
      <c r="G212" s="226">
        <v>65.64</v>
      </c>
      <c r="H212" s="227">
        <v>8104</v>
      </c>
      <c r="I212" s="226">
        <v>17</v>
      </c>
      <c r="J212" s="227">
        <v>1253</v>
      </c>
      <c r="K212" s="227">
        <v>30600</v>
      </c>
      <c r="L212" s="263">
        <v>29380</v>
      </c>
      <c r="M212" s="250" t="s">
        <v>8</v>
      </c>
      <c r="N212" s="251">
        <f t="shared" si="147"/>
        <v>6.4676775738228249</v>
      </c>
      <c r="O212" s="252">
        <f t="shared" si="148"/>
        <v>24.421388667198723</v>
      </c>
      <c r="P212" s="245">
        <f t="shared" si="149"/>
        <v>1864.7166361974405</v>
      </c>
      <c r="Q212" s="246">
        <f t="shared" si="150"/>
        <v>0.61846001974333664</v>
      </c>
      <c r="R212" s="225">
        <f t="shared" si="151"/>
        <v>18</v>
      </c>
      <c r="S212" s="247">
        <f t="shared" si="152"/>
        <v>295.38</v>
      </c>
      <c r="T212" s="248">
        <f t="shared" si="152"/>
        <v>36468</v>
      </c>
      <c r="U212" s="247">
        <f t="shared" si="152"/>
        <v>79</v>
      </c>
      <c r="V212" s="248">
        <f t="shared" si="152"/>
        <v>5667</v>
      </c>
      <c r="W212" s="248">
        <f t="shared" si="152"/>
        <v>140610</v>
      </c>
      <c r="X212" s="249">
        <f t="shared" si="152"/>
        <v>134430</v>
      </c>
      <c r="Y212" s="250" t="s">
        <v>8</v>
      </c>
      <c r="Z212" s="251">
        <f t="shared" si="153"/>
        <v>6.4351508734780305</v>
      </c>
      <c r="AA212" s="252">
        <f t="shared" si="154"/>
        <v>24.812069878242458</v>
      </c>
      <c r="AB212" s="195">
        <f t="shared" si="155"/>
        <v>8568.5557586837294</v>
      </c>
      <c r="AC212" s="350">
        <f t="shared" si="156"/>
        <v>2.7971372161895358</v>
      </c>
      <c r="AE212" s="424">
        <v>23.405700858193708</v>
      </c>
      <c r="AP212" s="226">
        <v>65.64</v>
      </c>
      <c r="AQ212" s="227">
        <v>8104</v>
      </c>
      <c r="AR212" s="226">
        <v>17</v>
      </c>
      <c r="AS212" s="227">
        <v>1253</v>
      </c>
      <c r="AT212" s="227">
        <v>30450</v>
      </c>
    </row>
    <row r="213" spans="1:46" s="351" customFormat="1" x14ac:dyDescent="0.25">
      <c r="A213" s="133" t="s">
        <v>28</v>
      </c>
      <c r="B213" s="583"/>
      <c r="C213" s="222">
        <v>18.7</v>
      </c>
      <c r="D213" s="223">
        <v>2284</v>
      </c>
      <c r="E213" s="224">
        <f t="shared" si="145"/>
        <v>122.13903743315508</v>
      </c>
      <c r="F213" s="225">
        <f t="shared" si="146"/>
        <v>4.2673796791443852</v>
      </c>
      <c r="G213" s="226">
        <v>79.8</v>
      </c>
      <c r="H213" s="227">
        <v>9747</v>
      </c>
      <c r="I213" s="226">
        <v>22</v>
      </c>
      <c r="J213" s="227">
        <v>1735</v>
      </c>
      <c r="K213" s="227">
        <v>42620</v>
      </c>
      <c r="L213" s="263">
        <v>40910</v>
      </c>
      <c r="M213" s="250" t="s">
        <v>8</v>
      </c>
      <c r="N213" s="251">
        <f t="shared" si="147"/>
        <v>5.6178674351585016</v>
      </c>
      <c r="O213" s="252">
        <f t="shared" si="148"/>
        <v>24.564841498559076</v>
      </c>
      <c r="P213" s="245">
        <f t="shared" si="149"/>
        <v>2279.1443850267378</v>
      </c>
      <c r="Q213" s="246">
        <f t="shared" si="150"/>
        <v>0.75963222416812615</v>
      </c>
      <c r="R213" s="225">
        <f t="shared" si="151"/>
        <v>18.000000000000004</v>
      </c>
      <c r="S213" s="247">
        <f t="shared" si="152"/>
        <v>336.6</v>
      </c>
      <c r="T213" s="248">
        <f t="shared" si="152"/>
        <v>40999</v>
      </c>
      <c r="U213" s="247">
        <f t="shared" si="152"/>
        <v>87</v>
      </c>
      <c r="V213" s="248">
        <f t="shared" si="152"/>
        <v>6991</v>
      </c>
      <c r="W213" s="248">
        <f t="shared" si="152"/>
        <v>175460</v>
      </c>
      <c r="X213" s="249">
        <f t="shared" si="152"/>
        <v>167700</v>
      </c>
      <c r="Y213" s="250" t="s">
        <v>8</v>
      </c>
      <c r="Z213" s="251">
        <f t="shared" si="153"/>
        <v>5.8645401230153054</v>
      </c>
      <c r="AA213" s="252">
        <f t="shared" si="154"/>
        <v>25.097983121155771</v>
      </c>
      <c r="AB213" s="195">
        <f t="shared" si="155"/>
        <v>9382.8877005347604</v>
      </c>
      <c r="AC213" s="350">
        <f t="shared" si="156"/>
        <v>3.0608581436077058</v>
      </c>
      <c r="AE213" s="424">
        <v>23.309009412819364</v>
      </c>
      <c r="AP213" s="226">
        <v>79.8</v>
      </c>
      <c r="AQ213" s="227">
        <v>9747</v>
      </c>
      <c r="AR213" s="226">
        <v>22</v>
      </c>
      <c r="AS213" s="227">
        <v>1735</v>
      </c>
      <c r="AT213" s="227">
        <v>42420</v>
      </c>
    </row>
    <row r="214" spans="1:46" s="351" customFormat="1" x14ac:dyDescent="0.25">
      <c r="A214" s="133" t="s">
        <v>29</v>
      </c>
      <c r="B214" s="583"/>
      <c r="C214" s="222">
        <v>17.149999999999999</v>
      </c>
      <c r="D214" s="223">
        <v>2151</v>
      </c>
      <c r="E214" s="224">
        <f t="shared" si="145"/>
        <v>125.42274052478135</v>
      </c>
      <c r="F214" s="225">
        <f t="shared" si="146"/>
        <v>4.1166180758017497</v>
      </c>
      <c r="G214" s="226">
        <v>70.599999999999994</v>
      </c>
      <c r="H214" s="227">
        <v>8855</v>
      </c>
      <c r="I214" s="226">
        <v>16</v>
      </c>
      <c r="J214" s="227">
        <v>1501</v>
      </c>
      <c r="K214" s="227">
        <v>36660</v>
      </c>
      <c r="L214" s="263">
        <v>35190</v>
      </c>
      <c r="M214" s="250" t="s">
        <v>8</v>
      </c>
      <c r="N214" s="251">
        <f t="shared" si="147"/>
        <v>5.8994003997335112</v>
      </c>
      <c r="O214" s="252">
        <f t="shared" si="148"/>
        <v>24.423717521652232</v>
      </c>
      <c r="P214" s="245">
        <f t="shared" si="149"/>
        <v>2137.6093294460643</v>
      </c>
      <c r="Q214" s="246">
        <f t="shared" si="150"/>
        <v>0.69781496978149693</v>
      </c>
      <c r="R214" s="225">
        <f t="shared" si="151"/>
        <v>17.999999999999996</v>
      </c>
      <c r="S214" s="247">
        <f t="shared" si="152"/>
        <v>308.69999999999993</v>
      </c>
      <c r="T214" s="248">
        <f t="shared" si="152"/>
        <v>38718</v>
      </c>
      <c r="U214" s="247">
        <f t="shared" si="152"/>
        <v>79</v>
      </c>
      <c r="V214" s="248">
        <f t="shared" si="152"/>
        <v>6639</v>
      </c>
      <c r="W214" s="248">
        <f t="shared" si="152"/>
        <v>166380</v>
      </c>
      <c r="X214" s="249">
        <f t="shared" si="152"/>
        <v>159020</v>
      </c>
      <c r="Y214" s="250" t="s">
        <v>8</v>
      </c>
      <c r="Z214" s="251">
        <f t="shared" si="153"/>
        <v>5.8319023949389965</v>
      </c>
      <c r="AA214" s="252">
        <f t="shared" si="154"/>
        <v>25.061003163126976</v>
      </c>
      <c r="AB214" s="195">
        <f t="shared" si="155"/>
        <v>9701.4577259475227</v>
      </c>
      <c r="AC214" s="350">
        <f t="shared" si="156"/>
        <v>3.086471408647141</v>
      </c>
      <c r="AE214" s="424">
        <v>23.239612446431899</v>
      </c>
      <c r="AP214" s="226">
        <v>70.599999999999994</v>
      </c>
      <c r="AQ214" s="227">
        <v>8855</v>
      </c>
      <c r="AR214" s="226">
        <v>16</v>
      </c>
      <c r="AS214" s="227">
        <v>1501</v>
      </c>
      <c r="AT214" s="227">
        <v>36490</v>
      </c>
    </row>
    <row r="215" spans="1:46" s="351" customFormat="1" x14ac:dyDescent="0.25">
      <c r="A215" s="133" t="s">
        <v>30</v>
      </c>
      <c r="B215" s="583"/>
      <c r="C215" s="222">
        <v>16.600000000000001</v>
      </c>
      <c r="D215" s="223">
        <v>2133</v>
      </c>
      <c r="E215" s="224">
        <f t="shared" si="145"/>
        <v>128.49397590361446</v>
      </c>
      <c r="F215" s="225">
        <f t="shared" si="146"/>
        <v>5</v>
      </c>
      <c r="G215" s="226">
        <v>83</v>
      </c>
      <c r="H215" s="227">
        <v>10665</v>
      </c>
      <c r="I215" s="226">
        <v>23</v>
      </c>
      <c r="J215" s="227">
        <v>1744</v>
      </c>
      <c r="K215" s="227">
        <v>42890</v>
      </c>
      <c r="L215" s="263">
        <v>41170</v>
      </c>
      <c r="M215" s="250" t="s">
        <v>8</v>
      </c>
      <c r="N215" s="251">
        <f t="shared" si="147"/>
        <v>6.1152522935779814</v>
      </c>
      <c r="O215" s="252">
        <f t="shared" si="148"/>
        <v>24.592889908256879</v>
      </c>
      <c r="P215" s="245">
        <f t="shared" si="149"/>
        <v>2583.734939759036</v>
      </c>
      <c r="Q215" s="246">
        <f t="shared" si="150"/>
        <v>0.81762775433661505</v>
      </c>
      <c r="R215" s="225">
        <f t="shared" si="151"/>
        <v>18</v>
      </c>
      <c r="S215" s="247">
        <f t="shared" si="152"/>
        <v>298.8</v>
      </c>
      <c r="T215" s="248">
        <f t="shared" si="152"/>
        <v>38394</v>
      </c>
      <c r="U215" s="247">
        <f t="shared" si="152"/>
        <v>82</v>
      </c>
      <c r="V215" s="248">
        <f t="shared" si="152"/>
        <v>6080</v>
      </c>
      <c r="W215" s="248">
        <f t="shared" si="152"/>
        <v>153140</v>
      </c>
      <c r="X215" s="249">
        <f t="shared" si="152"/>
        <v>146410</v>
      </c>
      <c r="Y215" s="250" t="s">
        <v>8</v>
      </c>
      <c r="Z215" s="251">
        <f t="shared" si="153"/>
        <v>6.3148026315789476</v>
      </c>
      <c r="AA215" s="252">
        <f t="shared" si="154"/>
        <v>25.1875</v>
      </c>
      <c r="AB215" s="195">
        <f t="shared" si="155"/>
        <v>9225.3012048192759</v>
      </c>
      <c r="AC215" s="350">
        <f t="shared" si="156"/>
        <v>2.8504453820909519</v>
      </c>
      <c r="AE215" s="424">
        <v>23.274032326669502</v>
      </c>
      <c r="AP215" s="226">
        <v>83</v>
      </c>
      <c r="AQ215" s="227">
        <v>10665</v>
      </c>
      <c r="AR215" s="226">
        <v>23</v>
      </c>
      <c r="AS215" s="227">
        <v>1744</v>
      </c>
      <c r="AT215" s="227">
        <v>42690</v>
      </c>
    </row>
    <row r="216" spans="1:46" s="351" customFormat="1" x14ac:dyDescent="0.25">
      <c r="A216" s="133" t="s">
        <v>31</v>
      </c>
      <c r="B216" s="583"/>
      <c r="C216" s="222">
        <v>14.28</v>
      </c>
      <c r="D216" s="223">
        <v>1762</v>
      </c>
      <c r="E216" s="224">
        <f t="shared" si="145"/>
        <v>123.38935574229693</v>
      </c>
      <c r="F216" s="225">
        <f t="shared" si="146"/>
        <v>3.4397759103641454</v>
      </c>
      <c r="G216" s="226">
        <v>49.12</v>
      </c>
      <c r="H216" s="227">
        <v>6048</v>
      </c>
      <c r="I216" s="226">
        <v>13</v>
      </c>
      <c r="J216" s="227">
        <v>930</v>
      </c>
      <c r="K216" s="227">
        <v>21440</v>
      </c>
      <c r="L216" s="263">
        <v>20580</v>
      </c>
      <c r="M216" s="250" t="s">
        <v>8</v>
      </c>
      <c r="N216" s="251">
        <f t="shared" si="147"/>
        <v>6.5032258064516126</v>
      </c>
      <c r="O216" s="252">
        <f t="shared" si="148"/>
        <v>23.053763440860216</v>
      </c>
      <c r="P216" s="245">
        <f t="shared" si="149"/>
        <v>1501.4005602240898</v>
      </c>
      <c r="Q216" s="246">
        <f t="shared" si="150"/>
        <v>0.52780930760499434</v>
      </c>
      <c r="R216" s="225">
        <f t="shared" si="151"/>
        <v>17.439775910364148</v>
      </c>
      <c r="S216" s="247">
        <f t="shared" si="152"/>
        <v>249.04000000000002</v>
      </c>
      <c r="T216" s="248">
        <f t="shared" si="152"/>
        <v>30716</v>
      </c>
      <c r="U216" s="247">
        <f t="shared" si="152"/>
        <v>70</v>
      </c>
      <c r="V216" s="248">
        <f t="shared" si="152"/>
        <v>4878</v>
      </c>
      <c r="W216" s="248">
        <f t="shared" si="152"/>
        <v>113530</v>
      </c>
      <c r="X216" s="249">
        <f t="shared" si="152"/>
        <v>108520</v>
      </c>
      <c r="Y216" s="250" t="s">
        <v>8</v>
      </c>
      <c r="Z216" s="251">
        <f t="shared" si="153"/>
        <v>6.2968429684296847</v>
      </c>
      <c r="AA216" s="252">
        <f t="shared" si="154"/>
        <v>23.273882738827389</v>
      </c>
      <c r="AB216" s="195">
        <f t="shared" si="155"/>
        <v>7950.2801120448185</v>
      </c>
      <c r="AC216" s="350">
        <f t="shared" si="156"/>
        <v>2.76844494892168</v>
      </c>
      <c r="AE216" s="424">
        <v>21.465791466801313</v>
      </c>
      <c r="AP216" s="226">
        <v>49.12</v>
      </c>
      <c r="AQ216" s="227">
        <v>6048</v>
      </c>
      <c r="AR216" s="226">
        <v>13</v>
      </c>
      <c r="AS216" s="227">
        <v>930</v>
      </c>
      <c r="AT216" s="227">
        <v>21340</v>
      </c>
    </row>
    <row r="217" spans="1:46" s="351" customFormat="1" x14ac:dyDescent="0.25">
      <c r="A217" s="133" t="s">
        <v>32</v>
      </c>
      <c r="B217" s="583"/>
      <c r="C217" s="222">
        <v>19.53</v>
      </c>
      <c r="D217" s="223">
        <v>2423</v>
      </c>
      <c r="E217" s="224">
        <f t="shared" si="145"/>
        <v>124.06554019457245</v>
      </c>
      <c r="F217" s="225">
        <f t="shared" si="146"/>
        <v>4</v>
      </c>
      <c r="G217" s="226">
        <v>78.12</v>
      </c>
      <c r="H217" s="227">
        <v>9692</v>
      </c>
      <c r="I217" s="226">
        <v>17</v>
      </c>
      <c r="J217" s="227">
        <v>1494</v>
      </c>
      <c r="K217" s="227">
        <v>37050</v>
      </c>
      <c r="L217" s="263">
        <v>35570</v>
      </c>
      <c r="M217" s="250" t="s">
        <v>8</v>
      </c>
      <c r="N217" s="251">
        <f t="shared" si="147"/>
        <v>6.4872824631860775</v>
      </c>
      <c r="O217" s="252">
        <f t="shared" si="148"/>
        <v>24.799196787148595</v>
      </c>
      <c r="P217" s="245">
        <f t="shared" si="149"/>
        <v>1897.0814132104454</v>
      </c>
      <c r="Q217" s="246">
        <f t="shared" si="150"/>
        <v>0.61659100288898061</v>
      </c>
      <c r="R217" s="225">
        <f t="shared" si="151"/>
        <v>18</v>
      </c>
      <c r="S217" s="247">
        <f t="shared" si="152"/>
        <v>351.54</v>
      </c>
      <c r="T217" s="248">
        <f t="shared" si="152"/>
        <v>43614</v>
      </c>
      <c r="U217" s="247">
        <f t="shared" si="152"/>
        <v>87</v>
      </c>
      <c r="V217" s="248">
        <f t="shared" si="152"/>
        <v>7365</v>
      </c>
      <c r="W217" s="248">
        <f t="shared" si="152"/>
        <v>181600</v>
      </c>
      <c r="X217" s="249">
        <f t="shared" si="152"/>
        <v>173630</v>
      </c>
      <c r="Y217" s="250" t="s">
        <v>8</v>
      </c>
      <c r="Z217" s="251">
        <f t="shared" si="153"/>
        <v>5.921792260692464</v>
      </c>
      <c r="AA217" s="252">
        <f t="shared" si="154"/>
        <v>24.657162253903596</v>
      </c>
      <c r="AB217" s="195">
        <f t="shared" si="155"/>
        <v>9298.5151049667165</v>
      </c>
      <c r="AC217" s="350">
        <f t="shared" si="156"/>
        <v>3.0396203054065207</v>
      </c>
      <c r="AE217" s="424">
        <v>23.49388689679008</v>
      </c>
      <c r="AP217" s="226">
        <v>78.12</v>
      </c>
      <c r="AQ217" s="227">
        <v>9692</v>
      </c>
      <c r="AR217" s="226">
        <v>17</v>
      </c>
      <c r="AS217" s="227">
        <v>1494</v>
      </c>
      <c r="AT217" s="227">
        <v>36870</v>
      </c>
    </row>
    <row r="218" spans="1:46" s="351" customFormat="1" x14ac:dyDescent="0.25">
      <c r="A218" s="133" t="s">
        <v>33</v>
      </c>
      <c r="B218" s="583"/>
      <c r="C218" s="222">
        <v>19.88</v>
      </c>
      <c r="D218" s="223">
        <v>2472</v>
      </c>
      <c r="E218" s="224">
        <f t="shared" si="145"/>
        <v>124.34607645875252</v>
      </c>
      <c r="F218" s="225">
        <f t="shared" si="146"/>
        <v>4</v>
      </c>
      <c r="G218" s="226">
        <v>79.52</v>
      </c>
      <c r="H218" s="227">
        <v>9888</v>
      </c>
      <c r="I218" s="226">
        <v>21</v>
      </c>
      <c r="J218" s="227">
        <v>2080</v>
      </c>
      <c r="K218" s="227">
        <v>51050</v>
      </c>
      <c r="L218" s="263">
        <v>49010</v>
      </c>
      <c r="M218" s="250" t="s">
        <v>8</v>
      </c>
      <c r="N218" s="251">
        <f t="shared" si="147"/>
        <v>4.7538461538461538</v>
      </c>
      <c r="O218" s="252">
        <f t="shared" si="148"/>
        <v>24.54326923076923</v>
      </c>
      <c r="P218" s="245">
        <f t="shared" si="149"/>
        <v>2567.9074446680083</v>
      </c>
      <c r="Q218" s="246">
        <f t="shared" si="150"/>
        <v>0.84142394822006472</v>
      </c>
      <c r="R218" s="225">
        <f t="shared" si="151"/>
        <v>18</v>
      </c>
      <c r="S218" s="247">
        <f t="shared" si="152"/>
        <v>357.84</v>
      </c>
      <c r="T218" s="248">
        <f t="shared" si="152"/>
        <v>44496</v>
      </c>
      <c r="U218" s="247">
        <f t="shared" si="152"/>
        <v>91</v>
      </c>
      <c r="V218" s="248">
        <f t="shared" si="152"/>
        <v>8052</v>
      </c>
      <c r="W218" s="248">
        <f t="shared" si="152"/>
        <v>201730</v>
      </c>
      <c r="X218" s="249">
        <f t="shared" si="152"/>
        <v>192840</v>
      </c>
      <c r="Y218" s="250" t="s">
        <v>8</v>
      </c>
      <c r="Z218" s="251">
        <f t="shared" si="153"/>
        <v>5.526080476900149</v>
      </c>
      <c r="AA218" s="252">
        <f t="shared" si="154"/>
        <v>25.053402881271733</v>
      </c>
      <c r="AB218" s="195">
        <f t="shared" si="155"/>
        <v>10147.38430583501</v>
      </c>
      <c r="AC218" s="350">
        <f t="shared" si="156"/>
        <v>3.2572815533980584</v>
      </c>
      <c r="AE218" s="424">
        <v>23.357046395120889</v>
      </c>
      <c r="AP218" s="226">
        <v>79.52</v>
      </c>
      <c r="AQ218" s="227">
        <v>9888</v>
      </c>
      <c r="AR218" s="226">
        <v>21</v>
      </c>
      <c r="AS218" s="227">
        <v>2080</v>
      </c>
      <c r="AT218" s="227">
        <v>50810</v>
      </c>
    </row>
    <row r="219" spans="1:46" s="351" customFormat="1" x14ac:dyDescent="0.25">
      <c r="A219" s="133" t="s">
        <v>34</v>
      </c>
      <c r="B219" s="583"/>
      <c r="C219" s="222">
        <v>19.899999999999999</v>
      </c>
      <c r="D219" s="223">
        <v>2484</v>
      </c>
      <c r="E219" s="224">
        <f t="shared" si="145"/>
        <v>124.82412060301509</v>
      </c>
      <c r="F219" s="225">
        <f t="shared" si="146"/>
        <v>4.1005025125628141</v>
      </c>
      <c r="G219" s="226">
        <v>81.599999999999994</v>
      </c>
      <c r="H219" s="227">
        <v>10186</v>
      </c>
      <c r="I219" s="226">
        <v>20</v>
      </c>
      <c r="J219" s="227">
        <v>1802</v>
      </c>
      <c r="K219" s="227">
        <v>44130</v>
      </c>
      <c r="L219" s="263">
        <v>42360</v>
      </c>
      <c r="M219" s="250" t="s">
        <v>8</v>
      </c>
      <c r="N219" s="251">
        <f t="shared" si="147"/>
        <v>5.6526082130965598</v>
      </c>
      <c r="O219" s="252">
        <f t="shared" si="148"/>
        <v>24.489456159822421</v>
      </c>
      <c r="P219" s="245">
        <f t="shared" si="149"/>
        <v>2217.5879396984928</v>
      </c>
      <c r="Q219" s="246">
        <f t="shared" si="150"/>
        <v>0.72544283413848631</v>
      </c>
      <c r="R219" s="225">
        <f t="shared" si="151"/>
        <v>17.999999999999996</v>
      </c>
      <c r="S219" s="247">
        <f t="shared" si="152"/>
        <v>358.19999999999993</v>
      </c>
      <c r="T219" s="248">
        <f t="shared" si="152"/>
        <v>44712</v>
      </c>
      <c r="U219" s="247">
        <f t="shared" si="152"/>
        <v>91</v>
      </c>
      <c r="V219" s="248">
        <f t="shared" si="152"/>
        <v>8520</v>
      </c>
      <c r="W219" s="248">
        <f t="shared" si="152"/>
        <v>213210</v>
      </c>
      <c r="X219" s="249">
        <f t="shared" si="152"/>
        <v>203700</v>
      </c>
      <c r="Y219" s="250" t="s">
        <v>8</v>
      </c>
      <c r="Z219" s="251">
        <f t="shared" si="153"/>
        <v>5.2478873239436616</v>
      </c>
      <c r="AA219" s="252">
        <f t="shared" si="154"/>
        <v>25.024647887323944</v>
      </c>
      <c r="AB219" s="195">
        <f t="shared" si="155"/>
        <v>10714.070351758795</v>
      </c>
      <c r="AC219" s="350">
        <f t="shared" si="156"/>
        <v>3.4299516908212562</v>
      </c>
      <c r="AE219" s="424">
        <v>23.620722992854141</v>
      </c>
      <c r="AP219" s="226">
        <v>81.599999999999994</v>
      </c>
      <c r="AQ219" s="227">
        <v>10186</v>
      </c>
      <c r="AR219" s="226">
        <v>20</v>
      </c>
      <c r="AS219" s="227">
        <v>1802</v>
      </c>
      <c r="AT219" s="227">
        <v>43920</v>
      </c>
    </row>
    <row r="220" spans="1:46" s="351" customFormat="1" x14ac:dyDescent="0.25">
      <c r="A220" s="133" t="s">
        <v>35</v>
      </c>
      <c r="B220" s="583"/>
      <c r="C220" s="222">
        <v>16.489999999999998</v>
      </c>
      <c r="D220" s="223">
        <v>2171</v>
      </c>
      <c r="E220" s="224">
        <f t="shared" si="145"/>
        <v>131.65554881746513</v>
      </c>
      <c r="F220" s="225">
        <f t="shared" si="146"/>
        <v>4</v>
      </c>
      <c r="G220" s="226">
        <v>65.959999999999994</v>
      </c>
      <c r="H220" s="227">
        <v>8684</v>
      </c>
      <c r="I220" s="226">
        <v>18</v>
      </c>
      <c r="J220" s="227">
        <v>1503</v>
      </c>
      <c r="K220" s="227">
        <v>37630</v>
      </c>
      <c r="L220" s="263">
        <v>36120</v>
      </c>
      <c r="M220" s="250" t="s">
        <v>8</v>
      </c>
      <c r="N220" s="251">
        <f t="shared" si="147"/>
        <v>5.7777777777777777</v>
      </c>
      <c r="O220" s="252">
        <f t="shared" si="148"/>
        <v>25.036593479707253</v>
      </c>
      <c r="P220" s="245">
        <f t="shared" si="149"/>
        <v>2281.9890842935115</v>
      </c>
      <c r="Q220" s="246">
        <f t="shared" si="150"/>
        <v>0.69230769230769229</v>
      </c>
      <c r="R220" s="225">
        <f t="shared" si="151"/>
        <v>18</v>
      </c>
      <c r="S220" s="247">
        <f t="shared" si="152"/>
        <v>296.82</v>
      </c>
      <c r="T220" s="248">
        <f t="shared" si="152"/>
        <v>39078</v>
      </c>
      <c r="U220" s="247">
        <f t="shared" si="152"/>
        <v>75</v>
      </c>
      <c r="V220" s="248">
        <f t="shared" si="152"/>
        <v>6610</v>
      </c>
      <c r="W220" s="248">
        <f t="shared" si="152"/>
        <v>170830</v>
      </c>
      <c r="X220" s="249">
        <f t="shared" si="152"/>
        <v>163400</v>
      </c>
      <c r="Y220" s="250" t="s">
        <v>8</v>
      </c>
      <c r="Z220" s="251">
        <f t="shared" si="153"/>
        <v>5.9119515885022693</v>
      </c>
      <c r="AA220" s="252">
        <f t="shared" si="154"/>
        <v>25.844175491679273</v>
      </c>
      <c r="AB220" s="195">
        <f t="shared" si="155"/>
        <v>10359.611885991511</v>
      </c>
      <c r="AC220" s="350">
        <f t="shared" si="156"/>
        <v>3.0446798710271765</v>
      </c>
      <c r="AE220" s="424">
        <v>22.312760633861551</v>
      </c>
      <c r="AP220" s="226">
        <v>65.959999999999994</v>
      </c>
      <c r="AQ220" s="227">
        <v>8684</v>
      </c>
      <c r="AR220" s="226">
        <v>18</v>
      </c>
      <c r="AS220" s="227">
        <v>1503</v>
      </c>
      <c r="AT220" s="227">
        <v>37450</v>
      </c>
    </row>
    <row r="221" spans="1:46" s="351" customFormat="1" x14ac:dyDescent="0.25">
      <c r="A221" s="133" t="s">
        <v>36</v>
      </c>
      <c r="B221" s="583"/>
      <c r="C221" s="222">
        <v>19.05</v>
      </c>
      <c r="D221" s="223">
        <v>2489</v>
      </c>
      <c r="E221" s="224">
        <f t="shared" si="145"/>
        <v>130.65616797900262</v>
      </c>
      <c r="F221" s="225">
        <f t="shared" si="146"/>
        <v>4</v>
      </c>
      <c r="G221" s="226">
        <v>76.2</v>
      </c>
      <c r="H221" s="227">
        <v>9956</v>
      </c>
      <c r="I221" s="226">
        <v>22</v>
      </c>
      <c r="J221" s="227">
        <v>1940</v>
      </c>
      <c r="K221" s="227">
        <v>48090</v>
      </c>
      <c r="L221" s="263">
        <v>46170</v>
      </c>
      <c r="M221" s="250" t="s">
        <v>8</v>
      </c>
      <c r="N221" s="251">
        <f t="shared" si="147"/>
        <v>5.1319587628865984</v>
      </c>
      <c r="O221" s="252">
        <f t="shared" si="148"/>
        <v>24.788659793814432</v>
      </c>
      <c r="P221" s="245">
        <f t="shared" si="149"/>
        <v>2524.4094488188975</v>
      </c>
      <c r="Q221" s="246">
        <f t="shared" si="150"/>
        <v>0.77942948975492166</v>
      </c>
      <c r="R221" s="225">
        <f t="shared" si="151"/>
        <v>18</v>
      </c>
      <c r="S221" s="247">
        <f t="shared" si="152"/>
        <v>342.90000000000003</v>
      </c>
      <c r="T221" s="248">
        <f t="shared" si="152"/>
        <v>44802</v>
      </c>
      <c r="U221" s="247">
        <f t="shared" si="152"/>
        <v>95</v>
      </c>
      <c r="V221" s="248">
        <f t="shared" si="152"/>
        <v>8112</v>
      </c>
      <c r="W221" s="248">
        <f t="shared" si="152"/>
        <v>206480</v>
      </c>
      <c r="X221" s="249">
        <f t="shared" si="152"/>
        <v>197450</v>
      </c>
      <c r="Y221" s="250" t="s">
        <v>8</v>
      </c>
      <c r="Z221" s="251">
        <f t="shared" si="153"/>
        <v>5.5229289940828403</v>
      </c>
      <c r="AA221" s="252">
        <f t="shared" si="154"/>
        <v>25.453648915187376</v>
      </c>
      <c r="AB221" s="195">
        <f t="shared" si="155"/>
        <v>10838.845144356956</v>
      </c>
      <c r="AC221" s="350">
        <f t="shared" si="156"/>
        <v>3.2591402169546004</v>
      </c>
      <c r="AE221" s="424">
        <v>22.282112698928223</v>
      </c>
      <c r="AP221" s="226">
        <v>76.2</v>
      </c>
      <c r="AQ221" s="227">
        <v>9956</v>
      </c>
      <c r="AR221" s="226">
        <v>22</v>
      </c>
      <c r="AS221" s="227">
        <v>1940</v>
      </c>
      <c r="AT221" s="227">
        <v>47860</v>
      </c>
    </row>
    <row r="222" spans="1:46" s="351" customFormat="1" x14ac:dyDescent="0.25">
      <c r="A222" s="133" t="s">
        <v>37</v>
      </c>
      <c r="B222" s="583"/>
      <c r="C222" s="222">
        <v>20.239999999999998</v>
      </c>
      <c r="D222" s="223">
        <v>2519</v>
      </c>
      <c r="E222" s="224">
        <f t="shared" si="145"/>
        <v>124.45652173913045</v>
      </c>
      <c r="F222" s="225">
        <f t="shared" si="146"/>
        <v>4</v>
      </c>
      <c r="G222" s="226">
        <v>80.959999999999994</v>
      </c>
      <c r="H222" s="227">
        <v>10076</v>
      </c>
      <c r="I222" s="226">
        <v>23</v>
      </c>
      <c r="J222" s="227">
        <v>1630</v>
      </c>
      <c r="K222" s="227">
        <v>40120</v>
      </c>
      <c r="L222" s="263">
        <v>38510</v>
      </c>
      <c r="M222" s="250" t="s">
        <v>8</v>
      </c>
      <c r="N222" s="251">
        <f t="shared" si="147"/>
        <v>6.1815950920245397</v>
      </c>
      <c r="O222" s="252">
        <f t="shared" si="148"/>
        <v>24.613496932515336</v>
      </c>
      <c r="P222" s="245">
        <f t="shared" si="149"/>
        <v>1982.213438735178</v>
      </c>
      <c r="Q222" s="246">
        <f t="shared" si="150"/>
        <v>0.64708217546645497</v>
      </c>
      <c r="R222" s="225">
        <f t="shared" si="151"/>
        <v>18</v>
      </c>
      <c r="S222" s="247">
        <f t="shared" si="152"/>
        <v>364.32</v>
      </c>
      <c r="T222" s="248">
        <f t="shared" si="152"/>
        <v>45342</v>
      </c>
      <c r="U222" s="247">
        <f t="shared" si="152"/>
        <v>101</v>
      </c>
      <c r="V222" s="248">
        <f t="shared" si="152"/>
        <v>7315</v>
      </c>
      <c r="W222" s="248">
        <f t="shared" si="152"/>
        <v>185200</v>
      </c>
      <c r="X222" s="249">
        <f t="shared" si="152"/>
        <v>177090</v>
      </c>
      <c r="Y222" s="250" t="s">
        <v>8</v>
      </c>
      <c r="Z222" s="251">
        <f t="shared" si="153"/>
        <v>6.1984962406015036</v>
      </c>
      <c r="AA222" s="252">
        <f t="shared" si="154"/>
        <v>25.317840054682161</v>
      </c>
      <c r="AB222" s="195">
        <f t="shared" si="155"/>
        <v>9150.197628458498</v>
      </c>
      <c r="AC222" s="350">
        <f t="shared" si="156"/>
        <v>2.9039301310043668</v>
      </c>
      <c r="AE222" s="424">
        <v>20.14517589239524</v>
      </c>
      <c r="AP222" s="226">
        <v>80.959999999999994</v>
      </c>
      <c r="AQ222" s="227">
        <v>10076</v>
      </c>
      <c r="AR222" s="226">
        <v>23</v>
      </c>
      <c r="AS222" s="227">
        <v>1630</v>
      </c>
      <c r="AT222" s="227">
        <v>39930</v>
      </c>
    </row>
    <row r="223" spans="1:46" s="351" customFormat="1" x14ac:dyDescent="0.25">
      <c r="A223" s="133" t="s">
        <v>18</v>
      </c>
      <c r="B223" s="583"/>
      <c r="C223" s="222">
        <v>15.47</v>
      </c>
      <c r="D223" s="223">
        <v>1640</v>
      </c>
      <c r="E223" s="224">
        <f t="shared" si="145"/>
        <v>106.01163542340012</v>
      </c>
      <c r="F223" s="225">
        <f t="shared" si="146"/>
        <v>3.3232062055591465</v>
      </c>
      <c r="G223" s="226">
        <v>51.41</v>
      </c>
      <c r="H223" s="227">
        <v>5450</v>
      </c>
      <c r="I223" s="226">
        <v>16</v>
      </c>
      <c r="J223" s="227">
        <v>1164</v>
      </c>
      <c r="K223" s="227">
        <v>27090</v>
      </c>
      <c r="L223" s="263">
        <v>26010</v>
      </c>
      <c r="M223" s="250" t="s">
        <v>8</v>
      </c>
      <c r="N223" s="251">
        <f t="shared" si="147"/>
        <v>4.6821305841924401</v>
      </c>
      <c r="O223" s="252">
        <f t="shared" si="148"/>
        <v>23.273195876288661</v>
      </c>
      <c r="P223" s="245">
        <f t="shared" si="149"/>
        <v>1751.131221719457</v>
      </c>
      <c r="Q223" s="246">
        <f t="shared" si="150"/>
        <v>0.70975609756097557</v>
      </c>
      <c r="R223" s="225">
        <f t="shared" si="151"/>
        <v>17.323206205559146</v>
      </c>
      <c r="S223" s="247">
        <f t="shared" si="152"/>
        <v>267.99</v>
      </c>
      <c r="T223" s="248">
        <f t="shared" si="152"/>
        <v>28410</v>
      </c>
      <c r="U223" s="247">
        <f t="shared" si="152"/>
        <v>74</v>
      </c>
      <c r="V223" s="248">
        <f t="shared" si="152"/>
        <v>5154</v>
      </c>
      <c r="W223" s="248">
        <f t="shared" si="152"/>
        <v>123680</v>
      </c>
      <c r="X223" s="249">
        <f t="shared" si="152"/>
        <v>118310</v>
      </c>
      <c r="Y223" s="250" t="s">
        <v>8</v>
      </c>
      <c r="Z223" s="251">
        <f t="shared" si="153"/>
        <v>5.5122235157159487</v>
      </c>
      <c r="AA223" s="252">
        <f t="shared" si="154"/>
        <v>23.996895615056268</v>
      </c>
      <c r="AB223" s="195">
        <f t="shared" si="155"/>
        <v>7994.828700711053</v>
      </c>
      <c r="AC223" s="350">
        <f t="shared" si="156"/>
        <v>3.1426829268292682</v>
      </c>
      <c r="AE223" s="424">
        <v>22.463653914345375</v>
      </c>
      <c r="AP223" s="226">
        <v>51.41</v>
      </c>
      <c r="AQ223" s="227">
        <v>5450</v>
      </c>
      <c r="AR223" s="226">
        <v>16</v>
      </c>
      <c r="AS223" s="227">
        <v>1164</v>
      </c>
      <c r="AT223" s="227">
        <v>26960</v>
      </c>
    </row>
    <row r="224" spans="1:46" s="351" customFormat="1" x14ac:dyDescent="0.25">
      <c r="A224" s="133" t="s">
        <v>38</v>
      </c>
      <c r="B224" s="583"/>
      <c r="C224" s="222">
        <v>20.6</v>
      </c>
      <c r="D224" s="223">
        <v>2626</v>
      </c>
      <c r="E224" s="224">
        <f t="shared" si="145"/>
        <v>127.47572815533979</v>
      </c>
      <c r="F224" s="225">
        <f t="shared" si="146"/>
        <v>4.4145631067961162</v>
      </c>
      <c r="G224" s="226">
        <v>90.94</v>
      </c>
      <c r="H224" s="227">
        <v>11575</v>
      </c>
      <c r="I224" s="226">
        <v>20</v>
      </c>
      <c r="J224" s="227">
        <v>2094</v>
      </c>
      <c r="K224" s="227">
        <v>51140</v>
      </c>
      <c r="L224" s="263">
        <v>49090</v>
      </c>
      <c r="M224" s="250" t="s">
        <v>8</v>
      </c>
      <c r="N224" s="251">
        <f t="shared" si="147"/>
        <v>5.5276981852913085</v>
      </c>
      <c r="O224" s="252">
        <f t="shared" si="148"/>
        <v>24.422158548233046</v>
      </c>
      <c r="P224" s="245">
        <f t="shared" si="149"/>
        <v>2482.5242718446602</v>
      </c>
      <c r="Q224" s="246">
        <f t="shared" si="150"/>
        <v>0.79741051028179744</v>
      </c>
      <c r="R224" s="225">
        <f t="shared" si="151"/>
        <v>18.414563106796116</v>
      </c>
      <c r="S224" s="247">
        <f t="shared" si="152"/>
        <v>379.34000000000003</v>
      </c>
      <c r="T224" s="248">
        <f t="shared" si="152"/>
        <v>48339</v>
      </c>
      <c r="U224" s="247">
        <f t="shared" si="152"/>
        <v>88</v>
      </c>
      <c r="V224" s="248">
        <f t="shared" si="152"/>
        <v>8932</v>
      </c>
      <c r="W224" s="248">
        <f t="shared" si="152"/>
        <v>226180</v>
      </c>
      <c r="X224" s="249">
        <f t="shared" si="152"/>
        <v>216280</v>
      </c>
      <c r="Y224" s="250" t="s">
        <v>8</v>
      </c>
      <c r="Z224" s="251">
        <f t="shared" si="153"/>
        <v>5.4118898343036275</v>
      </c>
      <c r="AA224" s="252">
        <f t="shared" si="154"/>
        <v>25.32243618450515</v>
      </c>
      <c r="AB224" s="195">
        <f t="shared" si="155"/>
        <v>10979.611650485436</v>
      </c>
      <c r="AC224" s="350">
        <f t="shared" si="156"/>
        <v>3.4013709063214015</v>
      </c>
      <c r="AE224" s="424">
        <v>22.526504363803401</v>
      </c>
      <c r="AP224" s="226">
        <v>90.94</v>
      </c>
      <c r="AQ224" s="227">
        <v>11575</v>
      </c>
      <c r="AR224" s="226">
        <v>20</v>
      </c>
      <c r="AS224" s="227">
        <v>2094</v>
      </c>
      <c r="AT224" s="227">
        <v>50900</v>
      </c>
    </row>
    <row r="225" spans="1:46" s="351" customFormat="1" x14ac:dyDescent="0.25">
      <c r="A225" s="133" t="s">
        <v>39</v>
      </c>
      <c r="B225" s="583"/>
      <c r="C225" s="222">
        <v>17.48</v>
      </c>
      <c r="D225" s="223">
        <v>2303</v>
      </c>
      <c r="E225" s="224">
        <f t="shared" si="145"/>
        <v>131.75057208237985</v>
      </c>
      <c r="F225" s="225">
        <f t="shared" si="146"/>
        <v>4</v>
      </c>
      <c r="G225" s="226">
        <v>69.92</v>
      </c>
      <c r="H225" s="227">
        <v>9212</v>
      </c>
      <c r="I225" s="226">
        <v>19</v>
      </c>
      <c r="J225" s="227">
        <v>1550</v>
      </c>
      <c r="K225" s="227">
        <v>37590</v>
      </c>
      <c r="L225" s="263">
        <v>36090</v>
      </c>
      <c r="M225" s="250" t="s">
        <v>8</v>
      </c>
      <c r="N225" s="251">
        <f t="shared" si="147"/>
        <v>5.943225806451613</v>
      </c>
      <c r="O225" s="252">
        <f t="shared" si="148"/>
        <v>24.251612903225805</v>
      </c>
      <c r="P225" s="245">
        <f t="shared" si="149"/>
        <v>2150.4576659038903</v>
      </c>
      <c r="Q225" s="246">
        <f t="shared" si="150"/>
        <v>0.6730351715154147</v>
      </c>
      <c r="R225" s="225">
        <f t="shared" si="151"/>
        <v>18.011441647597255</v>
      </c>
      <c r="S225" s="247">
        <f t="shared" si="152"/>
        <v>314.84000000000003</v>
      </c>
      <c r="T225" s="248">
        <f t="shared" si="152"/>
        <v>41454</v>
      </c>
      <c r="U225" s="247">
        <f t="shared" si="152"/>
        <v>90</v>
      </c>
      <c r="V225" s="248">
        <f t="shared" si="152"/>
        <v>6871</v>
      </c>
      <c r="W225" s="248">
        <f t="shared" si="152"/>
        <v>173760</v>
      </c>
      <c r="X225" s="249">
        <f t="shared" si="152"/>
        <v>166220</v>
      </c>
      <c r="Y225" s="250" t="s">
        <v>8</v>
      </c>
      <c r="Z225" s="251">
        <f t="shared" si="153"/>
        <v>6.0331829428030854</v>
      </c>
      <c r="AA225" s="252">
        <f t="shared" si="154"/>
        <v>25.288895357298792</v>
      </c>
      <c r="AB225" s="195">
        <f t="shared" si="155"/>
        <v>9940.503432494279</v>
      </c>
      <c r="AC225" s="350">
        <f t="shared" si="156"/>
        <v>2.9834997828918803</v>
      </c>
      <c r="AE225" s="424">
        <v>20.374476190476191</v>
      </c>
      <c r="AP225" s="226">
        <v>69.92</v>
      </c>
      <c r="AQ225" s="227">
        <v>9212</v>
      </c>
      <c r="AR225" s="226">
        <v>19</v>
      </c>
      <c r="AS225" s="227">
        <v>1550</v>
      </c>
      <c r="AT225" s="227">
        <v>37410</v>
      </c>
    </row>
    <row r="226" spans="1:46" s="351" customFormat="1" x14ac:dyDescent="0.25">
      <c r="A226" s="133" t="s">
        <v>40</v>
      </c>
      <c r="B226" s="583"/>
      <c r="C226" s="222">
        <v>12.81</v>
      </c>
      <c r="D226" s="223">
        <v>1641</v>
      </c>
      <c r="E226" s="224">
        <f t="shared" si="145"/>
        <v>128.10304449648712</v>
      </c>
      <c r="F226" s="225">
        <f t="shared" si="146"/>
        <v>3.5316159250585479</v>
      </c>
      <c r="G226" s="226">
        <v>45.24</v>
      </c>
      <c r="H226" s="227">
        <v>5792</v>
      </c>
      <c r="I226" s="226">
        <v>9</v>
      </c>
      <c r="J226" s="227">
        <v>1187</v>
      </c>
      <c r="K226" s="227">
        <v>27340</v>
      </c>
      <c r="L226" s="263">
        <v>26250</v>
      </c>
      <c r="M226" s="250" t="s">
        <v>8</v>
      </c>
      <c r="N226" s="251">
        <f t="shared" si="147"/>
        <v>4.8795282224094354</v>
      </c>
      <c r="O226" s="252">
        <f t="shared" si="148"/>
        <v>23.03285593934288</v>
      </c>
      <c r="P226" s="245">
        <f t="shared" si="149"/>
        <v>2134.270101483216</v>
      </c>
      <c r="Q226" s="246">
        <f t="shared" si="150"/>
        <v>0.72333942717854971</v>
      </c>
      <c r="R226" s="225">
        <f t="shared" si="151"/>
        <v>17.531615925058549</v>
      </c>
      <c r="S226" s="247">
        <f t="shared" si="152"/>
        <v>224.58</v>
      </c>
      <c r="T226" s="248">
        <f t="shared" si="152"/>
        <v>28766</v>
      </c>
      <c r="U226" s="247">
        <f t="shared" si="152"/>
        <v>49</v>
      </c>
      <c r="V226" s="248">
        <f t="shared" si="152"/>
        <v>4503</v>
      </c>
      <c r="W226" s="248">
        <f t="shared" si="152"/>
        <v>105110</v>
      </c>
      <c r="X226" s="249">
        <f t="shared" si="152"/>
        <v>100570</v>
      </c>
      <c r="Y226" s="250" t="s">
        <v>8</v>
      </c>
      <c r="Z226" s="251">
        <f t="shared" si="153"/>
        <v>6.3881856540084385</v>
      </c>
      <c r="AA226" s="252">
        <f t="shared" si="154"/>
        <v>23.342216300244282</v>
      </c>
      <c r="AB226" s="195">
        <f t="shared" si="155"/>
        <v>8205.3083528493353</v>
      </c>
      <c r="AC226" s="350">
        <f t="shared" si="156"/>
        <v>2.7440585009140768</v>
      </c>
      <c r="AE226" s="424">
        <v>21.614723926380368</v>
      </c>
      <c r="AP226" s="226">
        <v>45.24</v>
      </c>
      <c r="AQ226" s="227">
        <v>5792</v>
      </c>
      <c r="AR226" s="226">
        <v>9</v>
      </c>
      <c r="AS226" s="227">
        <v>1187</v>
      </c>
      <c r="AT226" s="227">
        <v>27210</v>
      </c>
    </row>
    <row r="227" spans="1:46" s="351" customFormat="1" x14ac:dyDescent="0.25">
      <c r="A227" s="354" t="s">
        <v>41</v>
      </c>
      <c r="B227" s="584"/>
      <c r="C227" s="305">
        <v>2.2200000000000002</v>
      </c>
      <c r="D227" s="306">
        <v>277</v>
      </c>
      <c r="E227" s="307">
        <f t="shared" si="145"/>
        <v>124.77477477477477</v>
      </c>
      <c r="F227" s="242">
        <f t="shared" si="146"/>
        <v>4</v>
      </c>
      <c r="G227" s="243">
        <v>8.8800000000000008</v>
      </c>
      <c r="H227" s="244">
        <v>1108</v>
      </c>
      <c r="I227" s="243">
        <v>4</v>
      </c>
      <c r="J227" s="244">
        <v>194</v>
      </c>
      <c r="K227" s="244">
        <v>4920</v>
      </c>
      <c r="L227" s="262">
        <v>4720</v>
      </c>
      <c r="M227" s="308" t="s">
        <v>8</v>
      </c>
      <c r="N227" s="309">
        <f t="shared" si="147"/>
        <v>5.7113402061855671</v>
      </c>
      <c r="O227" s="310">
        <f t="shared" si="148"/>
        <v>25.36082474226804</v>
      </c>
      <c r="P227" s="311">
        <f t="shared" si="149"/>
        <v>2216.2162162162158</v>
      </c>
      <c r="Q227" s="355">
        <f t="shared" si="150"/>
        <v>0.70036101083032487</v>
      </c>
      <c r="R227" s="225">
        <f t="shared" si="151"/>
        <v>18</v>
      </c>
      <c r="S227" s="247">
        <f t="shared" ref="S227:X230" si="157">G227+S176</f>
        <v>39.96</v>
      </c>
      <c r="T227" s="248">
        <f t="shared" si="157"/>
        <v>4986</v>
      </c>
      <c r="U227" s="247">
        <f t="shared" si="157"/>
        <v>18</v>
      </c>
      <c r="V227" s="248">
        <f t="shared" si="157"/>
        <v>1045</v>
      </c>
      <c r="W227" s="248">
        <f t="shared" si="157"/>
        <v>26310</v>
      </c>
      <c r="X227" s="249">
        <f t="shared" si="157"/>
        <v>25160</v>
      </c>
      <c r="Y227" s="308" t="s">
        <v>8</v>
      </c>
      <c r="Z227" s="251">
        <f t="shared" si="153"/>
        <v>4.771291866028708</v>
      </c>
      <c r="AA227" s="252">
        <f t="shared" si="154"/>
        <v>25.177033492822968</v>
      </c>
      <c r="AB227" s="195">
        <f t="shared" si="155"/>
        <v>11851.35135135135</v>
      </c>
      <c r="AC227" s="350">
        <f t="shared" si="156"/>
        <v>3.7725631768953067</v>
      </c>
      <c r="AE227" s="424">
        <v>22.520660838642762</v>
      </c>
      <c r="AP227" s="243">
        <v>8.8800000000000008</v>
      </c>
      <c r="AQ227" s="244">
        <v>1108</v>
      </c>
      <c r="AR227" s="243">
        <v>4</v>
      </c>
      <c r="AS227" s="244">
        <v>194</v>
      </c>
      <c r="AT227" s="244">
        <v>4900</v>
      </c>
    </row>
    <row r="228" spans="1:46" s="351" customFormat="1" x14ac:dyDescent="0.25">
      <c r="A228" s="356" t="s">
        <v>24</v>
      </c>
      <c r="B228" s="357"/>
      <c r="C228" s="312">
        <f t="shared" ref="C228" si="158">SUM(C211:C227)</f>
        <v>285.72000000000003</v>
      </c>
      <c r="D228" s="313">
        <f t="shared" ref="D228" si="159">SUM(D211:D227)</f>
        <v>35846</v>
      </c>
      <c r="E228" s="314">
        <f t="shared" si="145"/>
        <v>125.45849083018338</v>
      </c>
      <c r="F228" s="315"/>
      <c r="G228" s="312">
        <f t="shared" ref="G228:L228" si="160">SUM(G211:G227)</f>
        <v>1152.5500000000002</v>
      </c>
      <c r="H228" s="313">
        <f t="shared" si="160"/>
        <v>144818</v>
      </c>
      <c r="I228" s="312">
        <f t="shared" si="160"/>
        <v>300</v>
      </c>
      <c r="J228" s="313">
        <f t="shared" si="160"/>
        <v>25727</v>
      </c>
      <c r="K228" s="313">
        <f t="shared" si="160"/>
        <v>624910</v>
      </c>
      <c r="L228" s="313">
        <f t="shared" si="160"/>
        <v>599900</v>
      </c>
      <c r="M228" s="316" t="s">
        <v>8</v>
      </c>
      <c r="N228" s="317">
        <f t="shared" si="147"/>
        <v>5.6290278695533873</v>
      </c>
      <c r="O228" s="318">
        <f t="shared" si="148"/>
        <v>24.290045477513896</v>
      </c>
      <c r="P228" s="319">
        <f t="shared" si="149"/>
        <v>2187.1412571748565</v>
      </c>
      <c r="Q228" s="332">
        <f>J228/D228</f>
        <v>0.71770908888020979</v>
      </c>
      <c r="R228" s="315"/>
      <c r="S228" s="312">
        <f t="shared" ref="S228:W228" si="161">SUM(S211:S227)</f>
        <v>5111.3200000000006</v>
      </c>
      <c r="T228" s="313">
        <f t="shared" si="161"/>
        <v>641234</v>
      </c>
      <c r="U228" s="312">
        <f t="shared" si="161"/>
        <v>1341</v>
      </c>
      <c r="V228" s="313">
        <f t="shared" si="161"/>
        <v>109958</v>
      </c>
      <c r="W228" s="313">
        <f t="shared" si="161"/>
        <v>2730340</v>
      </c>
      <c r="X228" s="249">
        <f t="shared" si="157"/>
        <v>2610530</v>
      </c>
      <c r="Y228" s="358" t="s">
        <v>8</v>
      </c>
      <c r="Z228" s="317">
        <f t="shared" si="153"/>
        <v>5.831626621073501</v>
      </c>
      <c r="AA228" s="318">
        <f t="shared" si="154"/>
        <v>24.830753560450354</v>
      </c>
      <c r="AB228" s="333">
        <f t="shared" si="155"/>
        <v>9555.9988800223982</v>
      </c>
      <c r="AC228" s="359">
        <f>V228/D228</f>
        <v>3.0675110193605981</v>
      </c>
      <c r="AE228" s="424">
        <v>23.385777886696893</v>
      </c>
      <c r="AP228" s="312">
        <f t="shared" ref="AP228:AT228" si="162">SUM(AP211:AP227)</f>
        <v>1152.5500000000002</v>
      </c>
      <c r="AQ228" s="313">
        <f t="shared" si="162"/>
        <v>144818</v>
      </c>
      <c r="AR228" s="312">
        <f t="shared" si="162"/>
        <v>300</v>
      </c>
      <c r="AS228" s="313">
        <f t="shared" si="162"/>
        <v>25727</v>
      </c>
      <c r="AT228" s="313">
        <f t="shared" si="162"/>
        <v>621950</v>
      </c>
    </row>
    <row r="229" spans="1:46" s="351" customFormat="1" x14ac:dyDescent="0.25">
      <c r="A229" s="133" t="s">
        <v>42</v>
      </c>
      <c r="B229" s="585">
        <v>1998</v>
      </c>
      <c r="C229" s="222">
        <v>19.739999999999998</v>
      </c>
      <c r="D229" s="223">
        <v>2490</v>
      </c>
      <c r="E229" s="224">
        <f t="shared" si="145"/>
        <v>126.13981762917935</v>
      </c>
      <c r="F229" s="225">
        <f t="shared" ref="F229:F239" si="163">G229/C229</f>
        <v>4.3039513677811554</v>
      </c>
      <c r="G229" s="226">
        <v>84.96</v>
      </c>
      <c r="H229" s="227">
        <v>10717</v>
      </c>
      <c r="I229" s="226">
        <v>23</v>
      </c>
      <c r="J229" s="227">
        <v>2056</v>
      </c>
      <c r="K229" s="227">
        <v>50140</v>
      </c>
      <c r="L229" s="263">
        <v>48130</v>
      </c>
      <c r="M229" s="250" t="s">
        <v>8</v>
      </c>
      <c r="N229" s="251">
        <f t="shared" si="147"/>
        <v>5.2125486381322954</v>
      </c>
      <c r="O229" s="252">
        <f t="shared" si="148"/>
        <v>24.38715953307393</v>
      </c>
      <c r="P229" s="245">
        <f t="shared" si="149"/>
        <v>2540.0202634245188</v>
      </c>
      <c r="Q229" s="246">
        <f t="shared" ref="Q229:Q239" si="164">J229/D229</f>
        <v>0.82570281124497991</v>
      </c>
      <c r="R229" s="225">
        <f t="shared" ref="R229:R239" si="165">S229/C229</f>
        <v>18</v>
      </c>
      <c r="S229" s="247">
        <f t="shared" ref="S229:X244" si="166">G229+S178</f>
        <v>355.32</v>
      </c>
      <c r="T229" s="248">
        <f t="shared" si="166"/>
        <v>44820</v>
      </c>
      <c r="U229" s="247">
        <f t="shared" si="166"/>
        <v>92</v>
      </c>
      <c r="V229" s="248">
        <f t="shared" si="166"/>
        <v>8365</v>
      </c>
      <c r="W229" s="248">
        <f t="shared" si="166"/>
        <v>209920</v>
      </c>
      <c r="X229" s="249">
        <f t="shared" si="157"/>
        <v>200630</v>
      </c>
      <c r="Y229" s="308" t="s">
        <v>8</v>
      </c>
      <c r="Z229" s="251">
        <f t="shared" si="153"/>
        <v>5.3580394500896595</v>
      </c>
      <c r="AA229" s="252">
        <f t="shared" si="154"/>
        <v>25.095038852361029</v>
      </c>
      <c r="AB229" s="195">
        <f t="shared" si="155"/>
        <v>10634.245187436678</v>
      </c>
      <c r="AC229" s="350">
        <f t="shared" ref="AC229:AC239" si="167">V229/D229</f>
        <v>3.3594377510040161</v>
      </c>
      <c r="AE229" s="424"/>
      <c r="AP229" s="226">
        <v>84.96</v>
      </c>
      <c r="AQ229" s="227">
        <v>10717</v>
      </c>
      <c r="AR229" s="226">
        <v>23</v>
      </c>
      <c r="AS229" s="227">
        <v>2056</v>
      </c>
      <c r="AT229" s="227">
        <v>49900</v>
      </c>
    </row>
    <row r="230" spans="1:46" s="351" customFormat="1" x14ac:dyDescent="0.25">
      <c r="A230" s="352" t="s">
        <v>43</v>
      </c>
      <c r="B230" s="586"/>
      <c r="C230" s="228">
        <v>22.16</v>
      </c>
      <c r="D230" s="229">
        <v>2704</v>
      </c>
      <c r="E230" s="230">
        <f t="shared" si="145"/>
        <v>122.02166064981949</v>
      </c>
      <c r="F230" s="231">
        <f t="shared" si="163"/>
        <v>4.6389891696750905</v>
      </c>
      <c r="G230" s="232">
        <v>102.8</v>
      </c>
      <c r="H230" s="233">
        <v>12526</v>
      </c>
      <c r="I230" s="232">
        <v>24</v>
      </c>
      <c r="J230" s="233">
        <v>2415</v>
      </c>
      <c r="K230" s="233">
        <v>55290</v>
      </c>
      <c r="L230" s="264">
        <v>53080</v>
      </c>
      <c r="M230" s="320" t="s">
        <v>8</v>
      </c>
      <c r="N230" s="321">
        <f t="shared" si="147"/>
        <v>5.1867494824016562</v>
      </c>
      <c r="O230" s="322">
        <f t="shared" si="148"/>
        <v>22.894409937888199</v>
      </c>
      <c r="P230" s="287">
        <f t="shared" si="149"/>
        <v>2495.0361010830325</v>
      </c>
      <c r="Q230" s="246">
        <f t="shared" si="164"/>
        <v>0.89312130177514792</v>
      </c>
      <c r="R230" s="231">
        <f t="shared" si="165"/>
        <v>17.819494584837546</v>
      </c>
      <c r="S230" s="335">
        <f t="shared" si="166"/>
        <v>394.88</v>
      </c>
      <c r="T230" s="249">
        <f t="shared" si="166"/>
        <v>48184</v>
      </c>
      <c r="U230" s="335">
        <f t="shared" si="166"/>
        <v>98</v>
      </c>
      <c r="V230" s="249">
        <f t="shared" si="166"/>
        <v>8827</v>
      </c>
      <c r="W230" s="249">
        <f t="shared" si="166"/>
        <v>207850</v>
      </c>
      <c r="X230" s="249">
        <f t="shared" si="157"/>
        <v>198920</v>
      </c>
      <c r="Y230" s="320" t="s">
        <v>8</v>
      </c>
      <c r="Z230" s="251">
        <f t="shared" si="153"/>
        <v>5.458706242211397</v>
      </c>
      <c r="AA230" s="252">
        <f t="shared" si="154"/>
        <v>23.547071485215817</v>
      </c>
      <c r="AB230" s="195">
        <f t="shared" si="155"/>
        <v>9379.512635379062</v>
      </c>
      <c r="AC230" s="350">
        <f t="shared" si="167"/>
        <v>3.2644230769230771</v>
      </c>
      <c r="AE230" s="424">
        <v>21.042686898877264</v>
      </c>
      <c r="AP230" s="232">
        <v>102.8</v>
      </c>
      <c r="AQ230" s="233">
        <v>12526</v>
      </c>
      <c r="AR230" s="232">
        <v>24</v>
      </c>
      <c r="AS230" s="233">
        <v>2415</v>
      </c>
      <c r="AT230" s="233">
        <v>55030</v>
      </c>
    </row>
    <row r="231" spans="1:46" s="351" customFormat="1" x14ac:dyDescent="0.25">
      <c r="A231" s="133" t="s">
        <v>44</v>
      </c>
      <c r="B231" s="586"/>
      <c r="C231" s="222">
        <v>13.09</v>
      </c>
      <c r="D231" s="223">
        <v>1517</v>
      </c>
      <c r="E231" s="224">
        <f t="shared" si="145"/>
        <v>115.88999236058059</v>
      </c>
      <c r="F231" s="225">
        <f t="shared" si="163"/>
        <v>4.6180290297937363</v>
      </c>
      <c r="G231" s="226">
        <v>60.45</v>
      </c>
      <c r="H231" s="227">
        <v>7001</v>
      </c>
      <c r="I231" s="226">
        <v>18</v>
      </c>
      <c r="J231" s="227">
        <v>1488</v>
      </c>
      <c r="K231" s="227">
        <v>33980</v>
      </c>
      <c r="L231" s="263">
        <v>32620</v>
      </c>
      <c r="M231" s="250" t="s">
        <v>8</v>
      </c>
      <c r="N231" s="251">
        <f t="shared" si="147"/>
        <v>4.70497311827957</v>
      </c>
      <c r="O231" s="252">
        <f t="shared" si="148"/>
        <v>22.836021505376344</v>
      </c>
      <c r="P231" s="245">
        <f t="shared" si="149"/>
        <v>2595.8747135217723</v>
      </c>
      <c r="Q231" s="246">
        <f t="shared" si="164"/>
        <v>0.98088332234673703</v>
      </c>
      <c r="R231" s="225">
        <f t="shared" si="165"/>
        <v>18</v>
      </c>
      <c r="S231" s="247">
        <f t="shared" si="166"/>
        <v>235.62</v>
      </c>
      <c r="T231" s="248">
        <f t="shared" si="166"/>
        <v>27306</v>
      </c>
      <c r="U231" s="247">
        <f t="shared" si="166"/>
        <v>63</v>
      </c>
      <c r="V231" s="248">
        <f t="shared" si="166"/>
        <v>5548</v>
      </c>
      <c r="W231" s="248">
        <f t="shared" si="166"/>
        <v>129770</v>
      </c>
      <c r="X231" s="249">
        <f t="shared" si="166"/>
        <v>124040</v>
      </c>
      <c r="Y231" s="250" t="s">
        <v>8</v>
      </c>
      <c r="Z231" s="251">
        <f t="shared" si="153"/>
        <v>4.9217736121124727</v>
      </c>
      <c r="AA231" s="252">
        <f t="shared" si="154"/>
        <v>23.390410958904109</v>
      </c>
      <c r="AB231" s="195">
        <f t="shared" si="155"/>
        <v>9913.6745607333851</v>
      </c>
      <c r="AC231" s="350">
        <f t="shared" si="167"/>
        <v>3.6572181938035597</v>
      </c>
      <c r="AE231" s="424">
        <v>20.988617980124797</v>
      </c>
      <c r="AP231" s="226">
        <v>60.45</v>
      </c>
      <c r="AQ231" s="227">
        <v>7001</v>
      </c>
      <c r="AR231" s="226">
        <v>18</v>
      </c>
      <c r="AS231" s="227">
        <v>1488</v>
      </c>
      <c r="AT231" s="227">
        <v>33820</v>
      </c>
    </row>
    <row r="232" spans="1:46" s="351" customFormat="1" x14ac:dyDescent="0.25">
      <c r="A232" s="133" t="s">
        <v>45</v>
      </c>
      <c r="B232" s="586"/>
      <c r="C232" s="222">
        <v>16.28</v>
      </c>
      <c r="D232" s="223">
        <v>1976</v>
      </c>
      <c r="E232" s="224">
        <f t="shared" si="145"/>
        <v>121.37592137592137</v>
      </c>
      <c r="F232" s="225">
        <f t="shared" si="163"/>
        <v>4</v>
      </c>
      <c r="G232" s="226">
        <v>65.12</v>
      </c>
      <c r="H232" s="227">
        <v>7904</v>
      </c>
      <c r="I232" s="226">
        <v>18</v>
      </c>
      <c r="J232" s="227">
        <v>1305</v>
      </c>
      <c r="K232" s="227">
        <v>32210</v>
      </c>
      <c r="L232" s="263">
        <v>30920</v>
      </c>
      <c r="M232" s="250" t="s">
        <v>8</v>
      </c>
      <c r="N232" s="251">
        <f t="shared" si="147"/>
        <v>6.0567049808429116</v>
      </c>
      <c r="O232" s="252">
        <f t="shared" si="148"/>
        <v>24.68199233716475</v>
      </c>
      <c r="P232" s="245">
        <f t="shared" si="149"/>
        <v>1978.5012285012283</v>
      </c>
      <c r="Q232" s="246">
        <f t="shared" si="164"/>
        <v>0.66042510121457487</v>
      </c>
      <c r="R232" s="225">
        <f t="shared" si="165"/>
        <v>18</v>
      </c>
      <c r="S232" s="247">
        <f t="shared" si="166"/>
        <v>293.04000000000002</v>
      </c>
      <c r="T232" s="248">
        <f t="shared" si="166"/>
        <v>35568</v>
      </c>
      <c r="U232" s="247">
        <f t="shared" si="166"/>
        <v>83</v>
      </c>
      <c r="V232" s="248">
        <f t="shared" si="166"/>
        <v>6220</v>
      </c>
      <c r="W232" s="248">
        <f t="shared" si="166"/>
        <v>155550</v>
      </c>
      <c r="X232" s="249">
        <f t="shared" si="166"/>
        <v>148720</v>
      </c>
      <c r="Y232" s="250" t="s">
        <v>8</v>
      </c>
      <c r="Z232" s="251">
        <f t="shared" si="153"/>
        <v>5.7183279742765274</v>
      </c>
      <c r="AA232" s="252">
        <f t="shared" si="154"/>
        <v>25.008038585209004</v>
      </c>
      <c r="AB232" s="195">
        <f t="shared" si="155"/>
        <v>9554.6683046683047</v>
      </c>
      <c r="AC232" s="350">
        <f t="shared" si="167"/>
        <v>3.1477732793522266</v>
      </c>
      <c r="AE232" s="424">
        <v>21.494794050343248</v>
      </c>
      <c r="AP232" s="226">
        <v>65.12</v>
      </c>
      <c r="AQ232" s="227">
        <v>7904</v>
      </c>
      <c r="AR232" s="226">
        <v>18</v>
      </c>
      <c r="AS232" s="227">
        <v>1305</v>
      </c>
      <c r="AT232" s="227">
        <v>32060</v>
      </c>
    </row>
    <row r="233" spans="1:46" s="351" customFormat="1" x14ac:dyDescent="0.25">
      <c r="A233" s="133" t="s">
        <v>46</v>
      </c>
      <c r="B233" s="586"/>
      <c r="C233" s="222">
        <v>18.239999999999998</v>
      </c>
      <c r="D233" s="223">
        <v>2461</v>
      </c>
      <c r="E233" s="224">
        <f t="shared" si="145"/>
        <v>134.9232456140351</v>
      </c>
      <c r="F233" s="225">
        <f t="shared" si="163"/>
        <v>4.8081140350877201</v>
      </c>
      <c r="G233" s="226">
        <v>87.7</v>
      </c>
      <c r="H233" s="227">
        <v>11833</v>
      </c>
      <c r="I233" s="226">
        <v>26</v>
      </c>
      <c r="J233" s="227">
        <v>1773</v>
      </c>
      <c r="K233" s="227">
        <v>44290</v>
      </c>
      <c r="L233" s="263">
        <v>42520</v>
      </c>
      <c r="M233" s="250" t="s">
        <v>8</v>
      </c>
      <c r="N233" s="251">
        <f t="shared" si="147"/>
        <v>6.6739988719684149</v>
      </c>
      <c r="O233" s="252">
        <f t="shared" si="148"/>
        <v>24.980259447264523</v>
      </c>
      <c r="P233" s="245">
        <f t="shared" si="149"/>
        <v>2428.1798245614036</v>
      </c>
      <c r="Q233" s="246">
        <f t="shared" si="164"/>
        <v>0.72043884599756192</v>
      </c>
      <c r="R233" s="225">
        <f t="shared" si="165"/>
        <v>18</v>
      </c>
      <c r="S233" s="247">
        <f t="shared" si="166"/>
        <v>328.32</v>
      </c>
      <c r="T233" s="248">
        <f t="shared" si="166"/>
        <v>44298</v>
      </c>
      <c r="U233" s="247">
        <f t="shared" si="166"/>
        <v>94</v>
      </c>
      <c r="V233" s="248">
        <f t="shared" si="166"/>
        <v>7009</v>
      </c>
      <c r="W233" s="248">
        <f t="shared" si="166"/>
        <v>180770</v>
      </c>
      <c r="X233" s="249">
        <f t="shared" si="166"/>
        <v>173010</v>
      </c>
      <c r="Y233" s="250" t="s">
        <v>8</v>
      </c>
      <c r="Z233" s="251">
        <f t="shared" si="153"/>
        <v>6.3201597945498644</v>
      </c>
      <c r="AA233" s="252">
        <f t="shared" si="154"/>
        <v>25.791125695534312</v>
      </c>
      <c r="AB233" s="195">
        <f t="shared" si="155"/>
        <v>9910.6359649122824</v>
      </c>
      <c r="AC233" s="350">
        <f t="shared" si="167"/>
        <v>2.8480292563998373</v>
      </c>
      <c r="AE233" s="424">
        <v>22.042758748208755</v>
      </c>
      <c r="AP233" s="226">
        <v>87.7</v>
      </c>
      <c r="AQ233" s="227">
        <v>11833</v>
      </c>
      <c r="AR233" s="226">
        <v>26</v>
      </c>
      <c r="AS233" s="227">
        <v>1773</v>
      </c>
      <c r="AT233" s="227">
        <v>44080</v>
      </c>
    </row>
    <row r="234" spans="1:46" s="351" customFormat="1" x14ac:dyDescent="0.25">
      <c r="A234" s="133" t="s">
        <v>47</v>
      </c>
      <c r="B234" s="586"/>
      <c r="C234" s="222">
        <v>16.23</v>
      </c>
      <c r="D234" s="223">
        <v>2246</v>
      </c>
      <c r="E234" s="224">
        <f t="shared" si="145"/>
        <v>138.38570548367221</v>
      </c>
      <c r="F234" s="225">
        <f t="shared" si="163"/>
        <v>4.6303142329020339</v>
      </c>
      <c r="G234" s="226">
        <v>75.150000000000006</v>
      </c>
      <c r="H234" s="227">
        <v>10389</v>
      </c>
      <c r="I234" s="226">
        <v>24</v>
      </c>
      <c r="J234" s="227">
        <v>1816</v>
      </c>
      <c r="K234" s="227">
        <v>43190</v>
      </c>
      <c r="L234" s="263">
        <v>41460</v>
      </c>
      <c r="M234" s="250" t="s">
        <v>8</v>
      </c>
      <c r="N234" s="251">
        <f t="shared" si="147"/>
        <v>5.7208149779735686</v>
      </c>
      <c r="O234" s="252">
        <f t="shared" si="148"/>
        <v>23.783039647577091</v>
      </c>
      <c r="P234" s="245">
        <f t="shared" si="149"/>
        <v>2661.1213801601971</v>
      </c>
      <c r="Q234" s="246">
        <f t="shared" si="164"/>
        <v>0.8085485307212823</v>
      </c>
      <c r="R234" s="225">
        <f t="shared" si="165"/>
        <v>17.75354282193469</v>
      </c>
      <c r="S234" s="247">
        <f t="shared" si="166"/>
        <v>288.14000000000004</v>
      </c>
      <c r="T234" s="248">
        <f t="shared" si="166"/>
        <v>39874</v>
      </c>
      <c r="U234" s="247">
        <f t="shared" si="166"/>
        <v>83</v>
      </c>
      <c r="V234" s="248">
        <f t="shared" si="166"/>
        <v>6433</v>
      </c>
      <c r="W234" s="248">
        <f t="shared" si="166"/>
        <v>154740</v>
      </c>
      <c r="X234" s="249">
        <f t="shared" si="166"/>
        <v>148080</v>
      </c>
      <c r="Y234" s="250" t="s">
        <v>8</v>
      </c>
      <c r="Z234" s="251">
        <f t="shared" si="153"/>
        <v>6.1983522462303746</v>
      </c>
      <c r="AA234" s="252">
        <f t="shared" si="154"/>
        <v>24.05409606715374</v>
      </c>
      <c r="AB234" s="195">
        <f t="shared" si="155"/>
        <v>9534.1959334565618</v>
      </c>
      <c r="AC234" s="350">
        <f t="shared" si="167"/>
        <v>2.8642030276046304</v>
      </c>
      <c r="AE234" s="424">
        <v>20.655284466226295</v>
      </c>
      <c r="AP234" s="226">
        <v>75.150000000000006</v>
      </c>
      <c r="AQ234" s="227">
        <v>10389</v>
      </c>
      <c r="AR234" s="226">
        <v>24</v>
      </c>
      <c r="AS234" s="227">
        <v>1816</v>
      </c>
      <c r="AT234" s="227">
        <v>42980</v>
      </c>
    </row>
    <row r="235" spans="1:46" s="351" customFormat="1" x14ac:dyDescent="0.25">
      <c r="A235" s="133" t="s">
        <v>48</v>
      </c>
      <c r="B235" s="586"/>
      <c r="C235" s="222">
        <v>3.23</v>
      </c>
      <c r="D235" s="223">
        <v>402</v>
      </c>
      <c r="E235" s="224">
        <f t="shared" si="145"/>
        <v>124.45820433436532</v>
      </c>
      <c r="F235" s="225">
        <f t="shared" si="163"/>
        <v>5</v>
      </c>
      <c r="G235" s="226">
        <v>16.149999999999999</v>
      </c>
      <c r="H235" s="227">
        <v>2010</v>
      </c>
      <c r="I235" s="226">
        <v>5</v>
      </c>
      <c r="J235" s="227">
        <v>296</v>
      </c>
      <c r="K235" s="227">
        <v>7240</v>
      </c>
      <c r="L235" s="263">
        <v>6960</v>
      </c>
      <c r="M235" s="250" t="s">
        <v>8</v>
      </c>
      <c r="N235" s="251">
        <f t="shared" si="147"/>
        <v>6.7905405405405403</v>
      </c>
      <c r="O235" s="252">
        <f t="shared" si="148"/>
        <v>24.45945945945946</v>
      </c>
      <c r="P235" s="245">
        <f t="shared" si="149"/>
        <v>2241.4860681114551</v>
      </c>
      <c r="Q235" s="246">
        <f t="shared" si="164"/>
        <v>0.73631840796019898</v>
      </c>
      <c r="R235" s="225">
        <f t="shared" si="165"/>
        <v>18</v>
      </c>
      <c r="S235" s="247">
        <f t="shared" si="166"/>
        <v>58.14</v>
      </c>
      <c r="T235" s="248">
        <f t="shared" si="166"/>
        <v>7236</v>
      </c>
      <c r="U235" s="247">
        <f t="shared" si="166"/>
        <v>18</v>
      </c>
      <c r="V235" s="248">
        <f t="shared" si="166"/>
        <v>1211</v>
      </c>
      <c r="W235" s="248">
        <f t="shared" si="166"/>
        <v>30000</v>
      </c>
      <c r="X235" s="249">
        <f t="shared" si="166"/>
        <v>28730</v>
      </c>
      <c r="Y235" s="250" t="s">
        <v>8</v>
      </c>
      <c r="Z235" s="251">
        <f t="shared" si="153"/>
        <v>5.9752270850536746</v>
      </c>
      <c r="AA235" s="252">
        <f t="shared" si="154"/>
        <v>24.772914946325351</v>
      </c>
      <c r="AB235" s="195">
        <f t="shared" si="155"/>
        <v>9287.9256965944278</v>
      </c>
      <c r="AC235" s="350">
        <f t="shared" si="167"/>
        <v>3.0124378109452739</v>
      </c>
      <c r="AE235" s="424">
        <v>20.80687483600105</v>
      </c>
      <c r="AP235" s="226">
        <v>16.149999999999999</v>
      </c>
      <c r="AQ235" s="227">
        <v>2010</v>
      </c>
      <c r="AR235" s="226">
        <v>5</v>
      </c>
      <c r="AS235" s="227">
        <v>296</v>
      </c>
      <c r="AT235" s="227">
        <v>7210</v>
      </c>
    </row>
    <row r="236" spans="1:46" s="351" customFormat="1" x14ac:dyDescent="0.25">
      <c r="A236" s="133" t="s">
        <v>49</v>
      </c>
      <c r="B236" s="586"/>
      <c r="C236" s="222">
        <v>8.82</v>
      </c>
      <c r="D236" s="223">
        <v>1152</v>
      </c>
      <c r="E236" s="224">
        <f t="shared" si="145"/>
        <v>130.61224489795919</v>
      </c>
      <c r="F236" s="225">
        <f t="shared" si="163"/>
        <v>4.5464852607709751</v>
      </c>
      <c r="G236" s="226">
        <v>40.1</v>
      </c>
      <c r="H236" s="227">
        <v>5238</v>
      </c>
      <c r="I236" s="226">
        <v>13</v>
      </c>
      <c r="J236" s="227">
        <v>965</v>
      </c>
      <c r="K236" s="227">
        <v>24020</v>
      </c>
      <c r="L236" s="263">
        <v>23060</v>
      </c>
      <c r="M236" s="250" t="s">
        <v>8</v>
      </c>
      <c r="N236" s="251">
        <f t="shared" si="147"/>
        <v>5.4279792746113991</v>
      </c>
      <c r="O236" s="252">
        <f t="shared" si="148"/>
        <v>24.891191709844559</v>
      </c>
      <c r="P236" s="245">
        <f t="shared" si="149"/>
        <v>2723.3560090702945</v>
      </c>
      <c r="Q236" s="246">
        <f t="shared" si="164"/>
        <v>0.83767361111111116</v>
      </c>
      <c r="R236" s="225">
        <f t="shared" si="165"/>
        <v>17.795918367346939</v>
      </c>
      <c r="S236" s="247">
        <f t="shared" si="166"/>
        <v>156.96</v>
      </c>
      <c r="T236" s="248">
        <f t="shared" si="166"/>
        <v>20501</v>
      </c>
      <c r="U236" s="247">
        <f t="shared" si="166"/>
        <v>42</v>
      </c>
      <c r="V236" s="248">
        <f t="shared" si="166"/>
        <v>3077</v>
      </c>
      <c r="W236" s="248">
        <f t="shared" si="166"/>
        <v>78630</v>
      </c>
      <c r="X236" s="249">
        <f t="shared" si="166"/>
        <v>75260</v>
      </c>
      <c r="Y236" s="250" t="s">
        <v>8</v>
      </c>
      <c r="Z236" s="251">
        <f t="shared" si="153"/>
        <v>6.6626584335391614</v>
      </c>
      <c r="AA236" s="252">
        <f t="shared" si="154"/>
        <v>25.55411114722132</v>
      </c>
      <c r="AB236" s="195">
        <f t="shared" si="155"/>
        <v>8914.9659863945581</v>
      </c>
      <c r="AC236" s="350">
        <f t="shared" si="167"/>
        <v>2.6710069444444446</v>
      </c>
      <c r="AE236" s="424">
        <v>21.651821386603995</v>
      </c>
      <c r="AP236" s="226">
        <v>40.1</v>
      </c>
      <c r="AQ236" s="227">
        <v>5238</v>
      </c>
      <c r="AR236" s="226">
        <v>13</v>
      </c>
      <c r="AS236" s="227">
        <v>965</v>
      </c>
      <c r="AT236" s="227">
        <v>23910</v>
      </c>
    </row>
    <row r="237" spans="1:46" s="351" customFormat="1" x14ac:dyDescent="0.25">
      <c r="A237" s="133" t="s">
        <v>50</v>
      </c>
      <c r="B237" s="586"/>
      <c r="C237" s="222">
        <v>11.54</v>
      </c>
      <c r="D237" s="223">
        <v>1448</v>
      </c>
      <c r="E237" s="224">
        <f t="shared" si="145"/>
        <v>125.47660311958407</v>
      </c>
      <c r="F237" s="225">
        <f t="shared" si="163"/>
        <v>3.2599653379549394</v>
      </c>
      <c r="G237" s="226">
        <v>37.619999999999997</v>
      </c>
      <c r="H237" s="227">
        <v>4721</v>
      </c>
      <c r="I237" s="226">
        <v>11</v>
      </c>
      <c r="J237" s="227">
        <v>868</v>
      </c>
      <c r="K237" s="227">
        <v>21510</v>
      </c>
      <c r="L237" s="263">
        <v>20660</v>
      </c>
      <c r="M237" s="250" t="s">
        <v>8</v>
      </c>
      <c r="N237" s="251">
        <f t="shared" si="147"/>
        <v>5.4389400921658986</v>
      </c>
      <c r="O237" s="252">
        <f t="shared" si="148"/>
        <v>24.781105990783409</v>
      </c>
      <c r="P237" s="245">
        <f t="shared" si="149"/>
        <v>1863.9514731369152</v>
      </c>
      <c r="Q237" s="246">
        <f t="shared" si="164"/>
        <v>0.59944751381215466</v>
      </c>
      <c r="R237" s="225">
        <f t="shared" si="165"/>
        <v>17.259965337954942</v>
      </c>
      <c r="S237" s="247">
        <f t="shared" si="166"/>
        <v>199.18</v>
      </c>
      <c r="T237" s="248">
        <f t="shared" si="166"/>
        <v>24993</v>
      </c>
      <c r="U237" s="247">
        <f t="shared" si="166"/>
        <v>56</v>
      </c>
      <c r="V237" s="248">
        <f t="shared" si="166"/>
        <v>4504</v>
      </c>
      <c r="W237" s="248">
        <f t="shared" si="166"/>
        <v>115340</v>
      </c>
      <c r="X237" s="249">
        <f t="shared" si="166"/>
        <v>110340</v>
      </c>
      <c r="Y237" s="250" t="s">
        <v>8</v>
      </c>
      <c r="Z237" s="251">
        <f t="shared" si="153"/>
        <v>5.5490674955595027</v>
      </c>
      <c r="AA237" s="252">
        <f t="shared" si="154"/>
        <v>25.608348134991118</v>
      </c>
      <c r="AB237" s="195">
        <f t="shared" si="155"/>
        <v>9994.8006932409025</v>
      </c>
      <c r="AC237" s="350">
        <f t="shared" si="167"/>
        <v>3.1104972375690609</v>
      </c>
      <c r="AE237" s="424">
        <v>22.139499197879612</v>
      </c>
      <c r="AP237" s="226">
        <v>37.619999999999997</v>
      </c>
      <c r="AQ237" s="227">
        <v>4721</v>
      </c>
      <c r="AR237" s="226">
        <v>11</v>
      </c>
      <c r="AS237" s="227">
        <v>868</v>
      </c>
      <c r="AT237" s="227">
        <v>21400</v>
      </c>
    </row>
    <row r="238" spans="1:46" s="351" customFormat="1" x14ac:dyDescent="0.25">
      <c r="A238" s="133" t="s">
        <v>51</v>
      </c>
      <c r="B238" s="586"/>
      <c r="C238" s="222">
        <v>19.36</v>
      </c>
      <c r="D238" s="223">
        <v>2441</v>
      </c>
      <c r="E238" s="224">
        <f t="shared" si="145"/>
        <v>126.08471074380165</v>
      </c>
      <c r="F238" s="225">
        <f t="shared" si="163"/>
        <v>4</v>
      </c>
      <c r="G238" s="226">
        <v>77.44</v>
      </c>
      <c r="H238" s="227">
        <v>9764</v>
      </c>
      <c r="I238" s="226">
        <v>20</v>
      </c>
      <c r="J238" s="227">
        <v>1649</v>
      </c>
      <c r="K238" s="227">
        <v>40140</v>
      </c>
      <c r="L238" s="263">
        <v>38530</v>
      </c>
      <c r="M238" s="250" t="s">
        <v>8</v>
      </c>
      <c r="N238" s="251">
        <f t="shared" si="147"/>
        <v>5.9211643420254703</v>
      </c>
      <c r="O238" s="252">
        <f t="shared" si="148"/>
        <v>24.342025469981806</v>
      </c>
      <c r="P238" s="245">
        <f t="shared" si="149"/>
        <v>2073.3471074380168</v>
      </c>
      <c r="Q238" s="246">
        <f t="shared" si="164"/>
        <v>0.67554281032363783</v>
      </c>
      <c r="R238" s="225">
        <f t="shared" si="165"/>
        <v>18</v>
      </c>
      <c r="S238" s="247">
        <f t="shared" si="166"/>
        <v>348.47999999999996</v>
      </c>
      <c r="T238" s="248">
        <f t="shared" si="166"/>
        <v>43938</v>
      </c>
      <c r="U238" s="247">
        <f t="shared" si="166"/>
        <v>93</v>
      </c>
      <c r="V238" s="248">
        <f t="shared" si="166"/>
        <v>7557</v>
      </c>
      <c r="W238" s="248">
        <f t="shared" si="166"/>
        <v>187660</v>
      </c>
      <c r="X238" s="249">
        <f t="shared" si="166"/>
        <v>179520</v>
      </c>
      <c r="Y238" s="250" t="s">
        <v>8</v>
      </c>
      <c r="Z238" s="251">
        <f t="shared" si="153"/>
        <v>5.8142119888844777</v>
      </c>
      <c r="AA238" s="252">
        <f t="shared" si="154"/>
        <v>24.832605531295489</v>
      </c>
      <c r="AB238" s="195">
        <f t="shared" si="155"/>
        <v>9693.181818181818</v>
      </c>
      <c r="AC238" s="350">
        <f t="shared" si="167"/>
        <v>3.0958623514952888</v>
      </c>
      <c r="AE238" s="424">
        <v>21.713215322656175</v>
      </c>
      <c r="AP238" s="226">
        <v>77.44</v>
      </c>
      <c r="AQ238" s="227">
        <v>9764</v>
      </c>
      <c r="AR238" s="226">
        <v>20</v>
      </c>
      <c r="AS238" s="227">
        <v>1649</v>
      </c>
      <c r="AT238" s="227">
        <v>39950</v>
      </c>
    </row>
    <row r="239" spans="1:46" s="351" customFormat="1" x14ac:dyDescent="0.25">
      <c r="A239" s="265" t="s">
        <v>52</v>
      </c>
      <c r="B239" s="587"/>
      <c r="C239" s="234">
        <v>16.18</v>
      </c>
      <c r="D239" s="235">
        <v>2228</v>
      </c>
      <c r="E239" s="236">
        <f t="shared" si="145"/>
        <v>137.7008652657602</v>
      </c>
      <c r="F239" s="237">
        <f t="shared" si="163"/>
        <v>3.4437577255871448</v>
      </c>
      <c r="G239" s="238">
        <v>55.72</v>
      </c>
      <c r="H239" s="239">
        <v>7675</v>
      </c>
      <c r="I239" s="238">
        <v>16</v>
      </c>
      <c r="J239" s="239">
        <v>1335</v>
      </c>
      <c r="K239" s="239">
        <v>29790</v>
      </c>
      <c r="L239" s="324">
        <v>28600</v>
      </c>
      <c r="M239" s="256" t="s">
        <v>8</v>
      </c>
      <c r="N239" s="325">
        <f t="shared" si="147"/>
        <v>5.7490636704119851</v>
      </c>
      <c r="O239" s="326">
        <f t="shared" si="148"/>
        <v>22.314606741573034</v>
      </c>
      <c r="P239" s="253">
        <f t="shared" si="149"/>
        <v>1841.1619283065513</v>
      </c>
      <c r="Q239" s="246">
        <f t="shared" si="164"/>
        <v>0.59919210053859961</v>
      </c>
      <c r="R239" s="237">
        <f t="shared" si="165"/>
        <v>17.443757725587144</v>
      </c>
      <c r="S239" s="254">
        <f t="shared" si="166"/>
        <v>282.24</v>
      </c>
      <c r="T239" s="255">
        <f t="shared" si="166"/>
        <v>38867</v>
      </c>
      <c r="U239" s="254">
        <f t="shared" si="166"/>
        <v>76</v>
      </c>
      <c r="V239" s="255">
        <f t="shared" si="166"/>
        <v>5434</v>
      </c>
      <c r="W239" s="255">
        <f t="shared" si="166"/>
        <v>124570</v>
      </c>
      <c r="X239" s="249">
        <f t="shared" si="166"/>
        <v>119150</v>
      </c>
      <c r="Y239" s="256" t="s">
        <v>8</v>
      </c>
      <c r="Z239" s="251">
        <f t="shared" si="153"/>
        <v>7.1525579683474421</v>
      </c>
      <c r="AA239" s="252">
        <f t="shared" si="154"/>
        <v>22.924181082075819</v>
      </c>
      <c r="AB239" s="195">
        <f t="shared" si="155"/>
        <v>7699.0111248454887</v>
      </c>
      <c r="AC239" s="350">
        <f t="shared" si="167"/>
        <v>2.4389587073608618</v>
      </c>
      <c r="AE239" s="424">
        <v>20.325596707818931</v>
      </c>
      <c r="AP239" s="238">
        <v>55.72</v>
      </c>
      <c r="AQ239" s="239">
        <v>7675</v>
      </c>
      <c r="AR239" s="238">
        <v>16</v>
      </c>
      <c r="AS239" s="239">
        <v>1335</v>
      </c>
      <c r="AT239" s="239">
        <v>29640</v>
      </c>
    </row>
    <row r="240" spans="1:46" s="351" customFormat="1" x14ac:dyDescent="0.25">
      <c r="A240" s="356" t="s">
        <v>24</v>
      </c>
      <c r="B240" s="357"/>
      <c r="C240" s="312">
        <f>SUM(C229:C239)</f>
        <v>164.87</v>
      </c>
      <c r="D240" s="313">
        <f>SUM(D229:D239)</f>
        <v>21065</v>
      </c>
      <c r="E240" s="327">
        <f t="shared" si="145"/>
        <v>127.76733183720506</v>
      </c>
      <c r="F240" s="315"/>
      <c r="G240" s="312">
        <f>SUM(G229:G239)</f>
        <v>703.21</v>
      </c>
      <c r="H240" s="313">
        <f>SUM(H229:H239)</f>
        <v>89778</v>
      </c>
      <c r="I240" s="312">
        <f>SUM(I229:I239)</f>
        <v>198</v>
      </c>
      <c r="J240" s="313">
        <f>SUM(J229:J239)</f>
        <v>15966</v>
      </c>
      <c r="K240" s="313">
        <f>SUM(K229:K239)</f>
        <v>381800</v>
      </c>
      <c r="L240" s="313">
        <f t="shared" ref="L240" si="168">SUM(L229:L239)</f>
        <v>366540</v>
      </c>
      <c r="M240" s="316" t="s">
        <v>8</v>
      </c>
      <c r="N240" s="317">
        <f t="shared" si="147"/>
        <v>5.6230740323186774</v>
      </c>
      <c r="O240" s="318">
        <f t="shared" si="148"/>
        <v>23.913315796066641</v>
      </c>
      <c r="P240" s="319">
        <f t="shared" si="149"/>
        <v>2315.7639352216897</v>
      </c>
      <c r="Q240" s="332">
        <f>J240/D240</f>
        <v>0.7579397104201282</v>
      </c>
      <c r="R240" s="315"/>
      <c r="S240" s="312">
        <f>SUM(S229:S239)</f>
        <v>2940.3199999999997</v>
      </c>
      <c r="T240" s="313">
        <f>SUM(T229:T239)</f>
        <v>375585</v>
      </c>
      <c r="U240" s="312">
        <f>SUM(U229:U239)</f>
        <v>798</v>
      </c>
      <c r="V240" s="313">
        <f>SUM(V229:V239)</f>
        <v>64185</v>
      </c>
      <c r="W240" s="313">
        <f>SUM(W229:W239)</f>
        <v>1574800</v>
      </c>
      <c r="X240" s="249">
        <f t="shared" si="166"/>
        <v>1506400</v>
      </c>
      <c r="Y240" s="316" t="s">
        <v>8</v>
      </c>
      <c r="Z240" s="317">
        <f t="shared" si="153"/>
        <v>5.8516008413180653</v>
      </c>
      <c r="AA240" s="318">
        <f t="shared" si="154"/>
        <v>24.535327568746592</v>
      </c>
      <c r="AB240" s="333">
        <f t="shared" si="155"/>
        <v>9551.768059683387</v>
      </c>
      <c r="AC240" s="359">
        <f>V240/D240</f>
        <v>3.0469973890339426</v>
      </c>
      <c r="AE240" s="424">
        <v>21.563257122024893</v>
      </c>
      <c r="AP240" s="312">
        <f>SUM(AP229:AP239)</f>
        <v>703.21</v>
      </c>
      <c r="AQ240" s="313">
        <f>SUM(AQ229:AQ239)</f>
        <v>89778</v>
      </c>
      <c r="AR240" s="312">
        <f>SUM(AR229:AR239)</f>
        <v>198</v>
      </c>
      <c r="AS240" s="313">
        <f>SUM(AS229:AS239)</f>
        <v>15966</v>
      </c>
      <c r="AT240" s="313">
        <f>SUM(AT229:AT239)</f>
        <v>379980</v>
      </c>
    </row>
    <row r="241" spans="1:46" s="351" customFormat="1" x14ac:dyDescent="0.25">
      <c r="A241" s="360" t="s">
        <v>16</v>
      </c>
      <c r="B241" s="588">
        <v>2005</v>
      </c>
      <c r="C241" s="240">
        <v>5.16</v>
      </c>
      <c r="D241" s="241">
        <v>525</v>
      </c>
      <c r="E241" s="230">
        <f>D241/C241</f>
        <v>101.74418604651163</v>
      </c>
      <c r="F241" s="242">
        <f t="shared" ref="F241:F249" si="169">G241/C241</f>
        <v>4</v>
      </c>
      <c r="G241" s="243">
        <v>20.64</v>
      </c>
      <c r="H241" s="244">
        <v>2100</v>
      </c>
      <c r="I241" s="243">
        <v>4</v>
      </c>
      <c r="J241" s="244">
        <v>510</v>
      </c>
      <c r="K241" s="244">
        <v>10570</v>
      </c>
      <c r="L241" s="262">
        <v>10150</v>
      </c>
      <c r="M241" s="328" t="s">
        <v>8</v>
      </c>
      <c r="N241" s="329">
        <f t="shared" si="147"/>
        <v>4.117647058823529</v>
      </c>
      <c r="O241" s="330">
        <f t="shared" si="148"/>
        <v>20.725490196078432</v>
      </c>
      <c r="P241" s="287">
        <f>K241/C241</f>
        <v>2048.4496124031007</v>
      </c>
      <c r="Q241" s="246">
        <f t="shared" ref="Q241:Q251" si="170">J241/D241</f>
        <v>0.97142857142857142</v>
      </c>
      <c r="R241" s="334">
        <f t="shared" ref="R241:R249" si="171">S241/C241</f>
        <v>16.998062015503873</v>
      </c>
      <c r="S241" s="335">
        <f t="shared" ref="S241:X251" si="172">G241+S190</f>
        <v>87.71</v>
      </c>
      <c r="T241" s="249">
        <f t="shared" si="172"/>
        <v>8925</v>
      </c>
      <c r="U241" s="335">
        <f t="shared" si="172"/>
        <v>17</v>
      </c>
      <c r="V241" s="249">
        <f t="shared" si="172"/>
        <v>1821</v>
      </c>
      <c r="W241" s="249">
        <f t="shared" si="172"/>
        <v>38650</v>
      </c>
      <c r="X241" s="249">
        <f t="shared" si="166"/>
        <v>36970</v>
      </c>
      <c r="Y241" s="328" t="s">
        <v>8</v>
      </c>
      <c r="Z241" s="251">
        <f t="shared" si="153"/>
        <v>4.901153212520593</v>
      </c>
      <c r="AA241" s="252">
        <f t="shared" si="154"/>
        <v>21.224601867105985</v>
      </c>
      <c r="AB241" s="195">
        <f t="shared" si="155"/>
        <v>7490.3100775193798</v>
      </c>
      <c r="AC241" s="350">
        <f t="shared" ref="AC241:AC251" si="173">V241/D241</f>
        <v>3.4685714285714284</v>
      </c>
      <c r="AE241" s="424">
        <v>18.57095709570957</v>
      </c>
      <c r="AP241" s="243">
        <v>20.64</v>
      </c>
      <c r="AQ241" s="244">
        <v>2100</v>
      </c>
      <c r="AR241" s="243">
        <v>4</v>
      </c>
      <c r="AS241" s="244">
        <v>510</v>
      </c>
      <c r="AT241" s="244">
        <v>10520</v>
      </c>
    </row>
    <row r="242" spans="1:46" s="351" customFormat="1" x14ac:dyDescent="0.25">
      <c r="A242" s="133" t="s">
        <v>53</v>
      </c>
      <c r="B242" s="583"/>
      <c r="C242" s="222">
        <v>11.02</v>
      </c>
      <c r="D242" s="223">
        <v>1426</v>
      </c>
      <c r="E242" s="224">
        <f t="shared" ref="E242:E251" si="174">D242/C242</f>
        <v>129.40108892921961</v>
      </c>
      <c r="F242" s="225">
        <f t="shared" si="169"/>
        <v>4</v>
      </c>
      <c r="G242" s="226">
        <v>44.08</v>
      </c>
      <c r="H242" s="227">
        <v>5704</v>
      </c>
      <c r="I242" s="226">
        <v>12</v>
      </c>
      <c r="J242" s="227">
        <v>1170</v>
      </c>
      <c r="K242" s="227">
        <v>25650</v>
      </c>
      <c r="L242" s="263">
        <v>24620</v>
      </c>
      <c r="M242" s="250" t="s">
        <v>8</v>
      </c>
      <c r="N242" s="251">
        <f t="shared" si="147"/>
        <v>4.8752136752136757</v>
      </c>
      <c r="O242" s="252">
        <f t="shared" si="148"/>
        <v>21.923076923076923</v>
      </c>
      <c r="P242" s="245">
        <f t="shared" ref="P242:P251" si="175">K242/C242</f>
        <v>2327.5862068965516</v>
      </c>
      <c r="Q242" s="246">
        <f t="shared" si="170"/>
        <v>0.82047685834502104</v>
      </c>
      <c r="R242" s="225">
        <f t="shared" si="171"/>
        <v>17</v>
      </c>
      <c r="S242" s="247">
        <f t="shared" si="172"/>
        <v>187.33999999999997</v>
      </c>
      <c r="T242" s="248">
        <f t="shared" si="172"/>
        <v>24242</v>
      </c>
      <c r="U242" s="247">
        <f t="shared" si="172"/>
        <v>49</v>
      </c>
      <c r="V242" s="248">
        <f t="shared" si="172"/>
        <v>4698</v>
      </c>
      <c r="W242" s="248">
        <f t="shared" si="172"/>
        <v>102350</v>
      </c>
      <c r="X242" s="249">
        <f t="shared" si="166"/>
        <v>97860</v>
      </c>
      <c r="Y242" s="250" t="s">
        <v>8</v>
      </c>
      <c r="Z242" s="251">
        <f t="shared" si="153"/>
        <v>5.1600681140911027</v>
      </c>
      <c r="AA242" s="252">
        <f t="shared" si="154"/>
        <v>21.785866326096212</v>
      </c>
      <c r="AB242" s="195">
        <f t="shared" si="155"/>
        <v>9287.6588021778589</v>
      </c>
      <c r="AC242" s="350">
        <f t="shared" si="173"/>
        <v>3.2945301542776999</v>
      </c>
      <c r="AE242" s="424">
        <v>19.66523135308714</v>
      </c>
      <c r="AP242" s="226">
        <v>44.08</v>
      </c>
      <c r="AQ242" s="227">
        <v>5704</v>
      </c>
      <c r="AR242" s="226">
        <v>12</v>
      </c>
      <c r="AS242" s="227">
        <v>1170</v>
      </c>
      <c r="AT242" s="227">
        <v>25530</v>
      </c>
    </row>
    <row r="243" spans="1:46" s="351" customFormat="1" x14ac:dyDescent="0.25">
      <c r="A243" s="133" t="s">
        <v>54</v>
      </c>
      <c r="B243" s="583"/>
      <c r="C243" s="222">
        <v>4.38</v>
      </c>
      <c r="D243" s="223">
        <v>465</v>
      </c>
      <c r="E243" s="224">
        <f t="shared" si="174"/>
        <v>106.16438356164385</v>
      </c>
      <c r="F243" s="225">
        <f t="shared" si="169"/>
        <v>4</v>
      </c>
      <c r="G243" s="226">
        <v>17.52</v>
      </c>
      <c r="H243" s="227">
        <v>1860</v>
      </c>
      <c r="I243" s="226">
        <v>6</v>
      </c>
      <c r="J243" s="227">
        <v>508</v>
      </c>
      <c r="K243" s="227">
        <v>10410</v>
      </c>
      <c r="L243" s="263">
        <v>9990</v>
      </c>
      <c r="M243" s="250" t="s">
        <v>8</v>
      </c>
      <c r="N243" s="251">
        <f t="shared" si="147"/>
        <v>3.6614173228346458</v>
      </c>
      <c r="O243" s="252">
        <f t="shared" si="148"/>
        <v>20.492125984251967</v>
      </c>
      <c r="P243" s="245">
        <f t="shared" si="175"/>
        <v>2376.7123287671234</v>
      </c>
      <c r="Q243" s="246">
        <f t="shared" si="170"/>
        <v>1.0924731182795699</v>
      </c>
      <c r="R243" s="225">
        <f t="shared" si="171"/>
        <v>18</v>
      </c>
      <c r="S243" s="247">
        <f t="shared" si="172"/>
        <v>78.84</v>
      </c>
      <c r="T243" s="248">
        <f t="shared" si="172"/>
        <v>8370</v>
      </c>
      <c r="U243" s="247">
        <f t="shared" si="172"/>
        <v>24</v>
      </c>
      <c r="V243" s="248">
        <f t="shared" si="172"/>
        <v>1941</v>
      </c>
      <c r="W243" s="248">
        <f t="shared" si="172"/>
        <v>40880</v>
      </c>
      <c r="X243" s="249">
        <f t="shared" si="166"/>
        <v>39140</v>
      </c>
      <c r="Y243" s="250" t="s">
        <v>8</v>
      </c>
      <c r="Z243" s="251">
        <f t="shared" si="153"/>
        <v>4.3122102009273569</v>
      </c>
      <c r="AA243" s="252">
        <f t="shared" si="154"/>
        <v>21.061308603812467</v>
      </c>
      <c r="AB243" s="195">
        <f t="shared" si="155"/>
        <v>9333.3333333333339</v>
      </c>
      <c r="AC243" s="350">
        <f t="shared" si="173"/>
        <v>4.1741935483870964</v>
      </c>
      <c r="AE243" s="424">
        <v>20.059121621621621</v>
      </c>
      <c r="AP243" s="226">
        <v>17.52</v>
      </c>
      <c r="AQ243" s="227">
        <v>1860</v>
      </c>
      <c r="AR243" s="226">
        <v>6</v>
      </c>
      <c r="AS243" s="227">
        <v>508</v>
      </c>
      <c r="AT243" s="227">
        <v>10360</v>
      </c>
    </row>
    <row r="244" spans="1:46" s="351" customFormat="1" x14ac:dyDescent="0.25">
      <c r="A244" s="133" t="s">
        <v>17</v>
      </c>
      <c r="B244" s="583"/>
      <c r="C244" s="222">
        <v>9.39</v>
      </c>
      <c r="D244" s="223">
        <v>912</v>
      </c>
      <c r="E244" s="224">
        <f t="shared" si="174"/>
        <v>97.124600638977626</v>
      </c>
      <c r="F244" s="225">
        <f t="shared" si="169"/>
        <v>3</v>
      </c>
      <c r="G244" s="226">
        <v>28.17</v>
      </c>
      <c r="H244" s="227">
        <v>2736</v>
      </c>
      <c r="I244" s="226">
        <v>6</v>
      </c>
      <c r="J244" s="227">
        <v>627</v>
      </c>
      <c r="K244" s="227">
        <v>14640</v>
      </c>
      <c r="L244" s="263">
        <v>14050</v>
      </c>
      <c r="M244" s="250" t="s">
        <v>8</v>
      </c>
      <c r="N244" s="251">
        <f t="shared" si="147"/>
        <v>4.3636363636363633</v>
      </c>
      <c r="O244" s="252">
        <f t="shared" si="148"/>
        <v>23.349282296650717</v>
      </c>
      <c r="P244" s="245">
        <f t="shared" si="175"/>
        <v>1559.1054313099041</v>
      </c>
      <c r="Q244" s="246">
        <f t="shared" si="170"/>
        <v>0.6875</v>
      </c>
      <c r="R244" s="225">
        <f t="shared" si="171"/>
        <v>17</v>
      </c>
      <c r="S244" s="247">
        <f t="shared" si="172"/>
        <v>159.63</v>
      </c>
      <c r="T244" s="248">
        <f t="shared" si="172"/>
        <v>15504</v>
      </c>
      <c r="U244" s="247">
        <f t="shared" si="172"/>
        <v>37</v>
      </c>
      <c r="V244" s="248">
        <f t="shared" si="172"/>
        <v>3181</v>
      </c>
      <c r="W244" s="248">
        <f t="shared" si="172"/>
        <v>70930</v>
      </c>
      <c r="X244" s="249">
        <f t="shared" si="166"/>
        <v>67820</v>
      </c>
      <c r="Y244" s="250" t="s">
        <v>8</v>
      </c>
      <c r="Z244" s="251">
        <f t="shared" si="153"/>
        <v>4.8739390128890285</v>
      </c>
      <c r="AA244" s="252">
        <f t="shared" si="154"/>
        <v>22.298019490726187</v>
      </c>
      <c r="AB244" s="195">
        <f t="shared" si="155"/>
        <v>7553.7806176783806</v>
      </c>
      <c r="AC244" s="350">
        <f t="shared" si="173"/>
        <v>3.4879385964912282</v>
      </c>
      <c r="AE244" s="424">
        <v>19.937580212343949</v>
      </c>
      <c r="AP244" s="226">
        <v>28.17</v>
      </c>
      <c r="AQ244" s="227">
        <v>2736</v>
      </c>
      <c r="AR244" s="226">
        <v>6</v>
      </c>
      <c r="AS244" s="227">
        <v>627</v>
      </c>
      <c r="AT244" s="227">
        <v>14570</v>
      </c>
    </row>
    <row r="245" spans="1:46" s="351" customFormat="1" x14ac:dyDescent="0.25">
      <c r="A245" s="133" t="s">
        <v>55</v>
      </c>
      <c r="B245" s="583"/>
      <c r="C245" s="222">
        <v>4.76</v>
      </c>
      <c r="D245" s="223">
        <v>513</v>
      </c>
      <c r="E245" s="224">
        <f t="shared" si="174"/>
        <v>107.77310924369749</v>
      </c>
      <c r="F245" s="225">
        <f t="shared" si="169"/>
        <v>4</v>
      </c>
      <c r="G245" s="226">
        <v>19.04</v>
      </c>
      <c r="H245" s="227">
        <v>2052</v>
      </c>
      <c r="I245" s="226">
        <v>6</v>
      </c>
      <c r="J245" s="227">
        <v>486</v>
      </c>
      <c r="K245" s="227">
        <v>9940</v>
      </c>
      <c r="L245" s="263">
        <v>9540</v>
      </c>
      <c r="M245" s="250" t="s">
        <v>8</v>
      </c>
      <c r="N245" s="251">
        <f t="shared" si="147"/>
        <v>4.2222222222222223</v>
      </c>
      <c r="O245" s="252">
        <f t="shared" si="148"/>
        <v>20.452674897119341</v>
      </c>
      <c r="P245" s="245">
        <f t="shared" si="175"/>
        <v>2088.2352941176473</v>
      </c>
      <c r="Q245" s="246">
        <f t="shared" si="170"/>
        <v>0.94736842105263153</v>
      </c>
      <c r="R245" s="225">
        <f t="shared" si="171"/>
        <v>18.000000000000004</v>
      </c>
      <c r="S245" s="247">
        <f t="shared" si="172"/>
        <v>85.68</v>
      </c>
      <c r="T245" s="248">
        <f t="shared" si="172"/>
        <v>9234</v>
      </c>
      <c r="U245" s="247">
        <f t="shared" si="172"/>
        <v>24</v>
      </c>
      <c r="V245" s="248">
        <f t="shared" si="172"/>
        <v>2083</v>
      </c>
      <c r="W245" s="248">
        <f t="shared" si="172"/>
        <v>44120</v>
      </c>
      <c r="X245" s="249">
        <f t="shared" si="172"/>
        <v>42220</v>
      </c>
      <c r="Y245" s="250" t="s">
        <v>8</v>
      </c>
      <c r="Z245" s="251">
        <f t="shared" si="153"/>
        <v>4.4330292846855501</v>
      </c>
      <c r="AA245" s="252">
        <f t="shared" si="154"/>
        <v>21.180988958233318</v>
      </c>
      <c r="AB245" s="195">
        <f t="shared" si="155"/>
        <v>9268.90756302521</v>
      </c>
      <c r="AC245" s="350">
        <f t="shared" si="173"/>
        <v>4.0604288499025341</v>
      </c>
      <c r="AE245" s="424">
        <v>19.915038232795244</v>
      </c>
      <c r="AP245" s="226">
        <v>19.04</v>
      </c>
      <c r="AQ245" s="227">
        <v>2052</v>
      </c>
      <c r="AR245" s="226">
        <v>6</v>
      </c>
      <c r="AS245" s="227">
        <v>486</v>
      </c>
      <c r="AT245" s="227">
        <v>9890</v>
      </c>
    </row>
    <row r="246" spans="1:46" s="351" customFormat="1" x14ac:dyDescent="0.25">
      <c r="A246" s="133" t="s">
        <v>56</v>
      </c>
      <c r="B246" s="583"/>
      <c r="C246" s="222">
        <v>0.86</v>
      </c>
      <c r="D246" s="223">
        <v>110</v>
      </c>
      <c r="E246" s="224">
        <f t="shared" si="174"/>
        <v>127.90697674418605</v>
      </c>
      <c r="F246" s="225">
        <f t="shared" si="169"/>
        <v>4</v>
      </c>
      <c r="G246" s="226">
        <v>3.44</v>
      </c>
      <c r="H246" s="227">
        <v>440</v>
      </c>
      <c r="I246" s="226">
        <v>4</v>
      </c>
      <c r="J246" s="227">
        <v>67</v>
      </c>
      <c r="K246" s="227">
        <v>1520</v>
      </c>
      <c r="L246" s="263">
        <v>1460</v>
      </c>
      <c r="M246" s="250" t="s">
        <v>8</v>
      </c>
      <c r="N246" s="251">
        <f t="shared" si="147"/>
        <v>6.5671641791044779</v>
      </c>
      <c r="O246" s="252">
        <f t="shared" si="148"/>
        <v>22.686567164179106</v>
      </c>
      <c r="P246" s="245">
        <f t="shared" si="175"/>
        <v>1767.4418604651164</v>
      </c>
      <c r="Q246" s="246">
        <f t="shared" si="170"/>
        <v>0.60909090909090913</v>
      </c>
      <c r="R246" s="225">
        <f t="shared" si="171"/>
        <v>18</v>
      </c>
      <c r="S246" s="247">
        <f t="shared" si="172"/>
        <v>15.48</v>
      </c>
      <c r="T246" s="248">
        <f t="shared" si="172"/>
        <v>1980</v>
      </c>
      <c r="U246" s="247">
        <f t="shared" si="172"/>
        <v>18</v>
      </c>
      <c r="V246" s="248">
        <f t="shared" si="172"/>
        <v>287</v>
      </c>
      <c r="W246" s="248">
        <f t="shared" si="172"/>
        <v>6520</v>
      </c>
      <c r="X246" s="249">
        <f t="shared" si="172"/>
        <v>6240</v>
      </c>
      <c r="Y246" s="250" t="s">
        <v>8</v>
      </c>
      <c r="Z246" s="251">
        <f t="shared" si="153"/>
        <v>6.8989547038327528</v>
      </c>
      <c r="AA246" s="252">
        <f t="shared" si="154"/>
        <v>22.717770034843205</v>
      </c>
      <c r="AB246" s="195">
        <f t="shared" si="155"/>
        <v>7581.395348837209</v>
      </c>
      <c r="AC246" s="350">
        <f t="shared" si="173"/>
        <v>2.6090909090909089</v>
      </c>
      <c r="AE246" s="424">
        <v>19.302536231884059</v>
      </c>
      <c r="AP246" s="226">
        <v>3.44</v>
      </c>
      <c r="AQ246" s="227">
        <v>440</v>
      </c>
      <c r="AR246" s="226">
        <v>4</v>
      </c>
      <c r="AS246" s="227">
        <v>67</v>
      </c>
      <c r="AT246" s="227">
        <v>1510</v>
      </c>
    </row>
    <row r="247" spans="1:46" s="351" customFormat="1" x14ac:dyDescent="0.25">
      <c r="A247" s="133" t="s">
        <v>20</v>
      </c>
      <c r="B247" s="583"/>
      <c r="C247" s="222">
        <v>10.08</v>
      </c>
      <c r="D247" s="223">
        <v>1159</v>
      </c>
      <c r="E247" s="224">
        <f t="shared" si="174"/>
        <v>114.98015873015873</v>
      </c>
      <c r="F247" s="225">
        <f t="shared" si="169"/>
        <v>3</v>
      </c>
      <c r="G247" s="226">
        <v>30.24</v>
      </c>
      <c r="H247" s="227">
        <v>3477</v>
      </c>
      <c r="I247" s="226">
        <v>5</v>
      </c>
      <c r="J247" s="227">
        <v>737</v>
      </c>
      <c r="K247" s="227">
        <v>14930</v>
      </c>
      <c r="L247" s="263">
        <v>14330</v>
      </c>
      <c r="M247" s="250" t="s">
        <v>8</v>
      </c>
      <c r="N247" s="251">
        <f t="shared" si="147"/>
        <v>4.7177747625508824</v>
      </c>
      <c r="O247" s="252">
        <f t="shared" si="148"/>
        <v>20.257801899592945</v>
      </c>
      <c r="P247" s="245">
        <f t="shared" si="175"/>
        <v>1481.1507936507937</v>
      </c>
      <c r="Q247" s="246">
        <f t="shared" si="170"/>
        <v>0.63589301121656605</v>
      </c>
      <c r="R247" s="225">
        <f t="shared" si="171"/>
        <v>17</v>
      </c>
      <c r="S247" s="247">
        <f t="shared" si="172"/>
        <v>171.36</v>
      </c>
      <c r="T247" s="248">
        <f t="shared" si="172"/>
        <v>19703</v>
      </c>
      <c r="U247" s="247">
        <f t="shared" si="172"/>
        <v>33</v>
      </c>
      <c r="V247" s="248">
        <f t="shared" si="172"/>
        <v>4370</v>
      </c>
      <c r="W247" s="248">
        <f t="shared" si="172"/>
        <v>90400</v>
      </c>
      <c r="X247" s="249">
        <f t="shared" si="172"/>
        <v>86470</v>
      </c>
      <c r="Y247" s="250" t="s">
        <v>8</v>
      </c>
      <c r="Z247" s="251">
        <f t="shared" si="153"/>
        <v>4.5086956521739134</v>
      </c>
      <c r="AA247" s="252">
        <f t="shared" si="154"/>
        <v>20.686498855835239</v>
      </c>
      <c r="AB247" s="195">
        <f t="shared" si="155"/>
        <v>8968.2539682539682</v>
      </c>
      <c r="AC247" s="350">
        <f t="shared" si="173"/>
        <v>3.7704918032786887</v>
      </c>
      <c r="AE247" s="424">
        <v>19.984223411007346</v>
      </c>
      <c r="AP247" s="226">
        <v>30.24</v>
      </c>
      <c r="AQ247" s="227">
        <v>3477</v>
      </c>
      <c r="AR247" s="226">
        <v>5</v>
      </c>
      <c r="AS247" s="227">
        <v>737</v>
      </c>
      <c r="AT247" s="227">
        <v>14860</v>
      </c>
    </row>
    <row r="248" spans="1:46" s="351" customFormat="1" x14ac:dyDescent="0.25">
      <c r="A248" s="133" t="s">
        <v>19</v>
      </c>
      <c r="B248" s="583"/>
      <c r="C248" s="222">
        <v>10.83</v>
      </c>
      <c r="D248" s="223">
        <v>1290</v>
      </c>
      <c r="E248" s="224">
        <f t="shared" si="174"/>
        <v>119.11357340720221</v>
      </c>
      <c r="F248" s="225">
        <f t="shared" si="169"/>
        <v>3</v>
      </c>
      <c r="G248" s="226">
        <v>32.49</v>
      </c>
      <c r="H248" s="227">
        <v>3870</v>
      </c>
      <c r="I248" s="226">
        <v>8</v>
      </c>
      <c r="J248" s="227">
        <v>884</v>
      </c>
      <c r="K248" s="227">
        <v>17880</v>
      </c>
      <c r="L248" s="263">
        <v>17160</v>
      </c>
      <c r="M248" s="250" t="s">
        <v>8</v>
      </c>
      <c r="N248" s="251">
        <f t="shared" si="147"/>
        <v>4.377828054298643</v>
      </c>
      <c r="O248" s="252">
        <f t="shared" si="148"/>
        <v>20.226244343891402</v>
      </c>
      <c r="P248" s="245">
        <f t="shared" si="175"/>
        <v>1650.9695290858726</v>
      </c>
      <c r="Q248" s="246">
        <f t="shared" si="170"/>
        <v>0.68527131782945738</v>
      </c>
      <c r="R248" s="225">
        <f t="shared" si="171"/>
        <v>17</v>
      </c>
      <c r="S248" s="247">
        <f t="shared" si="172"/>
        <v>184.11</v>
      </c>
      <c r="T248" s="248">
        <f t="shared" si="172"/>
        <v>21930</v>
      </c>
      <c r="U248" s="247">
        <f t="shared" si="172"/>
        <v>38</v>
      </c>
      <c r="V248" s="248">
        <f t="shared" si="172"/>
        <v>3713</v>
      </c>
      <c r="W248" s="248">
        <f t="shared" si="172"/>
        <v>76720</v>
      </c>
      <c r="X248" s="249">
        <f t="shared" si="172"/>
        <v>73390</v>
      </c>
      <c r="Y248" s="250" t="s">
        <v>8</v>
      </c>
      <c r="Z248" s="251">
        <f t="shared" si="153"/>
        <v>5.9062752491246968</v>
      </c>
      <c r="AA248" s="252">
        <f t="shared" si="154"/>
        <v>20.662537032049556</v>
      </c>
      <c r="AB248" s="195">
        <f t="shared" si="155"/>
        <v>7084.025854108957</v>
      </c>
      <c r="AC248" s="350">
        <f t="shared" si="173"/>
        <v>2.8782945736434109</v>
      </c>
      <c r="AE248" s="424">
        <v>18.78463453672417</v>
      </c>
      <c r="AP248" s="226">
        <v>32.49</v>
      </c>
      <c r="AQ248" s="227">
        <v>3870</v>
      </c>
      <c r="AR248" s="226">
        <v>8</v>
      </c>
      <c r="AS248" s="227">
        <v>884</v>
      </c>
      <c r="AT248" s="227">
        <v>17800</v>
      </c>
    </row>
    <row r="249" spans="1:46" s="351" customFormat="1" x14ac:dyDescent="0.25">
      <c r="A249" s="265" t="s">
        <v>21</v>
      </c>
      <c r="B249" s="591"/>
      <c r="C249" s="234">
        <v>0.83</v>
      </c>
      <c r="D249" s="235">
        <v>98</v>
      </c>
      <c r="E249" s="236">
        <f t="shared" si="174"/>
        <v>118.07228915662651</v>
      </c>
      <c r="F249" s="242">
        <f t="shared" si="169"/>
        <v>3.7590361445783134</v>
      </c>
      <c r="G249" s="243">
        <v>3.12</v>
      </c>
      <c r="H249" s="244">
        <v>367</v>
      </c>
      <c r="I249" s="243">
        <v>4</v>
      </c>
      <c r="J249" s="244">
        <v>59</v>
      </c>
      <c r="K249" s="244">
        <v>1240</v>
      </c>
      <c r="L249" s="262">
        <v>1190</v>
      </c>
      <c r="M249" s="331" t="s">
        <v>8</v>
      </c>
      <c r="N249" s="325">
        <f t="shared" si="147"/>
        <v>6.2203389830508478</v>
      </c>
      <c r="O249" s="326">
        <f t="shared" si="148"/>
        <v>21.016949152542374</v>
      </c>
      <c r="P249" s="253">
        <f t="shared" si="175"/>
        <v>1493.9759036144578</v>
      </c>
      <c r="Q249" s="246">
        <f t="shared" si="170"/>
        <v>0.60204081632653061</v>
      </c>
      <c r="R249" s="242">
        <f t="shared" si="171"/>
        <v>17.759036144578317</v>
      </c>
      <c r="S249" s="254">
        <f t="shared" si="172"/>
        <v>14.740000000000002</v>
      </c>
      <c r="T249" s="255">
        <f t="shared" si="172"/>
        <v>1739</v>
      </c>
      <c r="U249" s="254">
        <f t="shared" si="172"/>
        <v>20</v>
      </c>
      <c r="V249" s="255">
        <f t="shared" si="172"/>
        <v>252</v>
      </c>
      <c r="W249" s="255">
        <f t="shared" si="172"/>
        <v>5370</v>
      </c>
      <c r="X249" s="249">
        <f t="shared" si="172"/>
        <v>5130</v>
      </c>
      <c r="Y249" s="256" t="s">
        <v>8</v>
      </c>
      <c r="Z249" s="251">
        <f t="shared" si="153"/>
        <v>6.9007936507936511</v>
      </c>
      <c r="AA249" s="252">
        <f t="shared" si="154"/>
        <v>21.30952380952381</v>
      </c>
      <c r="AB249" s="195">
        <f t="shared" si="155"/>
        <v>6469.8795180722891</v>
      </c>
      <c r="AC249" s="350">
        <f t="shared" si="173"/>
        <v>2.5714285714285716</v>
      </c>
      <c r="AE249" s="424">
        <v>19.014939309056956</v>
      </c>
      <c r="AP249" s="243">
        <v>3.12</v>
      </c>
      <c r="AQ249" s="244">
        <v>367</v>
      </c>
      <c r="AR249" s="243">
        <v>4</v>
      </c>
      <c r="AS249" s="244">
        <v>59</v>
      </c>
      <c r="AT249" s="244">
        <v>1230</v>
      </c>
    </row>
    <row r="250" spans="1:46" ht="15.75" thickBot="1" x14ac:dyDescent="0.3">
      <c r="A250" s="451" t="s">
        <v>24</v>
      </c>
      <c r="B250" s="452"/>
      <c r="C250" s="453">
        <f t="shared" ref="C250:D250" si="176">SUM(C241:C249)</f>
        <v>57.309999999999995</v>
      </c>
      <c r="D250" s="454">
        <f t="shared" si="176"/>
        <v>6498</v>
      </c>
      <c r="E250" s="455">
        <f t="shared" si="174"/>
        <v>113.38335369045542</v>
      </c>
      <c r="F250" s="456"/>
      <c r="G250" s="453">
        <f t="shared" ref="G250:L250" si="177">SUM(G241:G249)</f>
        <v>198.74</v>
      </c>
      <c r="H250" s="454">
        <f t="shared" si="177"/>
        <v>22606</v>
      </c>
      <c r="I250" s="453">
        <f t="shared" si="177"/>
        <v>55</v>
      </c>
      <c r="J250" s="454">
        <f t="shared" si="177"/>
        <v>5048</v>
      </c>
      <c r="K250" s="454">
        <f t="shared" si="177"/>
        <v>106780</v>
      </c>
      <c r="L250" s="454">
        <f t="shared" si="177"/>
        <v>102490</v>
      </c>
      <c r="M250" s="457" t="s">
        <v>8</v>
      </c>
      <c r="N250" s="458">
        <f t="shared" si="147"/>
        <v>4.4782091917591123</v>
      </c>
      <c r="O250" s="459">
        <f t="shared" si="148"/>
        <v>21.152931854199682</v>
      </c>
      <c r="P250" s="460">
        <f t="shared" si="175"/>
        <v>1863.2001395916946</v>
      </c>
      <c r="Q250" s="461">
        <f t="shared" si="170"/>
        <v>0.77685441674361344</v>
      </c>
      <c r="R250" s="456"/>
      <c r="S250" s="453">
        <f t="shared" ref="S250:W250" si="178">SUM(S241:S249)</f>
        <v>984.8900000000001</v>
      </c>
      <c r="T250" s="454">
        <f t="shared" si="178"/>
        <v>111627</v>
      </c>
      <c r="U250" s="453">
        <f t="shared" si="178"/>
        <v>260</v>
      </c>
      <c r="V250" s="454">
        <f t="shared" si="178"/>
        <v>22346</v>
      </c>
      <c r="W250" s="454">
        <f t="shared" si="178"/>
        <v>475940</v>
      </c>
      <c r="X250" s="249">
        <f t="shared" si="172"/>
        <v>455240</v>
      </c>
      <c r="Y250" s="457" t="s">
        <v>8</v>
      </c>
      <c r="Z250" s="458">
        <f t="shared" si="153"/>
        <v>4.9953906739461198</v>
      </c>
      <c r="AA250" s="459">
        <f t="shared" si="154"/>
        <v>21.298666427996061</v>
      </c>
      <c r="AB250" s="462">
        <f t="shared" si="155"/>
        <v>8304.6588727970684</v>
      </c>
      <c r="AC250" s="463">
        <f t="shared" si="173"/>
        <v>3.4389042782394581</v>
      </c>
      <c r="AE250" s="84">
        <v>19.546174475469318</v>
      </c>
    </row>
    <row r="251" spans="1:46" ht="15.75" thickBot="1" x14ac:dyDescent="0.3">
      <c r="A251" s="464" t="s">
        <v>25</v>
      </c>
      <c r="B251" s="465"/>
      <c r="C251" s="466">
        <f t="shared" ref="C251:D251" si="179">C228+C240+C250</f>
        <v>507.90000000000003</v>
      </c>
      <c r="D251" s="467">
        <f t="shared" si="179"/>
        <v>63409</v>
      </c>
      <c r="E251" s="468">
        <f t="shared" si="174"/>
        <v>124.8454420161449</v>
      </c>
      <c r="F251" s="444"/>
      <c r="G251" s="466">
        <f t="shared" ref="G251:L251" si="180">G228+G240+G250</f>
        <v>2054.5</v>
      </c>
      <c r="H251" s="467">
        <f t="shared" si="180"/>
        <v>257202</v>
      </c>
      <c r="I251" s="466">
        <f t="shared" si="180"/>
        <v>553</v>
      </c>
      <c r="J251" s="467">
        <f t="shared" si="180"/>
        <v>46741</v>
      </c>
      <c r="K251" s="467">
        <f t="shared" si="180"/>
        <v>1113490</v>
      </c>
      <c r="L251" s="467">
        <f t="shared" si="180"/>
        <v>1068930</v>
      </c>
      <c r="M251" s="469" t="s">
        <v>8</v>
      </c>
      <c r="N251" s="470">
        <f t="shared" si="147"/>
        <v>5.5027064033717723</v>
      </c>
      <c r="O251" s="471">
        <f t="shared" si="148"/>
        <v>23.822554074581202</v>
      </c>
      <c r="P251" s="472">
        <f t="shared" si="175"/>
        <v>2192.341012010238</v>
      </c>
      <c r="Q251" s="473">
        <f t="shared" si="170"/>
        <v>0.73713510700373763</v>
      </c>
      <c r="R251" s="444"/>
      <c r="S251" s="466">
        <f t="shared" ref="S251:W251" si="181">S228+S240+S250</f>
        <v>9036.5300000000007</v>
      </c>
      <c r="T251" s="467">
        <f t="shared" si="181"/>
        <v>1128446</v>
      </c>
      <c r="U251" s="466">
        <f t="shared" si="181"/>
        <v>2399</v>
      </c>
      <c r="V251" s="467">
        <f t="shared" si="181"/>
        <v>196489</v>
      </c>
      <c r="W251" s="467">
        <f t="shared" si="181"/>
        <v>4781080</v>
      </c>
      <c r="X251" s="249">
        <f t="shared" si="172"/>
        <v>4572170</v>
      </c>
      <c r="Y251" s="469" t="s">
        <v>8</v>
      </c>
      <c r="Z251" s="470">
        <f t="shared" si="153"/>
        <v>5.7430492292189381</v>
      </c>
      <c r="AA251" s="471">
        <f t="shared" si="154"/>
        <v>24.332558056685109</v>
      </c>
      <c r="AB251" s="474">
        <f t="shared" si="155"/>
        <v>9413.427840126009</v>
      </c>
      <c r="AC251" s="475">
        <f t="shared" si="173"/>
        <v>3.0987556971407844</v>
      </c>
      <c r="AE251" s="84">
        <v>21.892536054651259</v>
      </c>
    </row>
    <row r="256" spans="1:46" ht="18.75" x14ac:dyDescent="0.3">
      <c r="A256" s="604" t="s">
        <v>58</v>
      </c>
      <c r="B256" s="604"/>
      <c r="C256" s="604"/>
      <c r="D256" s="604"/>
      <c r="E256" s="604"/>
      <c r="F256" s="604"/>
      <c r="G256" s="604"/>
      <c r="H256" s="604"/>
      <c r="I256" s="604"/>
      <c r="J256" s="604"/>
      <c r="K256" s="604"/>
      <c r="L256" s="604"/>
      <c r="M256" s="604"/>
      <c r="N256" s="604"/>
      <c r="O256" s="604"/>
      <c r="P256" s="604"/>
      <c r="Q256" s="604"/>
      <c r="R256" s="604"/>
      <c r="S256" s="604"/>
      <c r="T256" s="604"/>
      <c r="U256" s="604"/>
      <c r="V256" s="604"/>
      <c r="W256" s="604"/>
      <c r="X256" s="604"/>
      <c r="Y256" s="604"/>
      <c r="Z256" s="604"/>
      <c r="AA256" s="604"/>
      <c r="AB256" s="604"/>
      <c r="AC256" s="604"/>
    </row>
    <row r="257" spans="1:68" ht="15.75" x14ac:dyDescent="0.25">
      <c r="A257" s="592" t="s">
        <v>62</v>
      </c>
      <c r="B257" s="59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  <c r="AA257" s="592"/>
      <c r="AB257" s="592"/>
      <c r="AC257" s="592"/>
    </row>
    <row r="258" spans="1:68" ht="15.75" x14ac:dyDescent="0.25">
      <c r="A258" s="592" t="s">
        <v>120</v>
      </c>
      <c r="B258" s="59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  <c r="AA258" s="592"/>
      <c r="AB258" s="592"/>
      <c r="AC258" s="592"/>
    </row>
    <row r="259" spans="1:68" ht="19.5" thickBot="1" x14ac:dyDescent="0.35">
      <c r="A259" s="351"/>
      <c r="B259" s="351"/>
      <c r="C259" s="442"/>
      <c r="D259" s="442"/>
      <c r="E259" s="442"/>
      <c r="F259" s="443"/>
      <c r="G259" s="443"/>
      <c r="H259" s="443"/>
      <c r="I259" s="443"/>
      <c r="J259" s="443"/>
      <c r="K259" s="443"/>
      <c r="L259" s="443"/>
      <c r="M259" s="444"/>
      <c r="N259" s="444"/>
      <c r="O259" s="444"/>
      <c r="P259" s="444"/>
      <c r="Q259" s="444"/>
      <c r="R259" s="444"/>
      <c r="S259" s="444"/>
      <c r="T259" s="444"/>
      <c r="U259" s="444"/>
      <c r="V259" s="444"/>
      <c r="W259" s="444"/>
      <c r="X259" s="444"/>
      <c r="Y259" s="444"/>
      <c r="Z259" s="444"/>
      <c r="AA259" s="444"/>
      <c r="AB259" s="445">
        <v>4</v>
      </c>
      <c r="AC259" s="444"/>
    </row>
    <row r="260" spans="1:68" ht="15" customHeight="1" x14ac:dyDescent="0.25">
      <c r="A260" s="593" t="s">
        <v>3</v>
      </c>
      <c r="B260" s="595" t="s">
        <v>2</v>
      </c>
      <c r="C260" s="597" t="s">
        <v>59</v>
      </c>
      <c r="D260" s="597" t="s">
        <v>60</v>
      </c>
      <c r="E260" s="597" t="s">
        <v>23</v>
      </c>
      <c r="F260" s="600" t="s">
        <v>9</v>
      </c>
      <c r="G260" s="601"/>
      <c r="H260" s="601"/>
      <c r="I260" s="601"/>
      <c r="J260" s="601"/>
      <c r="K260" s="601"/>
      <c r="L260" s="601"/>
      <c r="M260" s="601"/>
      <c r="N260" s="601"/>
      <c r="O260" s="601"/>
      <c r="P260" s="601"/>
      <c r="Q260" s="602"/>
      <c r="R260" s="600" t="s">
        <v>10</v>
      </c>
      <c r="S260" s="601"/>
      <c r="T260" s="601"/>
      <c r="U260" s="601"/>
      <c r="V260" s="601"/>
      <c r="W260" s="601"/>
      <c r="X260" s="601"/>
      <c r="Y260" s="601"/>
      <c r="Z260" s="601"/>
      <c r="AA260" s="601"/>
      <c r="AB260" s="601"/>
      <c r="AC260" s="603"/>
    </row>
    <row r="261" spans="1:68" ht="51.75" thickBot="1" x14ac:dyDescent="0.3">
      <c r="A261" s="594"/>
      <c r="B261" s="596"/>
      <c r="C261" s="598"/>
      <c r="D261" s="599"/>
      <c r="E261" s="599"/>
      <c r="F261" s="446" t="s">
        <v>14</v>
      </c>
      <c r="G261" s="447" t="s">
        <v>13</v>
      </c>
      <c r="H261" s="447" t="s">
        <v>57</v>
      </c>
      <c r="I261" s="448" t="s">
        <v>4</v>
      </c>
      <c r="J261" s="448" t="s">
        <v>5</v>
      </c>
      <c r="K261" s="448" t="s">
        <v>6</v>
      </c>
      <c r="L261" s="447" t="s">
        <v>64</v>
      </c>
      <c r="M261" s="589" t="s">
        <v>7</v>
      </c>
      <c r="N261" s="590"/>
      <c r="O261" s="448" t="s">
        <v>0</v>
      </c>
      <c r="P261" s="448" t="s">
        <v>1</v>
      </c>
      <c r="Q261" s="447" t="s">
        <v>61</v>
      </c>
      <c r="R261" s="446" t="s">
        <v>14</v>
      </c>
      <c r="S261" s="447" t="s">
        <v>12</v>
      </c>
      <c r="T261" s="447" t="s">
        <v>11</v>
      </c>
      <c r="U261" s="448" t="s">
        <v>4</v>
      </c>
      <c r="V261" s="448" t="s">
        <v>5</v>
      </c>
      <c r="W261" s="448" t="s">
        <v>6</v>
      </c>
      <c r="X261" s="447" t="s">
        <v>65</v>
      </c>
      <c r="Y261" s="589" t="s">
        <v>7</v>
      </c>
      <c r="Z261" s="590"/>
      <c r="AA261" s="448" t="s">
        <v>0</v>
      </c>
      <c r="AB261" s="449" t="s">
        <v>1</v>
      </c>
      <c r="AC261" s="450" t="s">
        <v>15</v>
      </c>
    </row>
    <row r="262" spans="1:68" x14ac:dyDescent="0.25">
      <c r="A262" s="352" t="s">
        <v>26</v>
      </c>
      <c r="B262" s="582">
        <v>1997</v>
      </c>
      <c r="C262" s="228">
        <v>18.91</v>
      </c>
      <c r="D262" s="229">
        <v>2445</v>
      </c>
      <c r="E262" s="353">
        <f t="shared" ref="E262:E291" si="182">D262/C262</f>
        <v>129.29666842940244</v>
      </c>
      <c r="F262" s="231">
        <f t="shared" ref="F262:F278" si="183">G262/C262</f>
        <v>5</v>
      </c>
      <c r="G262" s="232">
        <v>94.55</v>
      </c>
      <c r="H262" s="233">
        <v>12225</v>
      </c>
      <c r="I262" s="232">
        <v>22</v>
      </c>
      <c r="J262" s="233">
        <v>1806</v>
      </c>
      <c r="K262" s="264">
        <v>40900</v>
      </c>
      <c r="L262" s="264">
        <v>39140</v>
      </c>
      <c r="M262" s="320" t="s">
        <v>8</v>
      </c>
      <c r="N262" s="321">
        <f t="shared" ref="N262:N302" si="184">H262/J262</f>
        <v>6.7691029900332227</v>
      </c>
      <c r="O262" s="322">
        <f t="shared" ref="O262:O302" si="185">K262/J262</f>
        <v>22.64673311184939</v>
      </c>
      <c r="P262" s="287">
        <f t="shared" ref="P262:P291" si="186">K262/C262</f>
        <v>2162.8767847699628</v>
      </c>
      <c r="Q262" s="246">
        <f t="shared" ref="Q262:Q278" si="187">J262/D262</f>
        <v>0.73865030674846621</v>
      </c>
      <c r="R262" s="231">
        <f t="shared" ref="R262:R278" si="188">S262/C262</f>
        <v>22.158646218931782</v>
      </c>
      <c r="S262" s="335">
        <f t="shared" ref="S262:X277" si="189">G262+S211</f>
        <v>419.02</v>
      </c>
      <c r="T262" s="249">
        <f t="shared" si="189"/>
        <v>54165</v>
      </c>
      <c r="U262" s="335">
        <f t="shared" si="189"/>
        <v>107</v>
      </c>
      <c r="V262" s="249">
        <f t="shared" si="189"/>
        <v>9030</v>
      </c>
      <c r="W262" s="249">
        <f t="shared" si="189"/>
        <v>208030</v>
      </c>
      <c r="X262" s="249">
        <f t="shared" si="189"/>
        <v>198940</v>
      </c>
      <c r="Y262" s="320" t="s">
        <v>8</v>
      </c>
      <c r="Z262" s="251">
        <f t="shared" ref="Z262:Z302" si="190">T262/V262</f>
        <v>5.9983388704318941</v>
      </c>
      <c r="AA262" s="252">
        <f t="shared" ref="AA262:AA302" si="191">W262/V262</f>
        <v>23.037652270210408</v>
      </c>
      <c r="AB262" s="195">
        <f t="shared" ref="AB262:AB302" si="192">W262/C262</f>
        <v>11001.057641459545</v>
      </c>
      <c r="AC262" s="350">
        <f t="shared" ref="AC262:AC278" si="193">V262/D262</f>
        <v>3.6932515337423313</v>
      </c>
      <c r="AP262" s="65">
        <v>94.55</v>
      </c>
      <c r="AQ262" s="66">
        <v>12225</v>
      </c>
      <c r="AR262" s="65">
        <v>22</v>
      </c>
      <c r="AS262" s="66">
        <v>1806</v>
      </c>
      <c r="AT262" s="66">
        <v>40740</v>
      </c>
      <c r="BF262" s="89" t="s">
        <v>26</v>
      </c>
      <c r="BG262" s="559">
        <v>1997</v>
      </c>
      <c r="BH262" s="78">
        <v>18.91</v>
      </c>
      <c r="BI262" s="79">
        <v>2446</v>
      </c>
      <c r="BJ262" s="31">
        <f t="shared" ref="BJ262:BJ291" si="194">BI262/BH262</f>
        <v>129.34955050237969</v>
      </c>
      <c r="BK262" s="64">
        <f t="shared" ref="BK262:BK278" si="195">BL262/BH262</f>
        <v>4</v>
      </c>
      <c r="BL262" s="65">
        <v>75.64</v>
      </c>
      <c r="BM262" s="66">
        <v>9784</v>
      </c>
      <c r="BN262" s="65">
        <v>15</v>
      </c>
      <c r="BO262" s="66">
        <v>1544</v>
      </c>
      <c r="BP262" s="66">
        <v>34110</v>
      </c>
    </row>
    <row r="263" spans="1:68" x14ac:dyDescent="0.25">
      <c r="A263" s="133" t="s">
        <v>27</v>
      </c>
      <c r="B263" s="583"/>
      <c r="C263" s="222">
        <v>16.41</v>
      </c>
      <c r="D263" s="223">
        <v>2026</v>
      </c>
      <c r="E263" s="224">
        <f t="shared" si="182"/>
        <v>123.4613040828763</v>
      </c>
      <c r="F263" s="225">
        <f t="shared" si="183"/>
        <v>5</v>
      </c>
      <c r="G263" s="226">
        <v>82.05</v>
      </c>
      <c r="H263" s="227">
        <v>10130</v>
      </c>
      <c r="I263" s="226">
        <v>21</v>
      </c>
      <c r="J263" s="227">
        <v>1348</v>
      </c>
      <c r="K263" s="263">
        <v>31370</v>
      </c>
      <c r="L263" s="263">
        <v>30020</v>
      </c>
      <c r="M263" s="250" t="s">
        <v>8</v>
      </c>
      <c r="N263" s="251">
        <f t="shared" si="184"/>
        <v>7.5148367952522257</v>
      </c>
      <c r="O263" s="252">
        <f t="shared" si="185"/>
        <v>23.271513353115726</v>
      </c>
      <c r="P263" s="245">
        <f t="shared" si="186"/>
        <v>1911.6392443631933</v>
      </c>
      <c r="Q263" s="246">
        <f t="shared" si="187"/>
        <v>0.66535044422507406</v>
      </c>
      <c r="R263" s="225">
        <f t="shared" si="188"/>
        <v>23</v>
      </c>
      <c r="S263" s="247">
        <f t="shared" si="189"/>
        <v>377.43</v>
      </c>
      <c r="T263" s="248">
        <f t="shared" si="189"/>
        <v>46598</v>
      </c>
      <c r="U263" s="247">
        <f t="shared" si="189"/>
        <v>100</v>
      </c>
      <c r="V263" s="248">
        <f t="shared" si="189"/>
        <v>7015</v>
      </c>
      <c r="W263" s="248">
        <f t="shared" si="189"/>
        <v>171980</v>
      </c>
      <c r="X263" s="249">
        <f t="shared" si="189"/>
        <v>164450</v>
      </c>
      <c r="Y263" s="250" t="s">
        <v>8</v>
      </c>
      <c r="Z263" s="251">
        <f t="shared" si="190"/>
        <v>6.6426229508196721</v>
      </c>
      <c r="AA263" s="252">
        <f t="shared" si="191"/>
        <v>24.516037063435494</v>
      </c>
      <c r="AB263" s="195">
        <f t="shared" si="192"/>
        <v>10480.195003046923</v>
      </c>
      <c r="AC263" s="350">
        <f t="shared" si="193"/>
        <v>3.46248766041461</v>
      </c>
      <c r="AP263" s="18">
        <v>82.05</v>
      </c>
      <c r="AQ263" s="19">
        <v>10130</v>
      </c>
      <c r="AR263" s="18">
        <v>21</v>
      </c>
      <c r="AS263" s="19">
        <v>1348</v>
      </c>
      <c r="AT263" s="19">
        <v>31240</v>
      </c>
      <c r="BF263" s="90" t="s">
        <v>27</v>
      </c>
      <c r="BG263" s="560"/>
      <c r="BH263" s="27">
        <v>16.41</v>
      </c>
      <c r="BI263" s="28">
        <v>2028</v>
      </c>
      <c r="BJ263" s="16">
        <f t="shared" si="194"/>
        <v>123.58318098720292</v>
      </c>
      <c r="BK263" s="17">
        <f t="shared" si="195"/>
        <v>4</v>
      </c>
      <c r="BL263" s="18">
        <v>65.64</v>
      </c>
      <c r="BM263" s="19">
        <v>8112</v>
      </c>
      <c r="BN263" s="18">
        <v>17</v>
      </c>
      <c r="BO263" s="19">
        <v>1316</v>
      </c>
      <c r="BP263" s="19">
        <v>29850</v>
      </c>
    </row>
    <row r="264" spans="1:68" x14ac:dyDescent="0.25">
      <c r="A264" s="133" t="s">
        <v>28</v>
      </c>
      <c r="B264" s="583"/>
      <c r="C264" s="222">
        <v>18.7</v>
      </c>
      <c r="D264" s="223">
        <v>2284</v>
      </c>
      <c r="E264" s="224">
        <f t="shared" si="182"/>
        <v>122.13903743315508</v>
      </c>
      <c r="F264" s="225">
        <f t="shared" si="183"/>
        <v>4</v>
      </c>
      <c r="G264" s="226">
        <v>74.8</v>
      </c>
      <c r="H264" s="227">
        <v>9136</v>
      </c>
      <c r="I264" s="226">
        <v>18</v>
      </c>
      <c r="J264" s="227">
        <v>1271</v>
      </c>
      <c r="K264" s="263">
        <v>29800</v>
      </c>
      <c r="L264" s="263">
        <v>28520</v>
      </c>
      <c r="M264" s="250" t="s">
        <v>8</v>
      </c>
      <c r="N264" s="251">
        <f t="shared" si="184"/>
        <v>7.1880409126671916</v>
      </c>
      <c r="O264" s="252">
        <f t="shared" si="185"/>
        <v>23.446105428796223</v>
      </c>
      <c r="P264" s="245">
        <f t="shared" si="186"/>
        <v>1593.5828877005349</v>
      </c>
      <c r="Q264" s="246">
        <f t="shared" si="187"/>
        <v>0.55647985989492121</v>
      </c>
      <c r="R264" s="225">
        <f t="shared" si="188"/>
        <v>22.000000000000004</v>
      </c>
      <c r="S264" s="247">
        <f t="shared" si="189"/>
        <v>411.40000000000003</v>
      </c>
      <c r="T264" s="248">
        <f t="shared" si="189"/>
        <v>50135</v>
      </c>
      <c r="U264" s="247">
        <f t="shared" si="189"/>
        <v>105</v>
      </c>
      <c r="V264" s="248">
        <f t="shared" si="189"/>
        <v>8262</v>
      </c>
      <c r="W264" s="248">
        <f t="shared" si="189"/>
        <v>205260</v>
      </c>
      <c r="X264" s="249">
        <f t="shared" si="189"/>
        <v>196220</v>
      </c>
      <c r="Y264" s="250" t="s">
        <v>8</v>
      </c>
      <c r="Z264" s="251">
        <f t="shared" si="190"/>
        <v>6.068143306705398</v>
      </c>
      <c r="AA264" s="252">
        <f t="shared" si="191"/>
        <v>24.843863471314453</v>
      </c>
      <c r="AB264" s="195">
        <f t="shared" si="192"/>
        <v>10976.470588235294</v>
      </c>
      <c r="AC264" s="350">
        <f t="shared" si="193"/>
        <v>3.6173380035026268</v>
      </c>
      <c r="AP264" s="18">
        <v>74.8</v>
      </c>
      <c r="AQ264" s="19">
        <v>9136</v>
      </c>
      <c r="AR264" s="18">
        <v>18</v>
      </c>
      <c r="AS264" s="19">
        <v>1271</v>
      </c>
      <c r="AT264" s="19">
        <v>29660</v>
      </c>
      <c r="BF264" s="90" t="s">
        <v>28</v>
      </c>
      <c r="BG264" s="560"/>
      <c r="BH264" s="27">
        <v>18.7</v>
      </c>
      <c r="BI264" s="28">
        <v>2286</v>
      </c>
      <c r="BJ264" s="16">
        <f t="shared" si="194"/>
        <v>122.24598930481284</v>
      </c>
      <c r="BK264" s="17">
        <f t="shared" si="195"/>
        <v>4</v>
      </c>
      <c r="BL264" s="18">
        <v>74.8</v>
      </c>
      <c r="BM264" s="19">
        <v>9144</v>
      </c>
      <c r="BN264" s="18">
        <v>19</v>
      </c>
      <c r="BO264" s="19">
        <v>1701</v>
      </c>
      <c r="BP264" s="19">
        <v>38420</v>
      </c>
    </row>
    <row r="265" spans="1:68" x14ac:dyDescent="0.25">
      <c r="A265" s="133" t="s">
        <v>29</v>
      </c>
      <c r="B265" s="583"/>
      <c r="C265" s="222">
        <v>17.149999999999999</v>
      </c>
      <c r="D265" s="223">
        <v>2151</v>
      </c>
      <c r="E265" s="224">
        <f t="shared" si="182"/>
        <v>125.42274052478135</v>
      </c>
      <c r="F265" s="225">
        <f t="shared" si="183"/>
        <v>4</v>
      </c>
      <c r="G265" s="226">
        <v>68.599999999999994</v>
      </c>
      <c r="H265" s="227">
        <v>8604</v>
      </c>
      <c r="I265" s="226">
        <v>17</v>
      </c>
      <c r="J265" s="227">
        <v>1259</v>
      </c>
      <c r="K265" s="263">
        <v>29720</v>
      </c>
      <c r="L265" s="263">
        <v>28440</v>
      </c>
      <c r="M265" s="250" t="s">
        <v>8</v>
      </c>
      <c r="N265" s="251">
        <f t="shared" si="184"/>
        <v>6.8339952343129466</v>
      </c>
      <c r="O265" s="252">
        <f t="shared" si="185"/>
        <v>23.606036536934074</v>
      </c>
      <c r="P265" s="245">
        <f t="shared" si="186"/>
        <v>1732.9446064139943</v>
      </c>
      <c r="Q265" s="246">
        <f t="shared" si="187"/>
        <v>0.58530915853091581</v>
      </c>
      <c r="R265" s="225">
        <f t="shared" si="188"/>
        <v>22</v>
      </c>
      <c r="S265" s="247">
        <f t="shared" si="189"/>
        <v>377.29999999999995</v>
      </c>
      <c r="T265" s="248">
        <f t="shared" si="189"/>
        <v>47322</v>
      </c>
      <c r="U265" s="247">
        <f t="shared" si="189"/>
        <v>96</v>
      </c>
      <c r="V265" s="248">
        <f t="shared" si="189"/>
        <v>7898</v>
      </c>
      <c r="W265" s="248">
        <f t="shared" si="189"/>
        <v>196100</v>
      </c>
      <c r="X265" s="249">
        <f t="shared" si="189"/>
        <v>187460</v>
      </c>
      <c r="Y265" s="250" t="s">
        <v>8</v>
      </c>
      <c r="Z265" s="251">
        <f t="shared" si="190"/>
        <v>5.9916434540389973</v>
      </c>
      <c r="AA265" s="252">
        <f t="shared" si="191"/>
        <v>24.829070650797672</v>
      </c>
      <c r="AB265" s="195">
        <f t="shared" si="192"/>
        <v>11434.402332361517</v>
      </c>
      <c r="AC265" s="350">
        <f t="shared" si="193"/>
        <v>3.6717805671780566</v>
      </c>
      <c r="AP265" s="18">
        <v>68.599999999999994</v>
      </c>
      <c r="AQ265" s="19">
        <v>8604</v>
      </c>
      <c r="AR265" s="18">
        <v>17</v>
      </c>
      <c r="AS265" s="19">
        <v>1259</v>
      </c>
      <c r="AT265" s="19">
        <v>29580</v>
      </c>
      <c r="BF265" s="90" t="s">
        <v>29</v>
      </c>
      <c r="BG265" s="560"/>
      <c r="BH265" s="27">
        <v>17.149999999999999</v>
      </c>
      <c r="BI265" s="28">
        <v>2151</v>
      </c>
      <c r="BJ265" s="16">
        <f t="shared" si="194"/>
        <v>125.42274052478135</v>
      </c>
      <c r="BK265" s="17">
        <f t="shared" si="195"/>
        <v>4</v>
      </c>
      <c r="BL265" s="18">
        <v>68.599999999999994</v>
      </c>
      <c r="BM265" s="19">
        <v>8604</v>
      </c>
      <c r="BN265" s="18">
        <v>17</v>
      </c>
      <c r="BO265" s="19">
        <v>1367</v>
      </c>
      <c r="BP265" s="19">
        <v>30740</v>
      </c>
    </row>
    <row r="266" spans="1:68" x14ac:dyDescent="0.25">
      <c r="A266" s="133" t="s">
        <v>30</v>
      </c>
      <c r="B266" s="583"/>
      <c r="C266" s="222">
        <v>16.600000000000001</v>
      </c>
      <c r="D266" s="223">
        <v>2133</v>
      </c>
      <c r="E266" s="224">
        <f t="shared" si="182"/>
        <v>128.49397590361446</v>
      </c>
      <c r="F266" s="225">
        <f t="shared" si="183"/>
        <v>4</v>
      </c>
      <c r="G266" s="226">
        <v>66.400000000000006</v>
      </c>
      <c r="H266" s="227">
        <v>8532</v>
      </c>
      <c r="I266" s="226">
        <v>16</v>
      </c>
      <c r="J266" s="227">
        <v>1350</v>
      </c>
      <c r="K266" s="263">
        <v>31870</v>
      </c>
      <c r="L266" s="263">
        <v>30500</v>
      </c>
      <c r="M266" s="250" t="s">
        <v>8</v>
      </c>
      <c r="N266" s="251">
        <f t="shared" si="184"/>
        <v>6.32</v>
      </c>
      <c r="O266" s="252">
        <f t="shared" si="185"/>
        <v>23.607407407407408</v>
      </c>
      <c r="P266" s="245">
        <f t="shared" si="186"/>
        <v>1919.8795180722891</v>
      </c>
      <c r="Q266" s="246">
        <f t="shared" si="187"/>
        <v>0.63291139240506333</v>
      </c>
      <c r="R266" s="225">
        <f t="shared" si="188"/>
        <v>22</v>
      </c>
      <c r="S266" s="247">
        <f t="shared" si="189"/>
        <v>365.20000000000005</v>
      </c>
      <c r="T266" s="248">
        <f t="shared" si="189"/>
        <v>46926</v>
      </c>
      <c r="U266" s="247">
        <f t="shared" si="189"/>
        <v>98</v>
      </c>
      <c r="V266" s="248">
        <f t="shared" si="189"/>
        <v>7430</v>
      </c>
      <c r="W266" s="248">
        <f t="shared" si="189"/>
        <v>185010</v>
      </c>
      <c r="X266" s="249">
        <f t="shared" si="189"/>
        <v>176910</v>
      </c>
      <c r="Y266" s="250" t="s">
        <v>8</v>
      </c>
      <c r="Z266" s="251">
        <f t="shared" si="190"/>
        <v>6.3157469717362043</v>
      </c>
      <c r="AA266" s="252">
        <f t="shared" si="191"/>
        <v>24.900403768506056</v>
      </c>
      <c r="AB266" s="195">
        <f t="shared" si="192"/>
        <v>11145.180722891566</v>
      </c>
      <c r="AC266" s="350">
        <f t="shared" si="193"/>
        <v>3.483356774496015</v>
      </c>
      <c r="AP266" s="18">
        <v>66.400000000000006</v>
      </c>
      <c r="AQ266" s="19">
        <v>8532</v>
      </c>
      <c r="AR266" s="18">
        <v>16</v>
      </c>
      <c r="AS266" s="19">
        <v>1350</v>
      </c>
      <c r="AT266" s="19">
        <v>31720</v>
      </c>
      <c r="BF266" s="90" t="s">
        <v>30</v>
      </c>
      <c r="BG266" s="560"/>
      <c r="BH266" s="27">
        <v>16.600000000000001</v>
      </c>
      <c r="BI266" s="28">
        <v>2133</v>
      </c>
      <c r="BJ266" s="16">
        <f t="shared" si="194"/>
        <v>128.49397590361446</v>
      </c>
      <c r="BK266" s="17">
        <f t="shared" si="195"/>
        <v>4</v>
      </c>
      <c r="BL266" s="18">
        <v>66.400000000000006</v>
      </c>
      <c r="BM266" s="19">
        <v>8532</v>
      </c>
      <c r="BN266" s="18">
        <v>16</v>
      </c>
      <c r="BO266" s="19">
        <v>1252</v>
      </c>
      <c r="BP266" s="19">
        <v>28750</v>
      </c>
    </row>
    <row r="267" spans="1:68" x14ac:dyDescent="0.25">
      <c r="A267" s="133" t="s">
        <v>31</v>
      </c>
      <c r="B267" s="583"/>
      <c r="C267" s="222">
        <v>14.28</v>
      </c>
      <c r="D267" s="223">
        <v>1762</v>
      </c>
      <c r="E267" s="224">
        <f t="shared" si="182"/>
        <v>123.38935574229693</v>
      </c>
      <c r="F267" s="225">
        <f t="shared" si="183"/>
        <v>5.0000000000000009</v>
      </c>
      <c r="G267" s="226">
        <v>71.400000000000006</v>
      </c>
      <c r="H267" s="227">
        <v>8810</v>
      </c>
      <c r="I267" s="226">
        <v>19</v>
      </c>
      <c r="J267" s="227">
        <v>1378</v>
      </c>
      <c r="K267" s="263">
        <v>31140</v>
      </c>
      <c r="L267" s="263">
        <v>29800</v>
      </c>
      <c r="M267" s="250" t="s">
        <v>8</v>
      </c>
      <c r="N267" s="251">
        <f t="shared" si="184"/>
        <v>6.3933236574746006</v>
      </c>
      <c r="O267" s="252">
        <f t="shared" si="185"/>
        <v>22.597968069666184</v>
      </c>
      <c r="P267" s="245">
        <f t="shared" si="186"/>
        <v>2180.6722689075632</v>
      </c>
      <c r="Q267" s="246">
        <f t="shared" si="187"/>
        <v>0.78206583427922816</v>
      </c>
      <c r="R267" s="225">
        <f t="shared" si="188"/>
        <v>22.439775910364151</v>
      </c>
      <c r="S267" s="247">
        <f t="shared" si="189"/>
        <v>320.44000000000005</v>
      </c>
      <c r="T267" s="248">
        <f t="shared" si="189"/>
        <v>39526</v>
      </c>
      <c r="U267" s="247">
        <f t="shared" si="189"/>
        <v>89</v>
      </c>
      <c r="V267" s="248">
        <f t="shared" si="189"/>
        <v>6256</v>
      </c>
      <c r="W267" s="248">
        <f t="shared" si="189"/>
        <v>144670</v>
      </c>
      <c r="X267" s="249">
        <f t="shared" si="189"/>
        <v>138320</v>
      </c>
      <c r="Y267" s="250" t="s">
        <v>8</v>
      </c>
      <c r="Z267" s="251">
        <f t="shared" si="190"/>
        <v>6.3180946291560103</v>
      </c>
      <c r="AA267" s="252">
        <f t="shared" si="191"/>
        <v>23.125</v>
      </c>
      <c r="AB267" s="195">
        <f t="shared" si="192"/>
        <v>10130.952380952382</v>
      </c>
      <c r="AC267" s="350">
        <f t="shared" si="193"/>
        <v>3.5505107832009082</v>
      </c>
      <c r="AP267" s="18">
        <v>71.400000000000006</v>
      </c>
      <c r="AQ267" s="19">
        <v>8810</v>
      </c>
      <c r="AR267" s="18">
        <v>19</v>
      </c>
      <c r="AS267" s="19">
        <v>1378</v>
      </c>
      <c r="AT267" s="19">
        <v>31010</v>
      </c>
      <c r="BF267" s="90" t="s">
        <v>31</v>
      </c>
      <c r="BG267" s="560"/>
      <c r="BH267" s="27">
        <v>14.28</v>
      </c>
      <c r="BI267" s="28">
        <v>1762</v>
      </c>
      <c r="BJ267" s="16">
        <f t="shared" si="194"/>
        <v>123.38935574229693</v>
      </c>
      <c r="BK267" s="17">
        <f t="shared" si="195"/>
        <v>4</v>
      </c>
      <c r="BL267" s="18">
        <v>57.12</v>
      </c>
      <c r="BM267" s="19">
        <v>7048</v>
      </c>
      <c r="BN267" s="18">
        <v>15</v>
      </c>
      <c r="BO267" s="19">
        <v>1206</v>
      </c>
      <c r="BP267" s="19">
        <v>25740</v>
      </c>
    </row>
    <row r="268" spans="1:68" x14ac:dyDescent="0.25">
      <c r="A268" s="133" t="s">
        <v>32</v>
      </c>
      <c r="B268" s="583"/>
      <c r="C268" s="222">
        <v>19.53</v>
      </c>
      <c r="D268" s="223">
        <v>2423</v>
      </c>
      <c r="E268" s="224">
        <f t="shared" si="182"/>
        <v>124.06554019457245</v>
      </c>
      <c r="F268" s="225">
        <f t="shared" si="183"/>
        <v>5</v>
      </c>
      <c r="G268" s="226">
        <v>97.65</v>
      </c>
      <c r="H268" s="227">
        <v>12115</v>
      </c>
      <c r="I268" s="226">
        <v>25</v>
      </c>
      <c r="J268" s="227">
        <v>1734</v>
      </c>
      <c r="K268" s="263">
        <v>40490</v>
      </c>
      <c r="L268" s="263">
        <v>38750</v>
      </c>
      <c r="M268" s="250" t="s">
        <v>8</v>
      </c>
      <c r="N268" s="251">
        <f t="shared" si="184"/>
        <v>6.986735870818916</v>
      </c>
      <c r="O268" s="252">
        <f t="shared" si="185"/>
        <v>23.350634371395618</v>
      </c>
      <c r="P268" s="245">
        <f t="shared" si="186"/>
        <v>2073.2206861239119</v>
      </c>
      <c r="Q268" s="246">
        <f t="shared" si="187"/>
        <v>0.71564176640528265</v>
      </c>
      <c r="R268" s="225">
        <f t="shared" si="188"/>
        <v>23</v>
      </c>
      <c r="S268" s="247">
        <f t="shared" si="189"/>
        <v>449.19000000000005</v>
      </c>
      <c r="T268" s="248">
        <f t="shared" si="189"/>
        <v>55729</v>
      </c>
      <c r="U268" s="247">
        <f t="shared" si="189"/>
        <v>112</v>
      </c>
      <c r="V268" s="248">
        <f t="shared" si="189"/>
        <v>9099</v>
      </c>
      <c r="W268" s="248">
        <f t="shared" si="189"/>
        <v>222090</v>
      </c>
      <c r="X268" s="249">
        <f t="shared" si="189"/>
        <v>212380</v>
      </c>
      <c r="Y268" s="250" t="s">
        <v>8</v>
      </c>
      <c r="Z268" s="251">
        <f t="shared" si="190"/>
        <v>6.1247389823057476</v>
      </c>
      <c r="AA268" s="252">
        <f t="shared" si="191"/>
        <v>24.408176722716782</v>
      </c>
      <c r="AB268" s="195">
        <f t="shared" si="192"/>
        <v>11371.735791090628</v>
      </c>
      <c r="AC268" s="350">
        <f t="shared" si="193"/>
        <v>3.7552620718118037</v>
      </c>
      <c r="AP268" s="18">
        <v>97.65</v>
      </c>
      <c r="AQ268" s="19">
        <v>12115</v>
      </c>
      <c r="AR268" s="18">
        <v>25</v>
      </c>
      <c r="AS268" s="19">
        <v>1734</v>
      </c>
      <c r="AT268" s="19">
        <v>40320</v>
      </c>
      <c r="BF268" s="90" t="s">
        <v>32</v>
      </c>
      <c r="BG268" s="560"/>
      <c r="BH268" s="27">
        <v>19.53</v>
      </c>
      <c r="BI268" s="28">
        <v>2423</v>
      </c>
      <c r="BJ268" s="16">
        <f t="shared" si="194"/>
        <v>124.06554019457245</v>
      </c>
      <c r="BK268" s="17">
        <f t="shared" si="195"/>
        <v>4</v>
      </c>
      <c r="BL268" s="18">
        <v>78.12</v>
      </c>
      <c r="BM268" s="19">
        <v>9692</v>
      </c>
      <c r="BN268" s="18">
        <v>19</v>
      </c>
      <c r="BO268" s="19">
        <v>1826</v>
      </c>
      <c r="BP268" s="19">
        <v>43640</v>
      </c>
    </row>
    <row r="269" spans="1:68" x14ac:dyDescent="0.25">
      <c r="A269" s="133" t="s">
        <v>33</v>
      </c>
      <c r="B269" s="583"/>
      <c r="C269" s="222">
        <v>19.88</v>
      </c>
      <c r="D269" s="223">
        <v>2472</v>
      </c>
      <c r="E269" s="224">
        <f t="shared" si="182"/>
        <v>124.34607645875252</v>
      </c>
      <c r="F269" s="225">
        <f t="shared" si="183"/>
        <v>4</v>
      </c>
      <c r="G269" s="226">
        <v>79.52</v>
      </c>
      <c r="H269" s="227">
        <v>9888</v>
      </c>
      <c r="I269" s="226">
        <v>19</v>
      </c>
      <c r="J269" s="227">
        <v>1555</v>
      </c>
      <c r="K269" s="263">
        <v>36450</v>
      </c>
      <c r="L269" s="263">
        <v>34880</v>
      </c>
      <c r="M269" s="250" t="s">
        <v>8</v>
      </c>
      <c r="N269" s="251">
        <f t="shared" si="184"/>
        <v>6.3588424437299036</v>
      </c>
      <c r="O269" s="252">
        <f t="shared" si="185"/>
        <v>23.440514469453376</v>
      </c>
      <c r="P269" s="245">
        <f t="shared" si="186"/>
        <v>1833.5010060362174</v>
      </c>
      <c r="Q269" s="246">
        <f t="shared" si="187"/>
        <v>0.62904530744336573</v>
      </c>
      <c r="R269" s="225">
        <f t="shared" si="188"/>
        <v>22</v>
      </c>
      <c r="S269" s="247">
        <f t="shared" si="189"/>
        <v>437.35999999999996</v>
      </c>
      <c r="T269" s="248">
        <f t="shared" si="189"/>
        <v>54384</v>
      </c>
      <c r="U269" s="247">
        <f t="shared" si="189"/>
        <v>110</v>
      </c>
      <c r="V269" s="248">
        <f t="shared" si="189"/>
        <v>9607</v>
      </c>
      <c r="W269" s="248">
        <f t="shared" si="189"/>
        <v>238180</v>
      </c>
      <c r="X269" s="249">
        <f t="shared" si="189"/>
        <v>227720</v>
      </c>
      <c r="Y269" s="250" t="s">
        <v>8</v>
      </c>
      <c r="Z269" s="251">
        <f t="shared" si="190"/>
        <v>5.6608722806287082</v>
      </c>
      <c r="AA269" s="252">
        <f t="shared" si="191"/>
        <v>24.792338919537837</v>
      </c>
      <c r="AB269" s="195">
        <f t="shared" si="192"/>
        <v>11980.885311871229</v>
      </c>
      <c r="AC269" s="350">
        <f t="shared" si="193"/>
        <v>3.8863268608414239</v>
      </c>
      <c r="AP269" s="18">
        <v>79.52</v>
      </c>
      <c r="AQ269" s="19">
        <v>9888</v>
      </c>
      <c r="AR269" s="18">
        <v>19</v>
      </c>
      <c r="AS269" s="19">
        <v>1555</v>
      </c>
      <c r="AT269" s="19">
        <v>36280</v>
      </c>
      <c r="BF269" s="90" t="s">
        <v>33</v>
      </c>
      <c r="BG269" s="560"/>
      <c r="BH269" s="27">
        <v>19.88</v>
      </c>
      <c r="BI269" s="28">
        <v>2473</v>
      </c>
      <c r="BJ269" s="16">
        <f t="shared" si="194"/>
        <v>124.39637826961771</v>
      </c>
      <c r="BK269" s="17">
        <f t="shared" si="195"/>
        <v>4</v>
      </c>
      <c r="BL269" s="18">
        <v>79.52</v>
      </c>
      <c r="BM269" s="19">
        <v>9892</v>
      </c>
      <c r="BN269" s="18">
        <v>22</v>
      </c>
      <c r="BO269" s="19">
        <v>2078</v>
      </c>
      <c r="BP269" s="19">
        <v>46950</v>
      </c>
    </row>
    <row r="270" spans="1:68" x14ac:dyDescent="0.25">
      <c r="A270" s="133" t="s">
        <v>34</v>
      </c>
      <c r="B270" s="583"/>
      <c r="C270" s="222">
        <v>19.899999999999999</v>
      </c>
      <c r="D270" s="223">
        <v>2484</v>
      </c>
      <c r="E270" s="224">
        <f t="shared" si="182"/>
        <v>124.82412060301509</v>
      </c>
      <c r="F270" s="225">
        <f t="shared" si="183"/>
        <v>4</v>
      </c>
      <c r="G270" s="226">
        <v>79.599999999999994</v>
      </c>
      <c r="H270" s="227">
        <v>9936</v>
      </c>
      <c r="I270" s="226">
        <v>19</v>
      </c>
      <c r="J270" s="227">
        <v>1615</v>
      </c>
      <c r="K270" s="263">
        <v>37790</v>
      </c>
      <c r="L270" s="263">
        <v>36170</v>
      </c>
      <c r="M270" s="250" t="s">
        <v>8</v>
      </c>
      <c r="N270" s="251">
        <f t="shared" si="184"/>
        <v>6.1523219814241488</v>
      </c>
      <c r="O270" s="252">
        <f t="shared" si="185"/>
        <v>23.399380804953559</v>
      </c>
      <c r="P270" s="245">
        <f t="shared" si="186"/>
        <v>1898.994974874372</v>
      </c>
      <c r="Q270" s="246">
        <f t="shared" si="187"/>
        <v>0.65016103059581321</v>
      </c>
      <c r="R270" s="225">
        <f t="shared" si="188"/>
        <v>22</v>
      </c>
      <c r="S270" s="247">
        <f t="shared" si="189"/>
        <v>437.79999999999995</v>
      </c>
      <c r="T270" s="248">
        <f t="shared" si="189"/>
        <v>54648</v>
      </c>
      <c r="U270" s="247">
        <f t="shared" si="189"/>
        <v>110</v>
      </c>
      <c r="V270" s="248">
        <f t="shared" si="189"/>
        <v>10135</v>
      </c>
      <c r="W270" s="248">
        <f t="shared" si="189"/>
        <v>251000</v>
      </c>
      <c r="X270" s="249">
        <f t="shared" si="189"/>
        <v>239870</v>
      </c>
      <c r="Y270" s="250" t="s">
        <v>8</v>
      </c>
      <c r="Z270" s="251">
        <f t="shared" si="190"/>
        <v>5.3920078934385796</v>
      </c>
      <c r="AA270" s="252">
        <f t="shared" si="191"/>
        <v>24.765663542180562</v>
      </c>
      <c r="AB270" s="195">
        <f t="shared" si="192"/>
        <v>12613.065326633166</v>
      </c>
      <c r="AC270" s="350">
        <f t="shared" si="193"/>
        <v>4.0801127214170689</v>
      </c>
      <c r="AP270" s="18">
        <v>79.599999999999994</v>
      </c>
      <c r="AQ270" s="19">
        <v>9936</v>
      </c>
      <c r="AR270" s="18">
        <v>19</v>
      </c>
      <c r="AS270" s="19">
        <v>1615</v>
      </c>
      <c r="AT270" s="19">
        <v>37620</v>
      </c>
      <c r="BF270" s="90" t="s">
        <v>34</v>
      </c>
      <c r="BG270" s="560"/>
      <c r="BH270" s="27">
        <v>19.899999999999999</v>
      </c>
      <c r="BI270" s="28">
        <v>2485</v>
      </c>
      <c r="BJ270" s="16">
        <f t="shared" si="194"/>
        <v>124.87437185929649</v>
      </c>
      <c r="BK270" s="17">
        <f t="shared" si="195"/>
        <v>4</v>
      </c>
      <c r="BL270" s="18">
        <v>79.599999999999994</v>
      </c>
      <c r="BM270" s="19">
        <v>9940</v>
      </c>
      <c r="BN270" s="18">
        <v>18</v>
      </c>
      <c r="BO270" s="19">
        <v>1860</v>
      </c>
      <c r="BP270" s="19">
        <v>42380</v>
      </c>
    </row>
    <row r="271" spans="1:68" x14ac:dyDescent="0.25">
      <c r="A271" s="133" t="s">
        <v>35</v>
      </c>
      <c r="B271" s="583"/>
      <c r="C271" s="222">
        <v>16.489999999999998</v>
      </c>
      <c r="D271" s="223">
        <v>2171</v>
      </c>
      <c r="E271" s="224">
        <f t="shared" si="182"/>
        <v>131.65554881746513</v>
      </c>
      <c r="F271" s="225">
        <f t="shared" si="183"/>
        <v>5</v>
      </c>
      <c r="G271" s="226">
        <v>82.449999999999989</v>
      </c>
      <c r="H271" s="227">
        <v>10855</v>
      </c>
      <c r="I271" s="226">
        <v>20</v>
      </c>
      <c r="J271" s="227">
        <v>1627</v>
      </c>
      <c r="K271" s="263">
        <v>39430</v>
      </c>
      <c r="L271" s="263">
        <v>37740</v>
      </c>
      <c r="M271" s="250" t="s">
        <v>8</v>
      </c>
      <c r="N271" s="251">
        <f t="shared" si="184"/>
        <v>6.6717885679164102</v>
      </c>
      <c r="O271" s="252">
        <f t="shared" si="185"/>
        <v>24.234787953288262</v>
      </c>
      <c r="P271" s="245">
        <f t="shared" si="186"/>
        <v>2391.146149181322</v>
      </c>
      <c r="Q271" s="246">
        <f t="shared" si="187"/>
        <v>0.74942422846614465</v>
      </c>
      <c r="R271" s="225">
        <f t="shared" si="188"/>
        <v>23</v>
      </c>
      <c r="S271" s="247">
        <f t="shared" si="189"/>
        <v>379.27</v>
      </c>
      <c r="T271" s="248">
        <f t="shared" si="189"/>
        <v>49933</v>
      </c>
      <c r="U271" s="247">
        <f t="shared" si="189"/>
        <v>95</v>
      </c>
      <c r="V271" s="248">
        <f t="shared" si="189"/>
        <v>8237</v>
      </c>
      <c r="W271" s="248">
        <f t="shared" si="189"/>
        <v>210260</v>
      </c>
      <c r="X271" s="249">
        <f t="shared" si="189"/>
        <v>201140</v>
      </c>
      <c r="Y271" s="250" t="s">
        <v>8</v>
      </c>
      <c r="Z271" s="251">
        <f t="shared" si="190"/>
        <v>6.0620371494476144</v>
      </c>
      <c r="AA271" s="252">
        <f t="shared" si="191"/>
        <v>25.526283841204322</v>
      </c>
      <c r="AB271" s="195">
        <f t="shared" si="192"/>
        <v>12750.758035172834</v>
      </c>
      <c r="AC271" s="350">
        <f t="shared" si="193"/>
        <v>3.7941040994933211</v>
      </c>
      <c r="AP271" s="18">
        <v>82.449999999999989</v>
      </c>
      <c r="AQ271" s="19">
        <v>10855</v>
      </c>
      <c r="AR271" s="18">
        <v>20</v>
      </c>
      <c r="AS271" s="19">
        <v>1627</v>
      </c>
      <c r="AT271" s="19">
        <v>39250</v>
      </c>
      <c r="BF271" s="90" t="s">
        <v>35</v>
      </c>
      <c r="BG271" s="560"/>
      <c r="BH271" s="27">
        <v>16.489999999999998</v>
      </c>
      <c r="BI271" s="28">
        <v>2171</v>
      </c>
      <c r="BJ271" s="16">
        <f t="shared" si="194"/>
        <v>131.65554881746513</v>
      </c>
      <c r="BK271" s="17">
        <f t="shared" si="195"/>
        <v>5.0000000000000009</v>
      </c>
      <c r="BL271" s="18">
        <v>82.45</v>
      </c>
      <c r="BM271" s="19">
        <v>10855</v>
      </c>
      <c r="BN271" s="18">
        <v>20</v>
      </c>
      <c r="BO271" s="19">
        <v>1710</v>
      </c>
      <c r="BP271" s="19">
        <v>39770</v>
      </c>
    </row>
    <row r="272" spans="1:68" x14ac:dyDescent="0.25">
      <c r="A272" s="133" t="s">
        <v>36</v>
      </c>
      <c r="B272" s="583"/>
      <c r="C272" s="222">
        <v>19.05</v>
      </c>
      <c r="D272" s="223">
        <v>2489</v>
      </c>
      <c r="E272" s="224">
        <f t="shared" si="182"/>
        <v>130.65616797900262</v>
      </c>
      <c r="F272" s="225">
        <f t="shared" si="183"/>
        <v>5</v>
      </c>
      <c r="G272" s="226">
        <v>95.25</v>
      </c>
      <c r="H272" s="227">
        <v>12445</v>
      </c>
      <c r="I272" s="226">
        <v>23</v>
      </c>
      <c r="J272" s="227">
        <v>1894</v>
      </c>
      <c r="K272" s="263">
        <v>45490</v>
      </c>
      <c r="L272" s="263">
        <v>43540</v>
      </c>
      <c r="M272" s="250" t="s">
        <v>8</v>
      </c>
      <c r="N272" s="251">
        <f t="shared" si="184"/>
        <v>6.5707497360084481</v>
      </c>
      <c r="O272" s="252">
        <f t="shared" si="185"/>
        <v>24.017951425554383</v>
      </c>
      <c r="P272" s="245">
        <f t="shared" si="186"/>
        <v>2387.9265091863517</v>
      </c>
      <c r="Q272" s="246">
        <f t="shared" si="187"/>
        <v>0.76094817195660913</v>
      </c>
      <c r="R272" s="225">
        <f t="shared" si="188"/>
        <v>23</v>
      </c>
      <c r="S272" s="247">
        <f t="shared" si="189"/>
        <v>438.15000000000003</v>
      </c>
      <c r="T272" s="248">
        <f t="shared" si="189"/>
        <v>57247</v>
      </c>
      <c r="U272" s="247">
        <f t="shared" si="189"/>
        <v>118</v>
      </c>
      <c r="V272" s="248">
        <f t="shared" si="189"/>
        <v>10006</v>
      </c>
      <c r="W272" s="248">
        <f t="shared" si="189"/>
        <v>251970</v>
      </c>
      <c r="X272" s="249">
        <f t="shared" si="189"/>
        <v>240990</v>
      </c>
      <c r="Y272" s="250" t="s">
        <v>8</v>
      </c>
      <c r="Z272" s="251">
        <f t="shared" si="190"/>
        <v>5.7212672396562061</v>
      </c>
      <c r="AA272" s="252">
        <f t="shared" si="191"/>
        <v>25.18189086548071</v>
      </c>
      <c r="AB272" s="195">
        <f t="shared" si="192"/>
        <v>13226.771653543306</v>
      </c>
      <c r="AC272" s="350">
        <f t="shared" si="193"/>
        <v>4.0200883889112093</v>
      </c>
      <c r="AP272" s="18">
        <v>95.25</v>
      </c>
      <c r="AQ272" s="19">
        <v>12445</v>
      </c>
      <c r="AR272" s="18">
        <v>23</v>
      </c>
      <c r="AS272" s="19">
        <v>1894</v>
      </c>
      <c r="AT272" s="19">
        <v>45280</v>
      </c>
      <c r="BF272" s="90" t="s">
        <v>36</v>
      </c>
      <c r="BG272" s="560"/>
      <c r="BH272" s="27">
        <v>19.05</v>
      </c>
      <c r="BI272" s="28">
        <v>2490</v>
      </c>
      <c r="BJ272" s="16">
        <f t="shared" si="194"/>
        <v>130.70866141732282</v>
      </c>
      <c r="BK272" s="17">
        <f t="shared" si="195"/>
        <v>5</v>
      </c>
      <c r="BL272" s="18">
        <v>95.25</v>
      </c>
      <c r="BM272" s="19">
        <v>12450</v>
      </c>
      <c r="BN272" s="18">
        <v>23</v>
      </c>
      <c r="BO272" s="19">
        <v>2102</v>
      </c>
      <c r="BP272" s="19">
        <v>48590</v>
      </c>
    </row>
    <row r="273" spans="1:68" x14ac:dyDescent="0.25">
      <c r="A273" s="133" t="s">
        <v>37</v>
      </c>
      <c r="B273" s="583"/>
      <c r="C273" s="222">
        <v>20.239999999999998</v>
      </c>
      <c r="D273" s="223">
        <v>2519</v>
      </c>
      <c r="E273" s="224">
        <f t="shared" si="182"/>
        <v>124.45652173913045</v>
      </c>
      <c r="F273" s="225">
        <f t="shared" si="183"/>
        <v>5</v>
      </c>
      <c r="G273" s="226">
        <v>101.19999999999999</v>
      </c>
      <c r="H273" s="227">
        <v>12595</v>
      </c>
      <c r="I273" s="226">
        <v>24</v>
      </c>
      <c r="J273" s="227">
        <v>2008</v>
      </c>
      <c r="K273" s="263">
        <v>46680</v>
      </c>
      <c r="L273" s="263">
        <v>44670</v>
      </c>
      <c r="M273" s="250" t="s">
        <v>8</v>
      </c>
      <c r="N273" s="251">
        <f t="shared" si="184"/>
        <v>6.2724103585657369</v>
      </c>
      <c r="O273" s="252">
        <f t="shared" si="185"/>
        <v>23.247011952191237</v>
      </c>
      <c r="P273" s="245">
        <f t="shared" si="186"/>
        <v>2306.324110671937</v>
      </c>
      <c r="Q273" s="246">
        <f t="shared" si="187"/>
        <v>0.79714172290591501</v>
      </c>
      <c r="R273" s="225">
        <f t="shared" si="188"/>
        <v>23</v>
      </c>
      <c r="S273" s="247">
        <f t="shared" si="189"/>
        <v>465.52</v>
      </c>
      <c r="T273" s="248">
        <f t="shared" si="189"/>
        <v>57937</v>
      </c>
      <c r="U273" s="247">
        <f t="shared" si="189"/>
        <v>125</v>
      </c>
      <c r="V273" s="248">
        <f t="shared" si="189"/>
        <v>9323</v>
      </c>
      <c r="W273" s="248">
        <f t="shared" si="189"/>
        <v>231880</v>
      </c>
      <c r="X273" s="249">
        <f t="shared" si="189"/>
        <v>221760</v>
      </c>
      <c r="Y273" s="250" t="s">
        <v>8</v>
      </c>
      <c r="Z273" s="251">
        <f t="shared" si="190"/>
        <v>6.2144159605277274</v>
      </c>
      <c r="AA273" s="252">
        <f t="shared" si="191"/>
        <v>24.871822374772069</v>
      </c>
      <c r="AB273" s="195">
        <f t="shared" si="192"/>
        <v>11456.521739130436</v>
      </c>
      <c r="AC273" s="350">
        <f t="shared" si="193"/>
        <v>3.7010718539102818</v>
      </c>
      <c r="AP273" s="18">
        <v>101.19999999999999</v>
      </c>
      <c r="AQ273" s="19">
        <v>12595</v>
      </c>
      <c r="AR273" s="18">
        <v>24</v>
      </c>
      <c r="AS273" s="19">
        <v>2008</v>
      </c>
      <c r="AT273" s="19">
        <v>46470</v>
      </c>
      <c r="BF273" s="90" t="s">
        <v>37</v>
      </c>
      <c r="BG273" s="560"/>
      <c r="BH273" s="27">
        <v>20.239999999999998</v>
      </c>
      <c r="BI273" s="28">
        <v>2519</v>
      </c>
      <c r="BJ273" s="16">
        <f t="shared" si="194"/>
        <v>124.45652173913045</v>
      </c>
      <c r="BK273" s="17">
        <f t="shared" si="195"/>
        <v>5.0000000000000009</v>
      </c>
      <c r="BL273" s="18">
        <v>101.2</v>
      </c>
      <c r="BM273" s="19">
        <v>12595</v>
      </c>
      <c r="BN273" s="18">
        <v>27</v>
      </c>
      <c r="BO273" s="19">
        <v>2032</v>
      </c>
      <c r="BP273" s="19">
        <v>45960</v>
      </c>
    </row>
    <row r="274" spans="1:68" x14ac:dyDescent="0.25">
      <c r="A274" s="133" t="s">
        <v>18</v>
      </c>
      <c r="B274" s="583"/>
      <c r="C274" s="222">
        <v>15.47</v>
      </c>
      <c r="D274" s="223">
        <v>1640</v>
      </c>
      <c r="E274" s="224">
        <f t="shared" si="182"/>
        <v>106.01163542340012</v>
      </c>
      <c r="F274" s="225">
        <f t="shared" si="183"/>
        <v>5</v>
      </c>
      <c r="G274" s="226">
        <v>77.350000000000009</v>
      </c>
      <c r="H274" s="227">
        <v>8200</v>
      </c>
      <c r="I274" s="226">
        <v>19</v>
      </c>
      <c r="J274" s="227">
        <v>1296</v>
      </c>
      <c r="K274" s="263">
        <v>29380</v>
      </c>
      <c r="L274" s="263">
        <v>28120</v>
      </c>
      <c r="M274" s="250" t="s">
        <v>8</v>
      </c>
      <c r="N274" s="251">
        <f t="shared" si="184"/>
        <v>6.3271604938271606</v>
      </c>
      <c r="O274" s="252">
        <f t="shared" si="185"/>
        <v>22.669753086419753</v>
      </c>
      <c r="P274" s="245">
        <f t="shared" si="186"/>
        <v>1899.1596638655462</v>
      </c>
      <c r="Q274" s="246">
        <f t="shared" si="187"/>
        <v>0.79024390243902443</v>
      </c>
      <c r="R274" s="225">
        <f t="shared" si="188"/>
        <v>22.323206205559149</v>
      </c>
      <c r="S274" s="247">
        <f t="shared" si="189"/>
        <v>345.34000000000003</v>
      </c>
      <c r="T274" s="248">
        <f t="shared" si="189"/>
        <v>36610</v>
      </c>
      <c r="U274" s="247">
        <f t="shared" si="189"/>
        <v>93</v>
      </c>
      <c r="V274" s="248">
        <f t="shared" si="189"/>
        <v>6450</v>
      </c>
      <c r="W274" s="248">
        <f t="shared" si="189"/>
        <v>153060</v>
      </c>
      <c r="X274" s="249">
        <f t="shared" si="189"/>
        <v>146430</v>
      </c>
      <c r="Y274" s="250" t="s">
        <v>8</v>
      </c>
      <c r="Z274" s="251">
        <f t="shared" si="190"/>
        <v>5.6759689922480616</v>
      </c>
      <c r="AA274" s="252">
        <f t="shared" si="191"/>
        <v>23.730232558139534</v>
      </c>
      <c r="AB274" s="195">
        <f t="shared" si="192"/>
        <v>9893.9883645766004</v>
      </c>
      <c r="AC274" s="350">
        <f t="shared" si="193"/>
        <v>3.9329268292682928</v>
      </c>
      <c r="AP274" s="18">
        <v>77.350000000000009</v>
      </c>
      <c r="AQ274" s="19">
        <v>8200</v>
      </c>
      <c r="AR274" s="18">
        <v>19</v>
      </c>
      <c r="AS274" s="19">
        <v>1296</v>
      </c>
      <c r="AT274" s="19">
        <v>29250</v>
      </c>
      <c r="BF274" s="90" t="s">
        <v>18</v>
      </c>
      <c r="BG274" s="560"/>
      <c r="BH274" s="27">
        <v>15.47</v>
      </c>
      <c r="BI274" s="28">
        <v>1640</v>
      </c>
      <c r="BJ274" s="16">
        <f t="shared" si="194"/>
        <v>106.01163542340012</v>
      </c>
      <c r="BK274" s="17">
        <f t="shared" si="195"/>
        <v>4</v>
      </c>
      <c r="BL274" s="18">
        <v>61.88</v>
      </c>
      <c r="BM274" s="19">
        <v>6560</v>
      </c>
      <c r="BN274" s="18">
        <v>12</v>
      </c>
      <c r="BO274" s="19">
        <v>1147</v>
      </c>
      <c r="BP274" s="19">
        <v>25920</v>
      </c>
    </row>
    <row r="275" spans="1:68" x14ac:dyDescent="0.25">
      <c r="A275" s="133" t="s">
        <v>38</v>
      </c>
      <c r="B275" s="583"/>
      <c r="C275" s="222">
        <v>20.6</v>
      </c>
      <c r="D275" s="223">
        <v>2626</v>
      </c>
      <c r="E275" s="224">
        <f t="shared" si="182"/>
        <v>127.47572815533979</v>
      </c>
      <c r="F275" s="225">
        <f t="shared" si="183"/>
        <v>5</v>
      </c>
      <c r="G275" s="226">
        <v>103</v>
      </c>
      <c r="H275" s="227">
        <v>13130</v>
      </c>
      <c r="I275" s="226">
        <v>19</v>
      </c>
      <c r="J275" s="227">
        <v>2115</v>
      </c>
      <c r="K275" s="263">
        <v>49180</v>
      </c>
      <c r="L275" s="263">
        <v>47070</v>
      </c>
      <c r="M275" s="250" t="s">
        <v>8</v>
      </c>
      <c r="N275" s="251">
        <f t="shared" si="184"/>
        <v>6.208037825059102</v>
      </c>
      <c r="O275" s="252">
        <f t="shared" si="185"/>
        <v>23.252955082742318</v>
      </c>
      <c r="P275" s="245">
        <f t="shared" si="186"/>
        <v>2387.3786407766988</v>
      </c>
      <c r="Q275" s="246">
        <f t="shared" si="187"/>
        <v>0.80540746382330541</v>
      </c>
      <c r="R275" s="225">
        <f t="shared" si="188"/>
        <v>23.414563106796116</v>
      </c>
      <c r="S275" s="247">
        <f t="shared" si="189"/>
        <v>482.34000000000003</v>
      </c>
      <c r="T275" s="248">
        <f t="shared" si="189"/>
        <v>61469</v>
      </c>
      <c r="U275" s="247">
        <f t="shared" si="189"/>
        <v>107</v>
      </c>
      <c r="V275" s="248">
        <f t="shared" si="189"/>
        <v>11047</v>
      </c>
      <c r="W275" s="248">
        <f t="shared" si="189"/>
        <v>275360</v>
      </c>
      <c r="X275" s="249">
        <f t="shared" si="189"/>
        <v>263350</v>
      </c>
      <c r="Y275" s="250" t="s">
        <v>8</v>
      </c>
      <c r="Z275" s="251">
        <f t="shared" si="190"/>
        <v>5.5643161039196158</v>
      </c>
      <c r="AA275" s="252">
        <f t="shared" si="191"/>
        <v>24.926224314293474</v>
      </c>
      <c r="AB275" s="195">
        <f t="shared" si="192"/>
        <v>13366.990291262135</v>
      </c>
      <c r="AC275" s="350">
        <f t="shared" si="193"/>
        <v>4.2067783701447068</v>
      </c>
      <c r="AP275" s="18">
        <v>103</v>
      </c>
      <c r="AQ275" s="19">
        <v>13130</v>
      </c>
      <c r="AR275" s="18">
        <v>19</v>
      </c>
      <c r="AS275" s="19">
        <v>2115</v>
      </c>
      <c r="AT275" s="19">
        <v>48960</v>
      </c>
      <c r="BF275" s="90" t="s">
        <v>38</v>
      </c>
      <c r="BG275" s="560"/>
      <c r="BH275" s="27">
        <v>20.6</v>
      </c>
      <c r="BI275" s="28">
        <v>2628</v>
      </c>
      <c r="BJ275" s="16">
        <f t="shared" si="194"/>
        <v>127.57281553398057</v>
      </c>
      <c r="BK275" s="17">
        <f t="shared" si="195"/>
        <v>5</v>
      </c>
      <c r="BL275" s="18">
        <v>103</v>
      </c>
      <c r="BM275" s="19">
        <v>13140</v>
      </c>
      <c r="BN275" s="18">
        <v>21</v>
      </c>
      <c r="BO275" s="19">
        <v>2322</v>
      </c>
      <c r="BP275" s="19">
        <v>52760</v>
      </c>
    </row>
    <row r="276" spans="1:68" x14ac:dyDescent="0.25">
      <c r="A276" s="133" t="s">
        <v>39</v>
      </c>
      <c r="B276" s="583"/>
      <c r="C276" s="222">
        <v>17.48</v>
      </c>
      <c r="D276" s="223">
        <v>2303</v>
      </c>
      <c r="E276" s="224">
        <f t="shared" si="182"/>
        <v>131.75057208237985</v>
      </c>
      <c r="F276" s="225">
        <f t="shared" si="183"/>
        <v>5</v>
      </c>
      <c r="G276" s="226">
        <v>87.4</v>
      </c>
      <c r="H276" s="227">
        <v>11515</v>
      </c>
      <c r="I276" s="226">
        <v>22</v>
      </c>
      <c r="J276" s="227">
        <v>1954</v>
      </c>
      <c r="K276" s="263">
        <v>46450</v>
      </c>
      <c r="L276" s="263">
        <v>44450</v>
      </c>
      <c r="M276" s="250" t="s">
        <v>8</v>
      </c>
      <c r="N276" s="251">
        <f t="shared" si="184"/>
        <v>5.8930399181166839</v>
      </c>
      <c r="O276" s="252">
        <f t="shared" si="185"/>
        <v>23.771750255885362</v>
      </c>
      <c r="P276" s="245">
        <f t="shared" si="186"/>
        <v>2657.3226544622426</v>
      </c>
      <c r="Q276" s="246">
        <f t="shared" si="187"/>
        <v>0.84845853234910984</v>
      </c>
      <c r="R276" s="225">
        <f t="shared" si="188"/>
        <v>23.011441647597255</v>
      </c>
      <c r="S276" s="247">
        <f t="shared" si="189"/>
        <v>402.24</v>
      </c>
      <c r="T276" s="248">
        <f t="shared" si="189"/>
        <v>52969</v>
      </c>
      <c r="U276" s="247">
        <f t="shared" si="189"/>
        <v>112</v>
      </c>
      <c r="V276" s="248">
        <f t="shared" si="189"/>
        <v>8825</v>
      </c>
      <c r="W276" s="248">
        <f t="shared" si="189"/>
        <v>220210</v>
      </c>
      <c r="X276" s="249">
        <f t="shared" si="189"/>
        <v>210670</v>
      </c>
      <c r="Y276" s="250" t="s">
        <v>8</v>
      </c>
      <c r="Z276" s="251">
        <f t="shared" si="190"/>
        <v>6.0021529745042494</v>
      </c>
      <c r="AA276" s="252">
        <f t="shared" si="191"/>
        <v>24.952974504249291</v>
      </c>
      <c r="AB276" s="195">
        <f t="shared" si="192"/>
        <v>12597.826086956522</v>
      </c>
      <c r="AC276" s="350">
        <f t="shared" si="193"/>
        <v>3.83195831524099</v>
      </c>
      <c r="AP276" s="18">
        <v>87.4</v>
      </c>
      <c r="AQ276" s="19">
        <v>11515</v>
      </c>
      <c r="AR276" s="18">
        <v>22</v>
      </c>
      <c r="AS276" s="19">
        <v>1954</v>
      </c>
      <c r="AT276" s="19">
        <v>46240</v>
      </c>
      <c r="BF276" s="90" t="s">
        <v>39</v>
      </c>
      <c r="BG276" s="560"/>
      <c r="BH276" s="27">
        <v>17.48</v>
      </c>
      <c r="BI276" s="28">
        <v>2303</v>
      </c>
      <c r="BJ276" s="16">
        <f t="shared" si="194"/>
        <v>131.75057208237985</v>
      </c>
      <c r="BK276" s="17">
        <f t="shared" si="195"/>
        <v>5</v>
      </c>
      <c r="BL276" s="18">
        <v>87.4</v>
      </c>
      <c r="BM276" s="19">
        <v>11515</v>
      </c>
      <c r="BN276" s="18">
        <v>20</v>
      </c>
      <c r="BO276" s="19">
        <v>1713</v>
      </c>
      <c r="BP276" s="19">
        <v>39360</v>
      </c>
    </row>
    <row r="277" spans="1:68" x14ac:dyDescent="0.25">
      <c r="A277" s="133" t="s">
        <v>40</v>
      </c>
      <c r="B277" s="583"/>
      <c r="C277" s="222">
        <v>12.81</v>
      </c>
      <c r="D277" s="223">
        <v>1641</v>
      </c>
      <c r="E277" s="224">
        <f t="shared" si="182"/>
        <v>128.10304449648712</v>
      </c>
      <c r="F277" s="225">
        <f t="shared" si="183"/>
        <v>5</v>
      </c>
      <c r="G277" s="226">
        <v>64.05</v>
      </c>
      <c r="H277" s="227">
        <v>8205</v>
      </c>
      <c r="I277" s="226">
        <v>9</v>
      </c>
      <c r="J277" s="227">
        <v>1095</v>
      </c>
      <c r="K277" s="263">
        <v>24830</v>
      </c>
      <c r="L277" s="263">
        <v>23760</v>
      </c>
      <c r="M277" s="250" t="s">
        <v>8</v>
      </c>
      <c r="N277" s="251">
        <f t="shared" si="184"/>
        <v>7.493150684931507</v>
      </c>
      <c r="O277" s="252">
        <f t="shared" si="185"/>
        <v>22.675799086757991</v>
      </c>
      <c r="P277" s="245">
        <f t="shared" si="186"/>
        <v>1938.3294301327087</v>
      </c>
      <c r="Q277" s="246">
        <f t="shared" si="187"/>
        <v>0.6672760511882998</v>
      </c>
      <c r="R277" s="225">
        <f t="shared" si="188"/>
        <v>22.531615925058546</v>
      </c>
      <c r="S277" s="247">
        <f t="shared" si="189"/>
        <v>288.63</v>
      </c>
      <c r="T277" s="248">
        <f t="shared" si="189"/>
        <v>36971</v>
      </c>
      <c r="U277" s="247">
        <f t="shared" si="189"/>
        <v>58</v>
      </c>
      <c r="V277" s="248">
        <f t="shared" si="189"/>
        <v>5598</v>
      </c>
      <c r="W277" s="248">
        <f t="shared" si="189"/>
        <v>129940</v>
      </c>
      <c r="X277" s="249">
        <f t="shared" si="189"/>
        <v>124330</v>
      </c>
      <c r="Y277" s="250" t="s">
        <v>8</v>
      </c>
      <c r="Z277" s="251">
        <f t="shared" si="190"/>
        <v>6.6043229724901753</v>
      </c>
      <c r="AA277" s="252">
        <f t="shared" si="191"/>
        <v>23.211861379063951</v>
      </c>
      <c r="AB277" s="195">
        <f t="shared" si="192"/>
        <v>10143.637782982045</v>
      </c>
      <c r="AC277" s="350">
        <f t="shared" si="193"/>
        <v>3.4113345521023768</v>
      </c>
      <c r="AP277" s="18">
        <v>64.05</v>
      </c>
      <c r="AQ277" s="19">
        <v>8205</v>
      </c>
      <c r="AR277" s="18">
        <v>9</v>
      </c>
      <c r="AS277" s="19">
        <v>1095</v>
      </c>
      <c r="AT277" s="19">
        <v>24720</v>
      </c>
      <c r="BF277" s="90" t="s">
        <v>40</v>
      </c>
      <c r="BG277" s="560"/>
      <c r="BH277" s="27">
        <v>12.81</v>
      </c>
      <c r="BI277" s="28">
        <v>1641</v>
      </c>
      <c r="BJ277" s="16">
        <f t="shared" si="194"/>
        <v>128.10304449648712</v>
      </c>
      <c r="BK277" s="17">
        <f t="shared" si="195"/>
        <v>4</v>
      </c>
      <c r="BL277" s="18">
        <v>51.24</v>
      </c>
      <c r="BM277" s="19">
        <v>6564</v>
      </c>
      <c r="BN277" s="18">
        <v>13</v>
      </c>
      <c r="BO277" s="19">
        <v>1047</v>
      </c>
      <c r="BP277" s="19">
        <v>22990</v>
      </c>
    </row>
    <row r="278" spans="1:68" x14ac:dyDescent="0.25">
      <c r="A278" s="354" t="s">
        <v>41</v>
      </c>
      <c r="B278" s="584"/>
      <c r="C278" s="305">
        <v>2.2200000000000002</v>
      </c>
      <c r="D278" s="306">
        <v>277</v>
      </c>
      <c r="E278" s="307">
        <f t="shared" si="182"/>
        <v>124.77477477477477</v>
      </c>
      <c r="F278" s="242">
        <f t="shared" si="183"/>
        <v>5</v>
      </c>
      <c r="G278" s="243">
        <v>11.100000000000001</v>
      </c>
      <c r="H278" s="244">
        <v>1385</v>
      </c>
      <c r="I278" s="243">
        <v>6</v>
      </c>
      <c r="J278" s="244">
        <v>199</v>
      </c>
      <c r="K278" s="262">
        <v>4720</v>
      </c>
      <c r="L278" s="262">
        <v>4520</v>
      </c>
      <c r="M278" s="308" t="s">
        <v>8</v>
      </c>
      <c r="N278" s="309">
        <f t="shared" si="184"/>
        <v>6.9597989949748742</v>
      </c>
      <c r="O278" s="310">
        <f t="shared" si="185"/>
        <v>23.718592964824122</v>
      </c>
      <c r="P278" s="311">
        <f t="shared" si="186"/>
        <v>2126.1261261261261</v>
      </c>
      <c r="Q278" s="355">
        <f t="shared" si="187"/>
        <v>0.71841155234657039</v>
      </c>
      <c r="R278" s="225">
        <f t="shared" si="188"/>
        <v>23</v>
      </c>
      <c r="S278" s="247">
        <f t="shared" ref="S278:X293" si="196">G278+S227</f>
        <v>51.06</v>
      </c>
      <c r="T278" s="248">
        <f t="shared" si="196"/>
        <v>6371</v>
      </c>
      <c r="U278" s="247">
        <f t="shared" si="196"/>
        <v>24</v>
      </c>
      <c r="V278" s="248">
        <f t="shared" si="196"/>
        <v>1244</v>
      </c>
      <c r="W278" s="248">
        <f t="shared" si="196"/>
        <v>31030</v>
      </c>
      <c r="X278" s="249">
        <f t="shared" si="196"/>
        <v>29680</v>
      </c>
      <c r="Y278" s="308" t="s">
        <v>8</v>
      </c>
      <c r="Z278" s="251">
        <f t="shared" si="190"/>
        <v>5.121382636655949</v>
      </c>
      <c r="AA278" s="252">
        <f t="shared" si="191"/>
        <v>24.943729903536976</v>
      </c>
      <c r="AB278" s="195">
        <f t="shared" si="192"/>
        <v>13977.477477477476</v>
      </c>
      <c r="AC278" s="350">
        <f t="shared" si="193"/>
        <v>4.4909747292418771</v>
      </c>
      <c r="AP278" s="6">
        <v>11.100000000000001</v>
      </c>
      <c r="AQ278" s="5">
        <v>1385</v>
      </c>
      <c r="AR278" s="6">
        <v>6</v>
      </c>
      <c r="AS278" s="5">
        <v>199</v>
      </c>
      <c r="AT278" s="5">
        <v>4700</v>
      </c>
      <c r="BF278" s="91" t="s">
        <v>41</v>
      </c>
      <c r="BG278" s="561"/>
      <c r="BH278" s="54">
        <v>2.2200000000000002</v>
      </c>
      <c r="BI278" s="55">
        <v>278</v>
      </c>
      <c r="BJ278" s="11">
        <f t="shared" si="194"/>
        <v>125.22522522522522</v>
      </c>
      <c r="BK278" s="7">
        <f t="shared" si="195"/>
        <v>4</v>
      </c>
      <c r="BL278" s="6">
        <v>8.8800000000000008</v>
      </c>
      <c r="BM278" s="5">
        <v>1112</v>
      </c>
      <c r="BN278" s="6">
        <v>4</v>
      </c>
      <c r="BO278" s="5">
        <v>210</v>
      </c>
      <c r="BP278" s="5">
        <v>4820</v>
      </c>
    </row>
    <row r="279" spans="1:68" x14ac:dyDescent="0.25">
      <c r="A279" s="356" t="s">
        <v>24</v>
      </c>
      <c r="B279" s="357"/>
      <c r="C279" s="312">
        <f t="shared" ref="C279:D279" si="197">SUM(C262:C278)</f>
        <v>285.72000000000003</v>
      </c>
      <c r="D279" s="313">
        <f t="shared" si="197"/>
        <v>35846</v>
      </c>
      <c r="E279" s="314">
        <f t="shared" si="182"/>
        <v>125.45849083018338</v>
      </c>
      <c r="F279" s="315"/>
      <c r="G279" s="312">
        <f t="shared" ref="G279:L279" si="198">SUM(G262:G278)</f>
        <v>1336.37</v>
      </c>
      <c r="H279" s="313">
        <f t="shared" si="198"/>
        <v>167706</v>
      </c>
      <c r="I279" s="312">
        <f t="shared" si="198"/>
        <v>318</v>
      </c>
      <c r="J279" s="313">
        <f t="shared" si="198"/>
        <v>25504</v>
      </c>
      <c r="K279" s="313">
        <f t="shared" ref="K279" si="199">SUM(K262:K278)</f>
        <v>595690</v>
      </c>
      <c r="L279" s="313">
        <f t="shared" si="198"/>
        <v>570090</v>
      </c>
      <c r="M279" s="316" t="s">
        <v>8</v>
      </c>
      <c r="N279" s="317">
        <f t="shared" si="184"/>
        <v>6.5756744040150563</v>
      </c>
      <c r="O279" s="318">
        <f t="shared" si="185"/>
        <v>23.356728356336262</v>
      </c>
      <c r="P279" s="319">
        <f t="shared" si="186"/>
        <v>2084.8733025339493</v>
      </c>
      <c r="Q279" s="332">
        <f>J279/D279</f>
        <v>0.71148803213747702</v>
      </c>
      <c r="R279" s="315"/>
      <c r="S279" s="312">
        <f t="shared" ref="S279:W279" si="200">SUM(S262:S278)</f>
        <v>6447.6900000000005</v>
      </c>
      <c r="T279" s="313">
        <f t="shared" si="200"/>
        <v>808940</v>
      </c>
      <c r="U279" s="312">
        <f t="shared" si="200"/>
        <v>1659</v>
      </c>
      <c r="V279" s="313">
        <f t="shared" si="200"/>
        <v>135462</v>
      </c>
      <c r="W279" s="313">
        <f t="shared" si="200"/>
        <v>3326030</v>
      </c>
      <c r="X279" s="249">
        <f t="shared" si="196"/>
        <v>3180620</v>
      </c>
      <c r="Y279" s="358" t="s">
        <v>8</v>
      </c>
      <c r="Z279" s="317">
        <f t="shared" si="190"/>
        <v>5.9717116239240529</v>
      </c>
      <c r="AA279" s="318">
        <f t="shared" si="191"/>
        <v>24.553232640888218</v>
      </c>
      <c r="AB279" s="333">
        <f t="shared" si="192"/>
        <v>11640.872182556348</v>
      </c>
      <c r="AC279" s="359">
        <f>V279/D279</f>
        <v>3.7789990514980749</v>
      </c>
      <c r="AP279" s="45">
        <f t="shared" ref="AP279:AT279" si="201">SUM(AP262:AP278)</f>
        <v>1336.37</v>
      </c>
      <c r="AQ279" s="46">
        <f t="shared" si="201"/>
        <v>167706</v>
      </c>
      <c r="AR279" s="45">
        <f t="shared" si="201"/>
        <v>318</v>
      </c>
      <c r="AS279" s="46">
        <f t="shared" si="201"/>
        <v>25504</v>
      </c>
      <c r="AT279" s="46">
        <f t="shared" si="201"/>
        <v>593040</v>
      </c>
      <c r="BF279" s="92" t="s">
        <v>24</v>
      </c>
      <c r="BG279" s="44"/>
      <c r="BH279" s="45">
        <f t="shared" ref="BH279:BI279" si="202">SUM(BH262:BH278)</f>
        <v>285.72000000000003</v>
      </c>
      <c r="BI279" s="46">
        <f t="shared" si="202"/>
        <v>35857</v>
      </c>
      <c r="BJ279" s="130">
        <f t="shared" si="194"/>
        <v>125.49699006019878</v>
      </c>
      <c r="BK279" s="73"/>
      <c r="BL279" s="45">
        <f t="shared" ref="BL279:BP279" si="203">SUM(BL262:BL278)</f>
        <v>1236.7400000000002</v>
      </c>
      <c r="BM279" s="46">
        <f t="shared" si="203"/>
        <v>155539</v>
      </c>
      <c r="BN279" s="45">
        <f t="shared" si="203"/>
        <v>298</v>
      </c>
      <c r="BO279" s="46">
        <f t="shared" si="203"/>
        <v>26433</v>
      </c>
      <c r="BP279" s="46">
        <f t="shared" si="203"/>
        <v>600750</v>
      </c>
    </row>
    <row r="280" spans="1:68" x14ac:dyDescent="0.25">
      <c r="A280" s="133" t="s">
        <v>42</v>
      </c>
      <c r="B280" s="585">
        <v>1998</v>
      </c>
      <c r="C280" s="222">
        <v>19.739999999999998</v>
      </c>
      <c r="D280" s="223">
        <v>2490</v>
      </c>
      <c r="E280" s="224">
        <f t="shared" si="182"/>
        <v>126.13981762917935</v>
      </c>
      <c r="F280" s="225">
        <f t="shared" ref="F280:F290" si="204">G280/C280</f>
        <v>4</v>
      </c>
      <c r="G280" s="226">
        <v>78.959999999999994</v>
      </c>
      <c r="H280" s="227">
        <v>9960</v>
      </c>
      <c r="I280" s="226">
        <v>16</v>
      </c>
      <c r="J280" s="227">
        <v>1480</v>
      </c>
      <c r="K280" s="263">
        <v>34700</v>
      </c>
      <c r="L280" s="263">
        <v>33210</v>
      </c>
      <c r="M280" s="250" t="s">
        <v>8</v>
      </c>
      <c r="N280" s="251">
        <f t="shared" si="184"/>
        <v>6.7297297297297298</v>
      </c>
      <c r="O280" s="252">
        <f t="shared" si="185"/>
        <v>23.445945945945947</v>
      </c>
      <c r="P280" s="245">
        <f t="shared" si="186"/>
        <v>1757.8520770010134</v>
      </c>
      <c r="Q280" s="246">
        <f t="shared" ref="Q280:Q290" si="205">J280/D280</f>
        <v>0.59437751004016059</v>
      </c>
      <c r="R280" s="225">
        <f t="shared" ref="R280:R290" si="206">S280/C280</f>
        <v>22</v>
      </c>
      <c r="S280" s="247">
        <f t="shared" ref="S280:W290" si="207">G280+S229</f>
        <v>434.28</v>
      </c>
      <c r="T280" s="248">
        <f t="shared" si="207"/>
        <v>54780</v>
      </c>
      <c r="U280" s="247">
        <f t="shared" si="207"/>
        <v>108</v>
      </c>
      <c r="V280" s="248">
        <f t="shared" si="207"/>
        <v>9845</v>
      </c>
      <c r="W280" s="248">
        <f t="shared" si="207"/>
        <v>244620</v>
      </c>
      <c r="X280" s="249">
        <f t="shared" si="196"/>
        <v>233840</v>
      </c>
      <c r="Y280" s="308" t="s">
        <v>8</v>
      </c>
      <c r="Z280" s="251">
        <f t="shared" si="190"/>
        <v>5.5642458100558656</v>
      </c>
      <c r="AA280" s="252">
        <f t="shared" si="191"/>
        <v>24.847130523108177</v>
      </c>
      <c r="AB280" s="195">
        <f t="shared" si="192"/>
        <v>12392.097264437691</v>
      </c>
      <c r="AC280" s="350">
        <f t="shared" ref="AC280:AC290" si="208">V280/D280</f>
        <v>3.9538152610441766</v>
      </c>
      <c r="AP280" s="18">
        <v>78.959999999999994</v>
      </c>
      <c r="AQ280" s="19">
        <v>9960</v>
      </c>
      <c r="AR280" s="18">
        <v>16</v>
      </c>
      <c r="AS280" s="19">
        <v>1480</v>
      </c>
      <c r="AT280" s="19">
        <v>34540</v>
      </c>
      <c r="BF280" s="90" t="s">
        <v>42</v>
      </c>
      <c r="BG280" s="562">
        <v>1998</v>
      </c>
      <c r="BH280" s="27">
        <v>19.739999999999998</v>
      </c>
      <c r="BI280" s="28">
        <v>2490</v>
      </c>
      <c r="BJ280" s="16">
        <f t="shared" si="194"/>
        <v>126.13981762917935</v>
      </c>
      <c r="BK280" s="17">
        <f t="shared" ref="BK280:BK290" si="209">BL280/BH280</f>
        <v>4</v>
      </c>
      <c r="BL280" s="18">
        <v>78.959999999999994</v>
      </c>
      <c r="BM280" s="19">
        <v>9960</v>
      </c>
      <c r="BN280" s="18">
        <v>19</v>
      </c>
      <c r="BO280" s="19">
        <v>1678</v>
      </c>
      <c r="BP280" s="19">
        <v>38560</v>
      </c>
    </row>
    <row r="281" spans="1:68" x14ac:dyDescent="0.25">
      <c r="A281" s="352" t="s">
        <v>43</v>
      </c>
      <c r="B281" s="586"/>
      <c r="C281" s="228">
        <v>22.16</v>
      </c>
      <c r="D281" s="229">
        <v>2704</v>
      </c>
      <c r="E281" s="230">
        <f t="shared" si="182"/>
        <v>122.02166064981949</v>
      </c>
      <c r="F281" s="231">
        <f t="shared" si="204"/>
        <v>4.1805054151624548</v>
      </c>
      <c r="G281" s="226">
        <v>92.64</v>
      </c>
      <c r="H281" s="227">
        <v>11304</v>
      </c>
      <c r="I281" s="226">
        <v>22</v>
      </c>
      <c r="J281" s="227">
        <v>1898</v>
      </c>
      <c r="K281" s="264">
        <v>43970</v>
      </c>
      <c r="L281" s="264">
        <v>42080</v>
      </c>
      <c r="M281" s="320" t="s">
        <v>8</v>
      </c>
      <c r="N281" s="321">
        <f t="shared" si="184"/>
        <v>5.9557428872497367</v>
      </c>
      <c r="O281" s="322">
        <f t="shared" si="185"/>
        <v>23.166491043203372</v>
      </c>
      <c r="P281" s="287">
        <f t="shared" si="186"/>
        <v>1984.2057761732851</v>
      </c>
      <c r="Q281" s="246">
        <f t="shared" si="205"/>
        <v>0.70192307692307687</v>
      </c>
      <c r="R281" s="231">
        <f t="shared" si="206"/>
        <v>22</v>
      </c>
      <c r="S281" s="335">
        <f t="shared" si="207"/>
        <v>487.52</v>
      </c>
      <c r="T281" s="249">
        <f t="shared" si="207"/>
        <v>59488</v>
      </c>
      <c r="U281" s="335">
        <f t="shared" si="207"/>
        <v>120</v>
      </c>
      <c r="V281" s="249">
        <f t="shared" si="207"/>
        <v>10725</v>
      </c>
      <c r="W281" s="249">
        <f t="shared" si="207"/>
        <v>251820</v>
      </c>
      <c r="X281" s="249">
        <f t="shared" si="196"/>
        <v>241000</v>
      </c>
      <c r="Y281" s="320" t="s">
        <v>8</v>
      </c>
      <c r="Z281" s="251">
        <f t="shared" si="190"/>
        <v>5.5466666666666669</v>
      </c>
      <c r="AA281" s="252">
        <f t="shared" si="191"/>
        <v>23.479720279720279</v>
      </c>
      <c r="AB281" s="195">
        <f t="shared" si="192"/>
        <v>11363.718411552347</v>
      </c>
      <c r="AC281" s="350">
        <f t="shared" si="208"/>
        <v>3.9663461538461537</v>
      </c>
      <c r="AP281" s="18">
        <v>92.64</v>
      </c>
      <c r="AQ281" s="19">
        <v>11304</v>
      </c>
      <c r="AR281" s="18">
        <v>22</v>
      </c>
      <c r="AS281" s="19">
        <v>1898</v>
      </c>
      <c r="AT281" s="19">
        <v>43770</v>
      </c>
      <c r="BF281" s="89" t="s">
        <v>43</v>
      </c>
      <c r="BG281" s="563"/>
      <c r="BH281" s="78">
        <v>22.16</v>
      </c>
      <c r="BI281" s="79">
        <v>2704</v>
      </c>
      <c r="BJ281" s="63">
        <f t="shared" si="194"/>
        <v>122.02166064981949</v>
      </c>
      <c r="BK281" s="64">
        <f t="shared" si="209"/>
        <v>4</v>
      </c>
      <c r="BL281" s="65">
        <v>88.64</v>
      </c>
      <c r="BM281" s="66">
        <v>10816</v>
      </c>
      <c r="BN281" s="65">
        <v>22</v>
      </c>
      <c r="BO281" s="66">
        <v>2049</v>
      </c>
      <c r="BP281" s="66">
        <v>44870</v>
      </c>
    </row>
    <row r="282" spans="1:68" x14ac:dyDescent="0.25">
      <c r="A282" s="133" t="s">
        <v>44</v>
      </c>
      <c r="B282" s="586"/>
      <c r="C282" s="222">
        <v>13.09</v>
      </c>
      <c r="D282" s="223">
        <v>1517</v>
      </c>
      <c r="E282" s="224">
        <f t="shared" si="182"/>
        <v>115.88999236058059</v>
      </c>
      <c r="F282" s="225">
        <f t="shared" si="204"/>
        <v>4</v>
      </c>
      <c r="G282" s="243">
        <v>52.36</v>
      </c>
      <c r="H282" s="244">
        <v>6068</v>
      </c>
      <c r="I282" s="243">
        <v>13</v>
      </c>
      <c r="J282" s="244">
        <v>1150</v>
      </c>
      <c r="K282" s="263">
        <v>26390</v>
      </c>
      <c r="L282" s="263">
        <v>25260</v>
      </c>
      <c r="M282" s="250" t="s">
        <v>8</v>
      </c>
      <c r="N282" s="251">
        <f t="shared" si="184"/>
        <v>5.2765217391304349</v>
      </c>
      <c r="O282" s="252">
        <f t="shared" si="185"/>
        <v>22.947826086956521</v>
      </c>
      <c r="P282" s="245">
        <f t="shared" si="186"/>
        <v>2016.0427807486631</v>
      </c>
      <c r="Q282" s="246">
        <f t="shared" si="205"/>
        <v>0.75807514831905076</v>
      </c>
      <c r="R282" s="225">
        <f t="shared" si="206"/>
        <v>22</v>
      </c>
      <c r="S282" s="247">
        <f t="shared" si="207"/>
        <v>287.98</v>
      </c>
      <c r="T282" s="248">
        <f t="shared" si="207"/>
        <v>33374</v>
      </c>
      <c r="U282" s="247">
        <f t="shared" si="207"/>
        <v>76</v>
      </c>
      <c r="V282" s="248">
        <f t="shared" si="207"/>
        <v>6698</v>
      </c>
      <c r="W282" s="248">
        <f t="shared" si="207"/>
        <v>156160</v>
      </c>
      <c r="X282" s="249">
        <f t="shared" si="196"/>
        <v>149300</v>
      </c>
      <c r="Y282" s="250" t="s">
        <v>8</v>
      </c>
      <c r="Z282" s="251">
        <f t="shared" si="190"/>
        <v>4.9826813974320689</v>
      </c>
      <c r="AA282" s="252">
        <f t="shared" si="191"/>
        <v>23.314422215586742</v>
      </c>
      <c r="AB282" s="195">
        <f t="shared" si="192"/>
        <v>11929.717341482048</v>
      </c>
      <c r="AC282" s="350">
        <f t="shared" si="208"/>
        <v>4.4152933421226104</v>
      </c>
      <c r="AP282" s="6">
        <v>52.36</v>
      </c>
      <c r="AQ282" s="5">
        <v>6068</v>
      </c>
      <c r="AR282" s="6">
        <v>13</v>
      </c>
      <c r="AS282" s="5">
        <v>1150</v>
      </c>
      <c r="AT282" s="5">
        <v>26270</v>
      </c>
      <c r="BF282" s="90" t="s">
        <v>44</v>
      </c>
      <c r="BG282" s="563"/>
      <c r="BH282" s="27">
        <v>13.09</v>
      </c>
      <c r="BI282" s="28">
        <v>1518</v>
      </c>
      <c r="BJ282" s="16">
        <f t="shared" si="194"/>
        <v>115.96638655462185</v>
      </c>
      <c r="BK282" s="17">
        <f t="shared" si="209"/>
        <v>4</v>
      </c>
      <c r="BL282" s="18">
        <v>52.36</v>
      </c>
      <c r="BM282" s="19">
        <v>6072</v>
      </c>
      <c r="BN282" s="18">
        <v>14</v>
      </c>
      <c r="BO282" s="19">
        <v>1342</v>
      </c>
      <c r="BP282" s="19">
        <v>29340</v>
      </c>
    </row>
    <row r="283" spans="1:68" x14ac:dyDescent="0.25">
      <c r="A283" s="133" t="s">
        <v>45</v>
      </c>
      <c r="B283" s="586"/>
      <c r="C283" s="222">
        <v>16.28</v>
      </c>
      <c r="D283" s="223">
        <v>1976</v>
      </c>
      <c r="E283" s="224">
        <f t="shared" si="182"/>
        <v>121.37592137592137</v>
      </c>
      <c r="F283" s="225">
        <f t="shared" si="204"/>
        <v>5</v>
      </c>
      <c r="G283" s="226">
        <v>81.400000000000006</v>
      </c>
      <c r="H283" s="227">
        <v>9880</v>
      </c>
      <c r="I283" s="226">
        <v>21</v>
      </c>
      <c r="J283" s="227">
        <v>1401</v>
      </c>
      <c r="K283" s="263">
        <v>32480</v>
      </c>
      <c r="L283" s="263">
        <v>31080</v>
      </c>
      <c r="M283" s="250" t="s">
        <v>8</v>
      </c>
      <c r="N283" s="251">
        <f t="shared" si="184"/>
        <v>7.0521056388294072</v>
      </c>
      <c r="O283" s="252">
        <f t="shared" si="185"/>
        <v>23.183440399714488</v>
      </c>
      <c r="P283" s="245">
        <f t="shared" si="186"/>
        <v>1995.0859950859949</v>
      </c>
      <c r="Q283" s="246">
        <f t="shared" si="205"/>
        <v>0.70900809716599189</v>
      </c>
      <c r="R283" s="225">
        <f t="shared" si="206"/>
        <v>23</v>
      </c>
      <c r="S283" s="247">
        <f t="shared" si="207"/>
        <v>374.44000000000005</v>
      </c>
      <c r="T283" s="248">
        <f t="shared" si="207"/>
        <v>45448</v>
      </c>
      <c r="U283" s="247">
        <f t="shared" si="207"/>
        <v>104</v>
      </c>
      <c r="V283" s="248">
        <f t="shared" si="207"/>
        <v>7621</v>
      </c>
      <c r="W283" s="248">
        <f t="shared" si="207"/>
        <v>188030</v>
      </c>
      <c r="X283" s="249">
        <f t="shared" si="196"/>
        <v>179800</v>
      </c>
      <c r="Y283" s="250" t="s">
        <v>8</v>
      </c>
      <c r="Z283" s="251">
        <f t="shared" si="190"/>
        <v>5.9635218475265717</v>
      </c>
      <c r="AA283" s="252">
        <f t="shared" si="191"/>
        <v>24.672615142369768</v>
      </c>
      <c r="AB283" s="195">
        <f t="shared" si="192"/>
        <v>11549.754299754299</v>
      </c>
      <c r="AC283" s="350">
        <f t="shared" si="208"/>
        <v>3.8567813765182186</v>
      </c>
      <c r="AP283" s="18">
        <v>81.400000000000006</v>
      </c>
      <c r="AQ283" s="19">
        <v>9880</v>
      </c>
      <c r="AR283" s="18">
        <v>21</v>
      </c>
      <c r="AS283" s="19">
        <v>1401</v>
      </c>
      <c r="AT283" s="19">
        <v>32330</v>
      </c>
      <c r="BF283" s="90" t="s">
        <v>45</v>
      </c>
      <c r="BG283" s="563"/>
      <c r="BH283" s="27">
        <v>16.28</v>
      </c>
      <c r="BI283" s="28">
        <v>1976</v>
      </c>
      <c r="BJ283" s="16">
        <f t="shared" si="194"/>
        <v>121.37592137592137</v>
      </c>
      <c r="BK283" s="17">
        <f t="shared" si="209"/>
        <v>4</v>
      </c>
      <c r="BL283" s="18">
        <v>65.12</v>
      </c>
      <c r="BM283" s="19">
        <v>7904</v>
      </c>
      <c r="BN283" s="18">
        <v>18</v>
      </c>
      <c r="BO283" s="19">
        <v>1563</v>
      </c>
      <c r="BP283" s="19">
        <v>35430</v>
      </c>
    </row>
    <row r="284" spans="1:68" x14ac:dyDescent="0.25">
      <c r="A284" s="133" t="s">
        <v>46</v>
      </c>
      <c r="B284" s="586"/>
      <c r="C284" s="222">
        <v>18.239999999999998</v>
      </c>
      <c r="D284" s="223">
        <v>2461</v>
      </c>
      <c r="E284" s="224">
        <f t="shared" si="182"/>
        <v>134.9232456140351</v>
      </c>
      <c r="F284" s="225">
        <f t="shared" si="204"/>
        <v>4.1918859649122808</v>
      </c>
      <c r="G284" s="226">
        <v>76.459999999999994</v>
      </c>
      <c r="H284" s="227">
        <v>10316</v>
      </c>
      <c r="I284" s="226">
        <v>19</v>
      </c>
      <c r="J284" s="227">
        <v>1352</v>
      </c>
      <c r="K284" s="263">
        <v>32120</v>
      </c>
      <c r="L284" s="263">
        <v>30740</v>
      </c>
      <c r="M284" s="250" t="s">
        <v>8</v>
      </c>
      <c r="N284" s="251">
        <f t="shared" si="184"/>
        <v>7.6301775147928996</v>
      </c>
      <c r="O284" s="252">
        <f t="shared" si="185"/>
        <v>23.757396449704142</v>
      </c>
      <c r="P284" s="245">
        <f t="shared" si="186"/>
        <v>1760.9649122807018</v>
      </c>
      <c r="Q284" s="246">
        <f t="shared" si="205"/>
        <v>0.54937017472572125</v>
      </c>
      <c r="R284" s="225">
        <f t="shared" si="206"/>
        <v>22.191885964912281</v>
      </c>
      <c r="S284" s="247">
        <f t="shared" si="207"/>
        <v>404.78</v>
      </c>
      <c r="T284" s="248">
        <f t="shared" si="207"/>
        <v>54614</v>
      </c>
      <c r="U284" s="247">
        <f t="shared" si="207"/>
        <v>113</v>
      </c>
      <c r="V284" s="248">
        <f t="shared" si="207"/>
        <v>8361</v>
      </c>
      <c r="W284" s="248">
        <f t="shared" si="207"/>
        <v>212890</v>
      </c>
      <c r="X284" s="249">
        <f t="shared" si="196"/>
        <v>203750</v>
      </c>
      <c r="Y284" s="250" t="s">
        <v>8</v>
      </c>
      <c r="Z284" s="251">
        <f t="shared" si="190"/>
        <v>6.5319937806482482</v>
      </c>
      <c r="AA284" s="252">
        <f t="shared" si="191"/>
        <v>25.462265279272813</v>
      </c>
      <c r="AB284" s="195">
        <f t="shared" si="192"/>
        <v>11671.600877192983</v>
      </c>
      <c r="AC284" s="350">
        <f t="shared" si="208"/>
        <v>3.3973994311255589</v>
      </c>
      <c r="AP284" s="18">
        <v>76.459999999999994</v>
      </c>
      <c r="AQ284" s="19">
        <v>10316</v>
      </c>
      <c r="AR284" s="18">
        <v>19</v>
      </c>
      <c r="AS284" s="19">
        <v>1352</v>
      </c>
      <c r="AT284" s="19">
        <v>31970</v>
      </c>
      <c r="BF284" s="90" t="s">
        <v>46</v>
      </c>
      <c r="BG284" s="563"/>
      <c r="BH284" s="27">
        <v>18.239999999999998</v>
      </c>
      <c r="BI284" s="28">
        <v>2462</v>
      </c>
      <c r="BJ284" s="16">
        <f t="shared" si="194"/>
        <v>134.9780701754386</v>
      </c>
      <c r="BK284" s="17">
        <f t="shared" si="209"/>
        <v>5.0000000000000009</v>
      </c>
      <c r="BL284" s="18">
        <v>91.2</v>
      </c>
      <c r="BM284" s="19">
        <v>12310</v>
      </c>
      <c r="BN284" s="18">
        <v>25</v>
      </c>
      <c r="BO284" s="19">
        <v>2089</v>
      </c>
      <c r="BP284" s="19">
        <v>48490</v>
      </c>
    </row>
    <row r="285" spans="1:68" x14ac:dyDescent="0.25">
      <c r="A285" s="133" t="s">
        <v>47</v>
      </c>
      <c r="B285" s="586"/>
      <c r="C285" s="222">
        <v>16.23</v>
      </c>
      <c r="D285" s="223">
        <v>2246</v>
      </c>
      <c r="E285" s="224">
        <f t="shared" si="182"/>
        <v>138.38570548367221</v>
      </c>
      <c r="F285" s="225">
        <f t="shared" si="204"/>
        <v>4.2464571780653113</v>
      </c>
      <c r="G285" s="226">
        <v>68.92</v>
      </c>
      <c r="H285" s="227">
        <v>9538</v>
      </c>
      <c r="I285" s="226">
        <v>17</v>
      </c>
      <c r="J285" s="227">
        <v>1312</v>
      </c>
      <c r="K285" s="263">
        <v>30520</v>
      </c>
      <c r="L285" s="263">
        <v>29210</v>
      </c>
      <c r="M285" s="250" t="s">
        <v>8</v>
      </c>
      <c r="N285" s="251">
        <f t="shared" si="184"/>
        <v>7.2698170731707314</v>
      </c>
      <c r="O285" s="252">
        <f t="shared" si="185"/>
        <v>23.262195121951219</v>
      </c>
      <c r="P285" s="245">
        <f t="shared" si="186"/>
        <v>1880.4682686383239</v>
      </c>
      <c r="Q285" s="246">
        <f t="shared" si="205"/>
        <v>0.58414959928762245</v>
      </c>
      <c r="R285" s="225">
        <f t="shared" si="206"/>
        <v>22.000000000000004</v>
      </c>
      <c r="S285" s="247">
        <f t="shared" si="207"/>
        <v>357.06000000000006</v>
      </c>
      <c r="T285" s="248">
        <f t="shared" si="207"/>
        <v>49412</v>
      </c>
      <c r="U285" s="247">
        <f t="shared" si="207"/>
        <v>100</v>
      </c>
      <c r="V285" s="248">
        <f t="shared" si="207"/>
        <v>7745</v>
      </c>
      <c r="W285" s="248">
        <f t="shared" si="207"/>
        <v>185260</v>
      </c>
      <c r="X285" s="249">
        <f t="shared" si="196"/>
        <v>177290</v>
      </c>
      <c r="Y285" s="250" t="s">
        <v>8</v>
      </c>
      <c r="Z285" s="251">
        <f t="shared" si="190"/>
        <v>6.3798579728857323</v>
      </c>
      <c r="AA285" s="252">
        <f t="shared" si="191"/>
        <v>23.919948353776629</v>
      </c>
      <c r="AB285" s="195">
        <f t="shared" si="192"/>
        <v>11414.664202094886</v>
      </c>
      <c r="AC285" s="350">
        <f t="shared" si="208"/>
        <v>3.4483526268922531</v>
      </c>
      <c r="AP285" s="18">
        <v>68.92</v>
      </c>
      <c r="AQ285" s="19">
        <v>9538</v>
      </c>
      <c r="AR285" s="18">
        <v>17</v>
      </c>
      <c r="AS285" s="19">
        <v>1312</v>
      </c>
      <c r="AT285" s="19">
        <v>30380</v>
      </c>
      <c r="BF285" s="90" t="s">
        <v>47</v>
      </c>
      <c r="BG285" s="563"/>
      <c r="BH285" s="27">
        <v>16.23</v>
      </c>
      <c r="BI285" s="28">
        <v>2247</v>
      </c>
      <c r="BJ285" s="16">
        <f t="shared" si="194"/>
        <v>138.44731977818853</v>
      </c>
      <c r="BK285" s="17">
        <f t="shared" si="209"/>
        <v>5</v>
      </c>
      <c r="BL285" s="18">
        <v>81.150000000000006</v>
      </c>
      <c r="BM285" s="19">
        <v>11235</v>
      </c>
      <c r="BN285" s="18">
        <v>20</v>
      </c>
      <c r="BO285" s="19">
        <v>1665</v>
      </c>
      <c r="BP285" s="19">
        <v>37560</v>
      </c>
    </row>
    <row r="286" spans="1:68" x14ac:dyDescent="0.25">
      <c r="A286" s="133" t="s">
        <v>48</v>
      </c>
      <c r="B286" s="586"/>
      <c r="C286" s="222">
        <v>3.23</v>
      </c>
      <c r="D286" s="223">
        <v>402</v>
      </c>
      <c r="E286" s="224">
        <f t="shared" si="182"/>
        <v>124.45820433436532</v>
      </c>
      <c r="F286" s="225">
        <f t="shared" si="204"/>
        <v>4</v>
      </c>
      <c r="G286" s="243">
        <v>12.92</v>
      </c>
      <c r="H286" s="244">
        <v>1608</v>
      </c>
      <c r="I286" s="243">
        <v>4</v>
      </c>
      <c r="J286" s="244">
        <v>189</v>
      </c>
      <c r="K286" s="263">
        <v>4380</v>
      </c>
      <c r="L286" s="263">
        <v>4190</v>
      </c>
      <c r="M286" s="250" t="s">
        <v>8</v>
      </c>
      <c r="N286" s="251">
        <f t="shared" si="184"/>
        <v>8.5079365079365079</v>
      </c>
      <c r="O286" s="252">
        <f t="shared" si="185"/>
        <v>23.174603174603174</v>
      </c>
      <c r="P286" s="245">
        <f t="shared" si="186"/>
        <v>1356.0371517027863</v>
      </c>
      <c r="Q286" s="246">
        <f t="shared" si="205"/>
        <v>0.47014925373134331</v>
      </c>
      <c r="R286" s="225">
        <f t="shared" si="206"/>
        <v>22</v>
      </c>
      <c r="S286" s="247">
        <f t="shared" si="207"/>
        <v>71.06</v>
      </c>
      <c r="T286" s="248">
        <f t="shared" si="207"/>
        <v>8844</v>
      </c>
      <c r="U286" s="247">
        <f t="shared" si="207"/>
        <v>22</v>
      </c>
      <c r="V286" s="248">
        <f t="shared" si="207"/>
        <v>1400</v>
      </c>
      <c r="W286" s="248">
        <f t="shared" si="207"/>
        <v>34380</v>
      </c>
      <c r="X286" s="249">
        <f t="shared" si="196"/>
        <v>32920</v>
      </c>
      <c r="Y286" s="250" t="s">
        <v>8</v>
      </c>
      <c r="Z286" s="251">
        <f t="shared" si="190"/>
        <v>6.3171428571428567</v>
      </c>
      <c r="AA286" s="252">
        <f t="shared" si="191"/>
        <v>24.557142857142857</v>
      </c>
      <c r="AB286" s="195">
        <f t="shared" si="192"/>
        <v>10643.962848297213</v>
      </c>
      <c r="AC286" s="350">
        <f t="shared" si="208"/>
        <v>3.4825870646766171</v>
      </c>
      <c r="AP286" s="6">
        <v>12.92</v>
      </c>
      <c r="AQ286" s="5">
        <v>1608</v>
      </c>
      <c r="AR286" s="6">
        <v>4</v>
      </c>
      <c r="AS286" s="5">
        <v>189</v>
      </c>
      <c r="AT286" s="5">
        <v>4360</v>
      </c>
      <c r="BF286" s="90" t="s">
        <v>48</v>
      </c>
      <c r="BG286" s="563"/>
      <c r="BH286" s="27">
        <v>3.23</v>
      </c>
      <c r="BI286" s="28">
        <v>402</v>
      </c>
      <c r="BJ286" s="16">
        <f t="shared" si="194"/>
        <v>124.45820433436532</v>
      </c>
      <c r="BK286" s="17">
        <f t="shared" si="209"/>
        <v>5</v>
      </c>
      <c r="BL286" s="18">
        <v>16.149999999999999</v>
      </c>
      <c r="BM286" s="19">
        <v>2010</v>
      </c>
      <c r="BN286" s="18">
        <v>5</v>
      </c>
      <c r="BO286" s="19">
        <v>347</v>
      </c>
      <c r="BP286" s="19">
        <v>8010</v>
      </c>
    </row>
    <row r="287" spans="1:68" x14ac:dyDescent="0.25">
      <c r="A287" s="133" t="s">
        <v>49</v>
      </c>
      <c r="B287" s="586"/>
      <c r="C287" s="222">
        <v>8.82</v>
      </c>
      <c r="D287" s="223">
        <v>1152</v>
      </c>
      <c r="E287" s="224">
        <f t="shared" si="182"/>
        <v>130.61224489795919</v>
      </c>
      <c r="F287" s="225">
        <f t="shared" si="204"/>
        <v>4.4535147392290249</v>
      </c>
      <c r="G287" s="226">
        <v>39.28</v>
      </c>
      <c r="H287" s="227">
        <v>5130</v>
      </c>
      <c r="I287" s="226">
        <v>9</v>
      </c>
      <c r="J287" s="227">
        <v>637</v>
      </c>
      <c r="K287" s="263">
        <v>14970</v>
      </c>
      <c r="L287" s="263">
        <v>14330</v>
      </c>
      <c r="M287" s="250" t="s">
        <v>8</v>
      </c>
      <c r="N287" s="251">
        <f t="shared" si="184"/>
        <v>8.0533751962323397</v>
      </c>
      <c r="O287" s="252">
        <f t="shared" si="185"/>
        <v>23.500784929356357</v>
      </c>
      <c r="P287" s="245">
        <f t="shared" si="186"/>
        <v>1697.2789115646258</v>
      </c>
      <c r="Q287" s="246">
        <f t="shared" si="205"/>
        <v>0.55295138888888884</v>
      </c>
      <c r="R287" s="225">
        <f t="shared" si="206"/>
        <v>22.249433106575964</v>
      </c>
      <c r="S287" s="247">
        <f t="shared" si="207"/>
        <v>196.24</v>
      </c>
      <c r="T287" s="248">
        <f t="shared" si="207"/>
        <v>25631</v>
      </c>
      <c r="U287" s="247">
        <f t="shared" si="207"/>
        <v>51</v>
      </c>
      <c r="V287" s="248">
        <f t="shared" si="207"/>
        <v>3714</v>
      </c>
      <c r="W287" s="248">
        <f t="shared" si="207"/>
        <v>93600</v>
      </c>
      <c r="X287" s="249">
        <f t="shared" si="196"/>
        <v>89590</v>
      </c>
      <c r="Y287" s="250" t="s">
        <v>8</v>
      </c>
      <c r="Z287" s="251">
        <f t="shared" si="190"/>
        <v>6.9011847065158856</v>
      </c>
      <c r="AA287" s="252">
        <f t="shared" si="191"/>
        <v>25.20193861066236</v>
      </c>
      <c r="AB287" s="195">
        <f t="shared" si="192"/>
        <v>10612.244897959183</v>
      </c>
      <c r="AC287" s="350">
        <f t="shared" si="208"/>
        <v>3.2239583333333335</v>
      </c>
      <c r="AP287" s="18">
        <v>39.28</v>
      </c>
      <c r="AQ287" s="19">
        <v>5130</v>
      </c>
      <c r="AR287" s="18">
        <v>9</v>
      </c>
      <c r="AS287" s="19">
        <v>637</v>
      </c>
      <c r="AT287" s="19">
        <v>14900</v>
      </c>
      <c r="BF287" s="90" t="s">
        <v>49</v>
      </c>
      <c r="BG287" s="563"/>
      <c r="BH287" s="27">
        <v>8.82</v>
      </c>
      <c r="BI287" s="28">
        <v>1152</v>
      </c>
      <c r="BJ287" s="16">
        <f t="shared" si="194"/>
        <v>130.61224489795919</v>
      </c>
      <c r="BK287" s="17">
        <f t="shared" si="209"/>
        <v>5</v>
      </c>
      <c r="BL287" s="18">
        <v>44.1</v>
      </c>
      <c r="BM287" s="19">
        <v>5760</v>
      </c>
      <c r="BN287" s="18">
        <v>10</v>
      </c>
      <c r="BO287" s="19">
        <v>953</v>
      </c>
      <c r="BP287" s="19">
        <v>22050</v>
      </c>
    </row>
    <row r="288" spans="1:68" x14ac:dyDescent="0.25">
      <c r="A288" s="133" t="s">
        <v>50</v>
      </c>
      <c r="B288" s="586"/>
      <c r="C288" s="222">
        <v>11.54</v>
      </c>
      <c r="D288" s="223">
        <v>1448</v>
      </c>
      <c r="E288" s="224">
        <f t="shared" si="182"/>
        <v>125.47660311958407</v>
      </c>
      <c r="F288" s="225">
        <f t="shared" si="204"/>
        <v>5</v>
      </c>
      <c r="G288" s="226">
        <v>57.699999999999996</v>
      </c>
      <c r="H288" s="227">
        <v>7240</v>
      </c>
      <c r="I288" s="226">
        <v>12</v>
      </c>
      <c r="J288" s="227">
        <v>1192</v>
      </c>
      <c r="K288" s="263">
        <v>28790</v>
      </c>
      <c r="L288" s="263">
        <v>27550</v>
      </c>
      <c r="M288" s="250" t="s">
        <v>8</v>
      </c>
      <c r="N288" s="251">
        <f t="shared" si="184"/>
        <v>6.0738255033557049</v>
      </c>
      <c r="O288" s="252">
        <f t="shared" si="185"/>
        <v>24.152684563758388</v>
      </c>
      <c r="P288" s="245">
        <f t="shared" si="186"/>
        <v>2494.8006932409012</v>
      </c>
      <c r="Q288" s="246">
        <f t="shared" si="205"/>
        <v>0.82320441988950277</v>
      </c>
      <c r="R288" s="225">
        <f t="shared" si="206"/>
        <v>22.259965337954942</v>
      </c>
      <c r="S288" s="247">
        <f t="shared" si="207"/>
        <v>256.88</v>
      </c>
      <c r="T288" s="248">
        <f t="shared" si="207"/>
        <v>32233</v>
      </c>
      <c r="U288" s="247">
        <f t="shared" si="207"/>
        <v>68</v>
      </c>
      <c r="V288" s="248">
        <f t="shared" si="207"/>
        <v>5696</v>
      </c>
      <c r="W288" s="248">
        <f t="shared" si="207"/>
        <v>144130</v>
      </c>
      <c r="X288" s="249">
        <f t="shared" si="196"/>
        <v>137890</v>
      </c>
      <c r="Y288" s="250" t="s">
        <v>8</v>
      </c>
      <c r="Z288" s="251">
        <f t="shared" si="190"/>
        <v>5.658883426966292</v>
      </c>
      <c r="AA288" s="252">
        <f t="shared" si="191"/>
        <v>25.303721910112358</v>
      </c>
      <c r="AB288" s="195">
        <f t="shared" si="192"/>
        <v>12489.601386481803</v>
      </c>
      <c r="AC288" s="350">
        <f t="shared" si="208"/>
        <v>3.9337016574585637</v>
      </c>
      <c r="AP288" s="18">
        <v>57.699999999999996</v>
      </c>
      <c r="AQ288" s="19">
        <v>7240</v>
      </c>
      <c r="AR288" s="18">
        <v>12</v>
      </c>
      <c r="AS288" s="19">
        <v>1192</v>
      </c>
      <c r="AT288" s="19">
        <v>28660</v>
      </c>
      <c r="BF288" s="90" t="s">
        <v>50</v>
      </c>
      <c r="BG288" s="563"/>
      <c r="BH288" s="27">
        <v>11.54</v>
      </c>
      <c r="BI288" s="28">
        <v>1448</v>
      </c>
      <c r="BJ288" s="16">
        <f t="shared" si="194"/>
        <v>125.47660311958407</v>
      </c>
      <c r="BK288" s="17">
        <f t="shared" si="209"/>
        <v>5.0000000000000009</v>
      </c>
      <c r="BL288" s="18">
        <v>57.7</v>
      </c>
      <c r="BM288" s="19">
        <v>7240</v>
      </c>
      <c r="BN288" s="18">
        <v>14</v>
      </c>
      <c r="BO288" s="19">
        <v>1296</v>
      </c>
      <c r="BP288" s="19">
        <v>29580</v>
      </c>
    </row>
    <row r="289" spans="1:68" x14ac:dyDescent="0.25">
      <c r="A289" s="133" t="s">
        <v>51</v>
      </c>
      <c r="B289" s="586"/>
      <c r="C289" s="222">
        <v>19.36</v>
      </c>
      <c r="D289" s="223">
        <v>2441</v>
      </c>
      <c r="E289" s="224">
        <f t="shared" si="182"/>
        <v>126.08471074380165</v>
      </c>
      <c r="F289" s="225">
        <f t="shared" si="204"/>
        <v>5</v>
      </c>
      <c r="G289" s="226">
        <v>96.8</v>
      </c>
      <c r="H289" s="227">
        <v>12205</v>
      </c>
      <c r="I289" s="226">
        <v>23</v>
      </c>
      <c r="J289" s="227">
        <v>2055</v>
      </c>
      <c r="K289" s="263">
        <v>47010</v>
      </c>
      <c r="L289" s="263">
        <v>44990</v>
      </c>
      <c r="M289" s="250" t="s">
        <v>8</v>
      </c>
      <c r="N289" s="251">
        <f t="shared" si="184"/>
        <v>5.9391727493917275</v>
      </c>
      <c r="O289" s="252">
        <f t="shared" si="185"/>
        <v>22.875912408759124</v>
      </c>
      <c r="P289" s="245">
        <f t="shared" si="186"/>
        <v>2428.2024793388432</v>
      </c>
      <c r="Q289" s="246">
        <f t="shared" si="205"/>
        <v>0.84186808684965175</v>
      </c>
      <c r="R289" s="225">
        <f t="shared" si="206"/>
        <v>23</v>
      </c>
      <c r="S289" s="247">
        <f t="shared" si="207"/>
        <v>445.28</v>
      </c>
      <c r="T289" s="248">
        <f t="shared" si="207"/>
        <v>56143</v>
      </c>
      <c r="U289" s="247">
        <f t="shared" si="207"/>
        <v>116</v>
      </c>
      <c r="V289" s="248">
        <f t="shared" si="207"/>
        <v>9612</v>
      </c>
      <c r="W289" s="248">
        <f t="shared" si="207"/>
        <v>234670</v>
      </c>
      <c r="X289" s="249">
        <f t="shared" si="196"/>
        <v>224510</v>
      </c>
      <c r="Y289" s="250" t="s">
        <v>8</v>
      </c>
      <c r="Z289" s="251">
        <f t="shared" si="190"/>
        <v>5.840928006658344</v>
      </c>
      <c r="AA289" s="252">
        <f t="shared" si="191"/>
        <v>24.414273824386186</v>
      </c>
      <c r="AB289" s="195">
        <f t="shared" si="192"/>
        <v>12121.384297520661</v>
      </c>
      <c r="AC289" s="350">
        <f t="shared" si="208"/>
        <v>3.9377304383449405</v>
      </c>
      <c r="AP289" s="18">
        <v>96.8</v>
      </c>
      <c r="AQ289" s="19">
        <v>12205</v>
      </c>
      <c r="AR289" s="18">
        <v>23</v>
      </c>
      <c r="AS289" s="19">
        <v>2055</v>
      </c>
      <c r="AT289" s="19">
        <v>46800</v>
      </c>
      <c r="BF289" s="90" t="s">
        <v>51</v>
      </c>
      <c r="BG289" s="563"/>
      <c r="BH289" s="27">
        <v>19.36</v>
      </c>
      <c r="BI289" s="28">
        <v>2442</v>
      </c>
      <c r="BJ289" s="16">
        <f t="shared" si="194"/>
        <v>126.13636363636364</v>
      </c>
      <c r="BK289" s="17">
        <f t="shared" si="209"/>
        <v>4</v>
      </c>
      <c r="BL289" s="18">
        <v>77.44</v>
      </c>
      <c r="BM289" s="19">
        <v>9768</v>
      </c>
      <c r="BN289" s="18">
        <v>20</v>
      </c>
      <c r="BO289" s="19">
        <v>1758</v>
      </c>
      <c r="BP289" s="19">
        <v>39650</v>
      </c>
    </row>
    <row r="290" spans="1:68" x14ac:dyDescent="0.25">
      <c r="A290" s="265" t="s">
        <v>52</v>
      </c>
      <c r="B290" s="587"/>
      <c r="C290" s="234">
        <v>16.18</v>
      </c>
      <c r="D290" s="235">
        <v>2228</v>
      </c>
      <c r="E290" s="236">
        <f t="shared" si="182"/>
        <v>137.7008652657602</v>
      </c>
      <c r="F290" s="237">
        <f t="shared" si="204"/>
        <v>5</v>
      </c>
      <c r="G290" s="238">
        <v>80.900000000000006</v>
      </c>
      <c r="H290" s="239">
        <v>11140</v>
      </c>
      <c r="I290" s="238">
        <v>21</v>
      </c>
      <c r="J290" s="239">
        <v>1538</v>
      </c>
      <c r="K290" s="324">
        <v>33890</v>
      </c>
      <c r="L290" s="324">
        <v>32430</v>
      </c>
      <c r="M290" s="256" t="s">
        <v>8</v>
      </c>
      <c r="N290" s="325">
        <f t="shared" si="184"/>
        <v>7.2431729518855654</v>
      </c>
      <c r="O290" s="326">
        <f t="shared" si="185"/>
        <v>22.035110533159948</v>
      </c>
      <c r="P290" s="253">
        <f t="shared" si="186"/>
        <v>2094.5611866501854</v>
      </c>
      <c r="Q290" s="246">
        <f t="shared" si="205"/>
        <v>0.69030520646319571</v>
      </c>
      <c r="R290" s="237">
        <f t="shared" si="206"/>
        <v>22.443757725587144</v>
      </c>
      <c r="S290" s="254">
        <f t="shared" si="207"/>
        <v>363.14</v>
      </c>
      <c r="T290" s="255">
        <f t="shared" si="207"/>
        <v>50007</v>
      </c>
      <c r="U290" s="254">
        <f t="shared" si="207"/>
        <v>97</v>
      </c>
      <c r="V290" s="255">
        <f t="shared" si="207"/>
        <v>6972</v>
      </c>
      <c r="W290" s="255">
        <f t="shared" si="207"/>
        <v>158460</v>
      </c>
      <c r="X290" s="249">
        <f t="shared" si="196"/>
        <v>151580</v>
      </c>
      <c r="Y290" s="256" t="s">
        <v>8</v>
      </c>
      <c r="Z290" s="251">
        <f t="shared" si="190"/>
        <v>7.1725473321858866</v>
      </c>
      <c r="AA290" s="252">
        <f t="shared" si="191"/>
        <v>22.72805507745267</v>
      </c>
      <c r="AB290" s="195">
        <f t="shared" si="192"/>
        <v>9793.5723114956745</v>
      </c>
      <c r="AC290" s="350">
        <f t="shared" si="208"/>
        <v>3.1292639138240577</v>
      </c>
      <c r="AP290" s="58">
        <v>80.900000000000006</v>
      </c>
      <c r="AQ290" s="59">
        <v>11140</v>
      </c>
      <c r="AR290" s="58">
        <v>21</v>
      </c>
      <c r="AS290" s="59">
        <v>1538</v>
      </c>
      <c r="AT290" s="59">
        <v>33740</v>
      </c>
      <c r="BF290" s="94" t="s">
        <v>52</v>
      </c>
      <c r="BG290" s="564"/>
      <c r="BH290" s="29">
        <v>16.18</v>
      </c>
      <c r="BI290" s="30">
        <v>2228</v>
      </c>
      <c r="BJ290" s="32">
        <f t="shared" si="194"/>
        <v>137.7008652657602</v>
      </c>
      <c r="BK290" s="57">
        <f t="shared" si="209"/>
        <v>4</v>
      </c>
      <c r="BL290" s="58">
        <v>64.72</v>
      </c>
      <c r="BM290" s="59">
        <v>8912</v>
      </c>
      <c r="BN290" s="58">
        <v>15</v>
      </c>
      <c r="BO290" s="59">
        <v>1274</v>
      </c>
      <c r="BP290" s="59">
        <v>28070</v>
      </c>
    </row>
    <row r="291" spans="1:68" x14ac:dyDescent="0.25">
      <c r="A291" s="356" t="s">
        <v>24</v>
      </c>
      <c r="B291" s="357"/>
      <c r="C291" s="312">
        <f>SUM(C280:C290)</f>
        <v>164.87</v>
      </c>
      <c r="D291" s="313">
        <f>SUM(D280:D290)</f>
        <v>21065</v>
      </c>
      <c r="E291" s="327">
        <f t="shared" si="182"/>
        <v>127.76733183720506</v>
      </c>
      <c r="F291" s="315"/>
      <c r="G291" s="312">
        <f>SUM(G280:G290)</f>
        <v>738.34</v>
      </c>
      <c r="H291" s="313">
        <f>SUM(H280:H290)</f>
        <v>94389</v>
      </c>
      <c r="I291" s="312">
        <f>SUM(I280:I290)</f>
        <v>177</v>
      </c>
      <c r="J291" s="313">
        <f>SUM(J280:J290)</f>
        <v>14204</v>
      </c>
      <c r="K291" s="313">
        <f t="shared" ref="K291:L291" si="210">SUM(K280:K290)</f>
        <v>329220</v>
      </c>
      <c r="L291" s="313">
        <f t="shared" si="210"/>
        <v>315070</v>
      </c>
      <c r="M291" s="316" t="s">
        <v>8</v>
      </c>
      <c r="N291" s="317">
        <f t="shared" si="184"/>
        <v>6.6452407772458466</v>
      </c>
      <c r="O291" s="318">
        <f t="shared" si="185"/>
        <v>23.177978034356521</v>
      </c>
      <c r="P291" s="319">
        <f t="shared" si="186"/>
        <v>1996.8459998786923</v>
      </c>
      <c r="Q291" s="332">
        <f>J291/D291</f>
        <v>0.67429385236173744</v>
      </c>
      <c r="R291" s="315"/>
      <c r="S291" s="312">
        <f>SUM(S280:S290)</f>
        <v>3678.6599999999994</v>
      </c>
      <c r="T291" s="313">
        <f>SUM(T280:T290)</f>
        <v>469974</v>
      </c>
      <c r="U291" s="312">
        <f>SUM(U280:U290)</f>
        <v>975</v>
      </c>
      <c r="V291" s="313">
        <f t="shared" ref="V291:W291" si="211">SUM(V280:V290)</f>
        <v>78389</v>
      </c>
      <c r="W291" s="313">
        <f t="shared" si="211"/>
        <v>1904020</v>
      </c>
      <c r="X291" s="249">
        <f t="shared" si="196"/>
        <v>1821470</v>
      </c>
      <c r="Y291" s="316" t="s">
        <v>8</v>
      </c>
      <c r="Z291" s="317">
        <f t="shared" si="190"/>
        <v>5.9954075189120921</v>
      </c>
      <c r="AA291" s="318">
        <f t="shared" si="191"/>
        <v>24.289377336105833</v>
      </c>
      <c r="AB291" s="333">
        <f t="shared" si="192"/>
        <v>11548.614059562078</v>
      </c>
      <c r="AC291" s="359">
        <f>V291/D291</f>
        <v>3.7212912413956802</v>
      </c>
      <c r="AP291" s="45">
        <f>SUM(AP280:AP290)</f>
        <v>738.34</v>
      </c>
      <c r="AQ291" s="46">
        <f>SUM(AQ280:AQ290)</f>
        <v>94389</v>
      </c>
      <c r="AR291" s="45">
        <f>SUM(AR280:AR290)</f>
        <v>177</v>
      </c>
      <c r="AS291" s="46">
        <f>SUM(AS280:AS290)</f>
        <v>14204</v>
      </c>
      <c r="AT291" s="46">
        <f>SUM(AT280:AT290)</f>
        <v>327720</v>
      </c>
      <c r="BF291" s="92" t="s">
        <v>24</v>
      </c>
      <c r="BG291" s="44"/>
      <c r="BH291" s="45">
        <f>SUM(BH280:BH290)</f>
        <v>164.87</v>
      </c>
      <c r="BI291" s="46">
        <f>SUM(BI280:BI290)</f>
        <v>21069</v>
      </c>
      <c r="BJ291" s="80">
        <f t="shared" si="194"/>
        <v>127.79159337659974</v>
      </c>
      <c r="BK291" s="73"/>
      <c r="BL291" s="45">
        <f>SUM(BL280:BL290)</f>
        <v>717.54</v>
      </c>
      <c r="BM291" s="46">
        <f>SUM(BM280:BM290)</f>
        <v>91987</v>
      </c>
      <c r="BN291" s="45">
        <f>SUM(BN280:BN290)</f>
        <v>182</v>
      </c>
      <c r="BO291" s="46">
        <f>SUM(BO280:BO290)</f>
        <v>16014</v>
      </c>
      <c r="BP291" s="46">
        <f>SUM(BP280:BP290)</f>
        <v>361610</v>
      </c>
    </row>
    <row r="292" spans="1:68" x14ac:dyDescent="0.25">
      <c r="A292" s="360" t="s">
        <v>16</v>
      </c>
      <c r="B292" s="588">
        <v>2005</v>
      </c>
      <c r="C292" s="240">
        <v>5.16</v>
      </c>
      <c r="D292" s="241">
        <v>525</v>
      </c>
      <c r="E292" s="230">
        <f>D292/C292</f>
        <v>101.74418604651163</v>
      </c>
      <c r="F292" s="242">
        <f t="shared" ref="F292:F300" si="212">G292/C292</f>
        <v>5</v>
      </c>
      <c r="G292" s="232">
        <v>25.8</v>
      </c>
      <c r="H292" s="233">
        <v>2625</v>
      </c>
      <c r="I292" s="232">
        <v>5</v>
      </c>
      <c r="J292" s="233">
        <v>345</v>
      </c>
      <c r="K292" s="262">
        <v>6940</v>
      </c>
      <c r="L292" s="262">
        <v>6640</v>
      </c>
      <c r="M292" s="328" t="s">
        <v>8</v>
      </c>
      <c r="N292" s="329">
        <f t="shared" si="184"/>
        <v>7.6086956521739131</v>
      </c>
      <c r="O292" s="330">
        <f t="shared" si="185"/>
        <v>20.115942028985508</v>
      </c>
      <c r="P292" s="287">
        <f>K292/C292</f>
        <v>1344.9612403100775</v>
      </c>
      <c r="Q292" s="246">
        <f t="shared" ref="Q292:Q302" si="213">J292/D292</f>
        <v>0.65714285714285714</v>
      </c>
      <c r="R292" s="334">
        <f t="shared" ref="R292:R300" si="214">S292/C292</f>
        <v>21.998062015503873</v>
      </c>
      <c r="S292" s="335">
        <f t="shared" ref="S292:X302" si="215">G292+S241</f>
        <v>113.50999999999999</v>
      </c>
      <c r="T292" s="249">
        <f t="shared" si="215"/>
        <v>11550</v>
      </c>
      <c r="U292" s="335">
        <f t="shared" si="215"/>
        <v>22</v>
      </c>
      <c r="V292" s="249">
        <f t="shared" si="215"/>
        <v>2166</v>
      </c>
      <c r="W292" s="249">
        <f t="shared" si="215"/>
        <v>45590</v>
      </c>
      <c r="X292" s="249">
        <f t="shared" si="196"/>
        <v>43610</v>
      </c>
      <c r="Y292" s="328" t="s">
        <v>8</v>
      </c>
      <c r="Z292" s="251">
        <f t="shared" si="190"/>
        <v>5.3324099722991694</v>
      </c>
      <c r="AA292" s="252">
        <f t="shared" si="191"/>
        <v>21.048014773776547</v>
      </c>
      <c r="AB292" s="195">
        <f t="shared" si="192"/>
        <v>8835.271317829458</v>
      </c>
      <c r="AC292" s="350">
        <f t="shared" ref="AC292:AC302" si="216">V292/D292</f>
        <v>4.1257142857142854</v>
      </c>
      <c r="AP292" s="65">
        <v>25.8</v>
      </c>
      <c r="AQ292" s="66">
        <v>2625</v>
      </c>
      <c r="AR292" s="65">
        <v>5</v>
      </c>
      <c r="AS292" s="66">
        <v>345</v>
      </c>
      <c r="AT292" s="66">
        <v>6910</v>
      </c>
      <c r="BF292" s="117" t="s">
        <v>16</v>
      </c>
      <c r="BG292" s="565">
        <v>2005</v>
      </c>
      <c r="BH292" s="115">
        <v>5.16</v>
      </c>
      <c r="BI292" s="116">
        <v>525</v>
      </c>
      <c r="BJ292" s="63">
        <f>BI292/BH292</f>
        <v>101.74418604651163</v>
      </c>
      <c r="BK292" s="7">
        <f t="shared" ref="BK292:BK300" si="217">BL292/BH292</f>
        <v>4</v>
      </c>
      <c r="BL292" s="6">
        <v>20.64</v>
      </c>
      <c r="BM292" s="5">
        <v>2100</v>
      </c>
      <c r="BN292" s="6">
        <v>4</v>
      </c>
      <c r="BO292" s="5">
        <v>329</v>
      </c>
      <c r="BP292" s="5">
        <v>6330</v>
      </c>
    </row>
    <row r="293" spans="1:68" x14ac:dyDescent="0.25">
      <c r="A293" s="133" t="s">
        <v>53</v>
      </c>
      <c r="B293" s="583"/>
      <c r="C293" s="222">
        <v>11.02</v>
      </c>
      <c r="D293" s="223">
        <v>1426</v>
      </c>
      <c r="E293" s="224">
        <f t="shared" ref="E293:E302" si="218">D293/C293</f>
        <v>129.40108892921961</v>
      </c>
      <c r="F293" s="225">
        <f t="shared" si="212"/>
        <v>5</v>
      </c>
      <c r="G293" s="226">
        <v>55.1</v>
      </c>
      <c r="H293" s="227">
        <v>7130</v>
      </c>
      <c r="I293" s="226">
        <v>15</v>
      </c>
      <c r="J293" s="227">
        <v>896</v>
      </c>
      <c r="K293" s="263">
        <v>19150</v>
      </c>
      <c r="L293" s="263">
        <v>18330</v>
      </c>
      <c r="M293" s="250" t="s">
        <v>8</v>
      </c>
      <c r="N293" s="251">
        <f t="shared" si="184"/>
        <v>7.9575892857142856</v>
      </c>
      <c r="O293" s="252">
        <f t="shared" si="185"/>
        <v>21.372767857142858</v>
      </c>
      <c r="P293" s="245">
        <f t="shared" ref="P293:P302" si="219">K293/C293</f>
        <v>1737.7495462794918</v>
      </c>
      <c r="Q293" s="246">
        <f t="shared" si="213"/>
        <v>0.62833099579242635</v>
      </c>
      <c r="R293" s="225">
        <f t="shared" si="214"/>
        <v>21.999999999999996</v>
      </c>
      <c r="S293" s="247">
        <f t="shared" si="215"/>
        <v>242.43999999999997</v>
      </c>
      <c r="T293" s="248">
        <f t="shared" si="215"/>
        <v>31372</v>
      </c>
      <c r="U293" s="247">
        <f t="shared" si="215"/>
        <v>64</v>
      </c>
      <c r="V293" s="248">
        <f t="shared" si="215"/>
        <v>5594</v>
      </c>
      <c r="W293" s="248">
        <f t="shared" si="215"/>
        <v>121500</v>
      </c>
      <c r="X293" s="249">
        <f t="shared" si="196"/>
        <v>116190</v>
      </c>
      <c r="Y293" s="250" t="s">
        <v>8</v>
      </c>
      <c r="Z293" s="251">
        <f t="shared" si="190"/>
        <v>5.6081515909903468</v>
      </c>
      <c r="AA293" s="252">
        <f t="shared" si="191"/>
        <v>21.719699678226672</v>
      </c>
      <c r="AB293" s="195">
        <f t="shared" si="192"/>
        <v>11025.408348457351</v>
      </c>
      <c r="AC293" s="350">
        <f t="shared" si="216"/>
        <v>3.9228611500701263</v>
      </c>
      <c r="AP293" s="18">
        <v>55.1</v>
      </c>
      <c r="AQ293" s="19">
        <v>7130</v>
      </c>
      <c r="AR293" s="18">
        <v>15</v>
      </c>
      <c r="AS293" s="19">
        <v>896</v>
      </c>
      <c r="AT293" s="19">
        <v>19070</v>
      </c>
      <c r="BF293" s="90" t="s">
        <v>53</v>
      </c>
      <c r="BG293" s="560"/>
      <c r="BH293" s="27">
        <v>11.02</v>
      </c>
      <c r="BI293" s="28">
        <v>1429</v>
      </c>
      <c r="BJ293" s="16">
        <f t="shared" ref="BJ293:BJ302" si="220">BI293/BH293</f>
        <v>129.67332123411978</v>
      </c>
      <c r="BK293" s="17">
        <f t="shared" si="217"/>
        <v>4</v>
      </c>
      <c r="BL293" s="18">
        <v>44.08</v>
      </c>
      <c r="BM293" s="19">
        <v>5716</v>
      </c>
      <c r="BN293" s="18">
        <v>11</v>
      </c>
      <c r="BO293" s="19">
        <v>890</v>
      </c>
      <c r="BP293" s="19">
        <v>17950</v>
      </c>
    </row>
    <row r="294" spans="1:68" x14ac:dyDescent="0.25">
      <c r="A294" s="133" t="s">
        <v>54</v>
      </c>
      <c r="B294" s="583"/>
      <c r="C294" s="222">
        <v>4.38</v>
      </c>
      <c r="D294" s="223">
        <v>465</v>
      </c>
      <c r="E294" s="224">
        <f t="shared" si="218"/>
        <v>106.16438356164385</v>
      </c>
      <c r="F294" s="225">
        <f t="shared" si="212"/>
        <v>4</v>
      </c>
      <c r="G294" s="226">
        <v>17.52</v>
      </c>
      <c r="H294" s="227">
        <v>1860</v>
      </c>
      <c r="I294" s="226">
        <v>4</v>
      </c>
      <c r="J294" s="227">
        <v>280</v>
      </c>
      <c r="K294" s="263">
        <v>5670</v>
      </c>
      <c r="L294" s="263">
        <v>5430</v>
      </c>
      <c r="M294" s="250" t="s">
        <v>8</v>
      </c>
      <c r="N294" s="251">
        <f t="shared" si="184"/>
        <v>6.6428571428571432</v>
      </c>
      <c r="O294" s="252">
        <f t="shared" si="185"/>
        <v>20.25</v>
      </c>
      <c r="P294" s="245">
        <f t="shared" si="219"/>
        <v>1294.5205479452054</v>
      </c>
      <c r="Q294" s="246">
        <f t="shared" si="213"/>
        <v>0.60215053763440862</v>
      </c>
      <c r="R294" s="225">
        <f t="shared" si="214"/>
        <v>22</v>
      </c>
      <c r="S294" s="247">
        <f t="shared" si="215"/>
        <v>96.36</v>
      </c>
      <c r="T294" s="248">
        <f t="shared" si="215"/>
        <v>10230</v>
      </c>
      <c r="U294" s="247">
        <f t="shared" si="215"/>
        <v>28</v>
      </c>
      <c r="V294" s="248">
        <f t="shared" si="215"/>
        <v>2221</v>
      </c>
      <c r="W294" s="248">
        <f t="shared" si="215"/>
        <v>46550</v>
      </c>
      <c r="X294" s="249">
        <f t="shared" si="215"/>
        <v>44570</v>
      </c>
      <c r="Y294" s="250" t="s">
        <v>8</v>
      </c>
      <c r="Z294" s="251">
        <f t="shared" si="190"/>
        <v>4.6060333183250792</v>
      </c>
      <c r="AA294" s="252">
        <f t="shared" si="191"/>
        <v>20.959027465105809</v>
      </c>
      <c r="AB294" s="195">
        <f t="shared" si="192"/>
        <v>10627.853881278539</v>
      </c>
      <c r="AC294" s="350">
        <f t="shared" si="216"/>
        <v>4.7763440860215054</v>
      </c>
      <c r="AP294" s="18">
        <v>17.52</v>
      </c>
      <c r="AQ294" s="19">
        <v>1860</v>
      </c>
      <c r="AR294" s="18">
        <v>4</v>
      </c>
      <c r="AS294" s="19">
        <v>280</v>
      </c>
      <c r="AT294" s="19">
        <v>5640</v>
      </c>
      <c r="BF294" s="90" t="s">
        <v>54</v>
      </c>
      <c r="BG294" s="560"/>
      <c r="BH294" s="27">
        <v>4.38</v>
      </c>
      <c r="BI294" s="28">
        <v>465</v>
      </c>
      <c r="BJ294" s="16">
        <f t="shared" si="220"/>
        <v>106.16438356164385</v>
      </c>
      <c r="BK294" s="17">
        <f t="shared" si="217"/>
        <v>4</v>
      </c>
      <c r="BL294" s="18">
        <v>17.52</v>
      </c>
      <c r="BM294" s="19">
        <v>1860</v>
      </c>
      <c r="BN294" s="18">
        <v>4</v>
      </c>
      <c r="BO294" s="19">
        <v>328</v>
      </c>
      <c r="BP294" s="19">
        <v>6220</v>
      </c>
    </row>
    <row r="295" spans="1:68" x14ac:dyDescent="0.25">
      <c r="A295" s="133" t="s">
        <v>17</v>
      </c>
      <c r="B295" s="583"/>
      <c r="C295" s="222">
        <v>9.39</v>
      </c>
      <c r="D295" s="223">
        <v>912</v>
      </c>
      <c r="E295" s="224">
        <f t="shared" si="218"/>
        <v>97.124600638977626</v>
      </c>
      <c r="F295" s="225">
        <f t="shared" si="212"/>
        <v>5</v>
      </c>
      <c r="G295" s="226">
        <v>46.95</v>
      </c>
      <c r="H295" s="227">
        <v>4560</v>
      </c>
      <c r="I295" s="226">
        <v>10</v>
      </c>
      <c r="J295" s="227">
        <v>643</v>
      </c>
      <c r="K295" s="263">
        <v>13730</v>
      </c>
      <c r="L295" s="263">
        <v>13140</v>
      </c>
      <c r="M295" s="250" t="s">
        <v>8</v>
      </c>
      <c r="N295" s="251">
        <f t="shared" si="184"/>
        <v>7.0917573872472781</v>
      </c>
      <c r="O295" s="252">
        <f t="shared" si="185"/>
        <v>21.353032659409021</v>
      </c>
      <c r="P295" s="245">
        <f t="shared" si="219"/>
        <v>1462.1938232161874</v>
      </c>
      <c r="Q295" s="246">
        <f t="shared" si="213"/>
        <v>0.70504385964912286</v>
      </c>
      <c r="R295" s="225">
        <f t="shared" si="214"/>
        <v>21.999999999999996</v>
      </c>
      <c r="S295" s="247">
        <f t="shared" si="215"/>
        <v>206.57999999999998</v>
      </c>
      <c r="T295" s="248">
        <f t="shared" si="215"/>
        <v>20064</v>
      </c>
      <c r="U295" s="247">
        <f t="shared" si="215"/>
        <v>47</v>
      </c>
      <c r="V295" s="248">
        <f t="shared" si="215"/>
        <v>3824</v>
      </c>
      <c r="W295" s="248">
        <f t="shared" si="215"/>
        <v>84660</v>
      </c>
      <c r="X295" s="249">
        <f t="shared" si="215"/>
        <v>80960</v>
      </c>
      <c r="Y295" s="250" t="s">
        <v>8</v>
      </c>
      <c r="Z295" s="251">
        <f t="shared" si="190"/>
        <v>5.2468619246861925</v>
      </c>
      <c r="AA295" s="252">
        <f t="shared" si="191"/>
        <v>22.139121338912133</v>
      </c>
      <c r="AB295" s="195">
        <f t="shared" si="192"/>
        <v>9015.974440894568</v>
      </c>
      <c r="AC295" s="350">
        <f t="shared" si="216"/>
        <v>4.192982456140351</v>
      </c>
      <c r="AP295" s="18">
        <v>46.95</v>
      </c>
      <c r="AQ295" s="19">
        <v>4560</v>
      </c>
      <c r="AR295" s="18">
        <v>10</v>
      </c>
      <c r="AS295" s="19">
        <v>643</v>
      </c>
      <c r="AT295" s="19">
        <v>13670</v>
      </c>
      <c r="BF295" s="90" t="s">
        <v>17</v>
      </c>
      <c r="BG295" s="560"/>
      <c r="BH295" s="27">
        <v>9.39</v>
      </c>
      <c r="BI295" s="28">
        <v>912</v>
      </c>
      <c r="BJ295" s="16">
        <f t="shared" si="220"/>
        <v>97.124600638977626</v>
      </c>
      <c r="BK295" s="17">
        <f t="shared" si="217"/>
        <v>4</v>
      </c>
      <c r="BL295" s="18">
        <v>37.56</v>
      </c>
      <c r="BM295" s="19">
        <v>3648</v>
      </c>
      <c r="BN295" s="18">
        <v>8</v>
      </c>
      <c r="BO295" s="19">
        <v>605</v>
      </c>
      <c r="BP295" s="19">
        <v>12720</v>
      </c>
    </row>
    <row r="296" spans="1:68" x14ac:dyDescent="0.25">
      <c r="A296" s="133" t="s">
        <v>55</v>
      </c>
      <c r="B296" s="583"/>
      <c r="C296" s="222">
        <v>4.76</v>
      </c>
      <c r="D296" s="223">
        <v>513</v>
      </c>
      <c r="E296" s="224">
        <f t="shared" si="218"/>
        <v>107.77310924369749</v>
      </c>
      <c r="F296" s="225">
        <f t="shared" si="212"/>
        <v>4</v>
      </c>
      <c r="G296" s="226">
        <v>19.04</v>
      </c>
      <c r="H296" s="227">
        <v>2052</v>
      </c>
      <c r="I296" s="226">
        <v>4</v>
      </c>
      <c r="J296" s="227">
        <v>370</v>
      </c>
      <c r="K296" s="263">
        <v>7480</v>
      </c>
      <c r="L296" s="263">
        <v>7160</v>
      </c>
      <c r="M296" s="250" t="s">
        <v>8</v>
      </c>
      <c r="N296" s="251">
        <f t="shared" si="184"/>
        <v>5.5459459459459461</v>
      </c>
      <c r="O296" s="252">
        <f t="shared" si="185"/>
        <v>20.216216216216218</v>
      </c>
      <c r="P296" s="245">
        <f t="shared" si="219"/>
        <v>1571.4285714285716</v>
      </c>
      <c r="Q296" s="246">
        <f t="shared" si="213"/>
        <v>0.72124756335282647</v>
      </c>
      <c r="R296" s="225">
        <f t="shared" si="214"/>
        <v>22</v>
      </c>
      <c r="S296" s="247">
        <f t="shared" si="215"/>
        <v>104.72</v>
      </c>
      <c r="T296" s="248">
        <f t="shared" si="215"/>
        <v>11286</v>
      </c>
      <c r="U296" s="247">
        <f t="shared" si="215"/>
        <v>28</v>
      </c>
      <c r="V296" s="248">
        <f t="shared" si="215"/>
        <v>2453</v>
      </c>
      <c r="W296" s="248">
        <f t="shared" si="215"/>
        <v>51600</v>
      </c>
      <c r="X296" s="249">
        <f t="shared" si="215"/>
        <v>49380</v>
      </c>
      <c r="Y296" s="250" t="s">
        <v>8</v>
      </c>
      <c r="Z296" s="251">
        <f t="shared" si="190"/>
        <v>4.6008968609865475</v>
      </c>
      <c r="AA296" s="252">
        <f t="shared" si="191"/>
        <v>21.035466775377088</v>
      </c>
      <c r="AB296" s="195">
        <f t="shared" si="192"/>
        <v>10840.336134453783</v>
      </c>
      <c r="AC296" s="350">
        <f t="shared" si="216"/>
        <v>4.7816764132553606</v>
      </c>
      <c r="AP296" s="18">
        <v>19.04</v>
      </c>
      <c r="AQ296" s="19">
        <v>2052</v>
      </c>
      <c r="AR296" s="18">
        <v>4</v>
      </c>
      <c r="AS296" s="19">
        <v>370</v>
      </c>
      <c r="AT296" s="19">
        <v>7450</v>
      </c>
      <c r="BF296" s="90" t="s">
        <v>55</v>
      </c>
      <c r="BG296" s="560"/>
      <c r="BH296" s="27">
        <v>4.76</v>
      </c>
      <c r="BI296" s="28">
        <v>513</v>
      </c>
      <c r="BJ296" s="16">
        <f t="shared" si="220"/>
        <v>107.77310924369749</v>
      </c>
      <c r="BK296" s="17">
        <f t="shared" si="217"/>
        <v>4</v>
      </c>
      <c r="BL296" s="18">
        <v>19.04</v>
      </c>
      <c r="BM296" s="19">
        <v>2052</v>
      </c>
      <c r="BN296" s="18">
        <v>4</v>
      </c>
      <c r="BO296" s="19">
        <v>355</v>
      </c>
      <c r="BP296" s="19">
        <v>6810</v>
      </c>
    </row>
    <row r="297" spans="1:68" x14ac:dyDescent="0.25">
      <c r="A297" s="133" t="s">
        <v>56</v>
      </c>
      <c r="B297" s="583"/>
      <c r="C297" s="222">
        <v>0.86</v>
      </c>
      <c r="D297" s="223">
        <v>110</v>
      </c>
      <c r="E297" s="224">
        <f t="shared" si="218"/>
        <v>127.90697674418605</v>
      </c>
      <c r="F297" s="225">
        <f t="shared" si="212"/>
        <v>5</v>
      </c>
      <c r="G297" s="226">
        <v>4.3</v>
      </c>
      <c r="H297" s="227">
        <v>550</v>
      </c>
      <c r="I297" s="226">
        <v>5</v>
      </c>
      <c r="J297" s="227">
        <v>65</v>
      </c>
      <c r="K297" s="263">
        <v>1440</v>
      </c>
      <c r="L297" s="263">
        <v>1390</v>
      </c>
      <c r="M297" s="250" t="s">
        <v>8</v>
      </c>
      <c r="N297" s="251">
        <f t="shared" si="184"/>
        <v>8.4615384615384617</v>
      </c>
      <c r="O297" s="252">
        <f t="shared" si="185"/>
        <v>22.153846153846153</v>
      </c>
      <c r="P297" s="245">
        <f t="shared" si="219"/>
        <v>1674.4186046511629</v>
      </c>
      <c r="Q297" s="246">
        <f t="shared" si="213"/>
        <v>0.59090909090909094</v>
      </c>
      <c r="R297" s="225">
        <f t="shared" si="214"/>
        <v>23</v>
      </c>
      <c r="S297" s="247">
        <f t="shared" si="215"/>
        <v>19.78</v>
      </c>
      <c r="T297" s="248">
        <f t="shared" si="215"/>
        <v>2530</v>
      </c>
      <c r="U297" s="247">
        <f t="shared" si="215"/>
        <v>23</v>
      </c>
      <c r="V297" s="248">
        <f t="shared" si="215"/>
        <v>352</v>
      </c>
      <c r="W297" s="248">
        <f t="shared" si="215"/>
        <v>7960</v>
      </c>
      <c r="X297" s="249">
        <f t="shared" si="215"/>
        <v>7630</v>
      </c>
      <c r="Y297" s="250" t="s">
        <v>8</v>
      </c>
      <c r="Z297" s="251">
        <f t="shared" si="190"/>
        <v>7.1875</v>
      </c>
      <c r="AA297" s="252">
        <f t="shared" si="191"/>
        <v>22.613636363636363</v>
      </c>
      <c r="AB297" s="195">
        <f t="shared" si="192"/>
        <v>9255.8139534883721</v>
      </c>
      <c r="AC297" s="350">
        <f t="shared" si="216"/>
        <v>3.2</v>
      </c>
      <c r="AP297" s="18">
        <v>4.3</v>
      </c>
      <c r="AQ297" s="19">
        <v>550</v>
      </c>
      <c r="AR297" s="18">
        <v>5</v>
      </c>
      <c r="AS297" s="19">
        <v>65</v>
      </c>
      <c r="AT297" s="19">
        <v>1430</v>
      </c>
      <c r="BF297" s="90" t="s">
        <v>56</v>
      </c>
      <c r="BG297" s="560"/>
      <c r="BH297" s="27">
        <v>0.86</v>
      </c>
      <c r="BI297" s="28">
        <v>110</v>
      </c>
      <c r="BJ297" s="16">
        <f t="shared" si="220"/>
        <v>127.90697674418605</v>
      </c>
      <c r="BK297" s="17">
        <f t="shared" si="217"/>
        <v>5</v>
      </c>
      <c r="BL297" s="18">
        <v>4.3</v>
      </c>
      <c r="BM297" s="19">
        <v>550</v>
      </c>
      <c r="BN297" s="18">
        <v>5</v>
      </c>
      <c r="BO297" s="19">
        <v>86</v>
      </c>
      <c r="BP297" s="19">
        <v>1830</v>
      </c>
    </row>
    <row r="298" spans="1:68" x14ac:dyDescent="0.25">
      <c r="A298" s="133" t="s">
        <v>20</v>
      </c>
      <c r="B298" s="583"/>
      <c r="C298" s="222">
        <v>10.08</v>
      </c>
      <c r="D298" s="223">
        <v>1159</v>
      </c>
      <c r="E298" s="224">
        <f t="shared" si="218"/>
        <v>114.98015873015873</v>
      </c>
      <c r="F298" s="225">
        <f t="shared" si="212"/>
        <v>5</v>
      </c>
      <c r="G298" s="226">
        <v>50.4</v>
      </c>
      <c r="H298" s="227">
        <v>5795</v>
      </c>
      <c r="I298" s="226">
        <v>10</v>
      </c>
      <c r="J298" s="227">
        <v>976</v>
      </c>
      <c r="K298" s="263">
        <v>20330</v>
      </c>
      <c r="L298" s="263">
        <v>19460</v>
      </c>
      <c r="M298" s="250" t="s">
        <v>8</v>
      </c>
      <c r="N298" s="251">
        <f t="shared" si="184"/>
        <v>5.9375</v>
      </c>
      <c r="O298" s="252">
        <f t="shared" si="185"/>
        <v>20.829918032786885</v>
      </c>
      <c r="P298" s="245">
        <f t="shared" si="219"/>
        <v>2016.8650793650793</v>
      </c>
      <c r="Q298" s="246">
        <f t="shared" si="213"/>
        <v>0.84210526315789469</v>
      </c>
      <c r="R298" s="225">
        <f t="shared" si="214"/>
        <v>22</v>
      </c>
      <c r="S298" s="247">
        <f t="shared" si="215"/>
        <v>221.76000000000002</v>
      </c>
      <c r="T298" s="248">
        <f t="shared" si="215"/>
        <v>25498</v>
      </c>
      <c r="U298" s="247">
        <f t="shared" si="215"/>
        <v>43</v>
      </c>
      <c r="V298" s="248">
        <f t="shared" si="215"/>
        <v>5346</v>
      </c>
      <c r="W298" s="248">
        <f t="shared" si="215"/>
        <v>110730</v>
      </c>
      <c r="X298" s="249">
        <f t="shared" si="215"/>
        <v>105930</v>
      </c>
      <c r="Y298" s="250" t="s">
        <v>8</v>
      </c>
      <c r="Z298" s="251">
        <f t="shared" si="190"/>
        <v>4.7695473251028808</v>
      </c>
      <c r="AA298" s="252">
        <f t="shared" si="191"/>
        <v>20.712682379349047</v>
      </c>
      <c r="AB298" s="195">
        <f t="shared" si="192"/>
        <v>10985.119047619048</v>
      </c>
      <c r="AC298" s="350">
        <f t="shared" si="216"/>
        <v>4.6125970664365834</v>
      </c>
      <c r="AP298" s="18">
        <v>50.4</v>
      </c>
      <c r="AQ298" s="19">
        <v>5795</v>
      </c>
      <c r="AR298" s="18">
        <v>10</v>
      </c>
      <c r="AS298" s="19">
        <v>976</v>
      </c>
      <c r="AT298" s="19">
        <v>20240</v>
      </c>
      <c r="BF298" s="90" t="s">
        <v>20</v>
      </c>
      <c r="BG298" s="560"/>
      <c r="BH298" s="27">
        <v>10.08</v>
      </c>
      <c r="BI298" s="28">
        <v>1160</v>
      </c>
      <c r="BJ298" s="16">
        <f t="shared" si="220"/>
        <v>115.07936507936508</v>
      </c>
      <c r="BK298" s="17">
        <f t="shared" si="217"/>
        <v>4</v>
      </c>
      <c r="BL298" s="18">
        <v>40.32</v>
      </c>
      <c r="BM298" s="19">
        <v>4640</v>
      </c>
      <c r="BN298" s="18">
        <v>7</v>
      </c>
      <c r="BO298" s="19">
        <v>1016</v>
      </c>
      <c r="BP298" s="19">
        <v>20130</v>
      </c>
    </row>
    <row r="299" spans="1:68" x14ac:dyDescent="0.25">
      <c r="A299" s="133" t="s">
        <v>19</v>
      </c>
      <c r="B299" s="583"/>
      <c r="C299" s="222">
        <v>10.83</v>
      </c>
      <c r="D299" s="223">
        <v>1290</v>
      </c>
      <c r="E299" s="224">
        <f t="shared" si="218"/>
        <v>119.11357340720221</v>
      </c>
      <c r="F299" s="225">
        <f t="shared" si="212"/>
        <v>5</v>
      </c>
      <c r="G299" s="226">
        <v>54.15</v>
      </c>
      <c r="H299" s="227">
        <v>6450</v>
      </c>
      <c r="I299" s="226">
        <v>10</v>
      </c>
      <c r="J299" s="227">
        <v>822</v>
      </c>
      <c r="K299" s="263">
        <v>17130</v>
      </c>
      <c r="L299" s="263">
        <v>16390</v>
      </c>
      <c r="M299" s="250" t="s">
        <v>8</v>
      </c>
      <c r="N299" s="251">
        <f t="shared" si="184"/>
        <v>7.8467153284671536</v>
      </c>
      <c r="O299" s="252">
        <f t="shared" si="185"/>
        <v>20.839416058394161</v>
      </c>
      <c r="P299" s="245">
        <f t="shared" si="219"/>
        <v>1581.7174515235456</v>
      </c>
      <c r="Q299" s="246">
        <f t="shared" si="213"/>
        <v>0.63720930232558137</v>
      </c>
      <c r="R299" s="225">
        <f t="shared" si="214"/>
        <v>22</v>
      </c>
      <c r="S299" s="247">
        <f t="shared" si="215"/>
        <v>238.26000000000002</v>
      </c>
      <c r="T299" s="248">
        <f t="shared" si="215"/>
        <v>28380</v>
      </c>
      <c r="U299" s="247">
        <f t="shared" si="215"/>
        <v>48</v>
      </c>
      <c r="V299" s="248">
        <f t="shared" si="215"/>
        <v>4535</v>
      </c>
      <c r="W299" s="248">
        <f t="shared" si="215"/>
        <v>93850</v>
      </c>
      <c r="X299" s="249">
        <f t="shared" si="215"/>
        <v>89780</v>
      </c>
      <c r="Y299" s="250" t="s">
        <v>8</v>
      </c>
      <c r="Z299" s="251">
        <f t="shared" si="190"/>
        <v>6.2579933847850056</v>
      </c>
      <c r="AA299" s="252">
        <f t="shared" si="191"/>
        <v>20.69459757442117</v>
      </c>
      <c r="AB299" s="195">
        <f t="shared" si="192"/>
        <v>8665.7433056325026</v>
      </c>
      <c r="AC299" s="350">
        <f t="shared" si="216"/>
        <v>3.5155038759689923</v>
      </c>
      <c r="AP299" s="18">
        <v>54.15</v>
      </c>
      <c r="AQ299" s="19">
        <v>6450</v>
      </c>
      <c r="AR299" s="18">
        <v>10</v>
      </c>
      <c r="AS299" s="19">
        <v>822</v>
      </c>
      <c r="AT299" s="19">
        <v>17050</v>
      </c>
      <c r="BF299" s="90" t="s">
        <v>19</v>
      </c>
      <c r="BG299" s="560"/>
      <c r="BH299" s="27">
        <v>10.83</v>
      </c>
      <c r="BI299" s="28">
        <v>1290</v>
      </c>
      <c r="BJ299" s="16">
        <f t="shared" si="220"/>
        <v>119.11357340720221</v>
      </c>
      <c r="BK299" s="17">
        <f t="shared" si="217"/>
        <v>4</v>
      </c>
      <c r="BL299" s="18">
        <v>43.32</v>
      </c>
      <c r="BM299" s="19">
        <v>5160</v>
      </c>
      <c r="BN299" s="18">
        <v>9</v>
      </c>
      <c r="BO299" s="19">
        <v>704</v>
      </c>
      <c r="BP299" s="19">
        <v>13500</v>
      </c>
    </row>
    <row r="300" spans="1:68" x14ac:dyDescent="0.25">
      <c r="A300" s="265" t="s">
        <v>21</v>
      </c>
      <c r="B300" s="591"/>
      <c r="C300" s="234">
        <v>0.83</v>
      </c>
      <c r="D300" s="235">
        <v>98</v>
      </c>
      <c r="E300" s="236">
        <f t="shared" si="218"/>
        <v>118.07228915662651</v>
      </c>
      <c r="F300" s="242">
        <f t="shared" si="212"/>
        <v>5</v>
      </c>
      <c r="G300" s="243">
        <v>4.1499999999999995</v>
      </c>
      <c r="H300" s="244">
        <v>490</v>
      </c>
      <c r="I300" s="243">
        <v>5</v>
      </c>
      <c r="J300" s="244">
        <v>51</v>
      </c>
      <c r="K300" s="262">
        <v>1080</v>
      </c>
      <c r="L300" s="262">
        <v>1040</v>
      </c>
      <c r="M300" s="331" t="s">
        <v>8</v>
      </c>
      <c r="N300" s="325">
        <f t="shared" si="184"/>
        <v>9.6078431372549016</v>
      </c>
      <c r="O300" s="326">
        <f t="shared" si="185"/>
        <v>21.176470588235293</v>
      </c>
      <c r="P300" s="253">
        <f t="shared" si="219"/>
        <v>1301.2048192771085</v>
      </c>
      <c r="Q300" s="246">
        <f t="shared" si="213"/>
        <v>0.52040816326530615</v>
      </c>
      <c r="R300" s="242">
        <f t="shared" si="214"/>
        <v>22.759036144578314</v>
      </c>
      <c r="S300" s="254">
        <f t="shared" si="215"/>
        <v>18.89</v>
      </c>
      <c r="T300" s="255">
        <f t="shared" si="215"/>
        <v>2229</v>
      </c>
      <c r="U300" s="254">
        <f t="shared" si="215"/>
        <v>25</v>
      </c>
      <c r="V300" s="255">
        <f t="shared" si="215"/>
        <v>303</v>
      </c>
      <c r="W300" s="255">
        <f t="shared" si="215"/>
        <v>6450</v>
      </c>
      <c r="X300" s="249">
        <f t="shared" si="215"/>
        <v>6170</v>
      </c>
      <c r="Y300" s="256" t="s">
        <v>8</v>
      </c>
      <c r="Z300" s="251">
        <f t="shared" si="190"/>
        <v>7.3564356435643568</v>
      </c>
      <c r="AA300" s="252">
        <f t="shared" si="191"/>
        <v>21.287128712871286</v>
      </c>
      <c r="AB300" s="195">
        <f t="shared" si="192"/>
        <v>7771.0843373493981</v>
      </c>
      <c r="AC300" s="350">
        <f t="shared" si="216"/>
        <v>3.0918367346938775</v>
      </c>
      <c r="AP300" s="6">
        <v>4.1499999999999995</v>
      </c>
      <c r="AQ300" s="5">
        <v>490</v>
      </c>
      <c r="AR300" s="6">
        <v>5</v>
      </c>
      <c r="AS300" s="5">
        <v>51</v>
      </c>
      <c r="AT300" s="5">
        <v>1080</v>
      </c>
      <c r="BF300" s="94" t="s">
        <v>21</v>
      </c>
      <c r="BG300" s="566"/>
      <c r="BH300" s="29">
        <v>0.83</v>
      </c>
      <c r="BI300" s="30">
        <v>98</v>
      </c>
      <c r="BJ300" s="32">
        <f t="shared" si="220"/>
        <v>118.07228915662651</v>
      </c>
      <c r="BK300" s="7">
        <f t="shared" si="217"/>
        <v>4</v>
      </c>
      <c r="BL300" s="6">
        <v>3.32</v>
      </c>
      <c r="BM300" s="5">
        <v>392</v>
      </c>
      <c r="BN300" s="6">
        <v>4</v>
      </c>
      <c r="BO300" s="5">
        <v>62</v>
      </c>
      <c r="BP300" s="5">
        <v>1280</v>
      </c>
    </row>
    <row r="301" spans="1:68" ht="15.75" thickBot="1" x14ac:dyDescent="0.3">
      <c r="A301" s="451" t="s">
        <v>24</v>
      </c>
      <c r="B301" s="452"/>
      <c r="C301" s="453">
        <f t="shared" ref="C301:D301" si="221">SUM(C292:C300)</f>
        <v>57.309999999999995</v>
      </c>
      <c r="D301" s="454">
        <f t="shared" si="221"/>
        <v>6498</v>
      </c>
      <c r="E301" s="455">
        <f t="shared" si="218"/>
        <v>113.38335369045542</v>
      </c>
      <c r="F301" s="456"/>
      <c r="G301" s="453">
        <f t="shared" ref="G301:L301" si="222">SUM(G292:G300)</f>
        <v>277.40999999999997</v>
      </c>
      <c r="H301" s="454">
        <f t="shared" si="222"/>
        <v>31512</v>
      </c>
      <c r="I301" s="453">
        <f t="shared" si="222"/>
        <v>68</v>
      </c>
      <c r="J301" s="454">
        <f t="shared" si="222"/>
        <v>4448</v>
      </c>
      <c r="K301" s="454">
        <f t="shared" si="222"/>
        <v>92950</v>
      </c>
      <c r="L301" s="454">
        <f t="shared" si="222"/>
        <v>88980</v>
      </c>
      <c r="M301" s="457" t="s">
        <v>8</v>
      </c>
      <c r="N301" s="458">
        <f t="shared" si="184"/>
        <v>7.0845323741007196</v>
      </c>
      <c r="O301" s="459">
        <f t="shared" si="185"/>
        <v>20.897032374100718</v>
      </c>
      <c r="P301" s="460">
        <f t="shared" si="219"/>
        <v>1621.8809980806143</v>
      </c>
      <c r="Q301" s="461">
        <f t="shared" si="213"/>
        <v>0.68451831332717761</v>
      </c>
      <c r="R301" s="456"/>
      <c r="S301" s="453">
        <f t="shared" ref="S301:W301" si="223">SUM(S292:S300)</f>
        <v>1262.3</v>
      </c>
      <c r="T301" s="454">
        <f t="shared" si="223"/>
        <v>143139</v>
      </c>
      <c r="U301" s="453">
        <f t="shared" si="223"/>
        <v>328</v>
      </c>
      <c r="V301" s="454">
        <f t="shared" si="223"/>
        <v>26794</v>
      </c>
      <c r="W301" s="454">
        <f t="shared" si="223"/>
        <v>568890</v>
      </c>
      <c r="X301" s="249">
        <f t="shared" si="215"/>
        <v>544220</v>
      </c>
      <c r="Y301" s="457" t="s">
        <v>8</v>
      </c>
      <c r="Z301" s="458">
        <f t="shared" si="190"/>
        <v>5.3422034783906849</v>
      </c>
      <c r="AA301" s="459">
        <f t="shared" si="191"/>
        <v>21.231992237067999</v>
      </c>
      <c r="AB301" s="462">
        <f t="shared" si="192"/>
        <v>9926.5398708776829</v>
      </c>
      <c r="AC301" s="463">
        <f t="shared" si="216"/>
        <v>4.1234225915666363</v>
      </c>
      <c r="AP301" s="98">
        <f t="shared" ref="AP301:AT301" si="224">SUM(AP292:AP300)</f>
        <v>277.40999999999997</v>
      </c>
      <c r="AQ301" s="99">
        <f t="shared" si="224"/>
        <v>31512</v>
      </c>
      <c r="AR301" s="98">
        <f t="shared" si="224"/>
        <v>68</v>
      </c>
      <c r="AS301" s="99">
        <f t="shared" si="224"/>
        <v>4448</v>
      </c>
      <c r="AT301" s="99">
        <f t="shared" si="224"/>
        <v>92540</v>
      </c>
      <c r="BF301" s="122" t="s">
        <v>24</v>
      </c>
      <c r="BG301" s="123"/>
      <c r="BH301" s="98">
        <f t="shared" ref="BH301:BI301" si="225">SUM(BH292:BH300)</f>
        <v>57.309999999999995</v>
      </c>
      <c r="BI301" s="99">
        <f t="shared" si="225"/>
        <v>6502</v>
      </c>
      <c r="BJ301" s="50">
        <f t="shared" si="220"/>
        <v>113.45314953760253</v>
      </c>
      <c r="BK301" s="51"/>
      <c r="BL301" s="98">
        <f t="shared" ref="BL301:BP301" si="226">SUM(BL292:BL300)</f>
        <v>230.1</v>
      </c>
      <c r="BM301" s="99">
        <f t="shared" si="226"/>
        <v>26118</v>
      </c>
      <c r="BN301" s="98">
        <f t="shared" si="226"/>
        <v>56</v>
      </c>
      <c r="BO301" s="99">
        <f t="shared" si="226"/>
        <v>4375</v>
      </c>
      <c r="BP301" s="99">
        <f t="shared" si="226"/>
        <v>86770</v>
      </c>
    </row>
    <row r="302" spans="1:68" ht="15.75" thickBot="1" x14ac:dyDescent="0.3">
      <c r="A302" s="464" t="s">
        <v>25</v>
      </c>
      <c r="B302" s="465"/>
      <c r="C302" s="466">
        <f t="shared" ref="C302:D302" si="227">C279+C291+C301</f>
        <v>507.90000000000003</v>
      </c>
      <c r="D302" s="467">
        <f t="shared" si="227"/>
        <v>63409</v>
      </c>
      <c r="E302" s="468">
        <f t="shared" si="218"/>
        <v>124.8454420161449</v>
      </c>
      <c r="F302" s="444"/>
      <c r="G302" s="466">
        <f t="shared" ref="G302:L302" si="228">G279+G291+G301</f>
        <v>2352.12</v>
      </c>
      <c r="H302" s="467">
        <f t="shared" si="228"/>
        <v>293607</v>
      </c>
      <c r="I302" s="466">
        <f t="shared" si="228"/>
        <v>563</v>
      </c>
      <c r="J302" s="467">
        <f t="shared" si="228"/>
        <v>44156</v>
      </c>
      <c r="K302" s="467">
        <f t="shared" si="228"/>
        <v>1017860</v>
      </c>
      <c r="L302" s="467">
        <f t="shared" si="228"/>
        <v>974140</v>
      </c>
      <c r="M302" s="469" t="s">
        <v>8</v>
      </c>
      <c r="N302" s="470">
        <f t="shared" si="184"/>
        <v>6.6493115318416525</v>
      </c>
      <c r="O302" s="471">
        <f t="shared" si="185"/>
        <v>23.051453936044933</v>
      </c>
      <c r="P302" s="472">
        <f t="shared" si="219"/>
        <v>2004.0559165189998</v>
      </c>
      <c r="Q302" s="473">
        <f t="shared" si="213"/>
        <v>0.69636802346670035</v>
      </c>
      <c r="R302" s="444"/>
      <c r="S302" s="466">
        <f t="shared" ref="S302:W302" si="229">S279+S291+S301</f>
        <v>11388.65</v>
      </c>
      <c r="T302" s="467">
        <f t="shared" si="229"/>
        <v>1422053</v>
      </c>
      <c r="U302" s="466">
        <f t="shared" si="229"/>
        <v>2962</v>
      </c>
      <c r="V302" s="467">
        <f t="shared" si="229"/>
        <v>240645</v>
      </c>
      <c r="W302" s="467">
        <f t="shared" si="229"/>
        <v>5798940</v>
      </c>
      <c r="X302" s="249">
        <f t="shared" si="215"/>
        <v>5546310</v>
      </c>
      <c r="Y302" s="469" t="s">
        <v>8</v>
      </c>
      <c r="Z302" s="470">
        <f t="shared" si="190"/>
        <v>5.9093394834715038</v>
      </c>
      <c r="AA302" s="471">
        <f t="shared" si="191"/>
        <v>24.09748800099732</v>
      </c>
      <c r="AB302" s="474">
        <f t="shared" si="192"/>
        <v>11417.483756645008</v>
      </c>
      <c r="AC302" s="475">
        <f t="shared" si="216"/>
        <v>3.7951237206074846</v>
      </c>
      <c r="AP302" s="40">
        <f t="shared" ref="AP302:AT302" si="230">AP279+AP291+AP301</f>
        <v>2352.12</v>
      </c>
      <c r="AQ302" s="41">
        <f t="shared" si="230"/>
        <v>293607</v>
      </c>
      <c r="AR302" s="40">
        <f t="shared" si="230"/>
        <v>563</v>
      </c>
      <c r="AS302" s="41">
        <f t="shared" si="230"/>
        <v>44156</v>
      </c>
      <c r="AT302" s="41">
        <f t="shared" si="230"/>
        <v>1013300</v>
      </c>
      <c r="AU302" s="41">
        <f t="shared" ref="AU302" si="231">AU279+AU291+AU301</f>
        <v>0</v>
      </c>
      <c r="BF302" s="93" t="s">
        <v>25</v>
      </c>
      <c r="BG302" s="52"/>
      <c r="BH302" s="40">
        <f t="shared" ref="BH302:BI302" si="232">BH279+BH291+BH301</f>
        <v>507.90000000000003</v>
      </c>
      <c r="BI302" s="41">
        <f t="shared" si="232"/>
        <v>63428</v>
      </c>
      <c r="BJ302" s="10">
        <f t="shared" si="220"/>
        <v>124.88285095491237</v>
      </c>
      <c r="BK302" s="4"/>
      <c r="BL302" s="40">
        <f t="shared" ref="BL302:BP302" si="233">BL279+BL291+BL301</f>
        <v>2184.38</v>
      </c>
      <c r="BM302" s="41">
        <f t="shared" si="233"/>
        <v>273644</v>
      </c>
      <c r="BN302" s="40">
        <f t="shared" si="233"/>
        <v>536</v>
      </c>
      <c r="BO302" s="41">
        <f t="shared" si="233"/>
        <v>46822</v>
      </c>
      <c r="BP302" s="41">
        <f t="shared" si="233"/>
        <v>1049130</v>
      </c>
    </row>
    <row r="307" spans="1:61" ht="18.75" x14ac:dyDescent="0.3">
      <c r="A307" s="567" t="s">
        <v>58</v>
      </c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</row>
    <row r="308" spans="1:61" ht="15.75" x14ac:dyDescent="0.25">
      <c r="A308" s="568" t="s">
        <v>62</v>
      </c>
      <c r="B308" s="568"/>
      <c r="C308" s="568"/>
      <c r="D308" s="568"/>
      <c r="E308" s="568"/>
      <c r="F308" s="568"/>
      <c r="G308" s="568"/>
      <c r="H308" s="568"/>
      <c r="I308" s="568"/>
      <c r="J308" s="568"/>
      <c r="K308" s="568"/>
      <c r="L308" s="568"/>
      <c r="M308" s="568"/>
      <c r="N308" s="568"/>
      <c r="O308" s="568"/>
      <c r="P308" s="568"/>
      <c r="Q308" s="568"/>
      <c r="R308" s="568"/>
      <c r="S308" s="568"/>
      <c r="T308" s="568"/>
      <c r="U308" s="568"/>
      <c r="V308" s="568"/>
      <c r="W308" s="568"/>
      <c r="X308" s="568"/>
      <c r="Y308" s="568"/>
      <c r="Z308" s="568"/>
      <c r="AA308" s="568"/>
      <c r="AB308" s="568"/>
      <c r="AC308" s="568"/>
    </row>
    <row r="309" spans="1:61" ht="15.75" x14ac:dyDescent="0.25">
      <c r="A309" s="568" t="s">
        <v>121</v>
      </c>
      <c r="B309" s="568"/>
      <c r="C309" s="568"/>
      <c r="D309" s="568"/>
      <c r="E309" s="568"/>
      <c r="F309" s="568"/>
      <c r="G309" s="568"/>
      <c r="H309" s="568"/>
      <c r="I309" s="568"/>
      <c r="J309" s="568"/>
      <c r="K309" s="568"/>
      <c r="L309" s="568"/>
      <c r="M309" s="568"/>
      <c r="N309" s="568"/>
      <c r="O309" s="568"/>
      <c r="P309" s="568"/>
      <c r="Q309" s="568"/>
      <c r="R309" s="568"/>
      <c r="S309" s="568"/>
      <c r="T309" s="568"/>
      <c r="U309" s="568"/>
      <c r="V309" s="568"/>
      <c r="W309" s="568"/>
      <c r="X309" s="568"/>
      <c r="Y309" s="568"/>
      <c r="Z309" s="568"/>
      <c r="AA309" s="568"/>
      <c r="AB309" s="568"/>
      <c r="AC309" s="568"/>
    </row>
    <row r="310" spans="1:61" ht="19.5" thickBot="1" x14ac:dyDescent="0.35"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11">
        <v>4</v>
      </c>
      <c r="AC310" s="4"/>
    </row>
    <row r="311" spans="1:61" ht="15" customHeight="1" x14ac:dyDescent="0.25">
      <c r="A311" s="569" t="s">
        <v>3</v>
      </c>
      <c r="B311" s="571" t="s">
        <v>2</v>
      </c>
      <c r="C311" s="573" t="s">
        <v>59</v>
      </c>
      <c r="D311" s="573" t="s">
        <v>60</v>
      </c>
      <c r="E311" s="573" t="s">
        <v>23</v>
      </c>
      <c r="F311" s="576" t="s">
        <v>9</v>
      </c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8"/>
      <c r="R311" s="576" t="s">
        <v>10</v>
      </c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9"/>
    </row>
    <row r="312" spans="1:61" ht="51.75" thickBot="1" x14ac:dyDescent="0.3">
      <c r="A312" s="570"/>
      <c r="B312" s="572"/>
      <c r="C312" s="574"/>
      <c r="D312" s="575"/>
      <c r="E312" s="575"/>
      <c r="F312" s="8" t="s">
        <v>14</v>
      </c>
      <c r="G312" s="95" t="s">
        <v>13</v>
      </c>
      <c r="H312" s="95" t="s">
        <v>57</v>
      </c>
      <c r="I312" s="1" t="s">
        <v>4</v>
      </c>
      <c r="J312" s="1" t="s">
        <v>5</v>
      </c>
      <c r="K312" s="1" t="s">
        <v>6</v>
      </c>
      <c r="L312" s="95" t="s">
        <v>64</v>
      </c>
      <c r="M312" s="557" t="s">
        <v>7</v>
      </c>
      <c r="N312" s="558"/>
      <c r="O312" s="1" t="s">
        <v>0</v>
      </c>
      <c r="P312" s="1" t="s">
        <v>1</v>
      </c>
      <c r="Q312" s="95" t="s">
        <v>61</v>
      </c>
      <c r="R312" s="8" t="s">
        <v>14</v>
      </c>
      <c r="S312" s="95" t="s">
        <v>12</v>
      </c>
      <c r="T312" s="95" t="s">
        <v>11</v>
      </c>
      <c r="U312" s="1" t="s">
        <v>4</v>
      </c>
      <c r="V312" s="1" t="s">
        <v>5</v>
      </c>
      <c r="W312" s="1" t="s">
        <v>6</v>
      </c>
      <c r="X312" s="95" t="s">
        <v>65</v>
      </c>
      <c r="Y312" s="557" t="s">
        <v>7</v>
      </c>
      <c r="Z312" s="558"/>
      <c r="AA312" s="1" t="s">
        <v>0</v>
      </c>
      <c r="AB312" s="102" t="s">
        <v>1</v>
      </c>
      <c r="AC312" s="105" t="s">
        <v>15</v>
      </c>
    </row>
    <row r="313" spans="1:61" x14ac:dyDescent="0.25">
      <c r="A313" s="89" t="s">
        <v>26</v>
      </c>
      <c r="B313" s="559">
        <v>1997</v>
      </c>
      <c r="C313" s="78">
        <v>18.91</v>
      </c>
      <c r="D313" s="229">
        <v>2445</v>
      </c>
      <c r="E313" s="31">
        <f t="shared" ref="E313:E342" si="234">D313/C313</f>
        <v>129.29666842940244</v>
      </c>
      <c r="F313" s="64">
        <f t="shared" ref="F313:F329" si="235">G313/C313</f>
        <v>4</v>
      </c>
      <c r="G313" s="65">
        <v>75.64</v>
      </c>
      <c r="H313" s="66">
        <v>9780</v>
      </c>
      <c r="I313" s="65">
        <v>16</v>
      </c>
      <c r="J313" s="66">
        <v>1562</v>
      </c>
      <c r="K313" s="233">
        <v>33890</v>
      </c>
      <c r="L313" s="264">
        <v>32310</v>
      </c>
      <c r="M313" s="67" t="s">
        <v>8</v>
      </c>
      <c r="N313" s="68">
        <f t="shared" ref="N313:N353" si="236">H313/J313</f>
        <v>6.2612035851472472</v>
      </c>
      <c r="O313" s="69">
        <f t="shared" ref="O313:O353" si="237">K313/J313</f>
        <v>21.696542893725994</v>
      </c>
      <c r="P313" s="70">
        <f t="shared" ref="P313:P342" si="238">K313/C313</f>
        <v>1792.1734531993654</v>
      </c>
      <c r="Q313" s="100">
        <f t="shared" ref="Q313:Q329" si="239">J313/D313</f>
        <v>0.63885480572597142</v>
      </c>
      <c r="R313" s="64">
        <f t="shared" ref="R313:R329" si="240">S313/C313</f>
        <v>26.158646218931779</v>
      </c>
      <c r="S313" s="71">
        <f t="shared" ref="S313:X328" si="241">G313+S262</f>
        <v>494.65999999999997</v>
      </c>
      <c r="T313" s="72">
        <f t="shared" si="241"/>
        <v>63945</v>
      </c>
      <c r="U313" s="71">
        <f t="shared" si="241"/>
        <v>123</v>
      </c>
      <c r="V313" s="72">
        <f t="shared" si="241"/>
        <v>10592</v>
      </c>
      <c r="W313" s="72">
        <f t="shared" si="241"/>
        <v>241920</v>
      </c>
      <c r="X313" s="72">
        <f t="shared" si="241"/>
        <v>231250</v>
      </c>
      <c r="Y313" s="67" t="s">
        <v>8</v>
      </c>
      <c r="Z313" s="21">
        <f t="shared" ref="Z313:Z353" si="242">T313/V313</f>
        <v>6.0371034743202419</v>
      </c>
      <c r="AA313" s="22">
        <f t="shared" ref="AA313:AA353" si="243">W313/V313</f>
        <v>22.839879154078549</v>
      </c>
      <c r="AB313" s="103">
        <f t="shared" ref="AB313:AB353" si="244">W313/C313</f>
        <v>12793.231094658911</v>
      </c>
      <c r="AC313" s="106">
        <f t="shared" ref="AC313:AC329" si="245">V313/D313</f>
        <v>4.3321063394683028</v>
      </c>
      <c r="AD313" s="66"/>
      <c r="AY313" s="65"/>
      <c r="AZ313" s="66"/>
      <c r="BA313" s="65"/>
      <c r="BB313" s="66"/>
      <c r="BC313" s="66">
        <v>33710</v>
      </c>
      <c r="BD313" s="64"/>
      <c r="BE313" s="65"/>
      <c r="BF313" s="66"/>
      <c r="BG313" s="65"/>
      <c r="BH313" s="66"/>
      <c r="BI313" s="66"/>
    </row>
    <row r="314" spans="1:61" x14ac:dyDescent="0.25">
      <c r="A314" s="90" t="s">
        <v>27</v>
      </c>
      <c r="B314" s="560"/>
      <c r="C314" s="27">
        <v>16.41</v>
      </c>
      <c r="D314" s="223">
        <v>2026</v>
      </c>
      <c r="E314" s="16">
        <f t="shared" si="234"/>
        <v>123.4613040828763</v>
      </c>
      <c r="F314" s="17">
        <f t="shared" si="235"/>
        <v>4</v>
      </c>
      <c r="G314" s="18">
        <v>65.64</v>
      </c>
      <c r="H314" s="19">
        <v>8104</v>
      </c>
      <c r="I314" s="18">
        <v>16</v>
      </c>
      <c r="J314" s="19">
        <v>1081</v>
      </c>
      <c r="K314" s="227">
        <v>24380</v>
      </c>
      <c r="L314" s="263">
        <v>23240</v>
      </c>
      <c r="M314" s="20" t="s">
        <v>8</v>
      </c>
      <c r="N314" s="21">
        <f t="shared" si="236"/>
        <v>7.496762257169288</v>
      </c>
      <c r="O314" s="22">
        <f t="shared" si="237"/>
        <v>22.553191489361701</v>
      </c>
      <c r="P314" s="23">
        <f t="shared" si="238"/>
        <v>1485.679463741621</v>
      </c>
      <c r="Q314" s="100">
        <f t="shared" si="239"/>
        <v>0.53356367226061208</v>
      </c>
      <c r="R314" s="17">
        <f t="shared" si="240"/>
        <v>27</v>
      </c>
      <c r="S314" s="24">
        <f t="shared" si="241"/>
        <v>443.07</v>
      </c>
      <c r="T314" s="25">
        <f t="shared" si="241"/>
        <v>54702</v>
      </c>
      <c r="U314" s="24">
        <f t="shared" si="241"/>
        <v>116</v>
      </c>
      <c r="V314" s="25">
        <f t="shared" si="241"/>
        <v>8096</v>
      </c>
      <c r="W314" s="25">
        <f t="shared" si="241"/>
        <v>196360</v>
      </c>
      <c r="X314" s="72">
        <f t="shared" si="241"/>
        <v>187690</v>
      </c>
      <c r="Y314" s="20" t="s">
        <v>8</v>
      </c>
      <c r="Z314" s="21">
        <f t="shared" si="242"/>
        <v>6.7566699604743086</v>
      </c>
      <c r="AA314" s="22">
        <f t="shared" si="243"/>
        <v>24.253952569169961</v>
      </c>
      <c r="AB314" s="103">
        <f t="shared" si="244"/>
        <v>11965.874466788544</v>
      </c>
      <c r="AC314" s="106">
        <f t="shared" si="245"/>
        <v>3.9960513326752221</v>
      </c>
      <c r="AD314" s="19"/>
      <c r="AY314" s="18"/>
      <c r="AZ314" s="19"/>
      <c r="BA314" s="18"/>
      <c r="BB314" s="19"/>
      <c r="BC314" s="19">
        <v>24250</v>
      </c>
      <c r="BD314" s="17"/>
      <c r="BE314" s="18"/>
      <c r="BF314" s="19"/>
      <c r="BG314" s="18"/>
      <c r="BH314" s="19"/>
      <c r="BI314" s="19"/>
    </row>
    <row r="315" spans="1:61" x14ac:dyDescent="0.25">
      <c r="A315" s="90" t="s">
        <v>28</v>
      </c>
      <c r="B315" s="560"/>
      <c r="C315" s="27">
        <v>18.7</v>
      </c>
      <c r="D315" s="223">
        <v>2284</v>
      </c>
      <c r="E315" s="16">
        <f t="shared" si="234"/>
        <v>122.13903743315508</v>
      </c>
      <c r="F315" s="17">
        <f t="shared" si="235"/>
        <v>4</v>
      </c>
      <c r="G315" s="18">
        <v>74.8</v>
      </c>
      <c r="H315" s="19">
        <v>9136</v>
      </c>
      <c r="I315" s="18">
        <v>17</v>
      </c>
      <c r="J315" s="19">
        <v>1596</v>
      </c>
      <c r="K315" s="136">
        <v>35820</v>
      </c>
      <c r="L315" s="136">
        <v>34150</v>
      </c>
      <c r="M315" s="20" t="s">
        <v>8</v>
      </c>
      <c r="N315" s="21">
        <f t="shared" si="236"/>
        <v>5.7243107769423558</v>
      </c>
      <c r="O315" s="22">
        <f t="shared" si="237"/>
        <v>22.443609022556391</v>
      </c>
      <c r="P315" s="245">
        <f t="shared" si="238"/>
        <v>1915.5080213903743</v>
      </c>
      <c r="Q315" s="100">
        <f t="shared" si="239"/>
        <v>0.69877408056042034</v>
      </c>
      <c r="R315" s="17">
        <f t="shared" si="240"/>
        <v>26.000000000000004</v>
      </c>
      <c r="S315" s="24">
        <f t="shared" si="241"/>
        <v>486.20000000000005</v>
      </c>
      <c r="T315" s="25">
        <f t="shared" si="241"/>
        <v>59271</v>
      </c>
      <c r="U315" s="24">
        <f t="shared" si="241"/>
        <v>122</v>
      </c>
      <c r="V315" s="25">
        <f t="shared" si="241"/>
        <v>9858</v>
      </c>
      <c r="W315" s="25">
        <f t="shared" si="241"/>
        <v>241080</v>
      </c>
      <c r="X315" s="72">
        <f t="shared" si="241"/>
        <v>230370</v>
      </c>
      <c r="Y315" s="20" t="s">
        <v>8</v>
      </c>
      <c r="Z315" s="21">
        <f t="shared" si="242"/>
        <v>6.0124771758977484</v>
      </c>
      <c r="AA315" s="22">
        <f t="shared" si="243"/>
        <v>24.455264759586122</v>
      </c>
      <c r="AB315" s="103">
        <f t="shared" si="244"/>
        <v>12891.978609625668</v>
      </c>
      <c r="AC315" s="106">
        <f t="shared" si="245"/>
        <v>4.3161120840630476</v>
      </c>
      <c r="AD315" s="19"/>
      <c r="AY315" s="18">
        <v>74.8</v>
      </c>
      <c r="AZ315" s="19">
        <v>9136</v>
      </c>
      <c r="BA315" s="18">
        <v>17</v>
      </c>
      <c r="BB315" s="19">
        <v>1596</v>
      </c>
      <c r="BC315" s="19">
        <v>35630</v>
      </c>
      <c r="BD315" s="17"/>
      <c r="BE315" s="18"/>
      <c r="BF315" s="19"/>
      <c r="BG315" s="18"/>
      <c r="BH315" s="19"/>
      <c r="BI315" s="19"/>
    </row>
    <row r="316" spans="1:61" x14ac:dyDescent="0.25">
      <c r="A316" s="90" t="s">
        <v>29</v>
      </c>
      <c r="B316" s="560"/>
      <c r="C316" s="27">
        <v>17.149999999999999</v>
      </c>
      <c r="D316" s="223">
        <v>2151</v>
      </c>
      <c r="E316" s="16">
        <f t="shared" si="234"/>
        <v>125.42274052478135</v>
      </c>
      <c r="F316" s="17">
        <f t="shared" si="235"/>
        <v>4</v>
      </c>
      <c r="G316" s="18">
        <v>68.599999999999994</v>
      </c>
      <c r="H316" s="19">
        <v>8604</v>
      </c>
      <c r="I316" s="18">
        <v>17</v>
      </c>
      <c r="J316" s="19">
        <v>1466</v>
      </c>
      <c r="K316" s="136">
        <v>32910</v>
      </c>
      <c r="L316" s="136">
        <v>31380</v>
      </c>
      <c r="M316" s="20" t="s">
        <v>8</v>
      </c>
      <c r="N316" s="21">
        <f t="shared" si="236"/>
        <v>5.8690313778990451</v>
      </c>
      <c r="O316" s="22">
        <f t="shared" si="237"/>
        <v>22.448840381991815</v>
      </c>
      <c r="P316" s="23">
        <f t="shared" si="238"/>
        <v>1918.9504373177845</v>
      </c>
      <c r="Q316" s="100">
        <f t="shared" si="239"/>
        <v>0.68154346815434685</v>
      </c>
      <c r="R316" s="17">
        <f t="shared" si="240"/>
        <v>26</v>
      </c>
      <c r="S316" s="24">
        <f t="shared" si="241"/>
        <v>445.9</v>
      </c>
      <c r="T316" s="25">
        <f t="shared" si="241"/>
        <v>55926</v>
      </c>
      <c r="U316" s="24">
        <f t="shared" si="241"/>
        <v>113</v>
      </c>
      <c r="V316" s="25">
        <f t="shared" si="241"/>
        <v>9364</v>
      </c>
      <c r="W316" s="25">
        <f t="shared" si="241"/>
        <v>229010</v>
      </c>
      <c r="X316" s="72">
        <f t="shared" si="241"/>
        <v>218840</v>
      </c>
      <c r="Y316" s="20" t="s">
        <v>8</v>
      </c>
      <c r="Z316" s="21">
        <f t="shared" si="242"/>
        <v>5.9724476719350701</v>
      </c>
      <c r="AA316" s="22">
        <f t="shared" si="243"/>
        <v>24.456428876548483</v>
      </c>
      <c r="AB316" s="103">
        <f t="shared" si="244"/>
        <v>13353.352769679301</v>
      </c>
      <c r="AC316" s="106">
        <f t="shared" si="245"/>
        <v>4.3533240353324034</v>
      </c>
      <c r="AD316" s="19"/>
      <c r="AY316" s="18">
        <v>68.599999999999994</v>
      </c>
      <c r="AZ316" s="19">
        <v>8604</v>
      </c>
      <c r="BA316" s="18">
        <v>17</v>
      </c>
      <c r="BB316" s="19">
        <v>1466</v>
      </c>
      <c r="BC316" s="19">
        <v>32740</v>
      </c>
      <c r="BD316" s="17"/>
      <c r="BE316" s="18"/>
      <c r="BF316" s="19"/>
      <c r="BG316" s="18"/>
      <c r="BH316" s="19"/>
      <c r="BI316" s="19"/>
    </row>
    <row r="317" spans="1:61" x14ac:dyDescent="0.25">
      <c r="A317" s="90" t="s">
        <v>30</v>
      </c>
      <c r="B317" s="560"/>
      <c r="C317" s="27">
        <v>16.600000000000001</v>
      </c>
      <c r="D317" s="223">
        <v>2133</v>
      </c>
      <c r="E317" s="16">
        <f t="shared" si="234"/>
        <v>128.49397590361446</v>
      </c>
      <c r="F317" s="17">
        <f t="shared" si="235"/>
        <v>4</v>
      </c>
      <c r="G317" s="18">
        <v>66.400000000000006</v>
      </c>
      <c r="H317" s="19">
        <v>8532</v>
      </c>
      <c r="I317" s="18">
        <v>16</v>
      </c>
      <c r="J317" s="19">
        <v>1393</v>
      </c>
      <c r="K317" s="136">
        <v>31300</v>
      </c>
      <c r="L317" s="136">
        <v>29840</v>
      </c>
      <c r="M317" s="20" t="s">
        <v>8</v>
      </c>
      <c r="N317" s="21">
        <f t="shared" si="236"/>
        <v>6.1249102656137833</v>
      </c>
      <c r="O317" s="22">
        <f t="shared" si="237"/>
        <v>22.469490308686289</v>
      </c>
      <c r="P317" s="245">
        <f t="shared" si="238"/>
        <v>1885.5421686746986</v>
      </c>
      <c r="Q317" s="246">
        <f t="shared" si="239"/>
        <v>0.65307079231129861</v>
      </c>
      <c r="R317" s="225">
        <f t="shared" si="240"/>
        <v>26</v>
      </c>
      <c r="S317" s="247">
        <f t="shared" si="241"/>
        <v>431.6</v>
      </c>
      <c r="T317" s="248">
        <f t="shared" si="241"/>
        <v>55458</v>
      </c>
      <c r="U317" s="247">
        <f t="shared" si="241"/>
        <v>114</v>
      </c>
      <c r="V317" s="248">
        <f t="shared" si="241"/>
        <v>8823</v>
      </c>
      <c r="W317" s="248">
        <f t="shared" si="241"/>
        <v>216310</v>
      </c>
      <c r="X317" s="249">
        <f t="shared" si="241"/>
        <v>206750</v>
      </c>
      <c r="Y317" s="250" t="s">
        <v>8</v>
      </c>
      <c r="Z317" s="251">
        <f t="shared" si="242"/>
        <v>6.2856171370282219</v>
      </c>
      <c r="AA317" s="252">
        <f t="shared" si="243"/>
        <v>24.516604329593108</v>
      </c>
      <c r="AB317" s="195">
        <f t="shared" si="244"/>
        <v>13030.722891566264</v>
      </c>
      <c r="AC317" s="106">
        <f t="shared" si="245"/>
        <v>4.1364275668073134</v>
      </c>
      <c r="AD317" s="19"/>
      <c r="AY317" s="18">
        <v>66.400000000000006</v>
      </c>
      <c r="AZ317" s="19">
        <v>8532</v>
      </c>
      <c r="BA317" s="18">
        <v>16</v>
      </c>
      <c r="BB317" s="19">
        <v>1393</v>
      </c>
      <c r="BC317" s="19">
        <v>31130</v>
      </c>
      <c r="BD317" s="17"/>
      <c r="BE317" s="18"/>
      <c r="BF317" s="19"/>
      <c r="BG317" s="18"/>
      <c r="BH317" s="19"/>
      <c r="BI317" s="19"/>
    </row>
    <row r="318" spans="1:61" x14ac:dyDescent="0.25">
      <c r="A318" s="90" t="s">
        <v>31</v>
      </c>
      <c r="B318" s="560"/>
      <c r="C318" s="27">
        <v>14.28</v>
      </c>
      <c r="D318" s="223">
        <v>1762</v>
      </c>
      <c r="E318" s="16">
        <f t="shared" si="234"/>
        <v>123.38935574229693</v>
      </c>
      <c r="F318" s="17">
        <f t="shared" si="235"/>
        <v>4</v>
      </c>
      <c r="G318" s="18">
        <v>57.12</v>
      </c>
      <c r="H318" s="19">
        <v>7048</v>
      </c>
      <c r="I318" s="18">
        <v>16</v>
      </c>
      <c r="J318" s="19">
        <v>1206</v>
      </c>
      <c r="K318" s="263">
        <v>26020</v>
      </c>
      <c r="L318" s="263">
        <v>24800</v>
      </c>
      <c r="M318" s="20" t="s">
        <v>8</v>
      </c>
      <c r="N318" s="21">
        <f t="shared" si="236"/>
        <v>5.8441127694859034</v>
      </c>
      <c r="O318" s="22">
        <f t="shared" si="237"/>
        <v>21.575456053067992</v>
      </c>
      <c r="P318" s="245">
        <f t="shared" si="238"/>
        <v>1822.1288515406163</v>
      </c>
      <c r="Q318" s="246">
        <f t="shared" si="239"/>
        <v>0.68444948921679905</v>
      </c>
      <c r="R318" s="225">
        <f t="shared" si="240"/>
        <v>26.439775910364151</v>
      </c>
      <c r="S318" s="247">
        <f t="shared" si="241"/>
        <v>377.56000000000006</v>
      </c>
      <c r="T318" s="248">
        <f t="shared" si="241"/>
        <v>46574</v>
      </c>
      <c r="U318" s="247">
        <f t="shared" si="241"/>
        <v>105</v>
      </c>
      <c r="V318" s="248">
        <f t="shared" si="241"/>
        <v>7462</v>
      </c>
      <c r="W318" s="248">
        <f t="shared" si="241"/>
        <v>170690</v>
      </c>
      <c r="X318" s="249">
        <f t="shared" si="241"/>
        <v>163120</v>
      </c>
      <c r="Y318" s="250" t="s">
        <v>8</v>
      </c>
      <c r="Z318" s="251">
        <f t="shared" si="242"/>
        <v>6.2414902170999733</v>
      </c>
      <c r="AA318" s="252">
        <f t="shared" si="243"/>
        <v>22.874564459930312</v>
      </c>
      <c r="AB318" s="195">
        <f t="shared" si="244"/>
        <v>11953.081232492998</v>
      </c>
      <c r="AC318" s="106">
        <f t="shared" si="245"/>
        <v>4.2349602724177071</v>
      </c>
      <c r="AD318" s="19"/>
      <c r="AY318" s="18"/>
      <c r="AZ318" s="19"/>
      <c r="BA318" s="18"/>
      <c r="BB318" s="19"/>
      <c r="BC318" s="19">
        <v>25880</v>
      </c>
      <c r="BD318" s="17"/>
      <c r="BE318" s="18"/>
      <c r="BF318" s="19"/>
      <c r="BG318" s="18"/>
      <c r="BH318" s="19"/>
      <c r="BI318" s="19"/>
    </row>
    <row r="319" spans="1:61" x14ac:dyDescent="0.25">
      <c r="A319" s="90" t="s">
        <v>32</v>
      </c>
      <c r="B319" s="560"/>
      <c r="C319" s="27">
        <v>19.53</v>
      </c>
      <c r="D319" s="223">
        <v>2423</v>
      </c>
      <c r="E319" s="16">
        <f t="shared" si="234"/>
        <v>124.06554019457245</v>
      </c>
      <c r="F319" s="17">
        <f t="shared" si="235"/>
        <v>4</v>
      </c>
      <c r="G319" s="18">
        <v>78.12</v>
      </c>
      <c r="H319" s="19">
        <v>9692</v>
      </c>
      <c r="I319" s="18">
        <v>20</v>
      </c>
      <c r="J319" s="19">
        <v>1613</v>
      </c>
      <c r="K319" s="263">
        <v>36300</v>
      </c>
      <c r="L319" s="263">
        <v>34600</v>
      </c>
      <c r="M319" s="20" t="s">
        <v>8</v>
      </c>
      <c r="N319" s="21">
        <f t="shared" si="236"/>
        <v>6.0086794792312466</v>
      </c>
      <c r="O319" s="22">
        <f t="shared" si="237"/>
        <v>22.50464972101674</v>
      </c>
      <c r="P319" s="245">
        <f t="shared" si="238"/>
        <v>1858.678955453149</v>
      </c>
      <c r="Q319" s="246">
        <f t="shared" si="239"/>
        <v>0.66570367313248036</v>
      </c>
      <c r="R319" s="225">
        <f t="shared" si="240"/>
        <v>27</v>
      </c>
      <c r="S319" s="247">
        <f t="shared" si="241"/>
        <v>527.31000000000006</v>
      </c>
      <c r="T319" s="248">
        <f t="shared" si="241"/>
        <v>65421</v>
      </c>
      <c r="U319" s="247">
        <f t="shared" si="241"/>
        <v>132</v>
      </c>
      <c r="V319" s="248">
        <f t="shared" si="241"/>
        <v>10712</v>
      </c>
      <c r="W319" s="248">
        <f t="shared" si="241"/>
        <v>258390</v>
      </c>
      <c r="X319" s="249">
        <f t="shared" si="241"/>
        <v>246980</v>
      </c>
      <c r="Y319" s="250" t="s">
        <v>8</v>
      </c>
      <c r="Z319" s="251">
        <f t="shared" si="242"/>
        <v>6.1072628827483193</v>
      </c>
      <c r="AA319" s="252">
        <f t="shared" si="243"/>
        <v>24.121545929798359</v>
      </c>
      <c r="AB319" s="195">
        <f t="shared" si="244"/>
        <v>13230.414746543778</v>
      </c>
      <c r="AC319" s="106">
        <f t="shared" si="245"/>
        <v>4.4209657449442838</v>
      </c>
      <c r="AD319" s="19"/>
      <c r="AY319" s="18"/>
      <c r="AZ319" s="19"/>
      <c r="BA319" s="18"/>
      <c r="BB319" s="19"/>
      <c r="BC319" s="19">
        <v>36110</v>
      </c>
      <c r="BD319" s="17"/>
      <c r="BE319" s="18"/>
      <c r="BF319" s="19"/>
      <c r="BG319" s="18"/>
      <c r="BH319" s="19"/>
      <c r="BI319" s="19"/>
    </row>
    <row r="320" spans="1:61" x14ac:dyDescent="0.25">
      <c r="A320" s="90" t="s">
        <v>33</v>
      </c>
      <c r="B320" s="560"/>
      <c r="C320" s="27">
        <v>19.88</v>
      </c>
      <c r="D320" s="223">
        <v>2472</v>
      </c>
      <c r="E320" s="16">
        <f t="shared" si="234"/>
        <v>124.34607645875252</v>
      </c>
      <c r="F320" s="17">
        <f t="shared" si="235"/>
        <v>4</v>
      </c>
      <c r="G320" s="18">
        <v>79.52</v>
      </c>
      <c r="H320" s="19">
        <v>9888</v>
      </c>
      <c r="I320" s="18">
        <v>20</v>
      </c>
      <c r="J320" s="19">
        <v>1890</v>
      </c>
      <c r="K320" s="136">
        <v>42380</v>
      </c>
      <c r="L320" s="136">
        <v>40400</v>
      </c>
      <c r="M320" s="20" t="s">
        <v>8</v>
      </c>
      <c r="N320" s="21">
        <f t="shared" si="236"/>
        <v>5.2317460317460318</v>
      </c>
      <c r="O320" s="22">
        <f t="shared" si="237"/>
        <v>22.423280423280424</v>
      </c>
      <c r="P320" s="245">
        <f t="shared" si="238"/>
        <v>2131.7907444668008</v>
      </c>
      <c r="Q320" s="246">
        <f t="shared" si="239"/>
        <v>0.7645631067961165</v>
      </c>
      <c r="R320" s="225">
        <f t="shared" si="240"/>
        <v>26</v>
      </c>
      <c r="S320" s="247">
        <f t="shared" si="241"/>
        <v>516.88</v>
      </c>
      <c r="T320" s="248">
        <f t="shared" si="241"/>
        <v>64272</v>
      </c>
      <c r="U320" s="247">
        <f t="shared" si="241"/>
        <v>130</v>
      </c>
      <c r="V320" s="248">
        <f t="shared" si="241"/>
        <v>11497</v>
      </c>
      <c r="W320" s="248">
        <f t="shared" si="241"/>
        <v>280560</v>
      </c>
      <c r="X320" s="249">
        <f t="shared" si="241"/>
        <v>268120</v>
      </c>
      <c r="Y320" s="250" t="s">
        <v>8</v>
      </c>
      <c r="Z320" s="251">
        <f t="shared" si="242"/>
        <v>5.5903279116291209</v>
      </c>
      <c r="AA320" s="252">
        <f t="shared" si="243"/>
        <v>24.402887709837348</v>
      </c>
      <c r="AB320" s="195">
        <f t="shared" si="244"/>
        <v>14112.676056338029</v>
      </c>
      <c r="AC320" s="106">
        <f t="shared" si="245"/>
        <v>4.6508899676375401</v>
      </c>
      <c r="AD320" s="19"/>
      <c r="AY320" s="18">
        <v>79.52</v>
      </c>
      <c r="AZ320" s="19">
        <v>9888</v>
      </c>
      <c r="BA320" s="18">
        <v>20</v>
      </c>
      <c r="BB320" s="19">
        <v>1890</v>
      </c>
      <c r="BC320" s="19">
        <v>42160</v>
      </c>
      <c r="BD320" s="17"/>
      <c r="BE320" s="18"/>
      <c r="BF320" s="19"/>
      <c r="BG320" s="18"/>
      <c r="BH320" s="19"/>
      <c r="BI320" s="19"/>
    </row>
    <row r="321" spans="1:61" x14ac:dyDescent="0.25">
      <c r="A321" s="90" t="s">
        <v>34</v>
      </c>
      <c r="B321" s="560"/>
      <c r="C321" s="27">
        <v>19.899999999999999</v>
      </c>
      <c r="D321" s="223">
        <v>2484</v>
      </c>
      <c r="E321" s="16">
        <f t="shared" si="234"/>
        <v>124.82412060301509</v>
      </c>
      <c r="F321" s="17">
        <f t="shared" si="235"/>
        <v>4</v>
      </c>
      <c r="G321" s="18">
        <v>79.599999999999994</v>
      </c>
      <c r="H321" s="19">
        <v>9936</v>
      </c>
      <c r="I321" s="18">
        <v>21</v>
      </c>
      <c r="J321" s="19">
        <v>1857</v>
      </c>
      <c r="K321" s="136">
        <v>41720</v>
      </c>
      <c r="L321" s="136">
        <v>39770</v>
      </c>
      <c r="M321" s="20" t="s">
        <v>8</v>
      </c>
      <c r="N321" s="21">
        <f t="shared" si="236"/>
        <v>5.3505654281098547</v>
      </c>
      <c r="O321" s="22">
        <f t="shared" si="237"/>
        <v>22.466343564889605</v>
      </c>
      <c r="P321" s="245">
        <f t="shared" si="238"/>
        <v>2096.4824120603016</v>
      </c>
      <c r="Q321" s="246">
        <f t="shared" si="239"/>
        <v>0.74758454106280192</v>
      </c>
      <c r="R321" s="225">
        <f t="shared" si="240"/>
        <v>26</v>
      </c>
      <c r="S321" s="247">
        <f t="shared" si="241"/>
        <v>517.4</v>
      </c>
      <c r="T321" s="248">
        <f t="shared" si="241"/>
        <v>64584</v>
      </c>
      <c r="U321" s="247">
        <f t="shared" si="241"/>
        <v>131</v>
      </c>
      <c r="V321" s="248">
        <f t="shared" si="241"/>
        <v>11992</v>
      </c>
      <c r="W321" s="248">
        <f t="shared" si="241"/>
        <v>292720</v>
      </c>
      <c r="X321" s="249">
        <f t="shared" si="241"/>
        <v>279640</v>
      </c>
      <c r="Y321" s="250" t="s">
        <v>8</v>
      </c>
      <c r="Z321" s="251">
        <f t="shared" si="242"/>
        <v>5.3855903935957308</v>
      </c>
      <c r="AA321" s="252">
        <f t="shared" si="243"/>
        <v>24.409606404269514</v>
      </c>
      <c r="AB321" s="195">
        <f t="shared" si="244"/>
        <v>14709.547738693469</v>
      </c>
      <c r="AC321" s="106">
        <f t="shared" si="245"/>
        <v>4.8276972624798713</v>
      </c>
      <c r="AD321" s="19"/>
      <c r="AY321" s="18">
        <v>79.599999999999994</v>
      </c>
      <c r="AZ321" s="19">
        <v>9936</v>
      </c>
      <c r="BA321" s="18">
        <v>21</v>
      </c>
      <c r="BB321" s="19">
        <v>1857</v>
      </c>
      <c r="BC321" s="19">
        <v>41500</v>
      </c>
      <c r="BD321" s="17"/>
      <c r="BE321" s="18"/>
      <c r="BF321" s="19"/>
      <c r="BG321" s="18"/>
      <c r="BH321" s="19"/>
      <c r="BI321" s="19"/>
    </row>
    <row r="322" spans="1:61" x14ac:dyDescent="0.25">
      <c r="A322" s="90" t="s">
        <v>35</v>
      </c>
      <c r="B322" s="560"/>
      <c r="C322" s="27">
        <v>16.489999999999998</v>
      </c>
      <c r="D322" s="223">
        <v>2171</v>
      </c>
      <c r="E322" s="16">
        <f t="shared" si="234"/>
        <v>131.65554881746513</v>
      </c>
      <c r="F322" s="17">
        <f t="shared" si="235"/>
        <v>4</v>
      </c>
      <c r="G322" s="18">
        <v>65.959999999999994</v>
      </c>
      <c r="H322" s="19">
        <v>8684</v>
      </c>
      <c r="I322" s="18">
        <v>17</v>
      </c>
      <c r="J322" s="19">
        <v>1548</v>
      </c>
      <c r="K322" s="136">
        <v>35310</v>
      </c>
      <c r="L322" s="136">
        <v>33660</v>
      </c>
      <c r="M322" s="20" t="s">
        <v>8</v>
      </c>
      <c r="N322" s="21">
        <f t="shared" si="236"/>
        <v>5.6098191214470283</v>
      </c>
      <c r="O322" s="22">
        <f t="shared" si="237"/>
        <v>22.810077519379846</v>
      </c>
      <c r="P322" s="245">
        <f t="shared" si="238"/>
        <v>2141.2977562158885</v>
      </c>
      <c r="Q322" s="246">
        <f t="shared" si="239"/>
        <v>0.7130354675264855</v>
      </c>
      <c r="R322" s="225">
        <f t="shared" si="240"/>
        <v>27</v>
      </c>
      <c r="S322" s="247">
        <f t="shared" si="241"/>
        <v>445.22999999999996</v>
      </c>
      <c r="T322" s="248">
        <f t="shared" si="241"/>
        <v>58617</v>
      </c>
      <c r="U322" s="247">
        <f t="shared" si="241"/>
        <v>112</v>
      </c>
      <c r="V322" s="248">
        <f t="shared" si="241"/>
        <v>9785</v>
      </c>
      <c r="W322" s="248">
        <f t="shared" si="241"/>
        <v>245570</v>
      </c>
      <c r="X322" s="249">
        <f t="shared" si="241"/>
        <v>234800</v>
      </c>
      <c r="Y322" s="250" t="s">
        <v>8</v>
      </c>
      <c r="Z322" s="251">
        <f t="shared" si="242"/>
        <v>5.9904956566172709</v>
      </c>
      <c r="AA322" s="252">
        <f t="shared" si="243"/>
        <v>25.096576392437406</v>
      </c>
      <c r="AB322" s="195">
        <f t="shared" si="244"/>
        <v>14892.055791388722</v>
      </c>
      <c r="AC322" s="106">
        <f t="shared" si="245"/>
        <v>4.5071395670198067</v>
      </c>
      <c r="AD322" s="19"/>
      <c r="AY322" s="18">
        <v>65.959999999999994</v>
      </c>
      <c r="AZ322" s="19">
        <v>8684</v>
      </c>
      <c r="BA322" s="18">
        <v>17</v>
      </c>
      <c r="BB322" s="19">
        <v>1548</v>
      </c>
      <c r="BC322" s="19">
        <v>35120</v>
      </c>
      <c r="BD322" s="17"/>
      <c r="BE322" s="18"/>
      <c r="BF322" s="19"/>
      <c r="BG322" s="18"/>
      <c r="BH322" s="19"/>
      <c r="BI322" s="19"/>
    </row>
    <row r="323" spans="1:61" x14ac:dyDescent="0.25">
      <c r="A323" s="90" t="s">
        <v>36</v>
      </c>
      <c r="B323" s="560"/>
      <c r="C323" s="27">
        <v>19.05</v>
      </c>
      <c r="D323" s="223">
        <v>2489</v>
      </c>
      <c r="E323" s="16">
        <f t="shared" si="234"/>
        <v>130.65616797900262</v>
      </c>
      <c r="F323" s="17">
        <f t="shared" si="235"/>
        <v>4</v>
      </c>
      <c r="G323" s="18">
        <v>76.2</v>
      </c>
      <c r="H323" s="19">
        <v>9956</v>
      </c>
      <c r="I323" s="18">
        <v>20</v>
      </c>
      <c r="J323" s="19">
        <v>1767</v>
      </c>
      <c r="K323" s="136">
        <v>40070</v>
      </c>
      <c r="L323" s="136">
        <v>38200</v>
      </c>
      <c r="M323" s="20" t="s">
        <v>8</v>
      </c>
      <c r="N323" s="21">
        <f t="shared" si="236"/>
        <v>5.634408602150538</v>
      </c>
      <c r="O323" s="22">
        <f t="shared" si="237"/>
        <v>22.676853423882285</v>
      </c>
      <c r="P323" s="245">
        <f t="shared" si="238"/>
        <v>2103.4120734908138</v>
      </c>
      <c r="Q323" s="246">
        <f t="shared" si="239"/>
        <v>0.70992366412213737</v>
      </c>
      <c r="R323" s="225">
        <f t="shared" si="240"/>
        <v>27</v>
      </c>
      <c r="S323" s="247">
        <f t="shared" si="241"/>
        <v>514.35</v>
      </c>
      <c r="T323" s="248">
        <f t="shared" si="241"/>
        <v>67203</v>
      </c>
      <c r="U323" s="247">
        <f t="shared" si="241"/>
        <v>138</v>
      </c>
      <c r="V323" s="248">
        <f t="shared" si="241"/>
        <v>11773</v>
      </c>
      <c r="W323" s="248">
        <f t="shared" si="241"/>
        <v>292040</v>
      </c>
      <c r="X323" s="249">
        <f t="shared" si="241"/>
        <v>279190</v>
      </c>
      <c r="Y323" s="250" t="s">
        <v>8</v>
      </c>
      <c r="Z323" s="251">
        <f t="shared" si="242"/>
        <v>5.7082306973583625</v>
      </c>
      <c r="AA323" s="252">
        <f t="shared" si="243"/>
        <v>24.80591183215833</v>
      </c>
      <c r="AB323" s="195">
        <f t="shared" si="244"/>
        <v>15330.18372703412</v>
      </c>
      <c r="AC323" s="106">
        <f t="shared" si="245"/>
        <v>4.7300120530333469</v>
      </c>
      <c r="AD323" s="19"/>
      <c r="AY323" s="18">
        <v>76.2</v>
      </c>
      <c r="AZ323" s="19">
        <v>9956</v>
      </c>
      <c r="BA323" s="18">
        <v>20</v>
      </c>
      <c r="BB323" s="19">
        <v>1767</v>
      </c>
      <c r="BC323" s="19">
        <v>39860</v>
      </c>
      <c r="BD323" s="17"/>
      <c r="BE323" s="18"/>
      <c r="BF323" s="19"/>
      <c r="BG323" s="18"/>
      <c r="BH323" s="19"/>
      <c r="BI323" s="19"/>
    </row>
    <row r="324" spans="1:61" x14ac:dyDescent="0.25">
      <c r="A324" s="90" t="s">
        <v>37</v>
      </c>
      <c r="B324" s="560"/>
      <c r="C324" s="27">
        <v>20.239999999999998</v>
      </c>
      <c r="D324" s="223">
        <v>2519</v>
      </c>
      <c r="E324" s="16">
        <f t="shared" si="234"/>
        <v>124.45652173913045</v>
      </c>
      <c r="F324" s="17">
        <f t="shared" si="235"/>
        <v>4</v>
      </c>
      <c r="G324" s="18">
        <v>80.959999999999994</v>
      </c>
      <c r="H324" s="19">
        <v>10076</v>
      </c>
      <c r="I324" s="18">
        <v>19</v>
      </c>
      <c r="J324" s="19">
        <v>1512</v>
      </c>
      <c r="K324" s="136">
        <v>34200</v>
      </c>
      <c r="L324" s="136">
        <v>32610</v>
      </c>
      <c r="M324" s="20" t="s">
        <v>8</v>
      </c>
      <c r="N324" s="21">
        <f t="shared" si="236"/>
        <v>6.6640211640211637</v>
      </c>
      <c r="O324" s="22">
        <f t="shared" si="237"/>
        <v>22.61904761904762</v>
      </c>
      <c r="P324" s="245">
        <f t="shared" si="238"/>
        <v>1689.723320158103</v>
      </c>
      <c r="Q324" s="246">
        <f t="shared" si="239"/>
        <v>0.60023818975784038</v>
      </c>
      <c r="R324" s="225">
        <f t="shared" si="240"/>
        <v>27.000000000000004</v>
      </c>
      <c r="S324" s="247">
        <f t="shared" si="241"/>
        <v>546.48</v>
      </c>
      <c r="T324" s="248">
        <f t="shared" si="241"/>
        <v>68013</v>
      </c>
      <c r="U324" s="247">
        <f t="shared" si="241"/>
        <v>144</v>
      </c>
      <c r="V324" s="248">
        <f t="shared" si="241"/>
        <v>10835</v>
      </c>
      <c r="W324" s="248">
        <f t="shared" si="241"/>
        <v>266080</v>
      </c>
      <c r="X324" s="249">
        <f t="shared" si="241"/>
        <v>254370</v>
      </c>
      <c r="Y324" s="250" t="s">
        <v>8</v>
      </c>
      <c r="Z324" s="251">
        <f t="shared" si="242"/>
        <v>6.2771573604060915</v>
      </c>
      <c r="AA324" s="252">
        <f t="shared" si="243"/>
        <v>24.55745269958468</v>
      </c>
      <c r="AB324" s="195">
        <f t="shared" si="244"/>
        <v>13146.245059288538</v>
      </c>
      <c r="AC324" s="106">
        <f t="shared" si="245"/>
        <v>4.3013100436681224</v>
      </c>
      <c r="AD324" s="19"/>
      <c r="AY324" s="18">
        <v>80.959999999999994</v>
      </c>
      <c r="AZ324" s="19">
        <v>10076</v>
      </c>
      <c r="BA324" s="18">
        <v>19</v>
      </c>
      <c r="BB324" s="19">
        <v>1512</v>
      </c>
      <c r="BC324" s="19">
        <v>34020</v>
      </c>
      <c r="BD324" s="17"/>
      <c r="BE324" s="18"/>
      <c r="BF324" s="19"/>
      <c r="BG324" s="18"/>
      <c r="BH324" s="19"/>
      <c r="BI324" s="19"/>
    </row>
    <row r="325" spans="1:61" x14ac:dyDescent="0.25">
      <c r="A325" s="90" t="s">
        <v>18</v>
      </c>
      <c r="B325" s="560"/>
      <c r="C325" s="27">
        <v>15.47</v>
      </c>
      <c r="D325" s="223">
        <v>1640</v>
      </c>
      <c r="E325" s="16">
        <f t="shared" si="234"/>
        <v>106.01163542340012</v>
      </c>
      <c r="F325" s="17">
        <f t="shared" si="235"/>
        <v>4</v>
      </c>
      <c r="G325" s="18">
        <v>61.88</v>
      </c>
      <c r="H325" s="19">
        <v>6560</v>
      </c>
      <c r="I325" s="18">
        <v>14</v>
      </c>
      <c r="J325" s="19">
        <v>1063</v>
      </c>
      <c r="K325" s="136">
        <v>22670</v>
      </c>
      <c r="L325" s="136">
        <v>21610</v>
      </c>
      <c r="M325" s="20" t="s">
        <v>8</v>
      </c>
      <c r="N325" s="21">
        <f t="shared" si="236"/>
        <v>6.1712135465663218</v>
      </c>
      <c r="O325" s="22">
        <f t="shared" si="237"/>
        <v>21.326434619002821</v>
      </c>
      <c r="P325" s="245">
        <f t="shared" si="238"/>
        <v>1465.4169360051712</v>
      </c>
      <c r="Q325" s="246">
        <f t="shared" si="239"/>
        <v>0.64817073170731709</v>
      </c>
      <c r="R325" s="225">
        <f t="shared" si="240"/>
        <v>26.323206205559149</v>
      </c>
      <c r="S325" s="247">
        <f t="shared" si="241"/>
        <v>407.22</v>
      </c>
      <c r="T325" s="248">
        <f t="shared" si="241"/>
        <v>43170</v>
      </c>
      <c r="U325" s="247">
        <f t="shared" si="241"/>
        <v>107</v>
      </c>
      <c r="V325" s="248">
        <f t="shared" si="241"/>
        <v>7513</v>
      </c>
      <c r="W325" s="248">
        <f t="shared" si="241"/>
        <v>175730</v>
      </c>
      <c r="X325" s="249">
        <f t="shared" si="241"/>
        <v>168040</v>
      </c>
      <c r="Y325" s="250" t="s">
        <v>8</v>
      </c>
      <c r="Z325" s="251">
        <f t="shared" si="242"/>
        <v>5.7460401969918804</v>
      </c>
      <c r="AA325" s="252">
        <f t="shared" si="243"/>
        <v>23.390123785438572</v>
      </c>
      <c r="AB325" s="195">
        <f t="shared" si="244"/>
        <v>11359.405300581771</v>
      </c>
      <c r="AC325" s="106">
        <f t="shared" si="245"/>
        <v>4.5810975609756097</v>
      </c>
      <c r="AD325" s="19"/>
      <c r="AY325" s="18">
        <v>61.88</v>
      </c>
      <c r="AZ325" s="19">
        <v>6560</v>
      </c>
      <c r="BA325" s="18">
        <v>14</v>
      </c>
      <c r="BB325" s="19">
        <v>1063</v>
      </c>
      <c r="BC325" s="19">
        <v>22550</v>
      </c>
      <c r="BD325" s="17"/>
      <c r="BE325" s="18"/>
      <c r="BF325" s="19"/>
      <c r="BG325" s="18"/>
      <c r="BH325" s="19"/>
      <c r="BI325" s="19"/>
    </row>
    <row r="326" spans="1:61" x14ac:dyDescent="0.25">
      <c r="A326" s="90" t="s">
        <v>38</v>
      </c>
      <c r="B326" s="560"/>
      <c r="C326" s="27">
        <v>20.6</v>
      </c>
      <c r="D326" s="223">
        <v>2626</v>
      </c>
      <c r="E326" s="16">
        <f t="shared" si="234"/>
        <v>127.47572815533979</v>
      </c>
      <c r="F326" s="17">
        <f t="shared" si="235"/>
        <v>4</v>
      </c>
      <c r="G326" s="18">
        <v>82.4</v>
      </c>
      <c r="H326" s="19">
        <v>10504</v>
      </c>
      <c r="I326" s="18">
        <v>18</v>
      </c>
      <c r="J326" s="19">
        <v>2010</v>
      </c>
      <c r="K326" s="136">
        <v>45530</v>
      </c>
      <c r="L326" s="136">
        <v>43410</v>
      </c>
      <c r="M326" s="20" t="s">
        <v>8</v>
      </c>
      <c r="N326" s="21">
        <f t="shared" si="236"/>
        <v>5.2258706467661691</v>
      </c>
      <c r="O326" s="22">
        <f t="shared" si="237"/>
        <v>22.651741293532339</v>
      </c>
      <c r="P326" s="245">
        <f t="shared" si="238"/>
        <v>2210.1941747572814</v>
      </c>
      <c r="Q326" s="246">
        <f t="shared" si="239"/>
        <v>0.76542269611576541</v>
      </c>
      <c r="R326" s="225">
        <f t="shared" si="240"/>
        <v>27.414563106796116</v>
      </c>
      <c r="S326" s="247">
        <f t="shared" si="241"/>
        <v>564.74</v>
      </c>
      <c r="T326" s="248">
        <f t="shared" si="241"/>
        <v>71973</v>
      </c>
      <c r="U326" s="247">
        <f t="shared" si="241"/>
        <v>125</v>
      </c>
      <c r="V326" s="248">
        <f t="shared" si="241"/>
        <v>13057</v>
      </c>
      <c r="W326" s="248">
        <f t="shared" si="241"/>
        <v>320890</v>
      </c>
      <c r="X326" s="249">
        <f t="shared" si="241"/>
        <v>306760</v>
      </c>
      <c r="Y326" s="250" t="s">
        <v>8</v>
      </c>
      <c r="Z326" s="251">
        <f t="shared" si="242"/>
        <v>5.5122156697556868</v>
      </c>
      <c r="AA326" s="252">
        <f t="shared" si="243"/>
        <v>24.576089453932756</v>
      </c>
      <c r="AB326" s="195">
        <f t="shared" si="244"/>
        <v>15577.184466019417</v>
      </c>
      <c r="AC326" s="106">
        <f t="shared" si="245"/>
        <v>4.9722010662604719</v>
      </c>
      <c r="AD326" s="19"/>
      <c r="AY326" s="18">
        <v>82.4</v>
      </c>
      <c r="AZ326" s="19">
        <v>10504</v>
      </c>
      <c r="BA326" s="18">
        <v>18</v>
      </c>
      <c r="BB326" s="19">
        <v>2010</v>
      </c>
      <c r="BC326" s="19">
        <v>45290</v>
      </c>
      <c r="BD326" s="17"/>
      <c r="BE326" s="18"/>
      <c r="BF326" s="19"/>
      <c r="BG326" s="18"/>
      <c r="BH326" s="19"/>
      <c r="BI326" s="19"/>
    </row>
    <row r="327" spans="1:61" x14ac:dyDescent="0.25">
      <c r="A327" s="90" t="s">
        <v>39</v>
      </c>
      <c r="B327" s="560"/>
      <c r="C327" s="27">
        <v>17.48</v>
      </c>
      <c r="D327" s="223">
        <v>2303</v>
      </c>
      <c r="E327" s="16">
        <f t="shared" si="234"/>
        <v>131.75057208237985</v>
      </c>
      <c r="F327" s="17">
        <f t="shared" si="235"/>
        <v>4</v>
      </c>
      <c r="G327" s="18">
        <v>69.92</v>
      </c>
      <c r="H327" s="19">
        <v>9212</v>
      </c>
      <c r="I327" s="18">
        <v>16</v>
      </c>
      <c r="J327" s="19">
        <v>1414</v>
      </c>
      <c r="K327" s="136">
        <v>32100</v>
      </c>
      <c r="L327" s="136">
        <v>30600</v>
      </c>
      <c r="M327" s="20" t="s">
        <v>8</v>
      </c>
      <c r="N327" s="21">
        <f t="shared" si="236"/>
        <v>6.5148514851485144</v>
      </c>
      <c r="O327" s="22">
        <f t="shared" si="237"/>
        <v>22.701555869872703</v>
      </c>
      <c r="P327" s="245">
        <f t="shared" si="238"/>
        <v>1836.3844393592676</v>
      </c>
      <c r="Q327" s="246">
        <f t="shared" si="239"/>
        <v>0.61398176291793316</v>
      </c>
      <c r="R327" s="225">
        <f t="shared" si="240"/>
        <v>27.011441647597255</v>
      </c>
      <c r="S327" s="247">
        <f t="shared" si="241"/>
        <v>472.16</v>
      </c>
      <c r="T327" s="248">
        <f t="shared" si="241"/>
        <v>62181</v>
      </c>
      <c r="U327" s="247">
        <f t="shared" si="241"/>
        <v>128</v>
      </c>
      <c r="V327" s="248">
        <f t="shared" si="241"/>
        <v>10239</v>
      </c>
      <c r="W327" s="248">
        <f t="shared" si="241"/>
        <v>252310</v>
      </c>
      <c r="X327" s="249">
        <f t="shared" si="241"/>
        <v>241270</v>
      </c>
      <c r="Y327" s="250" t="s">
        <v>8</v>
      </c>
      <c r="Z327" s="251">
        <f t="shared" si="242"/>
        <v>6.0729563433929092</v>
      </c>
      <c r="AA327" s="252">
        <f t="shared" si="243"/>
        <v>24.642054888172673</v>
      </c>
      <c r="AB327" s="195">
        <f t="shared" si="244"/>
        <v>14434.210526315788</v>
      </c>
      <c r="AC327" s="106">
        <f t="shared" si="245"/>
        <v>4.4459400781589231</v>
      </c>
      <c r="AD327" s="19"/>
      <c r="AY327" s="18">
        <v>69.92</v>
      </c>
      <c r="AZ327" s="19">
        <v>9212</v>
      </c>
      <c r="BA327" s="18">
        <v>16</v>
      </c>
      <c r="BB327" s="19">
        <v>1414</v>
      </c>
      <c r="BC327" s="19">
        <v>31930</v>
      </c>
      <c r="BD327" s="17"/>
      <c r="BE327" s="18"/>
      <c r="BF327" s="19"/>
      <c r="BG327" s="18"/>
      <c r="BH327" s="19"/>
      <c r="BI327" s="19"/>
    </row>
    <row r="328" spans="1:61" x14ac:dyDescent="0.25">
      <c r="A328" s="90" t="s">
        <v>40</v>
      </c>
      <c r="B328" s="560"/>
      <c r="C328" s="27">
        <v>12.81</v>
      </c>
      <c r="D328" s="223">
        <v>1641</v>
      </c>
      <c r="E328" s="16">
        <f t="shared" si="234"/>
        <v>128.10304449648712</v>
      </c>
      <c r="F328" s="17">
        <f t="shared" si="235"/>
        <v>4</v>
      </c>
      <c r="G328" s="18">
        <v>51.24</v>
      </c>
      <c r="H328" s="19">
        <v>6564</v>
      </c>
      <c r="I328" s="18">
        <v>9</v>
      </c>
      <c r="J328" s="19">
        <v>875</v>
      </c>
      <c r="K328" s="136">
        <v>18550</v>
      </c>
      <c r="L328" s="136">
        <v>17690</v>
      </c>
      <c r="M328" s="20" t="s">
        <v>8</v>
      </c>
      <c r="N328" s="21">
        <f t="shared" si="236"/>
        <v>7.5017142857142858</v>
      </c>
      <c r="O328" s="22">
        <f t="shared" si="237"/>
        <v>21.2</v>
      </c>
      <c r="P328" s="245">
        <f t="shared" si="238"/>
        <v>1448.0874316939889</v>
      </c>
      <c r="Q328" s="246">
        <f t="shared" si="239"/>
        <v>0.53321145642900669</v>
      </c>
      <c r="R328" s="225">
        <f t="shared" si="240"/>
        <v>26.531615925058546</v>
      </c>
      <c r="S328" s="247">
        <f t="shared" si="241"/>
        <v>339.87</v>
      </c>
      <c r="T328" s="248">
        <f t="shared" si="241"/>
        <v>43535</v>
      </c>
      <c r="U328" s="247">
        <f t="shared" si="241"/>
        <v>67</v>
      </c>
      <c r="V328" s="248">
        <f t="shared" si="241"/>
        <v>6473</v>
      </c>
      <c r="W328" s="248">
        <f t="shared" si="241"/>
        <v>148490</v>
      </c>
      <c r="X328" s="249">
        <f t="shared" si="241"/>
        <v>142020</v>
      </c>
      <c r="Y328" s="250" t="s">
        <v>8</v>
      </c>
      <c r="Z328" s="251">
        <f t="shared" si="242"/>
        <v>6.725629538081261</v>
      </c>
      <c r="AA328" s="252">
        <f t="shared" si="243"/>
        <v>22.939904217518926</v>
      </c>
      <c r="AB328" s="195">
        <f t="shared" si="244"/>
        <v>11591.725214676035</v>
      </c>
      <c r="AC328" s="106">
        <f t="shared" si="245"/>
        <v>3.9445460085313835</v>
      </c>
      <c r="AD328" s="19"/>
      <c r="AY328" s="18">
        <v>51.24</v>
      </c>
      <c r="AZ328" s="19">
        <v>6564</v>
      </c>
      <c r="BA328" s="18">
        <v>10</v>
      </c>
      <c r="BB328" s="19">
        <v>875</v>
      </c>
      <c r="BC328" s="19">
        <v>18450</v>
      </c>
      <c r="BD328" s="17"/>
      <c r="BE328" s="18"/>
      <c r="BF328" s="19"/>
      <c r="BG328" s="18"/>
      <c r="BH328" s="19"/>
      <c r="BI328" s="19"/>
    </row>
    <row r="329" spans="1:61" x14ac:dyDescent="0.25">
      <c r="A329" s="91" t="s">
        <v>41</v>
      </c>
      <c r="B329" s="561"/>
      <c r="C329" s="54">
        <v>2.2200000000000002</v>
      </c>
      <c r="D329" s="306">
        <v>277</v>
      </c>
      <c r="E329" s="11">
        <f t="shared" si="234"/>
        <v>124.77477477477477</v>
      </c>
      <c r="F329" s="7">
        <f t="shared" si="235"/>
        <v>4</v>
      </c>
      <c r="G329" s="6">
        <v>8.8800000000000008</v>
      </c>
      <c r="H329" s="5">
        <v>1108</v>
      </c>
      <c r="I329" s="6">
        <v>4</v>
      </c>
      <c r="J329" s="5">
        <v>226</v>
      </c>
      <c r="K329" s="137">
        <v>4850</v>
      </c>
      <c r="L329" s="137">
        <v>4620</v>
      </c>
      <c r="M329" s="131" t="s">
        <v>8</v>
      </c>
      <c r="N329" s="60">
        <f t="shared" si="236"/>
        <v>4.9026548672566372</v>
      </c>
      <c r="O329" s="61">
        <f t="shared" si="237"/>
        <v>21.460176991150444</v>
      </c>
      <c r="P329" s="311">
        <f t="shared" si="238"/>
        <v>2184.6846846846843</v>
      </c>
      <c r="Q329" s="355">
        <f t="shared" si="239"/>
        <v>0.81588447653429608</v>
      </c>
      <c r="R329" s="225">
        <f t="shared" si="240"/>
        <v>27</v>
      </c>
      <c r="S329" s="247">
        <f t="shared" ref="S329:X344" si="246">G329+S278</f>
        <v>59.940000000000005</v>
      </c>
      <c r="T329" s="248">
        <f t="shared" si="246"/>
        <v>7479</v>
      </c>
      <c r="U329" s="247">
        <f t="shared" si="246"/>
        <v>28</v>
      </c>
      <c r="V329" s="248">
        <f t="shared" si="246"/>
        <v>1470</v>
      </c>
      <c r="W329" s="248">
        <f t="shared" si="246"/>
        <v>35880</v>
      </c>
      <c r="X329" s="249">
        <f t="shared" si="246"/>
        <v>34300</v>
      </c>
      <c r="Y329" s="308" t="s">
        <v>8</v>
      </c>
      <c r="Z329" s="251">
        <f t="shared" si="242"/>
        <v>5.0877551020408163</v>
      </c>
      <c r="AA329" s="252">
        <f t="shared" si="243"/>
        <v>24.408163265306122</v>
      </c>
      <c r="AB329" s="202">
        <f t="shared" si="244"/>
        <v>16162.162162162162</v>
      </c>
      <c r="AC329" s="106">
        <f t="shared" si="245"/>
        <v>5.3068592057761732</v>
      </c>
      <c r="AD329" s="5"/>
      <c r="AY329" s="6">
        <v>8.8800000000000008</v>
      </c>
      <c r="AZ329" s="5">
        <v>1108</v>
      </c>
      <c r="BA329" s="6">
        <v>4</v>
      </c>
      <c r="BB329" s="5">
        <v>226</v>
      </c>
      <c r="BC329" s="5">
        <v>4820</v>
      </c>
      <c r="BD329" s="7"/>
      <c r="BE329" s="6"/>
      <c r="BF329" s="5"/>
      <c r="BG329" s="6"/>
      <c r="BH329" s="5"/>
      <c r="BI329" s="5"/>
    </row>
    <row r="330" spans="1:61" x14ac:dyDescent="0.25">
      <c r="A330" s="92" t="s">
        <v>24</v>
      </c>
      <c r="B330" s="44"/>
      <c r="C330" s="45">
        <f t="shared" ref="C330:D330" si="247">SUM(C313:C329)</f>
        <v>285.72000000000003</v>
      </c>
      <c r="D330" s="313">
        <f t="shared" si="247"/>
        <v>35846</v>
      </c>
      <c r="E330" s="130">
        <f t="shared" si="234"/>
        <v>125.45849083018338</v>
      </c>
      <c r="F330" s="73"/>
      <c r="G330" s="45">
        <f t="shared" ref="G330:L330" si="248">SUM(G313:G329)</f>
        <v>1142.8800000000001</v>
      </c>
      <c r="H330" s="46">
        <f t="shared" si="248"/>
        <v>143384</v>
      </c>
      <c r="I330" s="45">
        <f t="shared" si="248"/>
        <v>276</v>
      </c>
      <c r="J330" s="46">
        <f t="shared" si="248"/>
        <v>24079</v>
      </c>
      <c r="K330" s="46">
        <f t="shared" ref="K330" si="249">SUM(K313:K329)</f>
        <v>538000</v>
      </c>
      <c r="L330" s="46">
        <f t="shared" si="248"/>
        <v>512890</v>
      </c>
      <c r="M330" s="74" t="s">
        <v>8</v>
      </c>
      <c r="N330" s="75">
        <f t="shared" si="236"/>
        <v>5.9547323393828648</v>
      </c>
      <c r="O330" s="76">
        <f t="shared" si="237"/>
        <v>22.343120561485112</v>
      </c>
      <c r="P330" s="319">
        <f t="shared" si="238"/>
        <v>1882.9623407531847</v>
      </c>
      <c r="Q330" s="332">
        <f>J330/D330</f>
        <v>0.67173464263795124</v>
      </c>
      <c r="R330" s="315"/>
      <c r="S330" s="312">
        <f t="shared" ref="S330:W330" si="250">SUM(S313:S329)</f>
        <v>7590.5699999999988</v>
      </c>
      <c r="T330" s="313">
        <f t="shared" si="250"/>
        <v>952324</v>
      </c>
      <c r="U330" s="312">
        <f t="shared" si="250"/>
        <v>1935</v>
      </c>
      <c r="V330" s="313">
        <f t="shared" si="250"/>
        <v>159541</v>
      </c>
      <c r="W330" s="313">
        <f t="shared" si="250"/>
        <v>3864030</v>
      </c>
      <c r="X330" s="249">
        <f t="shared" si="246"/>
        <v>3693510</v>
      </c>
      <c r="Y330" s="358" t="s">
        <v>8</v>
      </c>
      <c r="Z330" s="317">
        <f t="shared" si="242"/>
        <v>5.969148996182799</v>
      </c>
      <c r="AA330" s="318">
        <f t="shared" si="243"/>
        <v>24.219667671632997</v>
      </c>
      <c r="AB330" s="333">
        <f t="shared" si="244"/>
        <v>13523.834523309533</v>
      </c>
      <c r="AC330" s="107">
        <f>V330/D330</f>
        <v>4.4507336941360265</v>
      </c>
      <c r="AD330" s="46"/>
      <c r="AY330" s="45">
        <f t="shared" ref="AY330:BC330" si="251">SUM(AY313:AY329)</f>
        <v>866.3599999999999</v>
      </c>
      <c r="AZ330" s="46">
        <f t="shared" si="251"/>
        <v>108760</v>
      </c>
      <c r="BA330" s="45">
        <f t="shared" si="251"/>
        <v>209</v>
      </c>
      <c r="BB330" s="46">
        <f t="shared" si="251"/>
        <v>18617</v>
      </c>
      <c r="BC330" s="46">
        <f t="shared" si="251"/>
        <v>535150</v>
      </c>
      <c r="BD330" s="73"/>
      <c r="BE330" s="45"/>
      <c r="BF330" s="46"/>
      <c r="BG330" s="45"/>
      <c r="BH330" s="46"/>
      <c r="BI330" s="46"/>
    </row>
    <row r="331" spans="1:61" x14ac:dyDescent="0.25">
      <c r="A331" s="90" t="s">
        <v>42</v>
      </c>
      <c r="B331" s="562">
        <v>1998</v>
      </c>
      <c r="C331" s="27">
        <v>19.739999999999998</v>
      </c>
      <c r="D331" s="223">
        <v>2490</v>
      </c>
      <c r="E331" s="16">
        <f t="shared" si="234"/>
        <v>126.13981762917935</v>
      </c>
      <c r="F331" s="17">
        <f t="shared" ref="F331:F341" si="252">G331/C331</f>
        <v>4</v>
      </c>
      <c r="G331" s="18">
        <v>78.959999999999994</v>
      </c>
      <c r="H331" s="19">
        <v>9960</v>
      </c>
      <c r="I331" s="18">
        <v>19</v>
      </c>
      <c r="J331" s="19">
        <v>1718</v>
      </c>
      <c r="K331" s="136">
        <v>38570</v>
      </c>
      <c r="L331" s="136">
        <v>36770</v>
      </c>
      <c r="M331" s="20" t="s">
        <v>8</v>
      </c>
      <c r="N331" s="21">
        <f t="shared" si="236"/>
        <v>5.79743888242142</v>
      </c>
      <c r="O331" s="22">
        <f t="shared" si="237"/>
        <v>22.450523864959255</v>
      </c>
      <c r="P331" s="245">
        <f t="shared" si="238"/>
        <v>1953.9007092198583</v>
      </c>
      <c r="Q331" s="246">
        <f t="shared" ref="Q331:Q341" si="253">J331/D331</f>
        <v>0.68995983935742977</v>
      </c>
      <c r="R331" s="225">
        <f t="shared" ref="R331:R341" si="254">S331/C331</f>
        <v>26.000000000000004</v>
      </c>
      <c r="S331" s="247">
        <f t="shared" ref="S331:W341" si="255">G331+S280</f>
        <v>513.24</v>
      </c>
      <c r="T331" s="248">
        <f t="shared" si="255"/>
        <v>64740</v>
      </c>
      <c r="U331" s="247">
        <f t="shared" si="255"/>
        <v>127</v>
      </c>
      <c r="V331" s="248">
        <f t="shared" si="255"/>
        <v>11563</v>
      </c>
      <c r="W331" s="248">
        <f t="shared" si="255"/>
        <v>283190</v>
      </c>
      <c r="X331" s="249">
        <f t="shared" si="246"/>
        <v>270610</v>
      </c>
      <c r="Y331" s="308" t="s">
        <v>8</v>
      </c>
      <c r="Z331" s="251">
        <f t="shared" si="242"/>
        <v>5.5988930208423415</v>
      </c>
      <c r="AA331" s="252">
        <f t="shared" si="243"/>
        <v>24.491049035717374</v>
      </c>
      <c r="AB331" s="195">
        <f t="shared" si="244"/>
        <v>14345.99797365755</v>
      </c>
      <c r="AC331" s="106">
        <f t="shared" ref="AC331:AC341" si="256">V331/D331</f>
        <v>4.6437751004016068</v>
      </c>
      <c r="AD331" s="19"/>
      <c r="AY331" s="18">
        <v>78.959999999999994</v>
      </c>
      <c r="AZ331" s="19">
        <v>9960</v>
      </c>
      <c r="BA331" s="18">
        <v>19</v>
      </c>
      <c r="BB331" s="19">
        <v>1718</v>
      </c>
      <c r="BC331" s="19">
        <v>38370</v>
      </c>
      <c r="BD331" s="17"/>
      <c r="BE331" s="18"/>
      <c r="BF331" s="19"/>
      <c r="BG331" s="18"/>
      <c r="BH331" s="19"/>
      <c r="BI331" s="19"/>
    </row>
    <row r="332" spans="1:61" x14ac:dyDescent="0.25">
      <c r="A332" s="89" t="s">
        <v>43</v>
      </c>
      <c r="B332" s="563"/>
      <c r="C332" s="78">
        <v>22.16</v>
      </c>
      <c r="D332" s="229">
        <v>2704</v>
      </c>
      <c r="E332" s="63">
        <f t="shared" si="234"/>
        <v>122.02166064981949</v>
      </c>
      <c r="F332" s="64">
        <f t="shared" si="252"/>
        <v>4</v>
      </c>
      <c r="G332" s="65">
        <v>88.64</v>
      </c>
      <c r="H332" s="66">
        <v>10816</v>
      </c>
      <c r="I332" s="65">
        <v>20</v>
      </c>
      <c r="J332" s="66">
        <v>2034</v>
      </c>
      <c r="K332" s="135">
        <v>44920</v>
      </c>
      <c r="L332" s="135">
        <v>42820</v>
      </c>
      <c r="M332" s="67" t="s">
        <v>8</v>
      </c>
      <c r="N332" s="68">
        <f t="shared" si="236"/>
        <v>5.3176007866273354</v>
      </c>
      <c r="O332" s="69">
        <f t="shared" si="237"/>
        <v>22.08456243854474</v>
      </c>
      <c r="P332" s="287">
        <f t="shared" si="238"/>
        <v>2027.0758122743682</v>
      </c>
      <c r="Q332" s="246">
        <f t="shared" si="253"/>
        <v>0.75221893491124259</v>
      </c>
      <c r="R332" s="231">
        <f t="shared" si="254"/>
        <v>26</v>
      </c>
      <c r="S332" s="335">
        <f t="shared" si="255"/>
        <v>576.16</v>
      </c>
      <c r="T332" s="249">
        <f t="shared" si="255"/>
        <v>70304</v>
      </c>
      <c r="U332" s="335">
        <f t="shared" si="255"/>
        <v>140</v>
      </c>
      <c r="V332" s="249">
        <f t="shared" si="255"/>
        <v>12759</v>
      </c>
      <c r="W332" s="249">
        <f t="shared" si="255"/>
        <v>296740</v>
      </c>
      <c r="X332" s="249">
        <f t="shared" si="246"/>
        <v>283820</v>
      </c>
      <c r="Y332" s="320" t="s">
        <v>8</v>
      </c>
      <c r="Z332" s="251">
        <f t="shared" si="242"/>
        <v>5.5101496982522145</v>
      </c>
      <c r="AA332" s="252">
        <f t="shared" si="243"/>
        <v>23.257308566502076</v>
      </c>
      <c r="AB332" s="195">
        <f t="shared" si="244"/>
        <v>13390.794223826715</v>
      </c>
      <c r="AC332" s="106">
        <f t="shared" si="256"/>
        <v>4.7185650887573969</v>
      </c>
      <c r="AD332" s="66"/>
      <c r="AY332" s="65">
        <v>88.64</v>
      </c>
      <c r="AZ332" s="66">
        <v>10816</v>
      </c>
      <c r="BA332" s="65">
        <v>20</v>
      </c>
      <c r="BB332" s="66">
        <v>2034</v>
      </c>
      <c r="BC332" s="66">
        <v>44680</v>
      </c>
      <c r="BD332" s="64"/>
      <c r="BE332" s="65"/>
      <c r="BF332" s="66"/>
      <c r="BG332" s="65"/>
      <c r="BH332" s="66"/>
      <c r="BI332" s="66"/>
    </row>
    <row r="333" spans="1:61" x14ac:dyDescent="0.25">
      <c r="A333" s="90" t="s">
        <v>44</v>
      </c>
      <c r="B333" s="563"/>
      <c r="C333" s="27">
        <v>13.09</v>
      </c>
      <c r="D333" s="223">
        <v>1517</v>
      </c>
      <c r="E333" s="16">
        <f t="shared" si="234"/>
        <v>115.88999236058059</v>
      </c>
      <c r="F333" s="17">
        <f t="shared" si="252"/>
        <v>4</v>
      </c>
      <c r="G333" s="18">
        <v>52.36</v>
      </c>
      <c r="H333" s="19">
        <v>6068</v>
      </c>
      <c r="I333" s="18">
        <v>13</v>
      </c>
      <c r="J333" s="19">
        <v>1082</v>
      </c>
      <c r="K333" s="136">
        <v>23870</v>
      </c>
      <c r="L333" s="136">
        <v>22760</v>
      </c>
      <c r="M333" s="20" t="s">
        <v>8</v>
      </c>
      <c r="N333" s="21">
        <f t="shared" si="236"/>
        <v>5.6081330868761556</v>
      </c>
      <c r="O333" s="22">
        <f t="shared" si="237"/>
        <v>22.060998151571166</v>
      </c>
      <c r="P333" s="245">
        <f t="shared" si="238"/>
        <v>1823.5294117647059</v>
      </c>
      <c r="Q333" s="246">
        <f t="shared" si="253"/>
        <v>0.71324983520105467</v>
      </c>
      <c r="R333" s="225">
        <f t="shared" si="254"/>
        <v>26.000000000000004</v>
      </c>
      <c r="S333" s="247">
        <f t="shared" si="255"/>
        <v>340.34000000000003</v>
      </c>
      <c r="T333" s="248">
        <f t="shared" si="255"/>
        <v>39442</v>
      </c>
      <c r="U333" s="247">
        <f t="shared" si="255"/>
        <v>89</v>
      </c>
      <c r="V333" s="248">
        <f t="shared" si="255"/>
        <v>7780</v>
      </c>
      <c r="W333" s="248">
        <f t="shared" si="255"/>
        <v>180030</v>
      </c>
      <c r="X333" s="249">
        <f t="shared" si="246"/>
        <v>172060</v>
      </c>
      <c r="Y333" s="250" t="s">
        <v>8</v>
      </c>
      <c r="Z333" s="251">
        <f t="shared" si="242"/>
        <v>5.0696658097686376</v>
      </c>
      <c r="AA333" s="252">
        <f t="shared" si="243"/>
        <v>23.140102827763496</v>
      </c>
      <c r="AB333" s="195">
        <f t="shared" si="244"/>
        <v>13753.246753246753</v>
      </c>
      <c r="AC333" s="106">
        <f t="shared" si="256"/>
        <v>5.1285431773236647</v>
      </c>
      <c r="AD333" s="19"/>
      <c r="AY333" s="18">
        <v>52.36</v>
      </c>
      <c r="AZ333" s="19">
        <v>6068</v>
      </c>
      <c r="BA333" s="18">
        <v>13</v>
      </c>
      <c r="BB333" s="19">
        <v>1082</v>
      </c>
      <c r="BC333" s="19">
        <v>23740</v>
      </c>
      <c r="BD333" s="17"/>
      <c r="BE333" s="18"/>
      <c r="BF333" s="19"/>
      <c r="BG333" s="18"/>
      <c r="BH333" s="19"/>
      <c r="BI333" s="19"/>
    </row>
    <row r="334" spans="1:61" x14ac:dyDescent="0.25">
      <c r="A334" s="90" t="s">
        <v>45</v>
      </c>
      <c r="B334" s="563"/>
      <c r="C334" s="27">
        <v>16.28</v>
      </c>
      <c r="D334" s="223">
        <v>1976</v>
      </c>
      <c r="E334" s="16">
        <f t="shared" si="234"/>
        <v>121.37592137592137</v>
      </c>
      <c r="F334" s="17">
        <f t="shared" si="252"/>
        <v>4</v>
      </c>
      <c r="G334" s="18">
        <v>65.12</v>
      </c>
      <c r="H334" s="19">
        <v>7904</v>
      </c>
      <c r="I334" s="18">
        <v>16</v>
      </c>
      <c r="J334" s="19">
        <v>1245</v>
      </c>
      <c r="K334" s="136">
        <v>27230</v>
      </c>
      <c r="L334" s="136">
        <v>25960</v>
      </c>
      <c r="M334" s="20" t="s">
        <v>8</v>
      </c>
      <c r="N334" s="21">
        <f t="shared" si="236"/>
        <v>6.3485943775100404</v>
      </c>
      <c r="O334" s="22">
        <f t="shared" si="237"/>
        <v>21.871485943775099</v>
      </c>
      <c r="P334" s="245">
        <f t="shared" si="238"/>
        <v>1672.6044226044226</v>
      </c>
      <c r="Q334" s="246">
        <f t="shared" si="253"/>
        <v>0.63006072874493924</v>
      </c>
      <c r="R334" s="225">
        <f t="shared" si="254"/>
        <v>27</v>
      </c>
      <c r="S334" s="247">
        <f t="shared" si="255"/>
        <v>439.56000000000006</v>
      </c>
      <c r="T334" s="248">
        <f t="shared" si="255"/>
        <v>53352</v>
      </c>
      <c r="U334" s="247">
        <f t="shared" si="255"/>
        <v>120</v>
      </c>
      <c r="V334" s="248">
        <f t="shared" si="255"/>
        <v>8866</v>
      </c>
      <c r="W334" s="248">
        <f t="shared" si="255"/>
        <v>215260</v>
      </c>
      <c r="X334" s="249">
        <f t="shared" si="246"/>
        <v>205760</v>
      </c>
      <c r="Y334" s="250" t="s">
        <v>8</v>
      </c>
      <c r="Z334" s="251">
        <f t="shared" si="242"/>
        <v>6.0175953079178885</v>
      </c>
      <c r="AA334" s="252">
        <f t="shared" si="243"/>
        <v>24.279269117978796</v>
      </c>
      <c r="AB334" s="195">
        <f t="shared" si="244"/>
        <v>13222.358722358722</v>
      </c>
      <c r="AC334" s="106">
        <f t="shared" si="256"/>
        <v>4.4868421052631575</v>
      </c>
      <c r="AD334" s="19"/>
      <c r="AY334" s="18">
        <v>65.12</v>
      </c>
      <c r="AZ334" s="19">
        <v>7904</v>
      </c>
      <c r="BA334" s="18">
        <v>16</v>
      </c>
      <c r="BB334" s="19">
        <v>1245</v>
      </c>
      <c r="BC334" s="19">
        <v>27090</v>
      </c>
      <c r="BD334" s="17"/>
      <c r="BE334" s="18"/>
      <c r="BF334" s="19"/>
      <c r="BG334" s="18"/>
      <c r="BH334" s="19"/>
      <c r="BI334" s="19"/>
    </row>
    <row r="335" spans="1:61" x14ac:dyDescent="0.25">
      <c r="A335" s="90" t="s">
        <v>46</v>
      </c>
      <c r="B335" s="563"/>
      <c r="C335" s="27">
        <v>18.239999999999998</v>
      </c>
      <c r="D335" s="223">
        <v>2461</v>
      </c>
      <c r="E335" s="16">
        <f t="shared" si="234"/>
        <v>134.9232456140351</v>
      </c>
      <c r="F335" s="17">
        <f t="shared" si="252"/>
        <v>4</v>
      </c>
      <c r="G335" s="18">
        <v>72.959999999999994</v>
      </c>
      <c r="H335" s="19">
        <v>9844</v>
      </c>
      <c r="I335" s="18">
        <v>20</v>
      </c>
      <c r="J335" s="19">
        <v>1489</v>
      </c>
      <c r="K335" s="136">
        <v>33940</v>
      </c>
      <c r="L335" s="136">
        <v>32360</v>
      </c>
      <c r="M335" s="20" t="s">
        <v>8</v>
      </c>
      <c r="N335" s="21">
        <f t="shared" si="236"/>
        <v>6.6111484217595704</v>
      </c>
      <c r="O335" s="22">
        <f t="shared" si="237"/>
        <v>22.793821356615179</v>
      </c>
      <c r="P335" s="245">
        <f t="shared" si="238"/>
        <v>1860.7456140350878</v>
      </c>
      <c r="Q335" s="246">
        <f t="shared" si="253"/>
        <v>0.60503860219423</v>
      </c>
      <c r="R335" s="225">
        <f t="shared" si="254"/>
        <v>26.191885964912281</v>
      </c>
      <c r="S335" s="247">
        <f t="shared" si="255"/>
        <v>477.73999999999995</v>
      </c>
      <c r="T335" s="248">
        <f t="shared" si="255"/>
        <v>64458</v>
      </c>
      <c r="U335" s="247">
        <f t="shared" si="255"/>
        <v>133</v>
      </c>
      <c r="V335" s="248">
        <f t="shared" si="255"/>
        <v>9850</v>
      </c>
      <c r="W335" s="248">
        <f t="shared" si="255"/>
        <v>246830</v>
      </c>
      <c r="X335" s="249">
        <f t="shared" si="246"/>
        <v>236110</v>
      </c>
      <c r="Y335" s="250" t="s">
        <v>8</v>
      </c>
      <c r="Z335" s="251">
        <f t="shared" si="242"/>
        <v>6.5439593908629439</v>
      </c>
      <c r="AA335" s="252">
        <f t="shared" si="243"/>
        <v>25.058883248730965</v>
      </c>
      <c r="AB335" s="195">
        <f t="shared" si="244"/>
        <v>13532.346491228071</v>
      </c>
      <c r="AC335" s="106">
        <f t="shared" si="256"/>
        <v>4.0024380333197884</v>
      </c>
      <c r="AD335" s="19"/>
      <c r="AY335" s="18">
        <v>72.959999999999994</v>
      </c>
      <c r="AZ335" s="19">
        <v>9844</v>
      </c>
      <c r="BA335" s="18">
        <v>20</v>
      </c>
      <c r="BB335" s="19">
        <v>1489</v>
      </c>
      <c r="BC335" s="19">
        <v>33760</v>
      </c>
      <c r="BD335" s="17"/>
      <c r="BE335" s="18"/>
      <c r="BF335" s="19"/>
      <c r="BG335" s="18"/>
      <c r="BH335" s="19"/>
      <c r="BI335" s="19"/>
    </row>
    <row r="336" spans="1:61" x14ac:dyDescent="0.25">
      <c r="A336" s="90" t="s">
        <v>47</v>
      </c>
      <c r="B336" s="563"/>
      <c r="C336" s="27">
        <v>16.23</v>
      </c>
      <c r="D336" s="223">
        <v>2246</v>
      </c>
      <c r="E336" s="16">
        <f t="shared" si="234"/>
        <v>138.38570548367221</v>
      </c>
      <c r="F336" s="17">
        <f t="shared" si="252"/>
        <v>4</v>
      </c>
      <c r="G336" s="18">
        <v>64.92</v>
      </c>
      <c r="H336" s="19">
        <v>8984</v>
      </c>
      <c r="I336" s="18">
        <v>16</v>
      </c>
      <c r="J336" s="19">
        <v>1335</v>
      </c>
      <c r="K336" s="136">
        <v>29530</v>
      </c>
      <c r="L336" s="136">
        <v>28150</v>
      </c>
      <c r="M336" s="20" t="s">
        <v>8</v>
      </c>
      <c r="N336" s="21">
        <f t="shared" si="236"/>
        <v>6.7295880149812737</v>
      </c>
      <c r="O336" s="22">
        <f t="shared" si="237"/>
        <v>22.119850187265918</v>
      </c>
      <c r="P336" s="245">
        <f t="shared" si="238"/>
        <v>1819.4701170671594</v>
      </c>
      <c r="Q336" s="246">
        <f t="shared" si="253"/>
        <v>0.59439002671415853</v>
      </c>
      <c r="R336" s="225">
        <f t="shared" si="254"/>
        <v>26.000000000000004</v>
      </c>
      <c r="S336" s="247">
        <f t="shared" si="255"/>
        <v>421.98000000000008</v>
      </c>
      <c r="T336" s="248">
        <f t="shared" si="255"/>
        <v>58396</v>
      </c>
      <c r="U336" s="247">
        <f t="shared" si="255"/>
        <v>116</v>
      </c>
      <c r="V336" s="248">
        <f t="shared" si="255"/>
        <v>9080</v>
      </c>
      <c r="W336" s="248">
        <f t="shared" si="255"/>
        <v>214790</v>
      </c>
      <c r="X336" s="249">
        <f t="shared" si="246"/>
        <v>205440</v>
      </c>
      <c r="Y336" s="250" t="s">
        <v>8</v>
      </c>
      <c r="Z336" s="251">
        <f t="shared" si="242"/>
        <v>6.4312775330396477</v>
      </c>
      <c r="AA336" s="252">
        <f t="shared" si="243"/>
        <v>23.655286343612335</v>
      </c>
      <c r="AB336" s="195">
        <f t="shared" si="244"/>
        <v>13234.134319162045</v>
      </c>
      <c r="AC336" s="106">
        <f t="shared" si="256"/>
        <v>4.0427426536064113</v>
      </c>
      <c r="AD336" s="19"/>
      <c r="AY336" s="18">
        <v>64.92</v>
      </c>
      <c r="AZ336" s="19">
        <v>8984</v>
      </c>
      <c r="BA336" s="18">
        <v>16</v>
      </c>
      <c r="BB336" s="19">
        <v>1335</v>
      </c>
      <c r="BC336" s="19">
        <v>29370</v>
      </c>
      <c r="BD336" s="17"/>
      <c r="BE336" s="18"/>
      <c r="BF336" s="19"/>
      <c r="BG336" s="18"/>
      <c r="BH336" s="19"/>
      <c r="BI336" s="19"/>
    </row>
    <row r="337" spans="1:61" x14ac:dyDescent="0.25">
      <c r="A337" s="90" t="s">
        <v>48</v>
      </c>
      <c r="B337" s="563"/>
      <c r="C337" s="27">
        <v>3.23</v>
      </c>
      <c r="D337" s="223">
        <v>402</v>
      </c>
      <c r="E337" s="16">
        <f t="shared" si="234"/>
        <v>124.45820433436532</v>
      </c>
      <c r="F337" s="17">
        <f t="shared" si="252"/>
        <v>4</v>
      </c>
      <c r="G337" s="18">
        <v>12.92</v>
      </c>
      <c r="H337" s="19">
        <v>1608</v>
      </c>
      <c r="I337" s="18">
        <v>4</v>
      </c>
      <c r="J337" s="19">
        <v>253</v>
      </c>
      <c r="K337" s="136">
        <v>5580</v>
      </c>
      <c r="L337" s="136">
        <v>5320</v>
      </c>
      <c r="M337" s="20" t="s">
        <v>8</v>
      </c>
      <c r="N337" s="21">
        <f t="shared" si="236"/>
        <v>6.3557312252964424</v>
      </c>
      <c r="O337" s="22">
        <f t="shared" si="237"/>
        <v>22.055335968379445</v>
      </c>
      <c r="P337" s="245">
        <f t="shared" si="238"/>
        <v>1727.5541795665636</v>
      </c>
      <c r="Q337" s="246">
        <f t="shared" si="253"/>
        <v>0.62935323383084574</v>
      </c>
      <c r="R337" s="225">
        <f t="shared" si="254"/>
        <v>26</v>
      </c>
      <c r="S337" s="247">
        <f t="shared" si="255"/>
        <v>83.98</v>
      </c>
      <c r="T337" s="248">
        <f t="shared" si="255"/>
        <v>10452</v>
      </c>
      <c r="U337" s="247">
        <f t="shared" si="255"/>
        <v>26</v>
      </c>
      <c r="V337" s="248">
        <f t="shared" si="255"/>
        <v>1653</v>
      </c>
      <c r="W337" s="248">
        <f t="shared" si="255"/>
        <v>39960</v>
      </c>
      <c r="X337" s="249">
        <f t="shared" si="246"/>
        <v>38240</v>
      </c>
      <c r="Y337" s="250" t="s">
        <v>8</v>
      </c>
      <c r="Z337" s="251">
        <f t="shared" si="242"/>
        <v>6.3230490018148817</v>
      </c>
      <c r="AA337" s="252">
        <f t="shared" si="243"/>
        <v>24.174228675136117</v>
      </c>
      <c r="AB337" s="195">
        <f t="shared" si="244"/>
        <v>12371.517027863778</v>
      </c>
      <c r="AC337" s="106">
        <f t="shared" si="256"/>
        <v>4.1119402985074629</v>
      </c>
      <c r="AD337" s="19"/>
      <c r="AY337" s="18">
        <v>12.92</v>
      </c>
      <c r="AZ337" s="19">
        <v>1608</v>
      </c>
      <c r="BA337" s="18">
        <v>4</v>
      </c>
      <c r="BB337" s="19">
        <v>253</v>
      </c>
      <c r="BC337" s="19">
        <v>5550</v>
      </c>
      <c r="BD337" s="17"/>
      <c r="BE337" s="18"/>
      <c r="BF337" s="19"/>
      <c r="BG337" s="18"/>
      <c r="BH337" s="19"/>
      <c r="BI337" s="19"/>
    </row>
    <row r="338" spans="1:61" x14ac:dyDescent="0.25">
      <c r="A338" s="90" t="s">
        <v>49</v>
      </c>
      <c r="B338" s="563"/>
      <c r="C338" s="27">
        <v>8.82</v>
      </c>
      <c r="D338" s="223">
        <v>1152</v>
      </c>
      <c r="E338" s="16">
        <f t="shared" si="234"/>
        <v>130.61224489795919</v>
      </c>
      <c r="F338" s="17">
        <f t="shared" si="252"/>
        <v>4</v>
      </c>
      <c r="G338" s="18">
        <v>35.28</v>
      </c>
      <c r="H338" s="19">
        <v>4608</v>
      </c>
      <c r="I338" s="18">
        <v>9</v>
      </c>
      <c r="J338" s="19">
        <v>720</v>
      </c>
      <c r="K338" s="136">
        <v>16030</v>
      </c>
      <c r="L338" s="136">
        <v>15280</v>
      </c>
      <c r="M338" s="20" t="s">
        <v>8</v>
      </c>
      <c r="N338" s="21">
        <f t="shared" si="236"/>
        <v>6.4</v>
      </c>
      <c r="O338" s="22">
        <f t="shared" si="237"/>
        <v>22.263888888888889</v>
      </c>
      <c r="P338" s="245">
        <f t="shared" si="238"/>
        <v>1817.4603174603174</v>
      </c>
      <c r="Q338" s="246">
        <f t="shared" si="253"/>
        <v>0.625</v>
      </c>
      <c r="R338" s="225">
        <f t="shared" si="254"/>
        <v>26.249433106575964</v>
      </c>
      <c r="S338" s="247">
        <f t="shared" si="255"/>
        <v>231.52</v>
      </c>
      <c r="T338" s="248">
        <f t="shared" si="255"/>
        <v>30239</v>
      </c>
      <c r="U338" s="247">
        <f t="shared" si="255"/>
        <v>60</v>
      </c>
      <c r="V338" s="248">
        <f t="shared" si="255"/>
        <v>4434</v>
      </c>
      <c r="W338" s="248">
        <f t="shared" si="255"/>
        <v>109630</v>
      </c>
      <c r="X338" s="249">
        <f t="shared" si="246"/>
        <v>104870</v>
      </c>
      <c r="Y338" s="250" t="s">
        <v>8</v>
      </c>
      <c r="Z338" s="251">
        <f t="shared" si="242"/>
        <v>6.819801533603969</v>
      </c>
      <c r="AA338" s="252">
        <f t="shared" si="243"/>
        <v>24.72485340550293</v>
      </c>
      <c r="AB338" s="195">
        <f t="shared" si="244"/>
        <v>12429.705215419501</v>
      </c>
      <c r="AC338" s="106">
        <f t="shared" si="256"/>
        <v>3.8489583333333335</v>
      </c>
      <c r="AD338" s="19"/>
      <c r="AY338" s="18">
        <v>35.28</v>
      </c>
      <c r="AZ338" s="19">
        <v>4608</v>
      </c>
      <c r="BA338" s="18">
        <v>9</v>
      </c>
      <c r="BB338" s="19">
        <v>720</v>
      </c>
      <c r="BC338" s="19">
        <v>15950</v>
      </c>
      <c r="BD338" s="17"/>
      <c r="BE338" s="18"/>
      <c r="BF338" s="19"/>
      <c r="BG338" s="18"/>
      <c r="BH338" s="19"/>
      <c r="BI338" s="19"/>
    </row>
    <row r="339" spans="1:61" x14ac:dyDescent="0.25">
      <c r="A339" s="90" t="s">
        <v>50</v>
      </c>
      <c r="B339" s="563"/>
      <c r="C339" s="27">
        <v>11.54</v>
      </c>
      <c r="D339" s="223">
        <v>1448</v>
      </c>
      <c r="E339" s="16">
        <f t="shared" si="234"/>
        <v>125.47660311958407</v>
      </c>
      <c r="F339" s="17">
        <f t="shared" si="252"/>
        <v>4</v>
      </c>
      <c r="G339" s="18">
        <v>46.16</v>
      </c>
      <c r="H339" s="19">
        <v>5792</v>
      </c>
      <c r="I339" s="18">
        <v>9</v>
      </c>
      <c r="J339" s="19">
        <v>1039</v>
      </c>
      <c r="K339" s="136">
        <v>23560</v>
      </c>
      <c r="L339" s="136">
        <v>22460</v>
      </c>
      <c r="M339" s="20" t="s">
        <v>8</v>
      </c>
      <c r="N339" s="21">
        <f t="shared" si="236"/>
        <v>5.5745909528392685</v>
      </c>
      <c r="O339" s="22">
        <f t="shared" si="237"/>
        <v>22.675649663137634</v>
      </c>
      <c r="P339" s="245">
        <f t="shared" si="238"/>
        <v>2041.5944540727905</v>
      </c>
      <c r="Q339" s="246">
        <f t="shared" si="253"/>
        <v>0.71754143646408841</v>
      </c>
      <c r="R339" s="225">
        <f t="shared" si="254"/>
        <v>26.259965337954938</v>
      </c>
      <c r="S339" s="247">
        <f t="shared" si="255"/>
        <v>303.03999999999996</v>
      </c>
      <c r="T339" s="248">
        <f t="shared" si="255"/>
        <v>38025</v>
      </c>
      <c r="U339" s="247">
        <f t="shared" si="255"/>
        <v>77</v>
      </c>
      <c r="V339" s="248">
        <f t="shared" si="255"/>
        <v>6735</v>
      </c>
      <c r="W339" s="248">
        <f t="shared" si="255"/>
        <v>167690</v>
      </c>
      <c r="X339" s="249">
        <f t="shared" si="246"/>
        <v>160350</v>
      </c>
      <c r="Y339" s="250" t="s">
        <v>8</v>
      </c>
      <c r="Z339" s="251">
        <f t="shared" si="242"/>
        <v>5.645879732739421</v>
      </c>
      <c r="AA339" s="252">
        <f t="shared" si="243"/>
        <v>24.898292501855977</v>
      </c>
      <c r="AB339" s="202">
        <f t="shared" si="244"/>
        <v>14531.195840554594</v>
      </c>
      <c r="AC339" s="106">
        <f t="shared" si="256"/>
        <v>4.6512430939226519</v>
      </c>
      <c r="AD339" s="19"/>
      <c r="AY339" s="18">
        <v>46.16</v>
      </c>
      <c r="AZ339" s="19">
        <v>5792</v>
      </c>
      <c r="BA339" s="18">
        <v>9</v>
      </c>
      <c r="BB339" s="19">
        <v>1039</v>
      </c>
      <c r="BC339" s="19">
        <v>23440</v>
      </c>
      <c r="BD339" s="17"/>
      <c r="BE339" s="18"/>
      <c r="BF339" s="19"/>
      <c r="BG339" s="18"/>
      <c r="BH339" s="19"/>
      <c r="BI339" s="19"/>
    </row>
    <row r="340" spans="1:61" x14ac:dyDescent="0.25">
      <c r="A340" s="90" t="s">
        <v>51</v>
      </c>
      <c r="B340" s="563"/>
      <c r="C340" s="27">
        <v>19.36</v>
      </c>
      <c r="D340" s="223">
        <v>2441</v>
      </c>
      <c r="E340" s="16">
        <f t="shared" si="234"/>
        <v>126.08471074380165</v>
      </c>
      <c r="F340" s="17">
        <f t="shared" si="252"/>
        <v>4</v>
      </c>
      <c r="G340" s="18">
        <v>77.44</v>
      </c>
      <c r="H340" s="19">
        <v>9764</v>
      </c>
      <c r="I340" s="18">
        <v>20</v>
      </c>
      <c r="J340" s="19">
        <v>1963</v>
      </c>
      <c r="K340" s="136">
        <v>42900</v>
      </c>
      <c r="L340" s="136">
        <v>40900</v>
      </c>
      <c r="M340" s="20" t="s">
        <v>8</v>
      </c>
      <c r="N340" s="21">
        <f t="shared" si="236"/>
        <v>4.974019358125318</v>
      </c>
      <c r="O340" s="22">
        <f t="shared" si="237"/>
        <v>21.85430463576159</v>
      </c>
      <c r="P340" s="245">
        <f t="shared" si="238"/>
        <v>2215.909090909091</v>
      </c>
      <c r="Q340" s="246">
        <f t="shared" si="253"/>
        <v>0.80417861532158952</v>
      </c>
      <c r="R340" s="225">
        <f t="shared" si="254"/>
        <v>27.000000000000004</v>
      </c>
      <c r="S340" s="247">
        <f t="shared" si="255"/>
        <v>522.72</v>
      </c>
      <c r="T340" s="248">
        <f t="shared" si="255"/>
        <v>65907</v>
      </c>
      <c r="U340" s="247">
        <f t="shared" si="255"/>
        <v>136</v>
      </c>
      <c r="V340" s="248">
        <f t="shared" si="255"/>
        <v>11575</v>
      </c>
      <c r="W340" s="248">
        <f t="shared" si="255"/>
        <v>277570</v>
      </c>
      <c r="X340" s="249">
        <f t="shared" si="246"/>
        <v>265410</v>
      </c>
      <c r="Y340" s="250" t="s">
        <v>8</v>
      </c>
      <c r="Z340" s="251">
        <f t="shared" si="242"/>
        <v>5.6939092872570196</v>
      </c>
      <c r="AA340" s="252">
        <f t="shared" si="243"/>
        <v>23.980129589632828</v>
      </c>
      <c r="AB340" s="195">
        <f t="shared" si="244"/>
        <v>14337.293388429753</v>
      </c>
      <c r="AC340" s="106">
        <f t="shared" si="256"/>
        <v>4.7419090536665305</v>
      </c>
      <c r="AD340" s="19"/>
      <c r="AY340" s="18">
        <v>77.44</v>
      </c>
      <c r="AZ340" s="19">
        <v>9764</v>
      </c>
      <c r="BA340" s="18">
        <v>20</v>
      </c>
      <c r="BB340" s="19">
        <v>1963</v>
      </c>
      <c r="BC340" s="19">
        <v>42670</v>
      </c>
      <c r="BD340" s="17"/>
      <c r="BE340" s="18"/>
      <c r="BF340" s="19"/>
      <c r="BG340" s="18"/>
      <c r="BH340" s="19"/>
      <c r="BI340" s="19"/>
    </row>
    <row r="341" spans="1:61" x14ac:dyDescent="0.25">
      <c r="A341" s="94" t="s">
        <v>52</v>
      </c>
      <c r="B341" s="564"/>
      <c r="C341" s="29">
        <v>16.18</v>
      </c>
      <c r="D341" s="235">
        <v>2228</v>
      </c>
      <c r="E341" s="32">
        <f t="shared" si="234"/>
        <v>137.7008652657602</v>
      </c>
      <c r="F341" s="57">
        <f t="shared" si="252"/>
        <v>4</v>
      </c>
      <c r="G341" s="58">
        <v>64.72</v>
      </c>
      <c r="H341" s="59">
        <v>8912</v>
      </c>
      <c r="I341" s="58">
        <v>15</v>
      </c>
      <c r="J341" s="59">
        <v>1127</v>
      </c>
      <c r="K341" s="139">
        <v>23850</v>
      </c>
      <c r="L341" s="139">
        <v>22740</v>
      </c>
      <c r="M341" s="49" t="s">
        <v>8</v>
      </c>
      <c r="N341" s="37">
        <f t="shared" si="236"/>
        <v>7.9077196095829638</v>
      </c>
      <c r="O341" s="38">
        <f t="shared" si="237"/>
        <v>21.162377994676131</v>
      </c>
      <c r="P341" s="253">
        <f t="shared" si="238"/>
        <v>1474.0420271940668</v>
      </c>
      <c r="Q341" s="246">
        <f t="shared" si="253"/>
        <v>0.50583482944344704</v>
      </c>
      <c r="R341" s="237">
        <f t="shared" si="254"/>
        <v>26.443757725587147</v>
      </c>
      <c r="S341" s="254">
        <f t="shared" si="255"/>
        <v>427.86</v>
      </c>
      <c r="T341" s="255">
        <f t="shared" si="255"/>
        <v>58919</v>
      </c>
      <c r="U341" s="254">
        <f t="shared" si="255"/>
        <v>112</v>
      </c>
      <c r="V341" s="255">
        <f t="shared" si="255"/>
        <v>8099</v>
      </c>
      <c r="W341" s="255">
        <f t="shared" si="255"/>
        <v>182310</v>
      </c>
      <c r="X341" s="249">
        <f t="shared" si="246"/>
        <v>174320</v>
      </c>
      <c r="Y341" s="256" t="s">
        <v>8</v>
      </c>
      <c r="Z341" s="251">
        <f t="shared" si="242"/>
        <v>7.2748487467588587</v>
      </c>
      <c r="AA341" s="252">
        <f t="shared" si="243"/>
        <v>22.510186442770713</v>
      </c>
      <c r="AB341" s="195">
        <f t="shared" si="244"/>
        <v>11267.61433868974</v>
      </c>
      <c r="AC341" s="106">
        <f t="shared" si="256"/>
        <v>3.6350987432675046</v>
      </c>
      <c r="AD341" s="59"/>
      <c r="AY341" s="58">
        <v>64.72</v>
      </c>
      <c r="AZ341" s="59">
        <v>8912</v>
      </c>
      <c r="BA341" s="58">
        <v>15</v>
      </c>
      <c r="BB341" s="59">
        <v>1127</v>
      </c>
      <c r="BC341" s="59">
        <v>23720</v>
      </c>
      <c r="BD341" s="57"/>
      <c r="BE341" s="58"/>
      <c r="BF341" s="59"/>
      <c r="BG341" s="58"/>
      <c r="BH341" s="59"/>
      <c r="BI341" s="59"/>
    </row>
    <row r="342" spans="1:61" x14ac:dyDescent="0.25">
      <c r="A342" s="92" t="s">
        <v>24</v>
      </c>
      <c r="B342" s="44"/>
      <c r="C342" s="45">
        <f>SUM(C331:C341)</f>
        <v>164.87</v>
      </c>
      <c r="D342" s="313">
        <f>SUM(D331:D341)</f>
        <v>21065</v>
      </c>
      <c r="E342" s="80">
        <f t="shared" si="234"/>
        <v>127.76733183720506</v>
      </c>
      <c r="F342" s="73"/>
      <c r="G342" s="45">
        <f>SUM(G331:G341)</f>
        <v>659.48</v>
      </c>
      <c r="H342" s="46">
        <f>SUM(H331:H341)</f>
        <v>84260</v>
      </c>
      <c r="I342" s="45">
        <f>SUM(I331:I341)</f>
        <v>161</v>
      </c>
      <c r="J342" s="46">
        <f>SUM(J331:J341)</f>
        <v>14005</v>
      </c>
      <c r="K342" s="46">
        <f t="shared" ref="K342:L342" si="257">SUM(K331:K341)</f>
        <v>309980</v>
      </c>
      <c r="L342" s="46">
        <f t="shared" si="257"/>
        <v>295520</v>
      </c>
      <c r="M342" s="74" t="s">
        <v>8</v>
      </c>
      <c r="N342" s="75">
        <f t="shared" si="236"/>
        <v>6.0164227061763658</v>
      </c>
      <c r="O342" s="76">
        <f t="shared" si="237"/>
        <v>22.133523741520886</v>
      </c>
      <c r="P342" s="319">
        <f t="shared" si="238"/>
        <v>1880.1479953903074</v>
      </c>
      <c r="Q342" s="332">
        <f>J342/D342</f>
        <v>0.6648469024448137</v>
      </c>
      <c r="R342" s="315"/>
      <c r="S342" s="312">
        <f>SUM(S331:S341)</f>
        <v>4338.1399999999994</v>
      </c>
      <c r="T342" s="313">
        <f>SUM(T331:T341)</f>
        <v>554234</v>
      </c>
      <c r="U342" s="312">
        <f>SUM(U331:U341)</f>
        <v>1136</v>
      </c>
      <c r="V342" s="313">
        <f t="shared" ref="V342:W342" si="258">SUM(V331:V341)</f>
        <v>92394</v>
      </c>
      <c r="W342" s="313">
        <f t="shared" si="258"/>
        <v>2214000</v>
      </c>
      <c r="X342" s="249">
        <f t="shared" si="246"/>
        <v>2116990</v>
      </c>
      <c r="Y342" s="316" t="s">
        <v>8</v>
      </c>
      <c r="Z342" s="317">
        <f t="shared" si="242"/>
        <v>5.9985929822282831</v>
      </c>
      <c r="AA342" s="318">
        <f t="shared" si="243"/>
        <v>23.962594973699591</v>
      </c>
      <c r="AB342" s="333">
        <f t="shared" si="244"/>
        <v>13428.762054952387</v>
      </c>
      <c r="AC342" s="107">
        <f>V342/D342</f>
        <v>4.3861381438404941</v>
      </c>
      <c r="AD342" s="46"/>
      <c r="AY342" s="45">
        <f>SUM(AY331:AY341)</f>
        <v>659.48</v>
      </c>
      <c r="AZ342" s="46">
        <f>SUM(AZ331:AZ341)</f>
        <v>84260</v>
      </c>
      <c r="BA342" s="45">
        <f>SUM(BA331:BA341)</f>
        <v>161</v>
      </c>
      <c r="BB342" s="46">
        <f>SUM(BB331:BB341)</f>
        <v>14005</v>
      </c>
      <c r="BC342" s="46">
        <f>SUM(BC331:BC341)</f>
        <v>308340</v>
      </c>
      <c r="BD342" s="73"/>
      <c r="BE342" s="45"/>
      <c r="BF342" s="46"/>
      <c r="BG342" s="45"/>
      <c r="BH342" s="46"/>
      <c r="BI342" s="46"/>
    </row>
    <row r="343" spans="1:61" x14ac:dyDescent="0.25">
      <c r="A343" s="117" t="s">
        <v>16</v>
      </c>
      <c r="B343" s="565">
        <v>2005</v>
      </c>
      <c r="C343" s="115">
        <v>5.16</v>
      </c>
      <c r="D343" s="241">
        <v>525</v>
      </c>
      <c r="E343" s="63">
        <f>D343/C343</f>
        <v>101.74418604651163</v>
      </c>
      <c r="F343" s="7">
        <f t="shared" ref="F343:F351" si="259">G343/C343</f>
        <v>4</v>
      </c>
      <c r="G343" s="6">
        <v>20.64</v>
      </c>
      <c r="H343" s="5">
        <v>2100</v>
      </c>
      <c r="I343" s="6">
        <v>4</v>
      </c>
      <c r="J343" s="5">
        <v>348</v>
      </c>
      <c r="K343" s="262">
        <v>7240</v>
      </c>
      <c r="L343" s="262">
        <v>6900</v>
      </c>
      <c r="M343" s="15" t="s">
        <v>8</v>
      </c>
      <c r="N343" s="86">
        <f t="shared" si="236"/>
        <v>6.0344827586206895</v>
      </c>
      <c r="O343" s="87">
        <f t="shared" si="237"/>
        <v>20.804597701149426</v>
      </c>
      <c r="P343" s="287">
        <f>K343/C343</f>
        <v>1403.1007751937984</v>
      </c>
      <c r="Q343" s="246">
        <f t="shared" ref="Q343:Q353" si="260">J343/D343</f>
        <v>0.66285714285714281</v>
      </c>
      <c r="R343" s="334">
        <f t="shared" ref="R343:R351" si="261">S343/C343</f>
        <v>25.998062015503869</v>
      </c>
      <c r="S343" s="335">
        <f t="shared" ref="S343:X353" si="262">G343+S292</f>
        <v>134.14999999999998</v>
      </c>
      <c r="T343" s="249">
        <f t="shared" si="262"/>
        <v>13650</v>
      </c>
      <c r="U343" s="335">
        <f t="shared" si="262"/>
        <v>26</v>
      </c>
      <c r="V343" s="249">
        <f t="shared" si="262"/>
        <v>2514</v>
      </c>
      <c r="W343" s="249">
        <f t="shared" si="262"/>
        <v>52830</v>
      </c>
      <c r="X343" s="249">
        <f t="shared" si="246"/>
        <v>50510</v>
      </c>
      <c r="Y343" s="328" t="s">
        <v>8</v>
      </c>
      <c r="Z343" s="251">
        <f t="shared" si="242"/>
        <v>5.4295942720763719</v>
      </c>
      <c r="AA343" s="252">
        <f t="shared" si="243"/>
        <v>21.014319809069214</v>
      </c>
      <c r="AB343" s="195">
        <f t="shared" si="244"/>
        <v>10238.372093023256</v>
      </c>
      <c r="AC343" s="106">
        <f t="shared" ref="AC343:AC353" si="263">V343/D343</f>
        <v>4.7885714285714283</v>
      </c>
      <c r="AD343" s="5"/>
      <c r="AY343" s="6"/>
      <c r="AZ343" s="5"/>
      <c r="BA343" s="6"/>
      <c r="BB343" s="5"/>
      <c r="BC343" s="5">
        <v>7200</v>
      </c>
      <c r="BD343" s="5"/>
      <c r="BE343" s="6"/>
      <c r="BF343" s="5"/>
      <c r="BG343" s="6"/>
      <c r="BH343" s="5"/>
      <c r="BI343" s="5"/>
    </row>
    <row r="344" spans="1:61" x14ac:dyDescent="0.25">
      <c r="A344" s="90" t="s">
        <v>53</v>
      </c>
      <c r="B344" s="560"/>
      <c r="C344" s="27">
        <v>11.02</v>
      </c>
      <c r="D344" s="223">
        <v>1426</v>
      </c>
      <c r="E344" s="16">
        <f t="shared" ref="E344:E353" si="264">D344/C344</f>
        <v>129.40108892921961</v>
      </c>
      <c r="F344" s="17">
        <f t="shared" si="259"/>
        <v>4</v>
      </c>
      <c r="G344" s="18">
        <v>44.08</v>
      </c>
      <c r="H344" s="19">
        <v>5704</v>
      </c>
      <c r="I344" s="18">
        <v>12</v>
      </c>
      <c r="J344" s="19">
        <v>1020</v>
      </c>
      <c r="K344" s="263">
        <v>21630</v>
      </c>
      <c r="L344" s="263">
        <v>20620</v>
      </c>
      <c r="M344" s="20" t="s">
        <v>8</v>
      </c>
      <c r="N344" s="21">
        <f t="shared" si="236"/>
        <v>5.5921568627450977</v>
      </c>
      <c r="O344" s="22">
        <f t="shared" si="237"/>
        <v>21.205882352941178</v>
      </c>
      <c r="P344" s="245">
        <f t="shared" ref="P344:P353" si="265">K344/C344</f>
        <v>1962.7949183303085</v>
      </c>
      <c r="Q344" s="246">
        <f t="shared" si="260"/>
        <v>0.71528751753155684</v>
      </c>
      <c r="R344" s="225">
        <f t="shared" si="261"/>
        <v>26</v>
      </c>
      <c r="S344" s="247">
        <f t="shared" si="262"/>
        <v>286.52</v>
      </c>
      <c r="T344" s="248">
        <f t="shared" si="262"/>
        <v>37076</v>
      </c>
      <c r="U344" s="247">
        <f t="shared" si="262"/>
        <v>76</v>
      </c>
      <c r="V344" s="248">
        <f t="shared" si="262"/>
        <v>6614</v>
      </c>
      <c r="W344" s="248">
        <f t="shared" si="262"/>
        <v>143130</v>
      </c>
      <c r="X344" s="249">
        <f t="shared" si="246"/>
        <v>136810</v>
      </c>
      <c r="Y344" s="250" t="s">
        <v>8</v>
      </c>
      <c r="Z344" s="251">
        <f t="shared" si="242"/>
        <v>5.6056849107952829</v>
      </c>
      <c r="AA344" s="252">
        <f t="shared" si="243"/>
        <v>21.640459631085577</v>
      </c>
      <c r="AB344" s="202">
        <f t="shared" si="244"/>
        <v>12988.203266787659</v>
      </c>
      <c r="AC344" s="106">
        <f t="shared" si="263"/>
        <v>4.6381486676016834</v>
      </c>
      <c r="AD344" s="19"/>
      <c r="AY344" s="18"/>
      <c r="AZ344" s="19"/>
      <c r="BA344" s="18"/>
      <c r="BB344" s="19"/>
      <c r="BC344" s="19">
        <v>21540</v>
      </c>
      <c r="BD344" s="19"/>
      <c r="BE344" s="18"/>
      <c r="BF344" s="19"/>
      <c r="BG344" s="18"/>
      <c r="BH344" s="19"/>
      <c r="BI344" s="19"/>
    </row>
    <row r="345" spans="1:61" x14ac:dyDescent="0.25">
      <c r="A345" s="90" t="s">
        <v>54</v>
      </c>
      <c r="B345" s="560"/>
      <c r="C345" s="27">
        <v>4.38</v>
      </c>
      <c r="D345" s="223">
        <v>465</v>
      </c>
      <c r="E345" s="16">
        <f t="shared" si="264"/>
        <v>106.16438356164385</v>
      </c>
      <c r="F345" s="17">
        <f t="shared" si="259"/>
        <v>4</v>
      </c>
      <c r="G345" s="18">
        <v>17.52</v>
      </c>
      <c r="H345" s="19">
        <v>1860</v>
      </c>
      <c r="I345" s="18">
        <v>4</v>
      </c>
      <c r="J345" s="19">
        <v>374</v>
      </c>
      <c r="K345" s="263">
        <v>7710</v>
      </c>
      <c r="L345" s="263">
        <v>7350</v>
      </c>
      <c r="M345" s="20" t="s">
        <v>8</v>
      </c>
      <c r="N345" s="21">
        <f t="shared" si="236"/>
        <v>4.9732620320855618</v>
      </c>
      <c r="O345" s="22">
        <f t="shared" si="237"/>
        <v>20.614973262032084</v>
      </c>
      <c r="P345" s="245">
        <f t="shared" si="265"/>
        <v>1760.2739726027398</v>
      </c>
      <c r="Q345" s="246">
        <f t="shared" si="260"/>
        <v>0.80430107526881722</v>
      </c>
      <c r="R345" s="225">
        <f t="shared" si="261"/>
        <v>26</v>
      </c>
      <c r="S345" s="247">
        <f t="shared" si="262"/>
        <v>113.88</v>
      </c>
      <c r="T345" s="248">
        <f t="shared" si="262"/>
        <v>12090</v>
      </c>
      <c r="U345" s="247">
        <f t="shared" si="262"/>
        <v>32</v>
      </c>
      <c r="V345" s="248">
        <f t="shared" si="262"/>
        <v>2595</v>
      </c>
      <c r="W345" s="248">
        <f t="shared" si="262"/>
        <v>54260</v>
      </c>
      <c r="X345" s="249">
        <f t="shared" si="262"/>
        <v>51920</v>
      </c>
      <c r="Y345" s="250" t="s">
        <v>8</v>
      </c>
      <c r="Z345" s="251">
        <f t="shared" si="242"/>
        <v>4.6589595375722546</v>
      </c>
      <c r="AA345" s="252">
        <f t="shared" si="243"/>
        <v>20.909441233140655</v>
      </c>
      <c r="AB345" s="195">
        <f t="shared" si="244"/>
        <v>12388.127853881278</v>
      </c>
      <c r="AC345" s="106">
        <f t="shared" si="263"/>
        <v>5.580645161290323</v>
      </c>
      <c r="AD345" s="19"/>
      <c r="AY345" s="18">
        <v>17.52</v>
      </c>
      <c r="AZ345" s="19">
        <v>1860</v>
      </c>
      <c r="BA345" s="18">
        <v>4</v>
      </c>
      <c r="BB345" s="19">
        <v>374</v>
      </c>
      <c r="BC345" s="19">
        <v>7670</v>
      </c>
      <c r="BD345" s="19"/>
      <c r="BE345" s="18"/>
      <c r="BF345" s="19"/>
      <c r="BG345" s="18"/>
      <c r="BH345" s="19"/>
      <c r="BI345" s="19"/>
    </row>
    <row r="346" spans="1:61" x14ac:dyDescent="0.25">
      <c r="A346" s="90" t="s">
        <v>17</v>
      </c>
      <c r="B346" s="560"/>
      <c r="C346" s="27">
        <v>9.39</v>
      </c>
      <c r="D346" s="223">
        <v>912</v>
      </c>
      <c r="E346" s="16">
        <f t="shared" si="264"/>
        <v>97.124600638977626</v>
      </c>
      <c r="F346" s="17">
        <f t="shared" si="259"/>
        <v>4</v>
      </c>
      <c r="G346" s="18">
        <v>37.56</v>
      </c>
      <c r="H346" s="19">
        <v>3648</v>
      </c>
      <c r="I346" s="18">
        <v>8</v>
      </c>
      <c r="J346" s="19">
        <v>733</v>
      </c>
      <c r="K346" s="263">
        <v>15520</v>
      </c>
      <c r="L346" s="263">
        <v>14790</v>
      </c>
      <c r="M346" s="20" t="s">
        <v>8</v>
      </c>
      <c r="N346" s="21">
        <f t="shared" si="236"/>
        <v>4.9768076398362888</v>
      </c>
      <c r="O346" s="22">
        <f t="shared" si="237"/>
        <v>21.173260572987722</v>
      </c>
      <c r="P346" s="245">
        <f t="shared" si="265"/>
        <v>1652.8221512247071</v>
      </c>
      <c r="Q346" s="246">
        <f t="shared" si="260"/>
        <v>0.80372807017543857</v>
      </c>
      <c r="R346" s="225">
        <f t="shared" si="261"/>
        <v>25.999999999999996</v>
      </c>
      <c r="S346" s="247">
        <f t="shared" si="262"/>
        <v>244.14</v>
      </c>
      <c r="T346" s="248">
        <f t="shared" si="262"/>
        <v>23712</v>
      </c>
      <c r="U346" s="247">
        <f t="shared" si="262"/>
        <v>55</v>
      </c>
      <c r="V346" s="248">
        <f t="shared" si="262"/>
        <v>4557</v>
      </c>
      <c r="W346" s="248">
        <f t="shared" si="262"/>
        <v>100180</v>
      </c>
      <c r="X346" s="249">
        <f t="shared" si="262"/>
        <v>95750</v>
      </c>
      <c r="Y346" s="250" t="s">
        <v>8</v>
      </c>
      <c r="Z346" s="251">
        <f t="shared" si="242"/>
        <v>5.203423304805793</v>
      </c>
      <c r="AA346" s="252">
        <f t="shared" si="243"/>
        <v>21.983761246434057</v>
      </c>
      <c r="AB346" s="195">
        <f t="shared" si="244"/>
        <v>10668.796592119275</v>
      </c>
      <c r="AC346" s="106">
        <f t="shared" si="263"/>
        <v>4.9967105263157894</v>
      </c>
      <c r="AD346" s="19"/>
      <c r="AY346" s="18"/>
      <c r="AZ346" s="19"/>
      <c r="BA346" s="18"/>
      <c r="BB346" s="19"/>
      <c r="BC346" s="19">
        <v>15440</v>
      </c>
      <c r="BD346" s="19"/>
      <c r="BE346" s="18"/>
      <c r="BF346" s="19"/>
      <c r="BG346" s="18"/>
      <c r="BH346" s="19"/>
      <c r="BI346" s="19"/>
    </row>
    <row r="347" spans="1:61" x14ac:dyDescent="0.25">
      <c r="A347" s="90" t="s">
        <v>55</v>
      </c>
      <c r="B347" s="560"/>
      <c r="C347" s="27">
        <v>4.76</v>
      </c>
      <c r="D347" s="223">
        <v>513</v>
      </c>
      <c r="E347" s="16">
        <f t="shared" si="264"/>
        <v>107.77310924369749</v>
      </c>
      <c r="F347" s="17">
        <f t="shared" si="259"/>
        <v>4</v>
      </c>
      <c r="G347" s="18">
        <v>19.04</v>
      </c>
      <c r="H347" s="19">
        <v>2052</v>
      </c>
      <c r="I347" s="18">
        <v>4</v>
      </c>
      <c r="J347" s="19">
        <v>363</v>
      </c>
      <c r="K347" s="136">
        <v>7490</v>
      </c>
      <c r="L347" s="136">
        <v>7140</v>
      </c>
      <c r="M347" s="20" t="s">
        <v>8</v>
      </c>
      <c r="N347" s="21">
        <f t="shared" si="236"/>
        <v>5.6528925619834709</v>
      </c>
      <c r="O347" s="22">
        <f t="shared" si="237"/>
        <v>20.633608815426996</v>
      </c>
      <c r="P347" s="245">
        <f t="shared" si="265"/>
        <v>1573.5294117647059</v>
      </c>
      <c r="Q347" s="246">
        <f t="shared" si="260"/>
        <v>0.70760233918128657</v>
      </c>
      <c r="R347" s="225">
        <f t="shared" si="261"/>
        <v>26</v>
      </c>
      <c r="S347" s="247">
        <f t="shared" si="262"/>
        <v>123.75999999999999</v>
      </c>
      <c r="T347" s="248">
        <f t="shared" si="262"/>
        <v>13338</v>
      </c>
      <c r="U347" s="247">
        <f t="shared" si="262"/>
        <v>32</v>
      </c>
      <c r="V347" s="248">
        <f t="shared" si="262"/>
        <v>2816</v>
      </c>
      <c r="W347" s="248">
        <f t="shared" si="262"/>
        <v>59090</v>
      </c>
      <c r="X347" s="249">
        <f t="shared" si="262"/>
        <v>56520</v>
      </c>
      <c r="Y347" s="250" t="s">
        <v>8</v>
      </c>
      <c r="Z347" s="251">
        <f t="shared" si="242"/>
        <v>4.7365056818181817</v>
      </c>
      <c r="AA347" s="252">
        <f t="shared" si="243"/>
        <v>20.983664772727273</v>
      </c>
      <c r="AB347" s="195">
        <f t="shared" si="244"/>
        <v>12413.865546218489</v>
      </c>
      <c r="AC347" s="106">
        <f t="shared" si="263"/>
        <v>5.4892787524366469</v>
      </c>
      <c r="AD347" s="19"/>
      <c r="AY347" s="18">
        <v>19.04</v>
      </c>
      <c r="AZ347" s="19">
        <v>2052</v>
      </c>
      <c r="BA347" s="18">
        <v>4</v>
      </c>
      <c r="BB347" s="19">
        <v>363</v>
      </c>
      <c r="BC347" s="19">
        <v>7450</v>
      </c>
      <c r="BD347" s="19"/>
      <c r="BE347" s="18"/>
      <c r="BF347" s="19"/>
      <c r="BG347" s="18"/>
      <c r="BH347" s="19"/>
      <c r="BI347" s="19"/>
    </row>
    <row r="348" spans="1:61" x14ac:dyDescent="0.25">
      <c r="A348" s="90" t="s">
        <v>56</v>
      </c>
      <c r="B348" s="560"/>
      <c r="C348" s="27">
        <v>0.86</v>
      </c>
      <c r="D348" s="223">
        <v>110</v>
      </c>
      <c r="E348" s="16">
        <f t="shared" si="264"/>
        <v>127.90697674418605</v>
      </c>
      <c r="F348" s="17">
        <f t="shared" si="259"/>
        <v>4</v>
      </c>
      <c r="G348" s="6">
        <v>3.44</v>
      </c>
      <c r="H348" s="5">
        <v>440</v>
      </c>
      <c r="I348" s="6">
        <v>4</v>
      </c>
      <c r="J348" s="5">
        <v>51</v>
      </c>
      <c r="K348" s="136">
        <v>1120</v>
      </c>
      <c r="L348" s="136">
        <v>1070</v>
      </c>
      <c r="M348" s="20" t="s">
        <v>8</v>
      </c>
      <c r="N348" s="21">
        <f t="shared" si="236"/>
        <v>8.6274509803921564</v>
      </c>
      <c r="O348" s="22">
        <f t="shared" si="237"/>
        <v>21.96078431372549</v>
      </c>
      <c r="P348" s="245">
        <f t="shared" si="265"/>
        <v>1302.3255813953488</v>
      </c>
      <c r="Q348" s="246">
        <f t="shared" si="260"/>
        <v>0.46363636363636362</v>
      </c>
      <c r="R348" s="225">
        <f t="shared" si="261"/>
        <v>27.000000000000004</v>
      </c>
      <c r="S348" s="247">
        <f t="shared" si="262"/>
        <v>23.220000000000002</v>
      </c>
      <c r="T348" s="248">
        <f t="shared" si="262"/>
        <v>2970</v>
      </c>
      <c r="U348" s="247">
        <f t="shared" si="262"/>
        <v>27</v>
      </c>
      <c r="V348" s="248">
        <f t="shared" si="262"/>
        <v>403</v>
      </c>
      <c r="W348" s="248">
        <f t="shared" si="262"/>
        <v>9080</v>
      </c>
      <c r="X348" s="249">
        <f t="shared" si="262"/>
        <v>8700</v>
      </c>
      <c r="Y348" s="250" t="s">
        <v>8</v>
      </c>
      <c r="Z348" s="251">
        <f t="shared" si="242"/>
        <v>7.3697270471464016</v>
      </c>
      <c r="AA348" s="252">
        <f t="shared" si="243"/>
        <v>22.531017369727046</v>
      </c>
      <c r="AB348" s="195">
        <f t="shared" si="244"/>
        <v>10558.139534883721</v>
      </c>
      <c r="AC348" s="106">
        <f t="shared" si="263"/>
        <v>3.6636363636363636</v>
      </c>
      <c r="AD348" s="5"/>
      <c r="AY348" s="6">
        <v>3.44</v>
      </c>
      <c r="AZ348" s="5">
        <v>440</v>
      </c>
      <c r="BA348" s="6">
        <v>4</v>
      </c>
      <c r="BB348" s="5">
        <v>51</v>
      </c>
      <c r="BC348" s="5">
        <v>1110</v>
      </c>
      <c r="BD348" s="5"/>
      <c r="BE348" s="6"/>
      <c r="BF348" s="5"/>
      <c r="BG348" s="6"/>
      <c r="BH348" s="5"/>
      <c r="BI348" s="5"/>
    </row>
    <row r="349" spans="1:61" x14ac:dyDescent="0.25">
      <c r="A349" s="90" t="s">
        <v>20</v>
      </c>
      <c r="B349" s="560"/>
      <c r="C349" s="27">
        <v>10.08</v>
      </c>
      <c r="D349" s="223">
        <v>1159</v>
      </c>
      <c r="E349" s="16">
        <f t="shared" si="264"/>
        <v>114.98015873015873</v>
      </c>
      <c r="F349" s="17">
        <f t="shared" si="259"/>
        <v>4</v>
      </c>
      <c r="G349" s="18">
        <v>40.32</v>
      </c>
      <c r="H349" s="19">
        <v>4636</v>
      </c>
      <c r="I349" s="18">
        <v>8</v>
      </c>
      <c r="J349" s="19">
        <v>921</v>
      </c>
      <c r="K349" s="136">
        <v>18890</v>
      </c>
      <c r="L349" s="136">
        <v>18010</v>
      </c>
      <c r="M349" s="20" t="s">
        <v>8</v>
      </c>
      <c r="N349" s="21">
        <f t="shared" si="236"/>
        <v>5.0336590662323557</v>
      </c>
      <c r="O349" s="22">
        <f t="shared" si="237"/>
        <v>20.510314875135723</v>
      </c>
      <c r="P349" s="245">
        <f t="shared" si="265"/>
        <v>1874.0079365079364</v>
      </c>
      <c r="Q349" s="246">
        <f t="shared" si="260"/>
        <v>0.79465056082830021</v>
      </c>
      <c r="R349" s="225">
        <f t="shared" si="261"/>
        <v>26.000000000000004</v>
      </c>
      <c r="S349" s="247">
        <f t="shared" si="262"/>
        <v>262.08000000000004</v>
      </c>
      <c r="T349" s="248">
        <f t="shared" si="262"/>
        <v>30134</v>
      </c>
      <c r="U349" s="247">
        <f t="shared" si="262"/>
        <v>51</v>
      </c>
      <c r="V349" s="248">
        <f t="shared" si="262"/>
        <v>6267</v>
      </c>
      <c r="W349" s="248">
        <f t="shared" si="262"/>
        <v>129620</v>
      </c>
      <c r="X349" s="249">
        <f t="shared" si="262"/>
        <v>123940</v>
      </c>
      <c r="Y349" s="250" t="s">
        <v>8</v>
      </c>
      <c r="Z349" s="251">
        <f t="shared" si="242"/>
        <v>4.8083612573799268</v>
      </c>
      <c r="AA349" s="252">
        <f t="shared" si="243"/>
        <v>20.682942396681028</v>
      </c>
      <c r="AB349" s="195">
        <f t="shared" si="244"/>
        <v>12859.126984126984</v>
      </c>
      <c r="AC349" s="106">
        <f t="shared" si="263"/>
        <v>5.4072476272648835</v>
      </c>
      <c r="AD349" s="19"/>
      <c r="AY349" s="18">
        <v>40.32</v>
      </c>
      <c r="AZ349" s="19">
        <v>4636</v>
      </c>
      <c r="BA349" s="18">
        <v>8</v>
      </c>
      <c r="BB349" s="19">
        <v>921</v>
      </c>
      <c r="BC349" s="19">
        <v>18790</v>
      </c>
      <c r="BD349" s="19"/>
      <c r="BE349" s="18"/>
      <c r="BF349" s="19"/>
      <c r="BG349" s="18"/>
      <c r="BH349" s="19"/>
      <c r="BI349" s="19"/>
    </row>
    <row r="350" spans="1:61" x14ac:dyDescent="0.25">
      <c r="A350" s="90" t="s">
        <v>19</v>
      </c>
      <c r="B350" s="560"/>
      <c r="C350" s="27">
        <v>10.83</v>
      </c>
      <c r="D350" s="223">
        <v>1290</v>
      </c>
      <c r="E350" s="16">
        <f t="shared" si="264"/>
        <v>119.11357340720221</v>
      </c>
      <c r="F350" s="17">
        <f t="shared" si="259"/>
        <v>4</v>
      </c>
      <c r="G350" s="18">
        <v>43.32</v>
      </c>
      <c r="H350" s="19">
        <v>5160</v>
      </c>
      <c r="I350" s="18">
        <v>8</v>
      </c>
      <c r="J350" s="19">
        <v>835</v>
      </c>
      <c r="K350" s="136">
        <v>17150</v>
      </c>
      <c r="L350" s="136">
        <v>16350</v>
      </c>
      <c r="M350" s="20" t="s">
        <v>8</v>
      </c>
      <c r="N350" s="21">
        <f t="shared" si="236"/>
        <v>6.1796407185628741</v>
      </c>
      <c r="O350" s="22">
        <f t="shared" si="237"/>
        <v>20.538922155688624</v>
      </c>
      <c r="P350" s="245">
        <f t="shared" si="265"/>
        <v>1583.5641735918744</v>
      </c>
      <c r="Q350" s="246">
        <f t="shared" si="260"/>
        <v>0.6472868217054264</v>
      </c>
      <c r="R350" s="225">
        <f t="shared" si="261"/>
        <v>26.000000000000004</v>
      </c>
      <c r="S350" s="247">
        <f t="shared" si="262"/>
        <v>281.58000000000004</v>
      </c>
      <c r="T350" s="248">
        <f t="shared" si="262"/>
        <v>33540</v>
      </c>
      <c r="U350" s="247">
        <f t="shared" si="262"/>
        <v>56</v>
      </c>
      <c r="V350" s="248">
        <f t="shared" si="262"/>
        <v>5370</v>
      </c>
      <c r="W350" s="248">
        <f t="shared" si="262"/>
        <v>111000</v>
      </c>
      <c r="X350" s="249">
        <f t="shared" si="262"/>
        <v>106130</v>
      </c>
      <c r="Y350" s="250" t="s">
        <v>8</v>
      </c>
      <c r="Z350" s="251">
        <f t="shared" si="242"/>
        <v>6.2458100558659222</v>
      </c>
      <c r="AA350" s="252">
        <f t="shared" si="243"/>
        <v>20.670391061452513</v>
      </c>
      <c r="AB350" s="195">
        <f t="shared" si="244"/>
        <v>10249.307479224377</v>
      </c>
      <c r="AC350" s="106">
        <f t="shared" si="263"/>
        <v>4.1627906976744189</v>
      </c>
      <c r="AD350" s="19"/>
      <c r="AY350" s="18">
        <v>43.32</v>
      </c>
      <c r="AZ350" s="19">
        <v>5160</v>
      </c>
      <c r="BA350" s="18">
        <v>8</v>
      </c>
      <c r="BB350" s="19">
        <v>835</v>
      </c>
      <c r="BC350" s="19">
        <v>17060</v>
      </c>
      <c r="BD350" s="19"/>
      <c r="BE350" s="18"/>
      <c r="BF350" s="19"/>
      <c r="BG350" s="18"/>
      <c r="BH350" s="19"/>
      <c r="BI350" s="19"/>
    </row>
    <row r="351" spans="1:61" x14ac:dyDescent="0.25">
      <c r="A351" s="94" t="s">
        <v>21</v>
      </c>
      <c r="B351" s="566"/>
      <c r="C351" s="29">
        <v>0.83</v>
      </c>
      <c r="D351" s="235">
        <v>98</v>
      </c>
      <c r="E351" s="32">
        <f t="shared" si="264"/>
        <v>118.07228915662651</v>
      </c>
      <c r="F351" s="7">
        <f t="shared" si="259"/>
        <v>4</v>
      </c>
      <c r="G351" s="6">
        <v>3.32</v>
      </c>
      <c r="H351" s="5">
        <v>392</v>
      </c>
      <c r="I351" s="6">
        <v>4</v>
      </c>
      <c r="J351" s="5">
        <v>45</v>
      </c>
      <c r="K351" s="137">
        <v>930</v>
      </c>
      <c r="L351" s="137">
        <v>890</v>
      </c>
      <c r="M351" s="43" t="s">
        <v>8</v>
      </c>
      <c r="N351" s="37">
        <f t="shared" si="236"/>
        <v>8.7111111111111104</v>
      </c>
      <c r="O351" s="38">
        <f t="shared" si="237"/>
        <v>20.666666666666668</v>
      </c>
      <c r="P351" s="253">
        <f t="shared" si="265"/>
        <v>1120.4819277108434</v>
      </c>
      <c r="Q351" s="246">
        <f t="shared" si="260"/>
        <v>0.45918367346938777</v>
      </c>
      <c r="R351" s="242">
        <f t="shared" si="261"/>
        <v>26.759036144578314</v>
      </c>
      <c r="S351" s="254">
        <f t="shared" si="262"/>
        <v>22.21</v>
      </c>
      <c r="T351" s="255">
        <f t="shared" si="262"/>
        <v>2621</v>
      </c>
      <c r="U351" s="254">
        <f t="shared" si="262"/>
        <v>29</v>
      </c>
      <c r="V351" s="255">
        <f t="shared" si="262"/>
        <v>348</v>
      </c>
      <c r="W351" s="255">
        <f t="shared" si="262"/>
        <v>7380</v>
      </c>
      <c r="X351" s="249">
        <f t="shared" si="262"/>
        <v>7060</v>
      </c>
      <c r="Y351" s="256" t="s">
        <v>8</v>
      </c>
      <c r="Z351" s="251">
        <f t="shared" si="242"/>
        <v>7.5316091954022992</v>
      </c>
      <c r="AA351" s="252">
        <f t="shared" si="243"/>
        <v>21.206896551724139</v>
      </c>
      <c r="AB351" s="195">
        <f t="shared" si="244"/>
        <v>8891.5662650602408</v>
      </c>
      <c r="AC351" s="106">
        <f t="shared" si="263"/>
        <v>3.5510204081632653</v>
      </c>
      <c r="AD351" s="5"/>
      <c r="AY351" s="6">
        <v>3.32</v>
      </c>
      <c r="AZ351" s="5">
        <v>392</v>
      </c>
      <c r="BA351" s="6">
        <v>4</v>
      </c>
      <c r="BB351" s="5">
        <v>45</v>
      </c>
      <c r="BC351" s="5">
        <v>930</v>
      </c>
      <c r="BD351" s="5"/>
      <c r="BE351" s="6"/>
      <c r="BF351" s="5"/>
      <c r="BG351" s="6"/>
      <c r="BH351" s="5"/>
      <c r="BI351" s="5"/>
    </row>
    <row r="352" spans="1:61" ht="15.75" thickBot="1" x14ac:dyDescent="0.3">
      <c r="A352" s="122" t="s">
        <v>24</v>
      </c>
      <c r="B352" s="123"/>
      <c r="C352" s="98">
        <f t="shared" ref="C352:D352" si="266">SUM(C343:C351)</f>
        <v>57.309999999999995</v>
      </c>
      <c r="D352" s="99">
        <f t="shared" si="266"/>
        <v>6498</v>
      </c>
      <c r="E352" s="50">
        <f t="shared" si="264"/>
        <v>113.38335369045542</v>
      </c>
      <c r="F352" s="51"/>
      <c r="G352" s="98">
        <f t="shared" ref="G352:L352" si="267">SUM(G343:G351)</f>
        <v>229.23999999999998</v>
      </c>
      <c r="H352" s="99">
        <f t="shared" si="267"/>
        <v>25992</v>
      </c>
      <c r="I352" s="98">
        <f t="shared" si="267"/>
        <v>56</v>
      </c>
      <c r="J352" s="99">
        <f t="shared" si="267"/>
        <v>4690</v>
      </c>
      <c r="K352" s="99">
        <f t="shared" si="267"/>
        <v>97680</v>
      </c>
      <c r="L352" s="99">
        <f t="shared" si="267"/>
        <v>93120</v>
      </c>
      <c r="M352" s="42" t="s">
        <v>8</v>
      </c>
      <c r="N352" s="126">
        <f t="shared" si="236"/>
        <v>5.5420042643923244</v>
      </c>
      <c r="O352" s="127">
        <f t="shared" si="237"/>
        <v>20.8272921108742</v>
      </c>
      <c r="P352" s="110">
        <f t="shared" si="265"/>
        <v>1704.414587332054</v>
      </c>
      <c r="Q352" s="113">
        <f t="shared" si="260"/>
        <v>0.72176054170514004</v>
      </c>
      <c r="R352" s="51"/>
      <c r="S352" s="98">
        <f t="shared" ref="S352:W352" si="268">SUM(S343:S351)</f>
        <v>1491.54</v>
      </c>
      <c r="T352" s="99">
        <f t="shared" si="268"/>
        <v>169131</v>
      </c>
      <c r="U352" s="98">
        <f t="shared" si="268"/>
        <v>384</v>
      </c>
      <c r="V352" s="99">
        <f t="shared" si="268"/>
        <v>31484</v>
      </c>
      <c r="W352" s="99">
        <f t="shared" si="268"/>
        <v>666570</v>
      </c>
      <c r="X352" s="72">
        <f t="shared" si="262"/>
        <v>637340</v>
      </c>
      <c r="Y352" s="42" t="s">
        <v>8</v>
      </c>
      <c r="Z352" s="126">
        <f t="shared" si="242"/>
        <v>5.371966713251175</v>
      </c>
      <c r="AA352" s="127">
        <f t="shared" si="243"/>
        <v>21.171706263498919</v>
      </c>
      <c r="AB352" s="128">
        <f t="shared" si="244"/>
        <v>11630.954458209737</v>
      </c>
      <c r="AC352" s="108">
        <f t="shared" si="263"/>
        <v>4.8451831332717763</v>
      </c>
      <c r="AY352" s="122" t="s">
        <v>24</v>
      </c>
      <c r="AZ352" s="123"/>
      <c r="BA352" s="98">
        <f t="shared" ref="BA352:BB352" si="269">SUM(BA343:BA351)</f>
        <v>32</v>
      </c>
      <c r="BB352" s="99">
        <f t="shared" si="269"/>
        <v>2589</v>
      </c>
      <c r="BC352" s="50">
        <f t="shared" ref="BC352:BC353" si="270">BB352/BA352</f>
        <v>80.90625</v>
      </c>
      <c r="BD352" s="476"/>
      <c r="BE352" s="98"/>
      <c r="BF352" s="99"/>
      <c r="BG352" s="98"/>
      <c r="BH352" s="99"/>
      <c r="BI352" s="99"/>
    </row>
    <row r="353" spans="1:61" ht="15.75" thickBot="1" x14ac:dyDescent="0.3">
      <c r="A353" s="93" t="s">
        <v>25</v>
      </c>
      <c r="B353" s="52"/>
      <c r="C353" s="40">
        <f t="shared" ref="C353:D353" si="271">C330+C342+C352</f>
        <v>507.90000000000003</v>
      </c>
      <c r="D353" s="41">
        <f t="shared" si="271"/>
        <v>63409</v>
      </c>
      <c r="E353" s="10">
        <f t="shared" si="264"/>
        <v>124.8454420161449</v>
      </c>
      <c r="F353" s="4"/>
      <c r="G353" s="40">
        <f t="shared" ref="G353:L353" si="272">G330+G342+G352</f>
        <v>2031.6000000000001</v>
      </c>
      <c r="H353" s="41">
        <f t="shared" si="272"/>
        <v>253636</v>
      </c>
      <c r="I353" s="40">
        <f t="shared" si="272"/>
        <v>493</v>
      </c>
      <c r="J353" s="41">
        <f t="shared" si="272"/>
        <v>42774</v>
      </c>
      <c r="K353" s="41">
        <f t="shared" si="272"/>
        <v>945660</v>
      </c>
      <c r="L353" s="41">
        <f t="shared" si="272"/>
        <v>901530</v>
      </c>
      <c r="M353" s="83" t="s">
        <v>8</v>
      </c>
      <c r="N353" s="12">
        <f t="shared" si="236"/>
        <v>5.9296769065320056</v>
      </c>
      <c r="O353" s="13">
        <f t="shared" si="237"/>
        <v>22.108290082760554</v>
      </c>
      <c r="P353" s="26">
        <f t="shared" si="265"/>
        <v>1861.9019492025989</v>
      </c>
      <c r="Q353" s="114">
        <f t="shared" si="260"/>
        <v>0.67457301014051629</v>
      </c>
      <c r="R353" s="4"/>
      <c r="S353" s="40">
        <f t="shared" ref="S353:W353" si="273">S330+S342+S352</f>
        <v>13420.25</v>
      </c>
      <c r="T353" s="41">
        <f t="shared" si="273"/>
        <v>1675689</v>
      </c>
      <c r="U353" s="40">
        <f t="shared" si="273"/>
        <v>3455</v>
      </c>
      <c r="V353" s="41">
        <f t="shared" si="273"/>
        <v>283419</v>
      </c>
      <c r="W353" s="41">
        <f t="shared" si="273"/>
        <v>6744600</v>
      </c>
      <c r="X353" s="72">
        <f t="shared" si="262"/>
        <v>6447840</v>
      </c>
      <c r="Y353" s="83" t="s">
        <v>8</v>
      </c>
      <c r="Z353" s="12">
        <f t="shared" si="242"/>
        <v>5.9124088363871161</v>
      </c>
      <c r="AA353" s="13">
        <f t="shared" si="243"/>
        <v>23.797275412022483</v>
      </c>
      <c r="AB353" s="104">
        <f t="shared" si="244"/>
        <v>13279.385705847606</v>
      </c>
      <c r="AC353" s="109">
        <f t="shared" si="263"/>
        <v>4.4696967307480007</v>
      </c>
      <c r="AY353" s="93" t="s">
        <v>25</v>
      </c>
      <c r="AZ353" s="52"/>
      <c r="BA353" s="40">
        <f t="shared" ref="BA353:BB353" si="274">BA330+BA342+BA352</f>
        <v>402</v>
      </c>
      <c r="BB353" s="41">
        <f t="shared" si="274"/>
        <v>35211</v>
      </c>
      <c r="BC353" s="10">
        <f t="shared" si="270"/>
        <v>87.589552238805965</v>
      </c>
      <c r="BD353" s="4"/>
      <c r="BE353" s="40"/>
      <c r="BF353" s="41"/>
      <c r="BG353" s="40"/>
      <c r="BH353" s="41"/>
      <c r="BI353" s="41"/>
    </row>
    <row r="355" spans="1:61" x14ac:dyDescent="0.25">
      <c r="K355" s="132"/>
      <c r="L355" s="132"/>
    </row>
    <row r="358" spans="1:61" ht="18.75" x14ac:dyDescent="0.3">
      <c r="A358" s="567" t="s">
        <v>58</v>
      </c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</row>
    <row r="359" spans="1:61" ht="15.75" x14ac:dyDescent="0.25">
      <c r="A359" s="568" t="s">
        <v>62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68"/>
      <c r="AB359" s="568"/>
      <c r="AC359" s="568"/>
    </row>
    <row r="360" spans="1:61" ht="15.75" x14ac:dyDescent="0.25">
      <c r="A360" s="568" t="s">
        <v>122</v>
      </c>
      <c r="B360" s="568"/>
      <c r="C360" s="568"/>
      <c r="D360" s="568"/>
      <c r="E360" s="568"/>
      <c r="F360" s="568"/>
      <c r="G360" s="568"/>
      <c r="H360" s="568"/>
      <c r="I360" s="568"/>
      <c r="J360" s="568"/>
      <c r="K360" s="568"/>
      <c r="L360" s="568"/>
      <c r="M360" s="568"/>
      <c r="N360" s="568"/>
      <c r="O360" s="568"/>
      <c r="P360" s="568"/>
      <c r="Q360" s="568"/>
      <c r="R360" s="568"/>
      <c r="S360" s="568"/>
      <c r="T360" s="568"/>
      <c r="U360" s="568"/>
      <c r="V360" s="568"/>
      <c r="W360" s="568"/>
      <c r="X360" s="568"/>
      <c r="Y360" s="568"/>
      <c r="Z360" s="568"/>
      <c r="AA360" s="568"/>
      <c r="AB360" s="568"/>
      <c r="AC360" s="568"/>
    </row>
    <row r="361" spans="1:61" ht="19.5" thickBot="1" x14ac:dyDescent="0.35"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11">
        <v>4</v>
      </c>
      <c r="AC361" s="4"/>
    </row>
    <row r="362" spans="1:61" ht="15" customHeight="1" x14ac:dyDescent="0.25">
      <c r="A362" s="569" t="s">
        <v>3</v>
      </c>
      <c r="B362" s="571" t="s">
        <v>2</v>
      </c>
      <c r="C362" s="573" t="s">
        <v>59</v>
      </c>
      <c r="D362" s="573" t="s">
        <v>60</v>
      </c>
      <c r="E362" s="573" t="s">
        <v>23</v>
      </c>
      <c r="F362" s="576" t="s">
        <v>9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8"/>
      <c r="R362" s="576" t="s">
        <v>10</v>
      </c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9"/>
    </row>
    <row r="363" spans="1:61" ht="51.75" thickBot="1" x14ac:dyDescent="0.3">
      <c r="A363" s="570"/>
      <c r="B363" s="572"/>
      <c r="C363" s="574"/>
      <c r="D363" s="575"/>
      <c r="E363" s="575"/>
      <c r="F363" s="8" t="s">
        <v>14</v>
      </c>
      <c r="G363" s="95" t="s">
        <v>13</v>
      </c>
      <c r="H363" s="95" t="s">
        <v>57</v>
      </c>
      <c r="I363" s="1" t="s">
        <v>4</v>
      </c>
      <c r="J363" s="1" t="s">
        <v>5</v>
      </c>
      <c r="K363" s="1" t="s">
        <v>6</v>
      </c>
      <c r="L363" s="95" t="s">
        <v>64</v>
      </c>
      <c r="M363" s="557" t="s">
        <v>7</v>
      </c>
      <c r="N363" s="558"/>
      <c r="O363" s="1" t="s">
        <v>0</v>
      </c>
      <c r="P363" s="1" t="s">
        <v>1</v>
      </c>
      <c r="Q363" s="95" t="s">
        <v>61</v>
      </c>
      <c r="R363" s="8" t="s">
        <v>14</v>
      </c>
      <c r="S363" s="95" t="s">
        <v>12</v>
      </c>
      <c r="T363" s="95" t="s">
        <v>11</v>
      </c>
      <c r="U363" s="1" t="s">
        <v>4</v>
      </c>
      <c r="V363" s="1" t="s">
        <v>5</v>
      </c>
      <c r="W363" s="1" t="s">
        <v>6</v>
      </c>
      <c r="X363" s="95" t="s">
        <v>65</v>
      </c>
      <c r="Y363" s="557" t="s">
        <v>7</v>
      </c>
      <c r="Z363" s="558"/>
      <c r="AA363" s="1" t="s">
        <v>0</v>
      </c>
      <c r="AB363" s="102" t="s">
        <v>1</v>
      </c>
      <c r="AC363" s="105" t="s">
        <v>15</v>
      </c>
    </row>
    <row r="364" spans="1:61" x14ac:dyDescent="0.25">
      <c r="A364" s="89" t="s">
        <v>26</v>
      </c>
      <c r="B364" s="559">
        <v>1997</v>
      </c>
      <c r="C364" s="78">
        <v>18.91</v>
      </c>
      <c r="D364" s="229">
        <v>2445</v>
      </c>
      <c r="E364" s="31">
        <f t="shared" ref="E364:E393" si="275">D364/C364</f>
        <v>129.29666842940244</v>
      </c>
      <c r="F364" s="64">
        <f t="shared" ref="F364:F380" si="276">G364/C364</f>
        <v>4</v>
      </c>
      <c r="G364" s="65">
        <v>75.64</v>
      </c>
      <c r="H364" s="66">
        <v>9780</v>
      </c>
      <c r="I364" s="65">
        <v>17</v>
      </c>
      <c r="J364" s="66">
        <v>1663</v>
      </c>
      <c r="K364" s="135">
        <v>35750</v>
      </c>
      <c r="L364" s="135">
        <v>34020</v>
      </c>
      <c r="M364" s="67" t="s">
        <v>8</v>
      </c>
      <c r="N364" s="68">
        <f t="shared" ref="N364:N404" si="277">H364/J364</f>
        <v>5.8809380637402286</v>
      </c>
      <c r="O364" s="69">
        <f t="shared" ref="O364:O404" si="278">K364/J364</f>
        <v>21.497294046903185</v>
      </c>
      <c r="P364" s="70">
        <f t="shared" ref="P364:P393" si="279">K364/C364</f>
        <v>1890.5341089370704</v>
      </c>
      <c r="Q364" s="100">
        <f t="shared" ref="Q364:Q380" si="280">J364/D364</f>
        <v>0.68016359918200409</v>
      </c>
      <c r="R364" s="64">
        <f t="shared" ref="R364:R380" si="281">S364/C364</f>
        <v>30.158646218931779</v>
      </c>
      <c r="S364" s="71">
        <f t="shared" ref="S364:X379" si="282">G364+S313</f>
        <v>570.29999999999995</v>
      </c>
      <c r="T364" s="72">
        <f t="shared" si="282"/>
        <v>73725</v>
      </c>
      <c r="U364" s="71">
        <f t="shared" si="282"/>
        <v>140</v>
      </c>
      <c r="V364" s="72">
        <f t="shared" si="282"/>
        <v>12255</v>
      </c>
      <c r="W364" s="72">
        <f t="shared" si="282"/>
        <v>277670</v>
      </c>
      <c r="X364" s="72">
        <f t="shared" si="282"/>
        <v>265270</v>
      </c>
      <c r="Y364" s="67" t="s">
        <v>8</v>
      </c>
      <c r="Z364" s="21">
        <f t="shared" ref="Z364:Z404" si="283">T364/V364</f>
        <v>6.0159118727050185</v>
      </c>
      <c r="AA364" s="22">
        <f t="shared" ref="AA364:AA404" si="284">W364/V364</f>
        <v>22.657690738474091</v>
      </c>
      <c r="AB364" s="103">
        <f t="shared" ref="AB364:AB404" si="285">W364/C364</f>
        <v>14683.76520359598</v>
      </c>
      <c r="AC364" s="106">
        <f t="shared" ref="AC364:AC380" si="286">V364/D364</f>
        <v>5.0122699386503067</v>
      </c>
      <c r="AE364" s="484" t="s">
        <v>124</v>
      </c>
      <c r="AF364" s="484" t="s">
        <v>5</v>
      </c>
      <c r="AG364" s="484" t="s">
        <v>123</v>
      </c>
      <c r="AY364" s="65">
        <v>75.64</v>
      </c>
      <c r="AZ364" s="66">
        <v>9780</v>
      </c>
      <c r="BA364" s="65">
        <v>17</v>
      </c>
      <c r="BB364" s="66">
        <v>1663</v>
      </c>
      <c r="BC364" s="66">
        <v>35550</v>
      </c>
      <c r="BE364" s="66">
        <v>1844</v>
      </c>
      <c r="BF364" s="66">
        <v>41350</v>
      </c>
    </row>
    <row r="365" spans="1:61" x14ac:dyDescent="0.25">
      <c r="A365" s="90" t="s">
        <v>27</v>
      </c>
      <c r="B365" s="560"/>
      <c r="C365" s="27">
        <v>16.41</v>
      </c>
      <c r="D365" s="223">
        <v>2026</v>
      </c>
      <c r="E365" s="16">
        <f t="shared" si="275"/>
        <v>123.4613040828763</v>
      </c>
      <c r="F365" s="17">
        <f t="shared" si="276"/>
        <v>4</v>
      </c>
      <c r="G365" s="18">
        <v>65.64</v>
      </c>
      <c r="H365" s="19">
        <v>8104</v>
      </c>
      <c r="I365" s="18">
        <v>17</v>
      </c>
      <c r="J365" s="19">
        <v>1542</v>
      </c>
      <c r="K365" s="136">
        <v>35220</v>
      </c>
      <c r="L365" s="136">
        <v>33510</v>
      </c>
      <c r="M365" s="20" t="s">
        <v>8</v>
      </c>
      <c r="N365" s="21">
        <f t="shared" si="277"/>
        <v>5.2555123216601816</v>
      </c>
      <c r="O365" s="22">
        <f t="shared" si="278"/>
        <v>22.840466926070039</v>
      </c>
      <c r="P365" s="23">
        <f t="shared" si="279"/>
        <v>2146.2522851919562</v>
      </c>
      <c r="Q365" s="100">
        <f t="shared" si="280"/>
        <v>0.76110562685093786</v>
      </c>
      <c r="R365" s="17">
        <f t="shared" si="281"/>
        <v>31</v>
      </c>
      <c r="S365" s="24">
        <f t="shared" si="282"/>
        <v>508.71</v>
      </c>
      <c r="T365" s="25">
        <f t="shared" si="282"/>
        <v>62806</v>
      </c>
      <c r="U365" s="24">
        <f t="shared" si="282"/>
        <v>133</v>
      </c>
      <c r="V365" s="25">
        <f t="shared" si="282"/>
        <v>9638</v>
      </c>
      <c r="W365" s="25">
        <f t="shared" si="282"/>
        <v>231580</v>
      </c>
      <c r="X365" s="72">
        <f t="shared" si="282"/>
        <v>221200</v>
      </c>
      <c r="Y365" s="20" t="s">
        <v>8</v>
      </c>
      <c r="Z365" s="21">
        <f t="shared" si="283"/>
        <v>6.5164971985889188</v>
      </c>
      <c r="AA365" s="22">
        <f t="shared" si="284"/>
        <v>24.027806598879437</v>
      </c>
      <c r="AB365" s="103">
        <f t="shared" si="285"/>
        <v>14112.126751980499</v>
      </c>
      <c r="AC365" s="106">
        <f t="shared" si="286"/>
        <v>4.75715695952616</v>
      </c>
      <c r="AE365" s="484"/>
      <c r="AF365" s="484"/>
      <c r="AG365" s="484"/>
      <c r="AY365" s="18">
        <v>65.64</v>
      </c>
      <c r="AZ365" s="19">
        <v>8104</v>
      </c>
      <c r="BA365" s="18">
        <v>17</v>
      </c>
      <c r="BB365" s="19">
        <v>1542</v>
      </c>
      <c r="BC365" s="19">
        <v>35020</v>
      </c>
      <c r="BE365" s="19">
        <v>1205</v>
      </c>
      <c r="BF365" s="19">
        <v>28830</v>
      </c>
    </row>
    <row r="366" spans="1:61" x14ac:dyDescent="0.25">
      <c r="A366" s="90" t="s">
        <v>28</v>
      </c>
      <c r="B366" s="560"/>
      <c r="C366" s="27">
        <v>18.7</v>
      </c>
      <c r="D366" s="223">
        <v>2284</v>
      </c>
      <c r="E366" s="16">
        <f t="shared" si="275"/>
        <v>122.13903743315508</v>
      </c>
      <c r="F366" s="17">
        <f t="shared" si="276"/>
        <v>5</v>
      </c>
      <c r="G366" s="18">
        <v>93.5</v>
      </c>
      <c r="H366" s="19">
        <v>11420</v>
      </c>
      <c r="I366" s="18">
        <v>23</v>
      </c>
      <c r="J366" s="19">
        <v>2065</v>
      </c>
      <c r="K366" s="136">
        <v>46250</v>
      </c>
      <c r="L366" s="136">
        <v>44010</v>
      </c>
      <c r="M366" s="20" t="s">
        <v>8</v>
      </c>
      <c r="N366" s="21">
        <f t="shared" si="277"/>
        <v>5.5302663438256658</v>
      </c>
      <c r="O366" s="22">
        <f t="shared" si="278"/>
        <v>22.397094430992738</v>
      </c>
      <c r="P366" s="23">
        <f t="shared" si="279"/>
        <v>2473.2620320855617</v>
      </c>
      <c r="Q366" s="100">
        <f t="shared" si="280"/>
        <v>0.90411558669001746</v>
      </c>
      <c r="R366" s="17">
        <f t="shared" si="281"/>
        <v>31.000000000000004</v>
      </c>
      <c r="S366" s="24">
        <f t="shared" si="282"/>
        <v>579.70000000000005</v>
      </c>
      <c r="T366" s="25">
        <f t="shared" si="282"/>
        <v>70691</v>
      </c>
      <c r="U366" s="24">
        <f t="shared" si="282"/>
        <v>145</v>
      </c>
      <c r="V366" s="25">
        <f t="shared" si="282"/>
        <v>11923</v>
      </c>
      <c r="W366" s="25">
        <f t="shared" si="282"/>
        <v>287330</v>
      </c>
      <c r="X366" s="72">
        <f t="shared" si="282"/>
        <v>274380</v>
      </c>
      <c r="Y366" s="20" t="s">
        <v>8</v>
      </c>
      <c r="Z366" s="21">
        <f t="shared" si="283"/>
        <v>5.9289608320053677</v>
      </c>
      <c r="AA366" s="22">
        <f t="shared" si="284"/>
        <v>24.098800637423466</v>
      </c>
      <c r="AB366" s="103">
        <f t="shared" si="285"/>
        <v>15365.240641711231</v>
      </c>
      <c r="AC366" s="106">
        <f t="shared" si="286"/>
        <v>5.220227670753065</v>
      </c>
      <c r="AE366" s="484"/>
      <c r="AF366" s="484"/>
      <c r="AG366" s="484"/>
      <c r="AY366" s="18">
        <v>93.5</v>
      </c>
      <c r="AZ366" s="19">
        <v>11420</v>
      </c>
      <c r="BA366" s="18">
        <v>23</v>
      </c>
      <c r="BB366" s="19">
        <v>2065</v>
      </c>
      <c r="BC366" s="19">
        <v>45990</v>
      </c>
      <c r="BE366" s="19">
        <v>2071</v>
      </c>
      <c r="BF366" s="19">
        <v>49630</v>
      </c>
    </row>
    <row r="367" spans="1:61" x14ac:dyDescent="0.25">
      <c r="A367" s="90" t="s">
        <v>29</v>
      </c>
      <c r="B367" s="560"/>
      <c r="C367" s="27">
        <v>17.149999999999999</v>
      </c>
      <c r="D367" s="223">
        <v>2151</v>
      </c>
      <c r="E367" s="16">
        <f t="shared" si="275"/>
        <v>125.42274052478135</v>
      </c>
      <c r="F367" s="17">
        <f t="shared" si="276"/>
        <v>5</v>
      </c>
      <c r="G367" s="18">
        <v>85.75</v>
      </c>
      <c r="H367" s="19">
        <v>10755</v>
      </c>
      <c r="I367" s="18">
        <v>20</v>
      </c>
      <c r="J367" s="19">
        <v>1878</v>
      </c>
      <c r="K367" s="136">
        <v>42020</v>
      </c>
      <c r="L367" s="136">
        <v>39990</v>
      </c>
      <c r="M367" s="20" t="s">
        <v>8</v>
      </c>
      <c r="N367" s="21">
        <f t="shared" si="277"/>
        <v>5.7268370607028753</v>
      </c>
      <c r="O367" s="22">
        <f t="shared" si="278"/>
        <v>22.374866879659212</v>
      </c>
      <c r="P367" s="23">
        <f t="shared" si="279"/>
        <v>2450.1457725947525</v>
      </c>
      <c r="Q367" s="100">
        <f t="shared" si="280"/>
        <v>0.87308228730822868</v>
      </c>
      <c r="R367" s="17">
        <f t="shared" si="281"/>
        <v>31</v>
      </c>
      <c r="S367" s="24">
        <f t="shared" si="282"/>
        <v>531.65</v>
      </c>
      <c r="T367" s="25">
        <f t="shared" si="282"/>
        <v>66681</v>
      </c>
      <c r="U367" s="24">
        <f t="shared" si="282"/>
        <v>133</v>
      </c>
      <c r="V367" s="25">
        <f t="shared" si="282"/>
        <v>11242</v>
      </c>
      <c r="W367" s="25">
        <f t="shared" si="282"/>
        <v>271030</v>
      </c>
      <c r="X367" s="72">
        <f t="shared" si="282"/>
        <v>258830</v>
      </c>
      <c r="Y367" s="20" t="s">
        <v>8</v>
      </c>
      <c r="Z367" s="21">
        <f t="shared" si="283"/>
        <v>5.9314178971713218</v>
      </c>
      <c r="AA367" s="22">
        <f t="shared" si="284"/>
        <v>24.108699519658423</v>
      </c>
      <c r="AB367" s="103">
        <f t="shared" si="285"/>
        <v>15803.498542274054</v>
      </c>
      <c r="AC367" s="106">
        <f t="shared" si="286"/>
        <v>5.2264063226406323</v>
      </c>
      <c r="AE367" s="484"/>
      <c r="AF367" s="484"/>
      <c r="AG367" s="484"/>
      <c r="AY367" s="18">
        <v>85.75</v>
      </c>
      <c r="AZ367" s="19">
        <v>10755</v>
      </c>
      <c r="BA367" s="18">
        <v>20</v>
      </c>
      <c r="BB367" s="19">
        <v>1878</v>
      </c>
      <c r="BC367" s="19">
        <v>41780</v>
      </c>
      <c r="BE367" s="19">
        <v>1737</v>
      </c>
      <c r="BF367" s="19">
        <v>41600</v>
      </c>
    </row>
    <row r="368" spans="1:61" x14ac:dyDescent="0.25">
      <c r="A368" s="90" t="s">
        <v>30</v>
      </c>
      <c r="B368" s="560"/>
      <c r="C368" s="27">
        <v>16.600000000000001</v>
      </c>
      <c r="D368" s="223">
        <v>2133</v>
      </c>
      <c r="E368" s="16">
        <f t="shared" si="275"/>
        <v>128.49397590361446</v>
      </c>
      <c r="F368" s="17">
        <f t="shared" si="276"/>
        <v>5</v>
      </c>
      <c r="G368" s="18">
        <v>83</v>
      </c>
      <c r="H368" s="19">
        <v>10665</v>
      </c>
      <c r="I368" s="18">
        <v>22</v>
      </c>
      <c r="J368" s="19">
        <v>1665</v>
      </c>
      <c r="K368" s="136">
        <v>37390</v>
      </c>
      <c r="L368" s="136">
        <v>35580</v>
      </c>
      <c r="M368" s="20" t="s">
        <v>8</v>
      </c>
      <c r="N368" s="21">
        <f t="shared" si="277"/>
        <v>6.4054054054054053</v>
      </c>
      <c r="O368" s="22">
        <f t="shared" si="278"/>
        <v>22.456456456456458</v>
      </c>
      <c r="P368" s="23">
        <f t="shared" si="279"/>
        <v>2252.4096385542166</v>
      </c>
      <c r="Q368" s="100">
        <f t="shared" si="280"/>
        <v>0.78059071729957807</v>
      </c>
      <c r="R368" s="17">
        <f t="shared" si="281"/>
        <v>31</v>
      </c>
      <c r="S368" s="24">
        <f t="shared" si="282"/>
        <v>514.6</v>
      </c>
      <c r="T368" s="25">
        <f t="shared" si="282"/>
        <v>66123</v>
      </c>
      <c r="U368" s="24">
        <f t="shared" si="282"/>
        <v>136</v>
      </c>
      <c r="V368" s="25">
        <f t="shared" si="282"/>
        <v>10488</v>
      </c>
      <c r="W368" s="25">
        <f t="shared" si="282"/>
        <v>253700</v>
      </c>
      <c r="X368" s="72">
        <f t="shared" si="282"/>
        <v>242330</v>
      </c>
      <c r="Y368" s="20" t="s">
        <v>8</v>
      </c>
      <c r="Z368" s="21">
        <f t="shared" si="283"/>
        <v>6.3046338672768876</v>
      </c>
      <c r="AA368" s="22">
        <f t="shared" si="284"/>
        <v>24.189549961861175</v>
      </c>
      <c r="AB368" s="103">
        <f t="shared" si="285"/>
        <v>15283.13253012048</v>
      </c>
      <c r="AC368" s="106">
        <f t="shared" si="286"/>
        <v>4.9170182841068915</v>
      </c>
      <c r="AE368" s="484"/>
      <c r="AF368" s="484"/>
      <c r="AG368" s="484"/>
      <c r="AY368" s="18">
        <v>83</v>
      </c>
      <c r="AZ368" s="19">
        <v>10665</v>
      </c>
      <c r="BA368" s="18">
        <v>22</v>
      </c>
      <c r="BB368" s="19">
        <v>1665</v>
      </c>
      <c r="BC368" s="19">
        <v>37180</v>
      </c>
      <c r="BE368" s="19">
        <v>1523</v>
      </c>
      <c r="BF368" s="19">
        <v>36520</v>
      </c>
    </row>
    <row r="369" spans="1:58" x14ac:dyDescent="0.25">
      <c r="A369" s="90" t="s">
        <v>31</v>
      </c>
      <c r="B369" s="560"/>
      <c r="C369" s="27">
        <v>14.28</v>
      </c>
      <c r="D369" s="223">
        <v>1762</v>
      </c>
      <c r="E369" s="16">
        <f t="shared" si="275"/>
        <v>123.38935574229693</v>
      </c>
      <c r="F369" s="17">
        <f t="shared" si="276"/>
        <v>4</v>
      </c>
      <c r="G369" s="18">
        <v>57.12</v>
      </c>
      <c r="H369" s="19">
        <v>7048</v>
      </c>
      <c r="I369" s="18">
        <v>14</v>
      </c>
      <c r="J369" s="19">
        <v>1470</v>
      </c>
      <c r="K369" s="136">
        <v>31520</v>
      </c>
      <c r="L369" s="136">
        <v>29990</v>
      </c>
      <c r="M369" s="20" t="s">
        <v>8</v>
      </c>
      <c r="N369" s="21">
        <f t="shared" si="277"/>
        <v>4.794557823129252</v>
      </c>
      <c r="O369" s="22">
        <f t="shared" si="278"/>
        <v>21.442176870748298</v>
      </c>
      <c r="P369" s="23">
        <f t="shared" si="279"/>
        <v>2207.2829131652661</v>
      </c>
      <c r="Q369" s="100">
        <f t="shared" si="280"/>
        <v>0.83427922814982969</v>
      </c>
      <c r="R369" s="17">
        <f t="shared" si="281"/>
        <v>30.439775910364151</v>
      </c>
      <c r="S369" s="24">
        <f t="shared" si="282"/>
        <v>434.68000000000006</v>
      </c>
      <c r="T369" s="25">
        <f t="shared" si="282"/>
        <v>53622</v>
      </c>
      <c r="U369" s="24">
        <f t="shared" si="282"/>
        <v>119</v>
      </c>
      <c r="V369" s="25">
        <f t="shared" si="282"/>
        <v>8932</v>
      </c>
      <c r="W369" s="25">
        <f t="shared" si="282"/>
        <v>202210</v>
      </c>
      <c r="X369" s="72">
        <f t="shared" si="282"/>
        <v>193110</v>
      </c>
      <c r="Y369" s="20" t="s">
        <v>8</v>
      </c>
      <c r="Z369" s="21">
        <f t="shared" si="283"/>
        <v>6.0033587102552621</v>
      </c>
      <c r="AA369" s="22">
        <f t="shared" si="284"/>
        <v>22.638826690550829</v>
      </c>
      <c r="AB369" s="103">
        <f t="shared" si="285"/>
        <v>14160.364145658265</v>
      </c>
      <c r="AC369" s="106">
        <f t="shared" si="286"/>
        <v>5.0692395005675372</v>
      </c>
      <c r="AE369" s="484"/>
      <c r="AF369" s="484"/>
      <c r="AG369" s="484"/>
      <c r="AY369" s="18">
        <v>57.12</v>
      </c>
      <c r="AZ369" s="19">
        <v>7048</v>
      </c>
      <c r="BA369" s="18">
        <v>14</v>
      </c>
      <c r="BB369" s="19">
        <v>1470</v>
      </c>
      <c r="BC369" s="19">
        <v>31340</v>
      </c>
      <c r="BE369" s="19">
        <v>1205</v>
      </c>
      <c r="BF369" s="19">
        <v>27500</v>
      </c>
    </row>
    <row r="370" spans="1:58" x14ac:dyDescent="0.25">
      <c r="A370" s="90" t="s">
        <v>32</v>
      </c>
      <c r="B370" s="560"/>
      <c r="C370" s="27">
        <v>19.53</v>
      </c>
      <c r="D370" s="223">
        <v>2423</v>
      </c>
      <c r="E370" s="16">
        <f t="shared" si="275"/>
        <v>124.06554019457245</v>
      </c>
      <c r="F370" s="17">
        <f t="shared" si="276"/>
        <v>4</v>
      </c>
      <c r="G370" s="18">
        <v>78.12</v>
      </c>
      <c r="H370" s="19">
        <v>9692</v>
      </c>
      <c r="I370" s="18">
        <v>20</v>
      </c>
      <c r="J370" s="19">
        <v>1938</v>
      </c>
      <c r="K370" s="136">
        <v>44420</v>
      </c>
      <c r="L370" s="136">
        <v>42270</v>
      </c>
      <c r="M370" s="20" t="s">
        <v>8</v>
      </c>
      <c r="N370" s="21">
        <f t="shared" si="277"/>
        <v>5.0010319917440658</v>
      </c>
      <c r="O370" s="22">
        <f t="shared" si="278"/>
        <v>22.920536635706913</v>
      </c>
      <c r="P370" s="23">
        <f t="shared" si="279"/>
        <v>2274.4495647721451</v>
      </c>
      <c r="Q370" s="100">
        <f t="shared" si="280"/>
        <v>0.79983491539413953</v>
      </c>
      <c r="R370" s="17">
        <f t="shared" si="281"/>
        <v>31</v>
      </c>
      <c r="S370" s="24">
        <f t="shared" si="282"/>
        <v>605.43000000000006</v>
      </c>
      <c r="T370" s="25">
        <f t="shared" si="282"/>
        <v>75113</v>
      </c>
      <c r="U370" s="24">
        <f t="shared" si="282"/>
        <v>152</v>
      </c>
      <c r="V370" s="25">
        <f t="shared" si="282"/>
        <v>12650</v>
      </c>
      <c r="W370" s="25">
        <f t="shared" si="282"/>
        <v>302810</v>
      </c>
      <c r="X370" s="72">
        <f t="shared" si="282"/>
        <v>289250</v>
      </c>
      <c r="Y370" s="20" t="s">
        <v>8</v>
      </c>
      <c r="Z370" s="21">
        <f t="shared" si="283"/>
        <v>5.9377865612648222</v>
      </c>
      <c r="AA370" s="22">
        <f t="shared" si="284"/>
        <v>23.937549407114624</v>
      </c>
      <c r="AB370" s="103">
        <f t="shared" si="285"/>
        <v>15504.864311315923</v>
      </c>
      <c r="AC370" s="106">
        <f t="shared" si="286"/>
        <v>5.2208006603384236</v>
      </c>
      <c r="AE370" s="484"/>
      <c r="AF370" s="484"/>
      <c r="AG370" s="484"/>
      <c r="AY370" s="18">
        <v>78.12</v>
      </c>
      <c r="AZ370" s="19">
        <v>9692</v>
      </c>
      <c r="BA370" s="18">
        <v>20</v>
      </c>
      <c r="BB370" s="19">
        <v>1938</v>
      </c>
      <c r="BC370" s="19">
        <v>44170</v>
      </c>
      <c r="BE370" s="19">
        <v>1605</v>
      </c>
      <c r="BF370" s="19">
        <v>39200</v>
      </c>
    </row>
    <row r="371" spans="1:58" x14ac:dyDescent="0.25">
      <c r="A371" s="90" t="s">
        <v>33</v>
      </c>
      <c r="B371" s="560"/>
      <c r="C371" s="27">
        <v>19.88</v>
      </c>
      <c r="D371" s="223">
        <v>2472</v>
      </c>
      <c r="E371" s="16">
        <f t="shared" si="275"/>
        <v>124.34607645875252</v>
      </c>
      <c r="F371" s="17">
        <f t="shared" si="276"/>
        <v>5.0000000000000009</v>
      </c>
      <c r="G371" s="18">
        <v>99.4</v>
      </c>
      <c r="H371" s="19">
        <v>12360</v>
      </c>
      <c r="I371" s="18">
        <v>25</v>
      </c>
      <c r="J371" s="19">
        <v>2336</v>
      </c>
      <c r="K371" s="136">
        <v>52120</v>
      </c>
      <c r="L371" s="136">
        <v>49590</v>
      </c>
      <c r="M371" s="20" t="s">
        <v>8</v>
      </c>
      <c r="N371" s="21">
        <f t="shared" si="277"/>
        <v>5.2910958904109586</v>
      </c>
      <c r="O371" s="22">
        <f t="shared" si="278"/>
        <v>22.311643835616437</v>
      </c>
      <c r="P371" s="23">
        <f t="shared" si="279"/>
        <v>2621.7303822937629</v>
      </c>
      <c r="Q371" s="100">
        <f t="shared" si="280"/>
        <v>0.94498381877022652</v>
      </c>
      <c r="R371" s="17">
        <f t="shared" si="281"/>
        <v>31</v>
      </c>
      <c r="S371" s="24">
        <f t="shared" si="282"/>
        <v>616.28</v>
      </c>
      <c r="T371" s="25">
        <f t="shared" si="282"/>
        <v>76632</v>
      </c>
      <c r="U371" s="24">
        <f t="shared" si="282"/>
        <v>155</v>
      </c>
      <c r="V371" s="25">
        <f t="shared" si="282"/>
        <v>13833</v>
      </c>
      <c r="W371" s="25">
        <f t="shared" si="282"/>
        <v>332680</v>
      </c>
      <c r="X371" s="72">
        <f t="shared" si="282"/>
        <v>317710</v>
      </c>
      <c r="Y371" s="20" t="s">
        <v>8</v>
      </c>
      <c r="Z371" s="21">
        <f t="shared" si="283"/>
        <v>5.5397961396660165</v>
      </c>
      <c r="AA371" s="22">
        <f t="shared" si="284"/>
        <v>24.049736138220197</v>
      </c>
      <c r="AB371" s="103">
        <f t="shared" si="285"/>
        <v>16734.406438631791</v>
      </c>
      <c r="AC371" s="106">
        <f t="shared" si="286"/>
        <v>5.5958737864077666</v>
      </c>
      <c r="AE371" s="484"/>
      <c r="AF371" s="484"/>
      <c r="AG371" s="484"/>
      <c r="AY371" s="18">
        <v>99.4</v>
      </c>
      <c r="AZ371" s="19">
        <v>12360</v>
      </c>
      <c r="BA371" s="18">
        <v>25</v>
      </c>
      <c r="BB371" s="19">
        <v>2336</v>
      </c>
      <c r="BC371" s="19">
        <v>51830</v>
      </c>
      <c r="BE371" s="19">
        <v>2094</v>
      </c>
      <c r="BF371" s="19">
        <v>50180</v>
      </c>
    </row>
    <row r="372" spans="1:58" x14ac:dyDescent="0.25">
      <c r="A372" s="90" t="s">
        <v>34</v>
      </c>
      <c r="B372" s="560"/>
      <c r="C372" s="27">
        <v>19.899999999999999</v>
      </c>
      <c r="D372" s="223">
        <v>2484</v>
      </c>
      <c r="E372" s="16">
        <f t="shared" si="275"/>
        <v>124.82412060301509</v>
      </c>
      <c r="F372" s="17">
        <f t="shared" si="276"/>
        <v>5</v>
      </c>
      <c r="G372" s="18">
        <v>99.5</v>
      </c>
      <c r="H372" s="19">
        <v>12420</v>
      </c>
      <c r="I372" s="18">
        <v>25</v>
      </c>
      <c r="J372" s="19">
        <v>2298</v>
      </c>
      <c r="K372" s="136">
        <v>51580</v>
      </c>
      <c r="L372" s="136">
        <v>49080</v>
      </c>
      <c r="M372" s="20" t="s">
        <v>8</v>
      </c>
      <c r="N372" s="21">
        <f t="shared" si="277"/>
        <v>5.4046997389033944</v>
      </c>
      <c r="O372" s="22">
        <f t="shared" si="278"/>
        <v>22.445604873803308</v>
      </c>
      <c r="P372" s="23">
        <f t="shared" si="279"/>
        <v>2591.9597989949752</v>
      </c>
      <c r="Q372" s="100">
        <f t="shared" si="280"/>
        <v>0.9251207729468599</v>
      </c>
      <c r="R372" s="17">
        <f t="shared" si="281"/>
        <v>31</v>
      </c>
      <c r="S372" s="24">
        <f t="shared" si="282"/>
        <v>616.9</v>
      </c>
      <c r="T372" s="25">
        <f t="shared" si="282"/>
        <v>77004</v>
      </c>
      <c r="U372" s="24">
        <f t="shared" si="282"/>
        <v>156</v>
      </c>
      <c r="V372" s="25">
        <f t="shared" si="282"/>
        <v>14290</v>
      </c>
      <c r="W372" s="25">
        <f t="shared" si="282"/>
        <v>344300</v>
      </c>
      <c r="X372" s="72">
        <f t="shared" si="282"/>
        <v>328720</v>
      </c>
      <c r="Y372" s="20" t="s">
        <v>8</v>
      </c>
      <c r="Z372" s="21">
        <f t="shared" si="283"/>
        <v>5.3886634009797065</v>
      </c>
      <c r="AA372" s="22">
        <f t="shared" si="284"/>
        <v>24.093771868439468</v>
      </c>
      <c r="AB372" s="103">
        <f t="shared" si="285"/>
        <v>17301.507537688445</v>
      </c>
      <c r="AC372" s="106">
        <f t="shared" si="286"/>
        <v>5.7528180354267313</v>
      </c>
      <c r="AE372" s="484"/>
      <c r="AF372" s="484"/>
      <c r="AG372" s="484"/>
      <c r="AY372" s="18">
        <v>99.5</v>
      </c>
      <c r="AZ372" s="19">
        <v>12420</v>
      </c>
      <c r="BA372" s="18">
        <v>25</v>
      </c>
      <c r="BB372" s="19">
        <v>2298</v>
      </c>
      <c r="BC372" s="19">
        <v>51290</v>
      </c>
      <c r="BE372" s="19">
        <v>2422</v>
      </c>
      <c r="BF372" s="19">
        <v>58210</v>
      </c>
    </row>
    <row r="373" spans="1:58" x14ac:dyDescent="0.25">
      <c r="A373" s="90" t="s">
        <v>35</v>
      </c>
      <c r="B373" s="560"/>
      <c r="C373" s="27">
        <v>16.489999999999998</v>
      </c>
      <c r="D373" s="223">
        <v>2171</v>
      </c>
      <c r="E373" s="16">
        <f t="shared" si="275"/>
        <v>131.65554881746513</v>
      </c>
      <c r="F373" s="17">
        <f t="shared" si="276"/>
        <v>5.0000000000000009</v>
      </c>
      <c r="G373" s="18">
        <v>82.45</v>
      </c>
      <c r="H373" s="19">
        <v>10855</v>
      </c>
      <c r="I373" s="18">
        <v>21</v>
      </c>
      <c r="J373" s="19">
        <v>1867</v>
      </c>
      <c r="K373" s="136">
        <v>41790</v>
      </c>
      <c r="L373" s="136">
        <v>39770</v>
      </c>
      <c r="M373" s="20" t="s">
        <v>8</v>
      </c>
      <c r="N373" s="21">
        <f t="shared" si="277"/>
        <v>5.8141403320835563</v>
      </c>
      <c r="O373" s="22">
        <f t="shared" si="278"/>
        <v>22.383502945902517</v>
      </c>
      <c r="P373" s="23">
        <f t="shared" si="279"/>
        <v>2534.2631898120076</v>
      </c>
      <c r="Q373" s="100">
        <f t="shared" si="280"/>
        <v>0.85997236296637491</v>
      </c>
      <c r="R373" s="17">
        <f t="shared" si="281"/>
        <v>32</v>
      </c>
      <c r="S373" s="24">
        <f t="shared" si="282"/>
        <v>527.67999999999995</v>
      </c>
      <c r="T373" s="25">
        <f t="shared" si="282"/>
        <v>69472</v>
      </c>
      <c r="U373" s="24">
        <f t="shared" si="282"/>
        <v>133</v>
      </c>
      <c r="V373" s="25">
        <f t="shared" si="282"/>
        <v>11652</v>
      </c>
      <c r="W373" s="25">
        <f t="shared" si="282"/>
        <v>287360</v>
      </c>
      <c r="X373" s="72">
        <f t="shared" si="282"/>
        <v>274570</v>
      </c>
      <c r="Y373" s="20" t="s">
        <v>8</v>
      </c>
      <c r="Z373" s="21">
        <f t="shared" si="283"/>
        <v>5.9622382423618259</v>
      </c>
      <c r="AA373" s="22">
        <f t="shared" si="284"/>
        <v>24.661860624785444</v>
      </c>
      <c r="AB373" s="103">
        <f t="shared" si="285"/>
        <v>17426.318981200729</v>
      </c>
      <c r="AC373" s="106">
        <f t="shared" si="286"/>
        <v>5.3671119299861818</v>
      </c>
      <c r="AE373" s="484"/>
      <c r="AF373" s="484"/>
      <c r="AG373" s="484"/>
      <c r="AY373" s="18">
        <v>82.45</v>
      </c>
      <c r="AZ373" s="19">
        <v>10855</v>
      </c>
      <c r="BA373" s="18">
        <v>21</v>
      </c>
      <c r="BB373" s="19">
        <v>1867</v>
      </c>
      <c r="BC373" s="19">
        <v>41560</v>
      </c>
      <c r="BE373" s="19">
        <v>1664</v>
      </c>
      <c r="BF373" s="19">
        <v>40550</v>
      </c>
    </row>
    <row r="374" spans="1:58" x14ac:dyDescent="0.25">
      <c r="A374" s="90" t="s">
        <v>36</v>
      </c>
      <c r="B374" s="560"/>
      <c r="C374" s="27">
        <v>19.05</v>
      </c>
      <c r="D374" s="223">
        <v>2489</v>
      </c>
      <c r="E374" s="16">
        <f t="shared" si="275"/>
        <v>130.65616797900262</v>
      </c>
      <c r="F374" s="17">
        <f t="shared" si="276"/>
        <v>5</v>
      </c>
      <c r="G374" s="18">
        <v>95.25</v>
      </c>
      <c r="H374" s="19">
        <v>12445</v>
      </c>
      <c r="I374" s="18">
        <v>24</v>
      </c>
      <c r="J374" s="19">
        <v>2339</v>
      </c>
      <c r="K374" s="136">
        <v>53140</v>
      </c>
      <c r="L374" s="136">
        <v>50570</v>
      </c>
      <c r="M374" s="20" t="s">
        <v>8</v>
      </c>
      <c r="N374" s="21">
        <f t="shared" si="277"/>
        <v>5.3206498503634032</v>
      </c>
      <c r="O374" s="22">
        <f t="shared" si="278"/>
        <v>22.71911073108166</v>
      </c>
      <c r="P374" s="23">
        <f t="shared" si="279"/>
        <v>2789.5013123359581</v>
      </c>
      <c r="Q374" s="100">
        <f t="shared" si="280"/>
        <v>0.93973483326637208</v>
      </c>
      <c r="R374" s="17">
        <f t="shared" si="281"/>
        <v>32</v>
      </c>
      <c r="S374" s="24">
        <f t="shared" si="282"/>
        <v>609.6</v>
      </c>
      <c r="T374" s="25">
        <f t="shared" si="282"/>
        <v>79648</v>
      </c>
      <c r="U374" s="24">
        <f t="shared" si="282"/>
        <v>162</v>
      </c>
      <c r="V374" s="25">
        <f t="shared" si="282"/>
        <v>14112</v>
      </c>
      <c r="W374" s="25">
        <f t="shared" si="282"/>
        <v>345180</v>
      </c>
      <c r="X374" s="72">
        <f t="shared" si="282"/>
        <v>329760</v>
      </c>
      <c r="Y374" s="20" t="s">
        <v>8</v>
      </c>
      <c r="Z374" s="21">
        <f t="shared" si="283"/>
        <v>5.6439909297052155</v>
      </c>
      <c r="AA374" s="22">
        <f t="shared" si="284"/>
        <v>24.460034013605441</v>
      </c>
      <c r="AB374" s="103">
        <f t="shared" si="285"/>
        <v>18119.685039370077</v>
      </c>
      <c r="AC374" s="106">
        <f t="shared" si="286"/>
        <v>5.6697468862997189</v>
      </c>
      <c r="AE374" s="484"/>
      <c r="AF374" s="484"/>
      <c r="AG374" s="484"/>
      <c r="AY374" s="18">
        <v>95.25</v>
      </c>
      <c r="AZ374" s="19">
        <v>12445</v>
      </c>
      <c r="BA374" s="18">
        <v>24</v>
      </c>
      <c r="BB374" s="19">
        <v>2339</v>
      </c>
      <c r="BC374" s="19">
        <v>52840</v>
      </c>
      <c r="BE374" s="19">
        <v>1596</v>
      </c>
      <c r="BF374" s="19">
        <v>38860</v>
      </c>
    </row>
    <row r="375" spans="1:58" x14ac:dyDescent="0.25">
      <c r="A375" s="90" t="s">
        <v>37</v>
      </c>
      <c r="B375" s="560"/>
      <c r="C375" s="27">
        <v>20.239999999999998</v>
      </c>
      <c r="D375" s="223">
        <v>2519</v>
      </c>
      <c r="E375" s="16">
        <f t="shared" si="275"/>
        <v>124.45652173913045</v>
      </c>
      <c r="F375" s="17">
        <f t="shared" si="276"/>
        <v>5.0000000000000009</v>
      </c>
      <c r="G375" s="18">
        <v>101.2</v>
      </c>
      <c r="H375" s="19">
        <v>12595</v>
      </c>
      <c r="I375" s="18">
        <v>27</v>
      </c>
      <c r="J375" s="19">
        <v>2603</v>
      </c>
      <c r="K375" s="136">
        <v>59430</v>
      </c>
      <c r="L375" s="136">
        <v>56550</v>
      </c>
      <c r="M375" s="20" t="s">
        <v>8</v>
      </c>
      <c r="N375" s="21">
        <f t="shared" si="277"/>
        <v>4.8386477141759512</v>
      </c>
      <c r="O375" s="22">
        <f t="shared" si="278"/>
        <v>22.831348444102957</v>
      </c>
      <c r="P375" s="23">
        <f t="shared" si="279"/>
        <v>2936.2648221343875</v>
      </c>
      <c r="Q375" s="100">
        <f t="shared" si="280"/>
        <v>1.0333465660976577</v>
      </c>
      <c r="R375" s="17">
        <f t="shared" si="281"/>
        <v>32.000000000000007</v>
      </c>
      <c r="S375" s="24">
        <f t="shared" si="282"/>
        <v>647.68000000000006</v>
      </c>
      <c r="T375" s="25">
        <f t="shared" si="282"/>
        <v>80608</v>
      </c>
      <c r="U375" s="24">
        <f t="shared" si="282"/>
        <v>171</v>
      </c>
      <c r="V375" s="25">
        <f t="shared" si="282"/>
        <v>13438</v>
      </c>
      <c r="W375" s="25">
        <f t="shared" si="282"/>
        <v>325510</v>
      </c>
      <c r="X375" s="72">
        <f t="shared" si="282"/>
        <v>310920</v>
      </c>
      <c r="Y375" s="20" t="s">
        <v>8</v>
      </c>
      <c r="Z375" s="21">
        <f t="shared" si="283"/>
        <v>5.9985116832862033</v>
      </c>
      <c r="AA375" s="22">
        <f t="shared" si="284"/>
        <v>24.223098675398123</v>
      </c>
      <c r="AB375" s="103">
        <f t="shared" si="285"/>
        <v>16082.509881422926</v>
      </c>
      <c r="AC375" s="106">
        <f t="shared" si="286"/>
        <v>5.3346566097657799</v>
      </c>
      <c r="AE375" s="484"/>
      <c r="AF375" s="484"/>
      <c r="AG375" s="484"/>
      <c r="AY375" s="18">
        <v>101.2</v>
      </c>
      <c r="AZ375" s="19">
        <v>12595</v>
      </c>
      <c r="BA375" s="18">
        <v>27</v>
      </c>
      <c r="BB375" s="19">
        <v>2603</v>
      </c>
      <c r="BC375" s="19">
        <v>59100</v>
      </c>
      <c r="BE375" s="19">
        <v>1480</v>
      </c>
      <c r="BF375" s="19">
        <v>36090</v>
      </c>
    </row>
    <row r="376" spans="1:58" x14ac:dyDescent="0.25">
      <c r="A376" s="90" t="s">
        <v>18</v>
      </c>
      <c r="B376" s="560"/>
      <c r="C376" s="27">
        <v>15.47</v>
      </c>
      <c r="D376" s="223">
        <v>1640</v>
      </c>
      <c r="E376" s="16">
        <f t="shared" si="275"/>
        <v>106.01163542340012</v>
      </c>
      <c r="F376" s="17">
        <f t="shared" si="276"/>
        <v>4</v>
      </c>
      <c r="G376" s="18">
        <v>61.88</v>
      </c>
      <c r="H376" s="19">
        <v>6560</v>
      </c>
      <c r="I376" s="18">
        <v>17</v>
      </c>
      <c r="J376" s="19">
        <v>1338</v>
      </c>
      <c r="K376" s="136">
        <v>29270</v>
      </c>
      <c r="L376" s="136">
        <v>27850</v>
      </c>
      <c r="M376" s="20" t="s">
        <v>8</v>
      </c>
      <c r="N376" s="21">
        <f t="shared" si="277"/>
        <v>4.9028400597907327</v>
      </c>
      <c r="O376" s="22">
        <f t="shared" si="278"/>
        <v>21.875934230194321</v>
      </c>
      <c r="P376" s="245">
        <f t="shared" si="279"/>
        <v>1892.0491273432449</v>
      </c>
      <c r="Q376" s="100">
        <f t="shared" si="280"/>
        <v>0.81585365853658531</v>
      </c>
      <c r="R376" s="17">
        <f t="shared" si="281"/>
        <v>30.323206205559146</v>
      </c>
      <c r="S376" s="24">
        <f t="shared" si="282"/>
        <v>469.1</v>
      </c>
      <c r="T376" s="25">
        <f t="shared" si="282"/>
        <v>49730</v>
      </c>
      <c r="U376" s="24">
        <f t="shared" si="282"/>
        <v>124</v>
      </c>
      <c r="V376" s="25">
        <f t="shared" si="282"/>
        <v>8851</v>
      </c>
      <c r="W376" s="25">
        <f t="shared" si="282"/>
        <v>205000</v>
      </c>
      <c r="X376" s="72">
        <f t="shared" si="282"/>
        <v>195890</v>
      </c>
      <c r="Y376" s="20" t="s">
        <v>8</v>
      </c>
      <c r="Z376" s="21">
        <f t="shared" si="283"/>
        <v>5.6185741724098968</v>
      </c>
      <c r="AA376" s="22">
        <f t="shared" si="284"/>
        <v>23.16122472037058</v>
      </c>
      <c r="AB376" s="202">
        <f t="shared" si="285"/>
        <v>13251.454427925015</v>
      </c>
      <c r="AC376" s="106">
        <f t="shared" si="286"/>
        <v>5.3969512195121947</v>
      </c>
      <c r="AE376" s="484">
        <v>497</v>
      </c>
      <c r="AF376" s="485">
        <v>2689</v>
      </c>
      <c r="AG376" s="485">
        <v>62280</v>
      </c>
      <c r="AY376" s="18">
        <v>61.88</v>
      </c>
      <c r="AZ376" s="19">
        <v>6560</v>
      </c>
      <c r="BA376" s="18">
        <v>17</v>
      </c>
      <c r="BB376" s="19">
        <v>1338</v>
      </c>
      <c r="BC376" s="19">
        <v>29110</v>
      </c>
      <c r="BE376" s="19">
        <v>1085</v>
      </c>
      <c r="BF376" s="19">
        <v>25660</v>
      </c>
    </row>
    <row r="377" spans="1:58" x14ac:dyDescent="0.25">
      <c r="A377" s="90" t="s">
        <v>38</v>
      </c>
      <c r="B377" s="560"/>
      <c r="C377" s="27">
        <v>20.6</v>
      </c>
      <c r="D377" s="223">
        <v>2626</v>
      </c>
      <c r="E377" s="16">
        <f t="shared" si="275"/>
        <v>127.47572815533979</v>
      </c>
      <c r="F377" s="17">
        <f t="shared" si="276"/>
        <v>5</v>
      </c>
      <c r="G377" s="18">
        <v>103</v>
      </c>
      <c r="H377" s="19">
        <v>13130</v>
      </c>
      <c r="I377" s="18">
        <v>23</v>
      </c>
      <c r="J377" s="19">
        <v>2561</v>
      </c>
      <c r="K377" s="136">
        <v>58030</v>
      </c>
      <c r="L377" s="136">
        <v>55220</v>
      </c>
      <c r="M377" s="20" t="s">
        <v>8</v>
      </c>
      <c r="N377" s="21">
        <f t="shared" si="277"/>
        <v>5.126903553299492</v>
      </c>
      <c r="O377" s="22">
        <f t="shared" si="278"/>
        <v>22.65911753221398</v>
      </c>
      <c r="P377" s="23">
        <f t="shared" si="279"/>
        <v>2816.9902912621355</v>
      </c>
      <c r="Q377" s="100">
        <f t="shared" si="280"/>
        <v>0.97524752475247523</v>
      </c>
      <c r="R377" s="17">
        <f t="shared" si="281"/>
        <v>32.414563106796116</v>
      </c>
      <c r="S377" s="24">
        <f t="shared" si="282"/>
        <v>667.74</v>
      </c>
      <c r="T377" s="25">
        <f t="shared" si="282"/>
        <v>85103</v>
      </c>
      <c r="U377" s="24">
        <f t="shared" si="282"/>
        <v>148</v>
      </c>
      <c r="V377" s="25">
        <f t="shared" si="282"/>
        <v>15618</v>
      </c>
      <c r="W377" s="25">
        <f t="shared" si="282"/>
        <v>378920</v>
      </c>
      <c r="X377" s="72">
        <f t="shared" si="282"/>
        <v>361980</v>
      </c>
      <c r="Y377" s="20" t="s">
        <v>8</v>
      </c>
      <c r="Z377" s="21">
        <f t="shared" si="283"/>
        <v>5.4490331668587526</v>
      </c>
      <c r="AA377" s="22">
        <f t="shared" si="284"/>
        <v>24.261749263670126</v>
      </c>
      <c r="AB377" s="103">
        <f t="shared" si="285"/>
        <v>18394.174757281551</v>
      </c>
      <c r="AC377" s="106">
        <f t="shared" si="286"/>
        <v>5.9474485910129475</v>
      </c>
      <c r="AE377" s="484"/>
      <c r="AF377" s="485"/>
      <c r="AG377" s="485"/>
      <c r="AY377" s="18">
        <v>103</v>
      </c>
      <c r="AZ377" s="19">
        <v>13130</v>
      </c>
      <c r="BA377" s="18">
        <v>23</v>
      </c>
      <c r="BB377" s="19">
        <v>2561</v>
      </c>
      <c r="BC377" s="19">
        <v>57700</v>
      </c>
      <c r="BE377" s="19">
        <v>1785</v>
      </c>
      <c r="BF377" s="19">
        <v>43420</v>
      </c>
    </row>
    <row r="378" spans="1:58" x14ac:dyDescent="0.25">
      <c r="A378" s="90" t="s">
        <v>39</v>
      </c>
      <c r="B378" s="560"/>
      <c r="C378" s="27">
        <v>17.48</v>
      </c>
      <c r="D378" s="223">
        <v>2303</v>
      </c>
      <c r="E378" s="16">
        <f t="shared" si="275"/>
        <v>131.75057208237985</v>
      </c>
      <c r="F378" s="17">
        <f t="shared" si="276"/>
        <v>5</v>
      </c>
      <c r="G378" s="18">
        <v>87.4</v>
      </c>
      <c r="H378" s="19">
        <v>11515</v>
      </c>
      <c r="I378" s="18">
        <v>23</v>
      </c>
      <c r="J378" s="19">
        <v>2156</v>
      </c>
      <c r="K378" s="136">
        <v>48950</v>
      </c>
      <c r="L378" s="136">
        <v>46580</v>
      </c>
      <c r="M378" s="20" t="s">
        <v>8</v>
      </c>
      <c r="N378" s="21">
        <f t="shared" si="277"/>
        <v>5.3409090909090908</v>
      </c>
      <c r="O378" s="22">
        <f t="shared" si="278"/>
        <v>22.704081632653061</v>
      </c>
      <c r="P378" s="23">
        <f t="shared" si="279"/>
        <v>2800.3432494279177</v>
      </c>
      <c r="Q378" s="100">
        <f t="shared" si="280"/>
        <v>0.93617021276595747</v>
      </c>
      <c r="R378" s="17">
        <f t="shared" si="281"/>
        <v>32.011441647597259</v>
      </c>
      <c r="S378" s="24">
        <f t="shared" si="282"/>
        <v>559.56000000000006</v>
      </c>
      <c r="T378" s="25">
        <f t="shared" si="282"/>
        <v>73696</v>
      </c>
      <c r="U378" s="24">
        <f t="shared" si="282"/>
        <v>151</v>
      </c>
      <c r="V378" s="25">
        <f t="shared" si="282"/>
        <v>12395</v>
      </c>
      <c r="W378" s="25">
        <f t="shared" si="282"/>
        <v>301260</v>
      </c>
      <c r="X378" s="72">
        <f t="shared" si="282"/>
        <v>287850</v>
      </c>
      <c r="Y378" s="20" t="s">
        <v>8</v>
      </c>
      <c r="Z378" s="21">
        <f t="shared" si="283"/>
        <v>5.9456232351754741</v>
      </c>
      <c r="AA378" s="22">
        <f t="shared" si="284"/>
        <v>24.304961678096006</v>
      </c>
      <c r="AB378" s="103">
        <f t="shared" si="285"/>
        <v>17234.553775743705</v>
      </c>
      <c r="AC378" s="106">
        <f t="shared" si="286"/>
        <v>5.3821102909248806</v>
      </c>
      <c r="AE378" s="484"/>
      <c r="AF378" s="485"/>
      <c r="AG378" s="485"/>
      <c r="AY378" s="18">
        <v>87.4</v>
      </c>
      <c r="AZ378" s="19">
        <v>11515</v>
      </c>
      <c r="BA378" s="18">
        <v>23</v>
      </c>
      <c r="BB378" s="19">
        <v>2156</v>
      </c>
      <c r="BC378" s="19">
        <v>48680</v>
      </c>
      <c r="BE378" s="19">
        <v>1404</v>
      </c>
      <c r="BF378" s="19">
        <v>34160</v>
      </c>
    </row>
    <row r="379" spans="1:58" x14ac:dyDescent="0.25">
      <c r="A379" s="90" t="s">
        <v>40</v>
      </c>
      <c r="B379" s="560"/>
      <c r="C379" s="27">
        <v>12.81</v>
      </c>
      <c r="D379" s="223">
        <v>1641</v>
      </c>
      <c r="E379" s="16">
        <f t="shared" si="275"/>
        <v>128.10304449648712</v>
      </c>
      <c r="F379" s="17">
        <f t="shared" si="276"/>
        <v>4</v>
      </c>
      <c r="G379" s="18">
        <v>51.24</v>
      </c>
      <c r="H379" s="19">
        <v>6564</v>
      </c>
      <c r="I379" s="18">
        <v>12</v>
      </c>
      <c r="J379" s="19">
        <v>1280</v>
      </c>
      <c r="K379" s="136">
        <v>26550</v>
      </c>
      <c r="L379" s="136">
        <v>25260</v>
      </c>
      <c r="M379" s="20" t="s">
        <v>8</v>
      </c>
      <c r="N379" s="21">
        <f t="shared" si="277"/>
        <v>5.1281249999999998</v>
      </c>
      <c r="O379" s="22">
        <f t="shared" si="278"/>
        <v>20.7421875</v>
      </c>
      <c r="P379" s="23">
        <f t="shared" si="279"/>
        <v>2072.5995316159251</v>
      </c>
      <c r="Q379" s="100">
        <f t="shared" si="280"/>
        <v>0.78001218769043268</v>
      </c>
      <c r="R379" s="17">
        <f t="shared" si="281"/>
        <v>30.531615925058549</v>
      </c>
      <c r="S379" s="24">
        <f t="shared" si="282"/>
        <v>391.11</v>
      </c>
      <c r="T379" s="25">
        <f t="shared" si="282"/>
        <v>50099</v>
      </c>
      <c r="U379" s="24">
        <f t="shared" si="282"/>
        <v>79</v>
      </c>
      <c r="V379" s="25">
        <f t="shared" si="282"/>
        <v>7753</v>
      </c>
      <c r="W379" s="25">
        <f t="shared" si="282"/>
        <v>175040</v>
      </c>
      <c r="X379" s="72">
        <f t="shared" si="282"/>
        <v>167280</v>
      </c>
      <c r="Y379" s="20" t="s">
        <v>8</v>
      </c>
      <c r="Z379" s="21">
        <f t="shared" si="283"/>
        <v>6.4618857216561327</v>
      </c>
      <c r="AA379" s="22">
        <f t="shared" si="284"/>
        <v>22.577066941828971</v>
      </c>
      <c r="AB379" s="195">
        <f t="shared" si="285"/>
        <v>13664.324746291959</v>
      </c>
      <c r="AC379" s="106">
        <f t="shared" si="286"/>
        <v>4.7245581962218157</v>
      </c>
      <c r="AE379" s="484"/>
      <c r="AF379" s="485"/>
      <c r="AG379" s="485"/>
      <c r="AY379" s="18">
        <v>51.24</v>
      </c>
      <c r="AZ379" s="19">
        <v>6564</v>
      </c>
      <c r="BA379" s="18">
        <v>12</v>
      </c>
      <c r="BB379" s="19">
        <v>1280</v>
      </c>
      <c r="BC379" s="19">
        <v>26400</v>
      </c>
      <c r="BE379" s="19">
        <v>1022</v>
      </c>
      <c r="BF379" s="19">
        <v>23410</v>
      </c>
    </row>
    <row r="380" spans="1:58" x14ac:dyDescent="0.25">
      <c r="A380" s="91" t="s">
        <v>41</v>
      </c>
      <c r="B380" s="561"/>
      <c r="C380" s="54">
        <v>2.2200000000000002</v>
      </c>
      <c r="D380" s="306">
        <v>277</v>
      </c>
      <c r="E380" s="11">
        <f t="shared" si="275"/>
        <v>124.77477477477477</v>
      </c>
      <c r="F380" s="7">
        <f t="shared" si="276"/>
        <v>4</v>
      </c>
      <c r="G380" s="6">
        <v>8.8800000000000008</v>
      </c>
      <c r="H380" s="5">
        <v>1108</v>
      </c>
      <c r="I380" s="6">
        <v>4</v>
      </c>
      <c r="J380" s="5">
        <v>184</v>
      </c>
      <c r="K380" s="137">
        <v>4010</v>
      </c>
      <c r="L380" s="137">
        <v>3820</v>
      </c>
      <c r="M380" s="131" t="s">
        <v>8</v>
      </c>
      <c r="N380" s="60">
        <f t="shared" si="277"/>
        <v>6.0217391304347823</v>
      </c>
      <c r="O380" s="61">
        <f t="shared" si="278"/>
        <v>21.793478260869566</v>
      </c>
      <c r="P380" s="480">
        <f t="shared" si="279"/>
        <v>1806.3063063063062</v>
      </c>
      <c r="Q380" s="120">
        <f t="shared" si="280"/>
        <v>0.66425992779783394</v>
      </c>
      <c r="R380" s="17">
        <f t="shared" si="281"/>
        <v>31</v>
      </c>
      <c r="S380" s="24">
        <f t="shared" ref="S380:X395" si="287">G380+S329</f>
        <v>68.820000000000007</v>
      </c>
      <c r="T380" s="25">
        <f t="shared" si="287"/>
        <v>8587</v>
      </c>
      <c r="U380" s="24">
        <f t="shared" si="287"/>
        <v>32</v>
      </c>
      <c r="V380" s="25">
        <f t="shared" si="287"/>
        <v>1654</v>
      </c>
      <c r="W380" s="25">
        <f t="shared" si="287"/>
        <v>39890</v>
      </c>
      <c r="X380" s="72">
        <f t="shared" si="287"/>
        <v>38120</v>
      </c>
      <c r="Y380" s="131" t="s">
        <v>8</v>
      </c>
      <c r="Z380" s="21">
        <f t="shared" si="283"/>
        <v>5.1916565900846434</v>
      </c>
      <c r="AA380" s="22">
        <f t="shared" si="284"/>
        <v>24.117291414752117</v>
      </c>
      <c r="AB380" s="103">
        <f t="shared" si="285"/>
        <v>17968.468468468465</v>
      </c>
      <c r="AC380" s="106">
        <f t="shared" si="286"/>
        <v>5.9711191335740068</v>
      </c>
      <c r="AE380" s="484"/>
      <c r="AF380" s="485"/>
      <c r="AG380" s="485"/>
      <c r="AY380" s="6">
        <v>8.8800000000000008</v>
      </c>
      <c r="AZ380" s="5">
        <v>1108</v>
      </c>
      <c r="BA380" s="6">
        <v>4</v>
      </c>
      <c r="BB380" s="5">
        <v>184</v>
      </c>
      <c r="BC380" s="5">
        <v>3990</v>
      </c>
      <c r="BE380" s="5">
        <v>262</v>
      </c>
      <c r="BF380" s="5">
        <v>6260</v>
      </c>
    </row>
    <row r="381" spans="1:58" x14ac:dyDescent="0.25">
      <c r="A381" s="92" t="s">
        <v>24</v>
      </c>
      <c r="B381" s="44"/>
      <c r="C381" s="45">
        <f t="shared" ref="C381:D381" si="288">SUM(C364:C380)</f>
        <v>285.72000000000003</v>
      </c>
      <c r="D381" s="313">
        <f t="shared" si="288"/>
        <v>35846</v>
      </c>
      <c r="E381" s="130">
        <f t="shared" si="275"/>
        <v>125.45849083018338</v>
      </c>
      <c r="F381" s="73"/>
      <c r="G381" s="45">
        <f t="shared" ref="G381:L381" si="289">SUM(G364:G380)</f>
        <v>1328.9700000000003</v>
      </c>
      <c r="H381" s="46">
        <f t="shared" si="289"/>
        <v>167016</v>
      </c>
      <c r="I381" s="45">
        <f t="shared" si="289"/>
        <v>334</v>
      </c>
      <c r="J381" s="46">
        <f t="shared" si="289"/>
        <v>31183</v>
      </c>
      <c r="K381" s="46">
        <f t="shared" si="289"/>
        <v>697440</v>
      </c>
      <c r="L381" s="46">
        <f t="shared" si="289"/>
        <v>663660</v>
      </c>
      <c r="M381" s="74" t="s">
        <v>8</v>
      </c>
      <c r="N381" s="75">
        <f t="shared" si="277"/>
        <v>5.3559952538241991</v>
      </c>
      <c r="O381" s="76">
        <f t="shared" si="278"/>
        <v>22.366032774268032</v>
      </c>
      <c r="P381" s="77">
        <f t="shared" si="279"/>
        <v>2440.991180176396</v>
      </c>
      <c r="Q381" s="101">
        <f>J381/D381</f>
        <v>0.86991575071137639</v>
      </c>
      <c r="R381" s="73"/>
      <c r="S381" s="45">
        <f t="shared" ref="S381:W381" si="290">SUM(S364:S380)</f>
        <v>8919.5400000000009</v>
      </c>
      <c r="T381" s="46">
        <f t="shared" si="290"/>
        <v>1119340</v>
      </c>
      <c r="U381" s="45">
        <f t="shared" si="290"/>
        <v>2269</v>
      </c>
      <c r="V381" s="46">
        <f t="shared" si="290"/>
        <v>190724</v>
      </c>
      <c r="W381" s="46">
        <f t="shared" si="290"/>
        <v>4561470</v>
      </c>
      <c r="X381" s="72">
        <f t="shared" si="287"/>
        <v>4357170</v>
      </c>
      <c r="Y381" s="129" t="s">
        <v>8</v>
      </c>
      <c r="Z381" s="75">
        <f t="shared" si="283"/>
        <v>5.8688995616702666</v>
      </c>
      <c r="AA381" s="76">
        <f t="shared" si="284"/>
        <v>23.916602000796964</v>
      </c>
      <c r="AB381" s="112">
        <f t="shared" si="285"/>
        <v>15964.825703485929</v>
      </c>
      <c r="AC381" s="107">
        <f>V381/D381</f>
        <v>5.3206494448474029</v>
      </c>
      <c r="AE381" s="484"/>
      <c r="AF381" s="485"/>
      <c r="AG381" s="485"/>
      <c r="AY381" s="45">
        <f t="shared" ref="AY381:BC381" si="291">SUM(AY364:AY380)</f>
        <v>1328.9700000000003</v>
      </c>
      <c r="AZ381" s="46">
        <f t="shared" si="291"/>
        <v>167016</v>
      </c>
      <c r="BA381" s="45">
        <f t="shared" si="291"/>
        <v>334</v>
      </c>
      <c r="BB381" s="46">
        <f t="shared" si="291"/>
        <v>31183</v>
      </c>
      <c r="BC381" s="46">
        <f t="shared" si="291"/>
        <v>693530</v>
      </c>
      <c r="BE381" s="46">
        <f t="shared" ref="BE381:BF381" si="292">SUM(BE364:BE380)</f>
        <v>26004</v>
      </c>
      <c r="BF381" s="46">
        <f t="shared" si="292"/>
        <v>621430</v>
      </c>
    </row>
    <row r="382" spans="1:58" x14ac:dyDescent="0.25">
      <c r="A382" s="90" t="s">
        <v>42</v>
      </c>
      <c r="B382" s="562">
        <v>1998</v>
      </c>
      <c r="C382" s="27">
        <v>19.739999999999998</v>
      </c>
      <c r="D382" s="223">
        <v>2490</v>
      </c>
      <c r="E382" s="16">
        <f t="shared" si="275"/>
        <v>126.13981762917935</v>
      </c>
      <c r="F382" s="17">
        <f t="shared" ref="F382:F392" si="293">G382/C382</f>
        <v>5.0000000000000009</v>
      </c>
      <c r="G382" s="18">
        <v>98.7</v>
      </c>
      <c r="H382" s="19">
        <v>12450</v>
      </c>
      <c r="I382" s="18">
        <v>22</v>
      </c>
      <c r="J382" s="19">
        <v>2125</v>
      </c>
      <c r="K382" s="136">
        <v>46890</v>
      </c>
      <c r="L382" s="136">
        <v>44620</v>
      </c>
      <c r="M382" s="20" t="s">
        <v>8</v>
      </c>
      <c r="N382" s="21">
        <f t="shared" si="277"/>
        <v>5.8588235294117643</v>
      </c>
      <c r="O382" s="22">
        <f t="shared" si="278"/>
        <v>22.065882352941177</v>
      </c>
      <c r="P382" s="23">
        <f t="shared" si="279"/>
        <v>2375.3799392097267</v>
      </c>
      <c r="Q382" s="100">
        <f t="shared" ref="Q382:Q392" si="294">J382/D382</f>
        <v>0.85341365461847385</v>
      </c>
      <c r="R382" s="17">
        <f t="shared" ref="R382:R392" si="295">S382/C382</f>
        <v>31.000000000000004</v>
      </c>
      <c r="S382" s="24">
        <f t="shared" ref="S382:W392" si="296">G382+S331</f>
        <v>611.94000000000005</v>
      </c>
      <c r="T382" s="25">
        <f t="shared" si="296"/>
        <v>77190</v>
      </c>
      <c r="U382" s="24">
        <f t="shared" si="296"/>
        <v>149</v>
      </c>
      <c r="V382" s="25">
        <f t="shared" si="296"/>
        <v>13688</v>
      </c>
      <c r="W382" s="25">
        <f t="shared" si="296"/>
        <v>330080</v>
      </c>
      <c r="X382" s="72">
        <f t="shared" si="287"/>
        <v>315230</v>
      </c>
      <c r="Y382" s="131" t="s">
        <v>8</v>
      </c>
      <c r="Z382" s="21">
        <f t="shared" si="283"/>
        <v>5.6392460549386323</v>
      </c>
      <c r="AA382" s="22">
        <f t="shared" si="284"/>
        <v>24.114552893045001</v>
      </c>
      <c r="AB382" s="103">
        <f t="shared" si="285"/>
        <v>16721.377912867276</v>
      </c>
      <c r="AC382" s="106">
        <f t="shared" ref="AC382:AC392" si="297">V382/D382</f>
        <v>5.4971887550200806</v>
      </c>
      <c r="AE382" s="484"/>
      <c r="AF382" s="485"/>
      <c r="AG382" s="485"/>
      <c r="AY382" s="18">
        <v>98.7</v>
      </c>
      <c r="AZ382" s="19">
        <v>12450</v>
      </c>
      <c r="BA382" s="18">
        <v>22</v>
      </c>
      <c r="BB382" s="19">
        <v>2125</v>
      </c>
      <c r="BC382" s="19">
        <v>46630</v>
      </c>
      <c r="BE382" s="19">
        <v>2079</v>
      </c>
      <c r="BF382" s="19">
        <v>49910</v>
      </c>
    </row>
    <row r="383" spans="1:58" x14ac:dyDescent="0.25">
      <c r="A383" s="89" t="s">
        <v>43</v>
      </c>
      <c r="B383" s="563"/>
      <c r="C383" s="78">
        <v>22.16</v>
      </c>
      <c r="D383" s="229">
        <v>2704</v>
      </c>
      <c r="E383" s="63">
        <f t="shared" si="275"/>
        <v>122.02166064981949</v>
      </c>
      <c r="F383" s="64">
        <f t="shared" si="293"/>
        <v>5</v>
      </c>
      <c r="G383" s="65">
        <v>110.8</v>
      </c>
      <c r="H383" s="66">
        <v>13520</v>
      </c>
      <c r="I383" s="65">
        <v>29</v>
      </c>
      <c r="J383" s="66">
        <v>2621</v>
      </c>
      <c r="K383" s="135">
        <v>56420</v>
      </c>
      <c r="L383" s="135">
        <v>53690</v>
      </c>
      <c r="M383" s="67" t="s">
        <v>8</v>
      </c>
      <c r="N383" s="68">
        <f t="shared" si="277"/>
        <v>5.1583365127813812</v>
      </c>
      <c r="O383" s="69">
        <f t="shared" si="278"/>
        <v>21.52613506295307</v>
      </c>
      <c r="P383" s="70">
        <f t="shared" si="279"/>
        <v>2546.0288808664259</v>
      </c>
      <c r="Q383" s="100">
        <f t="shared" si="294"/>
        <v>0.96930473372781067</v>
      </c>
      <c r="R383" s="64">
        <f t="shared" si="295"/>
        <v>30.999999999999996</v>
      </c>
      <c r="S383" s="71">
        <f t="shared" si="296"/>
        <v>686.95999999999992</v>
      </c>
      <c r="T383" s="72">
        <f t="shared" si="296"/>
        <v>83824</v>
      </c>
      <c r="U383" s="71">
        <f t="shared" si="296"/>
        <v>169</v>
      </c>
      <c r="V383" s="72">
        <f t="shared" si="296"/>
        <v>15380</v>
      </c>
      <c r="W383" s="72">
        <f t="shared" si="296"/>
        <v>353160</v>
      </c>
      <c r="X383" s="72">
        <f t="shared" si="287"/>
        <v>337510</v>
      </c>
      <c r="Y383" s="67" t="s">
        <v>8</v>
      </c>
      <c r="Z383" s="21">
        <f t="shared" si="283"/>
        <v>5.4501950585175551</v>
      </c>
      <c r="AA383" s="22">
        <f t="shared" si="284"/>
        <v>22.96228868660598</v>
      </c>
      <c r="AB383" s="103">
        <f t="shared" si="285"/>
        <v>15936.823104693141</v>
      </c>
      <c r="AC383" s="106">
        <f t="shared" si="297"/>
        <v>5.6878698224852071</v>
      </c>
      <c r="AE383" s="484"/>
      <c r="AF383" s="485"/>
      <c r="AG383" s="485"/>
      <c r="AY383" s="65">
        <v>110.8</v>
      </c>
      <c r="AZ383" s="66">
        <v>13520</v>
      </c>
      <c r="BA383" s="65">
        <v>29</v>
      </c>
      <c r="BB383" s="66">
        <v>2621</v>
      </c>
      <c r="BC383" s="66">
        <v>56100</v>
      </c>
      <c r="BE383" s="66">
        <v>2221</v>
      </c>
      <c r="BF383" s="66">
        <v>49940</v>
      </c>
    </row>
    <row r="384" spans="1:58" x14ac:dyDescent="0.25">
      <c r="A384" s="90" t="s">
        <v>44</v>
      </c>
      <c r="B384" s="563"/>
      <c r="C384" s="27">
        <v>13.09</v>
      </c>
      <c r="D384" s="223">
        <v>1517</v>
      </c>
      <c r="E384" s="16">
        <f t="shared" si="275"/>
        <v>115.88999236058059</v>
      </c>
      <c r="F384" s="17">
        <f t="shared" si="293"/>
        <v>5</v>
      </c>
      <c r="G384" s="18">
        <v>65.45</v>
      </c>
      <c r="H384" s="19">
        <v>7585</v>
      </c>
      <c r="I384" s="18">
        <v>17</v>
      </c>
      <c r="J384" s="19">
        <v>1584</v>
      </c>
      <c r="K384" s="136">
        <v>34230</v>
      </c>
      <c r="L384" s="136">
        <v>32570</v>
      </c>
      <c r="M384" s="20" t="s">
        <v>8</v>
      </c>
      <c r="N384" s="21">
        <f t="shared" si="277"/>
        <v>4.7885101010101012</v>
      </c>
      <c r="O384" s="22">
        <f t="shared" si="278"/>
        <v>21.609848484848484</v>
      </c>
      <c r="P384" s="23">
        <f t="shared" si="279"/>
        <v>2614.9732620320856</v>
      </c>
      <c r="Q384" s="100">
        <f t="shared" si="294"/>
        <v>1.0441661173368491</v>
      </c>
      <c r="R384" s="17">
        <f t="shared" si="295"/>
        <v>31.000000000000004</v>
      </c>
      <c r="S384" s="24">
        <f t="shared" si="296"/>
        <v>405.79</v>
      </c>
      <c r="T384" s="25">
        <f t="shared" si="296"/>
        <v>47027</v>
      </c>
      <c r="U384" s="24">
        <f t="shared" si="296"/>
        <v>106</v>
      </c>
      <c r="V384" s="25">
        <f t="shared" si="296"/>
        <v>9364</v>
      </c>
      <c r="W384" s="25">
        <f t="shared" si="296"/>
        <v>214260</v>
      </c>
      <c r="X384" s="72">
        <f t="shared" si="287"/>
        <v>204630</v>
      </c>
      <c r="Y384" s="20" t="s">
        <v>8</v>
      </c>
      <c r="Z384" s="21">
        <f t="shared" si="283"/>
        <v>5.0221059376334898</v>
      </c>
      <c r="AA384" s="22">
        <f t="shared" si="284"/>
        <v>22.881247330200768</v>
      </c>
      <c r="AB384" s="103">
        <f t="shared" si="285"/>
        <v>16368.220015278839</v>
      </c>
      <c r="AC384" s="106">
        <f t="shared" si="297"/>
        <v>6.172709294660514</v>
      </c>
      <c r="AE384" s="484"/>
      <c r="AF384" s="485"/>
      <c r="AG384" s="485"/>
      <c r="AY384" s="18">
        <v>65.45</v>
      </c>
      <c r="AZ384" s="19">
        <v>7585</v>
      </c>
      <c r="BA384" s="18">
        <v>17</v>
      </c>
      <c r="BB384" s="19">
        <v>1584</v>
      </c>
      <c r="BC384" s="19">
        <v>34040</v>
      </c>
      <c r="BE384" s="19">
        <v>1292</v>
      </c>
      <c r="BF384" s="19">
        <v>29210</v>
      </c>
    </row>
    <row r="385" spans="1:58" x14ac:dyDescent="0.25">
      <c r="A385" s="90" t="s">
        <v>45</v>
      </c>
      <c r="B385" s="563"/>
      <c r="C385" s="27">
        <v>16.28</v>
      </c>
      <c r="D385" s="223">
        <v>1976</v>
      </c>
      <c r="E385" s="16">
        <f t="shared" si="275"/>
        <v>121.37592137592137</v>
      </c>
      <c r="F385" s="17">
        <f t="shared" si="293"/>
        <v>4</v>
      </c>
      <c r="G385" s="18">
        <v>65.12</v>
      </c>
      <c r="H385" s="19">
        <v>7904</v>
      </c>
      <c r="I385" s="18">
        <v>16</v>
      </c>
      <c r="J385" s="19">
        <v>1285</v>
      </c>
      <c r="K385" s="136">
        <v>27900</v>
      </c>
      <c r="L385" s="136">
        <v>26550</v>
      </c>
      <c r="M385" s="20" t="s">
        <v>8</v>
      </c>
      <c r="N385" s="21">
        <f t="shared" si="277"/>
        <v>6.1509727626459147</v>
      </c>
      <c r="O385" s="22">
        <f t="shared" si="278"/>
        <v>21.71206225680934</v>
      </c>
      <c r="P385" s="218">
        <f t="shared" si="279"/>
        <v>1713.7592137592137</v>
      </c>
      <c r="Q385" s="100">
        <f t="shared" si="294"/>
        <v>0.6503036437246964</v>
      </c>
      <c r="R385" s="17">
        <f t="shared" si="295"/>
        <v>31</v>
      </c>
      <c r="S385" s="24">
        <f t="shared" si="296"/>
        <v>504.68000000000006</v>
      </c>
      <c r="T385" s="25">
        <f t="shared" si="296"/>
        <v>61256</v>
      </c>
      <c r="U385" s="24">
        <f t="shared" si="296"/>
        <v>136</v>
      </c>
      <c r="V385" s="25">
        <f t="shared" si="296"/>
        <v>10151</v>
      </c>
      <c r="W385" s="25">
        <f t="shared" si="296"/>
        <v>243160</v>
      </c>
      <c r="X385" s="72">
        <f t="shared" si="287"/>
        <v>232310</v>
      </c>
      <c r="Y385" s="20" t="s">
        <v>8</v>
      </c>
      <c r="Z385" s="21">
        <f t="shared" si="283"/>
        <v>6.0344793616392476</v>
      </c>
      <c r="AA385" s="22">
        <f t="shared" si="284"/>
        <v>23.95429021771254</v>
      </c>
      <c r="AB385" s="103">
        <f t="shared" si="285"/>
        <v>14936.117936117935</v>
      </c>
      <c r="AC385" s="106">
        <f t="shared" si="297"/>
        <v>5.1371457489878543</v>
      </c>
      <c r="AE385" s="484"/>
      <c r="AF385" s="485"/>
      <c r="AG385" s="485"/>
      <c r="AY385" s="18">
        <v>65.12</v>
      </c>
      <c r="AZ385" s="19">
        <v>7904</v>
      </c>
      <c r="BA385" s="18">
        <v>16</v>
      </c>
      <c r="BB385" s="19">
        <v>1285</v>
      </c>
      <c r="BC385" s="19">
        <v>27740</v>
      </c>
      <c r="BE385" s="19">
        <v>1236</v>
      </c>
      <c r="BF385" s="19">
        <v>29210</v>
      </c>
    </row>
    <row r="386" spans="1:58" x14ac:dyDescent="0.25">
      <c r="A386" s="90" t="s">
        <v>46</v>
      </c>
      <c r="B386" s="563"/>
      <c r="C386" s="27">
        <v>18.239999999999998</v>
      </c>
      <c r="D386" s="223">
        <v>2461</v>
      </c>
      <c r="E386" s="16">
        <f t="shared" si="275"/>
        <v>134.9232456140351</v>
      </c>
      <c r="F386" s="17">
        <f t="shared" si="293"/>
        <v>5.0000000000000009</v>
      </c>
      <c r="G386" s="18">
        <v>91.2</v>
      </c>
      <c r="H386" s="19">
        <v>12305</v>
      </c>
      <c r="I386" s="18">
        <v>25</v>
      </c>
      <c r="J386" s="19">
        <v>1947</v>
      </c>
      <c r="K386" s="136">
        <v>43620</v>
      </c>
      <c r="L386" s="136">
        <v>41510</v>
      </c>
      <c r="M386" s="20" t="s">
        <v>8</v>
      </c>
      <c r="N386" s="21">
        <f t="shared" si="277"/>
        <v>6.3199794555726756</v>
      </c>
      <c r="O386" s="22">
        <f t="shared" si="278"/>
        <v>22.403697996918336</v>
      </c>
      <c r="P386" s="23">
        <f t="shared" si="279"/>
        <v>2391.4473684210529</v>
      </c>
      <c r="Q386" s="100">
        <f t="shared" si="294"/>
        <v>0.79114181227143443</v>
      </c>
      <c r="R386" s="17">
        <f t="shared" si="295"/>
        <v>31.191885964912281</v>
      </c>
      <c r="S386" s="24">
        <f t="shared" si="296"/>
        <v>568.93999999999994</v>
      </c>
      <c r="T386" s="25">
        <f t="shared" si="296"/>
        <v>76763</v>
      </c>
      <c r="U386" s="24">
        <f t="shared" si="296"/>
        <v>158</v>
      </c>
      <c r="V386" s="25">
        <f t="shared" si="296"/>
        <v>11797</v>
      </c>
      <c r="W386" s="25">
        <f t="shared" si="296"/>
        <v>290450</v>
      </c>
      <c r="X386" s="72">
        <f t="shared" si="287"/>
        <v>277620</v>
      </c>
      <c r="Y386" s="20" t="s">
        <v>8</v>
      </c>
      <c r="Z386" s="21">
        <f t="shared" si="283"/>
        <v>6.5069933033822158</v>
      </c>
      <c r="AA386" s="22">
        <f t="shared" si="284"/>
        <v>24.62066627108587</v>
      </c>
      <c r="AB386" s="103">
        <f t="shared" si="285"/>
        <v>15923.793859649124</v>
      </c>
      <c r="AC386" s="106">
        <f t="shared" si="297"/>
        <v>4.7935798455912231</v>
      </c>
      <c r="AE386" s="484"/>
      <c r="AF386" s="485"/>
      <c r="AG386" s="485"/>
      <c r="AY386" s="18">
        <v>91.2</v>
      </c>
      <c r="AZ386" s="19">
        <v>12305</v>
      </c>
      <c r="BA386" s="18">
        <v>25</v>
      </c>
      <c r="BB386" s="19">
        <v>1947</v>
      </c>
      <c r="BC386" s="19">
        <v>43380</v>
      </c>
      <c r="BE386" s="19">
        <v>1653</v>
      </c>
      <c r="BF386" s="19">
        <v>40090</v>
      </c>
    </row>
    <row r="387" spans="1:58" x14ac:dyDescent="0.25">
      <c r="A387" s="90" t="s">
        <v>47</v>
      </c>
      <c r="B387" s="563"/>
      <c r="C387" s="27">
        <v>16.23</v>
      </c>
      <c r="D387" s="223">
        <v>2246</v>
      </c>
      <c r="E387" s="16">
        <f t="shared" si="275"/>
        <v>138.38570548367221</v>
      </c>
      <c r="F387" s="17">
        <f t="shared" si="293"/>
        <v>5</v>
      </c>
      <c r="G387" s="18">
        <v>81.150000000000006</v>
      </c>
      <c r="H387" s="19">
        <v>11230</v>
      </c>
      <c r="I387" s="18">
        <v>20</v>
      </c>
      <c r="J387" s="19">
        <v>1723</v>
      </c>
      <c r="K387" s="136">
        <v>37770</v>
      </c>
      <c r="L387" s="136">
        <v>35940</v>
      </c>
      <c r="M387" s="20" t="s">
        <v>8</v>
      </c>
      <c r="N387" s="21">
        <f t="shared" si="277"/>
        <v>6.517701683110853</v>
      </c>
      <c r="O387" s="22">
        <f t="shared" si="278"/>
        <v>21.921067904817178</v>
      </c>
      <c r="P387" s="23">
        <f t="shared" si="279"/>
        <v>2327.1719038817005</v>
      </c>
      <c r="Q387" s="100">
        <f t="shared" si="294"/>
        <v>0.76714158504007124</v>
      </c>
      <c r="R387" s="17">
        <f t="shared" si="295"/>
        <v>31.000000000000007</v>
      </c>
      <c r="S387" s="24">
        <f t="shared" si="296"/>
        <v>503.13000000000011</v>
      </c>
      <c r="T387" s="25">
        <f t="shared" si="296"/>
        <v>69626</v>
      </c>
      <c r="U387" s="24">
        <f t="shared" si="296"/>
        <v>136</v>
      </c>
      <c r="V387" s="25">
        <f t="shared" si="296"/>
        <v>10803</v>
      </c>
      <c r="W387" s="25">
        <f t="shared" si="296"/>
        <v>252560</v>
      </c>
      <c r="X387" s="72">
        <f t="shared" si="287"/>
        <v>241380</v>
      </c>
      <c r="Y387" s="20" t="s">
        <v>8</v>
      </c>
      <c r="Z387" s="21">
        <f t="shared" si="283"/>
        <v>6.4450615569749141</v>
      </c>
      <c r="AA387" s="22">
        <f t="shared" si="284"/>
        <v>23.378691104322872</v>
      </c>
      <c r="AB387" s="103">
        <f t="shared" si="285"/>
        <v>15561.306223043746</v>
      </c>
      <c r="AC387" s="106">
        <f t="shared" si="297"/>
        <v>4.8098842386464824</v>
      </c>
      <c r="AE387" s="484"/>
      <c r="AF387" s="485"/>
      <c r="AG387" s="485"/>
      <c r="AY387" s="18">
        <v>81.150000000000006</v>
      </c>
      <c r="AZ387" s="19">
        <v>11230</v>
      </c>
      <c r="BA387" s="18">
        <v>20</v>
      </c>
      <c r="BB387" s="19">
        <v>1723</v>
      </c>
      <c r="BC387" s="19">
        <v>37560</v>
      </c>
      <c r="BE387" s="19">
        <v>1582</v>
      </c>
      <c r="BF387" s="19">
        <v>36570</v>
      </c>
    </row>
    <row r="388" spans="1:58" x14ac:dyDescent="0.25">
      <c r="A388" s="90" t="s">
        <v>48</v>
      </c>
      <c r="B388" s="563"/>
      <c r="C388" s="27">
        <v>3.23</v>
      </c>
      <c r="D388" s="223">
        <v>402</v>
      </c>
      <c r="E388" s="16">
        <f t="shared" si="275"/>
        <v>124.45820433436532</v>
      </c>
      <c r="F388" s="17">
        <f t="shared" si="293"/>
        <v>5</v>
      </c>
      <c r="G388" s="18">
        <v>16.149999999999999</v>
      </c>
      <c r="H388" s="19">
        <v>2010</v>
      </c>
      <c r="I388" s="18">
        <v>5</v>
      </c>
      <c r="J388" s="19">
        <v>319</v>
      </c>
      <c r="K388" s="136">
        <v>6980</v>
      </c>
      <c r="L388" s="136">
        <v>6640</v>
      </c>
      <c r="M388" s="20" t="s">
        <v>8</v>
      </c>
      <c r="N388" s="21">
        <f t="shared" si="277"/>
        <v>6.3009404388714731</v>
      </c>
      <c r="O388" s="22">
        <f t="shared" si="278"/>
        <v>21.880877742946709</v>
      </c>
      <c r="P388" s="23">
        <f t="shared" si="279"/>
        <v>2160.9907120743032</v>
      </c>
      <c r="Q388" s="100">
        <f t="shared" si="294"/>
        <v>0.79353233830845771</v>
      </c>
      <c r="R388" s="17">
        <f t="shared" si="295"/>
        <v>31</v>
      </c>
      <c r="S388" s="24">
        <f t="shared" si="296"/>
        <v>100.13</v>
      </c>
      <c r="T388" s="25">
        <f t="shared" si="296"/>
        <v>12462</v>
      </c>
      <c r="U388" s="24">
        <f t="shared" si="296"/>
        <v>31</v>
      </c>
      <c r="V388" s="25">
        <f t="shared" si="296"/>
        <v>1972</v>
      </c>
      <c r="W388" s="25">
        <f t="shared" si="296"/>
        <v>46940</v>
      </c>
      <c r="X388" s="72">
        <f t="shared" si="287"/>
        <v>44880</v>
      </c>
      <c r="Y388" s="20" t="s">
        <v>8</v>
      </c>
      <c r="Z388" s="21">
        <f t="shared" si="283"/>
        <v>6.3194726166328596</v>
      </c>
      <c r="AA388" s="22">
        <f t="shared" si="284"/>
        <v>23.803245436105477</v>
      </c>
      <c r="AB388" s="103">
        <f t="shared" si="285"/>
        <v>14532.507739938081</v>
      </c>
      <c r="AC388" s="106">
        <f t="shared" si="297"/>
        <v>4.9054726368159205</v>
      </c>
      <c r="AE388" s="484"/>
      <c r="AF388" s="485"/>
      <c r="AG388" s="485"/>
      <c r="AY388" s="18">
        <v>16.149999999999999</v>
      </c>
      <c r="AZ388" s="19">
        <v>2010</v>
      </c>
      <c r="BA388" s="18">
        <v>5</v>
      </c>
      <c r="BB388" s="19">
        <v>319</v>
      </c>
      <c r="BC388" s="19">
        <v>6940</v>
      </c>
      <c r="BE388" s="19">
        <v>443</v>
      </c>
      <c r="BF388" s="19">
        <v>10410</v>
      </c>
    </row>
    <row r="389" spans="1:58" x14ac:dyDescent="0.25">
      <c r="A389" s="90" t="s">
        <v>49</v>
      </c>
      <c r="B389" s="563"/>
      <c r="C389" s="27">
        <v>8.82</v>
      </c>
      <c r="D389" s="223">
        <v>1152</v>
      </c>
      <c r="E389" s="16">
        <f t="shared" si="275"/>
        <v>130.61224489795919</v>
      </c>
      <c r="F389" s="17">
        <f t="shared" si="293"/>
        <v>5</v>
      </c>
      <c r="G389" s="18">
        <v>44.1</v>
      </c>
      <c r="H389" s="19">
        <v>5760</v>
      </c>
      <c r="I389" s="18">
        <v>10</v>
      </c>
      <c r="J389" s="19">
        <v>881</v>
      </c>
      <c r="K389" s="136">
        <v>19420</v>
      </c>
      <c r="L389" s="136">
        <v>18480</v>
      </c>
      <c r="M389" s="20" t="s">
        <v>8</v>
      </c>
      <c r="N389" s="21">
        <f t="shared" si="277"/>
        <v>6.5380249716231553</v>
      </c>
      <c r="O389" s="22">
        <f t="shared" si="278"/>
        <v>22.043132803632236</v>
      </c>
      <c r="P389" s="245">
        <f t="shared" si="279"/>
        <v>2201.8140589569161</v>
      </c>
      <c r="Q389" s="100">
        <f t="shared" si="294"/>
        <v>0.76475694444444442</v>
      </c>
      <c r="R389" s="17">
        <f t="shared" si="295"/>
        <v>31.249433106575964</v>
      </c>
      <c r="S389" s="24">
        <f t="shared" si="296"/>
        <v>275.62</v>
      </c>
      <c r="T389" s="25">
        <f t="shared" si="296"/>
        <v>35999</v>
      </c>
      <c r="U389" s="24">
        <f t="shared" si="296"/>
        <v>70</v>
      </c>
      <c r="V389" s="25">
        <f t="shared" si="296"/>
        <v>5315</v>
      </c>
      <c r="W389" s="25">
        <f t="shared" si="296"/>
        <v>129050</v>
      </c>
      <c r="X389" s="72">
        <f t="shared" si="287"/>
        <v>123350</v>
      </c>
      <c r="Y389" s="20" t="s">
        <v>8</v>
      </c>
      <c r="Z389" s="21">
        <f t="shared" si="283"/>
        <v>6.7730950141110062</v>
      </c>
      <c r="AA389" s="22">
        <f t="shared" si="284"/>
        <v>24.280338664158045</v>
      </c>
      <c r="AB389" s="103">
        <f t="shared" si="285"/>
        <v>14631.519274376416</v>
      </c>
      <c r="AC389" s="106">
        <f t="shared" si="297"/>
        <v>4.6137152777777777</v>
      </c>
      <c r="AE389" s="484"/>
      <c r="AF389" s="485"/>
      <c r="AG389" s="485"/>
      <c r="AY389" s="18">
        <v>44.1</v>
      </c>
      <c r="AZ389" s="19">
        <v>5760</v>
      </c>
      <c r="BA389" s="18">
        <v>10</v>
      </c>
      <c r="BB389" s="19">
        <v>881</v>
      </c>
      <c r="BC389" s="19">
        <v>19320</v>
      </c>
      <c r="BE389" s="19">
        <v>562</v>
      </c>
      <c r="BF389" s="19">
        <v>13450</v>
      </c>
    </row>
    <row r="390" spans="1:58" x14ac:dyDescent="0.25">
      <c r="A390" s="90" t="s">
        <v>50</v>
      </c>
      <c r="B390" s="563"/>
      <c r="C390" s="27">
        <v>11.54</v>
      </c>
      <c r="D390" s="223">
        <v>1448</v>
      </c>
      <c r="E390" s="16">
        <f t="shared" si="275"/>
        <v>125.47660311958407</v>
      </c>
      <c r="F390" s="17">
        <f t="shared" si="293"/>
        <v>5.0000000000000009</v>
      </c>
      <c r="G390" s="18">
        <v>57.7</v>
      </c>
      <c r="H390" s="19">
        <v>7240</v>
      </c>
      <c r="I390" s="18">
        <v>14</v>
      </c>
      <c r="J390" s="19">
        <v>1325</v>
      </c>
      <c r="K390" s="136">
        <v>30210</v>
      </c>
      <c r="L390" s="136">
        <v>28750</v>
      </c>
      <c r="M390" s="20" t="s">
        <v>8</v>
      </c>
      <c r="N390" s="21">
        <f t="shared" si="277"/>
        <v>5.4641509433962261</v>
      </c>
      <c r="O390" s="22">
        <f t="shared" si="278"/>
        <v>22.8</v>
      </c>
      <c r="P390" s="23">
        <f t="shared" si="279"/>
        <v>2617.8509532062394</v>
      </c>
      <c r="Q390" s="100">
        <f t="shared" si="294"/>
        <v>0.91505524861878451</v>
      </c>
      <c r="R390" s="17">
        <f t="shared" si="295"/>
        <v>31.259965337954938</v>
      </c>
      <c r="S390" s="24">
        <f t="shared" si="296"/>
        <v>360.73999999999995</v>
      </c>
      <c r="T390" s="25">
        <f t="shared" si="296"/>
        <v>45265</v>
      </c>
      <c r="U390" s="24">
        <f t="shared" si="296"/>
        <v>91</v>
      </c>
      <c r="V390" s="25">
        <f t="shared" si="296"/>
        <v>8060</v>
      </c>
      <c r="W390" s="25">
        <f t="shared" si="296"/>
        <v>197900</v>
      </c>
      <c r="X390" s="72">
        <f t="shared" si="287"/>
        <v>189100</v>
      </c>
      <c r="Y390" s="20" t="s">
        <v>8</v>
      </c>
      <c r="Z390" s="21">
        <f t="shared" si="283"/>
        <v>5.6160049627791562</v>
      </c>
      <c r="AA390" s="22">
        <f t="shared" si="284"/>
        <v>24.553349875930522</v>
      </c>
      <c r="AB390" s="103">
        <f t="shared" si="285"/>
        <v>17149.046793760834</v>
      </c>
      <c r="AC390" s="106">
        <f t="shared" si="297"/>
        <v>5.5662983425414367</v>
      </c>
      <c r="AE390" s="484"/>
      <c r="AF390" s="485"/>
      <c r="AG390" s="485"/>
      <c r="AY390" s="18">
        <v>57.7</v>
      </c>
      <c r="AZ390" s="19">
        <v>7240</v>
      </c>
      <c r="BA390" s="18">
        <v>14</v>
      </c>
      <c r="BB390" s="19">
        <v>1325</v>
      </c>
      <c r="BC390" s="19">
        <v>30040</v>
      </c>
      <c r="BE390" s="19">
        <v>1007</v>
      </c>
      <c r="BF390" s="19">
        <v>24510</v>
      </c>
    </row>
    <row r="391" spans="1:58" x14ac:dyDescent="0.25">
      <c r="A391" s="90" t="s">
        <v>51</v>
      </c>
      <c r="B391" s="563"/>
      <c r="C391" s="27">
        <v>19.36</v>
      </c>
      <c r="D391" s="223">
        <v>2441</v>
      </c>
      <c r="E391" s="16">
        <f t="shared" si="275"/>
        <v>126.08471074380165</v>
      </c>
      <c r="F391" s="17">
        <f t="shared" si="293"/>
        <v>4</v>
      </c>
      <c r="G391" s="18">
        <v>77.44</v>
      </c>
      <c r="H391" s="19">
        <v>9764</v>
      </c>
      <c r="I391" s="18">
        <v>20</v>
      </c>
      <c r="J391" s="19">
        <v>2078</v>
      </c>
      <c r="K391" s="136">
        <v>44850</v>
      </c>
      <c r="L391" s="136">
        <v>42680</v>
      </c>
      <c r="M391" s="20" t="s">
        <v>8</v>
      </c>
      <c r="N391" s="21">
        <f t="shared" si="277"/>
        <v>4.6987487969201158</v>
      </c>
      <c r="O391" s="22">
        <f t="shared" si="278"/>
        <v>21.583253128007701</v>
      </c>
      <c r="P391" s="23">
        <f t="shared" si="279"/>
        <v>2316.6322314049589</v>
      </c>
      <c r="Q391" s="100">
        <f t="shared" si="294"/>
        <v>0.85129045473166731</v>
      </c>
      <c r="R391" s="17">
        <f t="shared" si="295"/>
        <v>31.000000000000004</v>
      </c>
      <c r="S391" s="24">
        <f t="shared" si="296"/>
        <v>600.16000000000008</v>
      </c>
      <c r="T391" s="25">
        <f t="shared" si="296"/>
        <v>75671</v>
      </c>
      <c r="U391" s="24">
        <f t="shared" si="296"/>
        <v>156</v>
      </c>
      <c r="V391" s="25">
        <f t="shared" si="296"/>
        <v>13653</v>
      </c>
      <c r="W391" s="25">
        <f t="shared" si="296"/>
        <v>322420</v>
      </c>
      <c r="X391" s="72">
        <f t="shared" si="287"/>
        <v>308090</v>
      </c>
      <c r="Y391" s="20" t="s">
        <v>8</v>
      </c>
      <c r="Z391" s="21">
        <f t="shared" si="283"/>
        <v>5.5424448839082983</v>
      </c>
      <c r="AA391" s="22">
        <f t="shared" si="284"/>
        <v>23.615322639712883</v>
      </c>
      <c r="AB391" s="103">
        <f t="shared" si="285"/>
        <v>16653.92561983471</v>
      </c>
      <c r="AC391" s="106">
        <f t="shared" si="297"/>
        <v>5.5931995083981976</v>
      </c>
      <c r="AE391" s="484"/>
      <c r="AF391" s="485"/>
      <c r="AG391" s="485"/>
      <c r="AY391" s="18">
        <v>77.44</v>
      </c>
      <c r="AZ391" s="19">
        <v>9764</v>
      </c>
      <c r="BA391" s="18">
        <v>20</v>
      </c>
      <c r="BB391" s="19">
        <v>2078</v>
      </c>
      <c r="BC391" s="19">
        <v>44600</v>
      </c>
      <c r="BE391" s="19">
        <v>1766</v>
      </c>
      <c r="BF391" s="19">
        <v>41130</v>
      </c>
    </row>
    <row r="392" spans="1:58" x14ac:dyDescent="0.25">
      <c r="A392" s="94" t="s">
        <v>52</v>
      </c>
      <c r="B392" s="564"/>
      <c r="C392" s="29">
        <v>16.18</v>
      </c>
      <c r="D392" s="235">
        <v>2228</v>
      </c>
      <c r="E392" s="32">
        <f t="shared" si="275"/>
        <v>137.7008652657602</v>
      </c>
      <c r="F392" s="57">
        <f t="shared" si="293"/>
        <v>4</v>
      </c>
      <c r="G392" s="58">
        <v>64.72</v>
      </c>
      <c r="H392" s="59">
        <v>8912</v>
      </c>
      <c r="I392" s="58">
        <v>18</v>
      </c>
      <c r="J392" s="59">
        <v>1582</v>
      </c>
      <c r="K392" s="139">
        <v>33210</v>
      </c>
      <c r="L392" s="139">
        <v>31600</v>
      </c>
      <c r="M392" s="49" t="s">
        <v>8</v>
      </c>
      <c r="N392" s="37">
        <f t="shared" si="277"/>
        <v>5.6333754740834383</v>
      </c>
      <c r="O392" s="38">
        <f t="shared" si="278"/>
        <v>20.992414664981037</v>
      </c>
      <c r="P392" s="39">
        <f t="shared" si="279"/>
        <v>2052.5339925834364</v>
      </c>
      <c r="Q392" s="100">
        <f t="shared" si="294"/>
        <v>0.71005385996409331</v>
      </c>
      <c r="R392" s="57">
        <f t="shared" si="295"/>
        <v>30.443757725587147</v>
      </c>
      <c r="S392" s="47">
        <f t="shared" si="296"/>
        <v>492.58000000000004</v>
      </c>
      <c r="T392" s="48">
        <f t="shared" si="296"/>
        <v>67831</v>
      </c>
      <c r="U392" s="47">
        <f t="shared" si="296"/>
        <v>130</v>
      </c>
      <c r="V392" s="48">
        <f t="shared" si="296"/>
        <v>9681</v>
      </c>
      <c r="W392" s="48">
        <f t="shared" si="296"/>
        <v>215520</v>
      </c>
      <c r="X392" s="72">
        <f t="shared" si="287"/>
        <v>205920</v>
      </c>
      <c r="Y392" s="49" t="s">
        <v>8</v>
      </c>
      <c r="Z392" s="21">
        <f t="shared" si="283"/>
        <v>7.0066108873050306</v>
      </c>
      <c r="AA392" s="22">
        <f t="shared" si="284"/>
        <v>22.262162999690116</v>
      </c>
      <c r="AB392" s="202">
        <f t="shared" si="285"/>
        <v>13320.148331273176</v>
      </c>
      <c r="AC392" s="106">
        <f t="shared" si="297"/>
        <v>4.3451526032315977</v>
      </c>
      <c r="AE392" s="484"/>
      <c r="AF392" s="485"/>
      <c r="AG392" s="485"/>
      <c r="AY392" s="58">
        <v>64.72</v>
      </c>
      <c r="AZ392" s="59">
        <v>8912</v>
      </c>
      <c r="BA392" s="58">
        <v>18</v>
      </c>
      <c r="BB392" s="59">
        <v>1582</v>
      </c>
      <c r="BC392" s="59">
        <v>33010</v>
      </c>
      <c r="BE392" s="59">
        <v>1315</v>
      </c>
      <c r="BF392" s="59">
        <v>30010</v>
      </c>
    </row>
    <row r="393" spans="1:58" x14ac:dyDescent="0.25">
      <c r="A393" s="92" t="s">
        <v>24</v>
      </c>
      <c r="B393" s="44"/>
      <c r="C393" s="45">
        <f>SUM(C382:C392)</f>
        <v>164.87</v>
      </c>
      <c r="D393" s="313">
        <f>SUM(D382:D392)</f>
        <v>21065</v>
      </c>
      <c r="E393" s="80">
        <f t="shared" si="275"/>
        <v>127.76733183720506</v>
      </c>
      <c r="F393" s="73"/>
      <c r="G393" s="45">
        <f>SUM(G382:G392)</f>
        <v>772.53</v>
      </c>
      <c r="H393" s="46">
        <f>SUM(H382:H392)</f>
        <v>98680</v>
      </c>
      <c r="I393" s="45">
        <f>SUM(I382:I392)</f>
        <v>196</v>
      </c>
      <c r="J393" s="46">
        <f>SUM(J382:J392)</f>
        <v>17470</v>
      </c>
      <c r="K393" s="46">
        <f>SUM(K382:K392)</f>
        <v>381500</v>
      </c>
      <c r="L393" s="46">
        <f t="shared" ref="L393" si="298">SUM(L382:L392)</f>
        <v>363030</v>
      </c>
      <c r="M393" s="74" t="s">
        <v>8</v>
      </c>
      <c r="N393" s="75">
        <f t="shared" si="277"/>
        <v>5.648540354894104</v>
      </c>
      <c r="O393" s="76">
        <f t="shared" si="278"/>
        <v>21.837435603892388</v>
      </c>
      <c r="P393" s="77">
        <f t="shared" si="279"/>
        <v>2313.9443197670894</v>
      </c>
      <c r="Q393" s="101">
        <f>J393/D393</f>
        <v>0.82933776406361259</v>
      </c>
      <c r="R393" s="73"/>
      <c r="S393" s="45">
        <f>SUM(S382:S392)</f>
        <v>5110.67</v>
      </c>
      <c r="T393" s="46">
        <f>SUM(T382:T392)</f>
        <v>652914</v>
      </c>
      <c r="U393" s="45">
        <f>SUM(U382:U392)</f>
        <v>1332</v>
      </c>
      <c r="V393" s="46">
        <f t="shared" ref="V393:W393" si="299">SUM(V382:V392)</f>
        <v>109864</v>
      </c>
      <c r="W393" s="46">
        <f t="shared" si="299"/>
        <v>2595500</v>
      </c>
      <c r="X393" s="72">
        <f t="shared" si="287"/>
        <v>2480020</v>
      </c>
      <c r="Y393" s="74" t="s">
        <v>8</v>
      </c>
      <c r="Z393" s="75">
        <f t="shared" si="283"/>
        <v>5.9429294400349519</v>
      </c>
      <c r="AA393" s="76">
        <f t="shared" si="284"/>
        <v>23.624663219981066</v>
      </c>
      <c r="AB393" s="112">
        <f t="shared" si="285"/>
        <v>15742.706374719475</v>
      </c>
      <c r="AC393" s="107">
        <f>V393/D393</f>
        <v>5.2154759079041062</v>
      </c>
      <c r="AE393" s="484"/>
      <c r="AF393" s="485"/>
      <c r="AG393" s="485"/>
      <c r="AY393" s="45">
        <f>SUM(AY382:AY392)</f>
        <v>772.53</v>
      </c>
      <c r="AZ393" s="46">
        <f>SUM(AZ382:AZ392)</f>
        <v>98680</v>
      </c>
      <c r="BA393" s="45">
        <f>SUM(BA382:BA392)</f>
        <v>196</v>
      </c>
      <c r="BB393" s="46">
        <f>SUM(BB382:BB392)</f>
        <v>17470</v>
      </c>
      <c r="BC393" s="46">
        <f>SUM(BC382:BC392)</f>
        <v>379360</v>
      </c>
      <c r="BE393" s="46">
        <f>SUM(BE382:BE392)</f>
        <v>15156</v>
      </c>
      <c r="BF393" s="46">
        <f>SUM(BF382:BF392)</f>
        <v>354440</v>
      </c>
    </row>
    <row r="394" spans="1:58" x14ac:dyDescent="0.25">
      <c r="A394" s="117" t="s">
        <v>16</v>
      </c>
      <c r="B394" s="565">
        <v>2005</v>
      </c>
      <c r="C394" s="115">
        <v>5.16</v>
      </c>
      <c r="D394" s="241">
        <v>525</v>
      </c>
      <c r="E394" s="63">
        <f>D394/C394</f>
        <v>101.74418604651163</v>
      </c>
      <c r="F394" s="7">
        <f t="shared" ref="F394:F402" si="300">G394/C394</f>
        <v>4</v>
      </c>
      <c r="G394" s="6">
        <v>20.64</v>
      </c>
      <c r="H394" s="5">
        <v>2100</v>
      </c>
      <c r="I394" s="6">
        <v>4</v>
      </c>
      <c r="J394" s="5">
        <v>424</v>
      </c>
      <c r="K394" s="137">
        <v>8750</v>
      </c>
      <c r="L394" s="137">
        <v>8330</v>
      </c>
      <c r="M394" s="15" t="s">
        <v>8</v>
      </c>
      <c r="N394" s="86">
        <f t="shared" si="277"/>
        <v>4.9528301886792452</v>
      </c>
      <c r="O394" s="87">
        <f t="shared" si="278"/>
        <v>20.636792452830189</v>
      </c>
      <c r="P394" s="273">
        <f>K394/C394</f>
        <v>1695.7364341085272</v>
      </c>
      <c r="Q394" s="100">
        <f t="shared" ref="Q394:Q404" si="301">J394/D394</f>
        <v>0.80761904761904757</v>
      </c>
      <c r="R394" s="14">
        <f t="shared" ref="R394:R402" si="302">S394/C394</f>
        <v>29.998062015503869</v>
      </c>
      <c r="S394" s="71">
        <f t="shared" ref="S394:X404" si="303">G394+S343</f>
        <v>154.78999999999996</v>
      </c>
      <c r="T394" s="72">
        <f t="shared" si="303"/>
        <v>15750</v>
      </c>
      <c r="U394" s="71">
        <f t="shared" si="303"/>
        <v>30</v>
      </c>
      <c r="V394" s="72">
        <f t="shared" si="303"/>
        <v>2938</v>
      </c>
      <c r="W394" s="72">
        <f t="shared" si="303"/>
        <v>61580</v>
      </c>
      <c r="X394" s="72">
        <f t="shared" si="287"/>
        <v>58840</v>
      </c>
      <c r="Y394" s="15" t="s">
        <v>8</v>
      </c>
      <c r="Z394" s="21">
        <f t="shared" si="283"/>
        <v>5.3607896528250514</v>
      </c>
      <c r="AA394" s="22">
        <f t="shared" si="284"/>
        <v>20.959836623553439</v>
      </c>
      <c r="AB394" s="195">
        <f t="shared" si="285"/>
        <v>11934.108527131782</v>
      </c>
      <c r="AC394" s="106">
        <f t="shared" ref="AC394:AC404" si="304">V394/D394</f>
        <v>5.5961904761904764</v>
      </c>
      <c r="AE394" s="484">
        <v>426</v>
      </c>
      <c r="AF394" s="485">
        <v>2367</v>
      </c>
      <c r="AG394" s="485">
        <v>49610</v>
      </c>
      <c r="AY394" s="6">
        <v>20.64</v>
      </c>
      <c r="AZ394" s="5">
        <v>2100</v>
      </c>
      <c r="BA394" s="6">
        <v>4</v>
      </c>
      <c r="BB394" s="5">
        <v>424</v>
      </c>
      <c r="BC394" s="5">
        <v>8700</v>
      </c>
      <c r="BE394" s="5">
        <v>359</v>
      </c>
      <c r="BF394" s="5">
        <v>7330</v>
      </c>
    </row>
    <row r="395" spans="1:58" x14ac:dyDescent="0.25">
      <c r="A395" s="90" t="s">
        <v>53</v>
      </c>
      <c r="B395" s="560"/>
      <c r="C395" s="27">
        <v>11.02</v>
      </c>
      <c r="D395" s="223">
        <v>1426</v>
      </c>
      <c r="E395" s="16">
        <f t="shared" ref="E395:E404" si="305">D395/C395</f>
        <v>129.40108892921961</v>
      </c>
      <c r="F395" s="17">
        <f t="shared" si="300"/>
        <v>4</v>
      </c>
      <c r="G395" s="18">
        <v>44.08</v>
      </c>
      <c r="H395" s="19">
        <v>5704</v>
      </c>
      <c r="I395" s="18">
        <v>12</v>
      </c>
      <c r="J395" s="19">
        <v>1188</v>
      </c>
      <c r="K395" s="136">
        <v>24980</v>
      </c>
      <c r="L395" s="136">
        <v>23770</v>
      </c>
      <c r="M395" s="20" t="s">
        <v>8</v>
      </c>
      <c r="N395" s="21">
        <f t="shared" si="277"/>
        <v>4.801346801346801</v>
      </c>
      <c r="O395" s="22">
        <f t="shared" si="278"/>
        <v>21.026936026936028</v>
      </c>
      <c r="P395" s="23">
        <f t="shared" ref="P395:P404" si="306">K395/C395</f>
        <v>2266.7876588021782</v>
      </c>
      <c r="Q395" s="100">
        <f t="shared" si="301"/>
        <v>0.83309957924263678</v>
      </c>
      <c r="R395" s="17">
        <f t="shared" si="302"/>
        <v>29.999999999999996</v>
      </c>
      <c r="S395" s="24">
        <f t="shared" si="303"/>
        <v>330.59999999999997</v>
      </c>
      <c r="T395" s="25">
        <f t="shared" si="303"/>
        <v>42780</v>
      </c>
      <c r="U395" s="24">
        <f t="shared" si="303"/>
        <v>88</v>
      </c>
      <c r="V395" s="25">
        <f t="shared" si="303"/>
        <v>7802</v>
      </c>
      <c r="W395" s="25">
        <f t="shared" si="303"/>
        <v>168110</v>
      </c>
      <c r="X395" s="72">
        <f t="shared" si="287"/>
        <v>160580</v>
      </c>
      <c r="Y395" s="20" t="s">
        <v>8</v>
      </c>
      <c r="Z395" s="21">
        <f t="shared" si="283"/>
        <v>5.4832094334785948</v>
      </c>
      <c r="AA395" s="22">
        <f t="shared" si="284"/>
        <v>21.547039220712637</v>
      </c>
      <c r="AB395" s="103">
        <f t="shared" si="285"/>
        <v>15254.990925589836</v>
      </c>
      <c r="AC395" s="106">
        <f t="shared" si="304"/>
        <v>5.4712482468443202</v>
      </c>
      <c r="AE395" s="484">
        <v>167</v>
      </c>
      <c r="AF395" s="485">
        <v>911</v>
      </c>
      <c r="AG395" s="485">
        <v>19630</v>
      </c>
      <c r="AY395" s="18">
        <v>44.08</v>
      </c>
      <c r="AZ395" s="19">
        <v>5704</v>
      </c>
      <c r="BA395" s="18">
        <v>12</v>
      </c>
      <c r="BB395" s="19">
        <v>1188</v>
      </c>
      <c r="BC395" s="19">
        <v>24840</v>
      </c>
      <c r="BE395" s="19">
        <v>810</v>
      </c>
      <c r="BF395" s="19">
        <v>16870</v>
      </c>
    </row>
    <row r="396" spans="1:58" x14ac:dyDescent="0.25">
      <c r="A396" s="90" t="s">
        <v>54</v>
      </c>
      <c r="B396" s="560"/>
      <c r="C396" s="27">
        <v>4.38</v>
      </c>
      <c r="D396" s="223">
        <v>465</v>
      </c>
      <c r="E396" s="16">
        <f t="shared" si="305"/>
        <v>106.16438356164385</v>
      </c>
      <c r="F396" s="17">
        <f t="shared" si="300"/>
        <v>5</v>
      </c>
      <c r="G396" s="18">
        <v>21.9</v>
      </c>
      <c r="H396" s="19">
        <v>2325</v>
      </c>
      <c r="I396" s="18">
        <v>5</v>
      </c>
      <c r="J396" s="19">
        <v>414</v>
      </c>
      <c r="K396" s="136">
        <v>8510</v>
      </c>
      <c r="L396" s="136">
        <v>8100</v>
      </c>
      <c r="M396" s="20" t="s">
        <v>8</v>
      </c>
      <c r="N396" s="21">
        <f t="shared" si="277"/>
        <v>5.6159420289855069</v>
      </c>
      <c r="O396" s="22">
        <f t="shared" si="278"/>
        <v>20.555555555555557</v>
      </c>
      <c r="P396" s="23">
        <f t="shared" si="306"/>
        <v>1942.9223744292237</v>
      </c>
      <c r="Q396" s="100">
        <f t="shared" si="301"/>
        <v>0.89032258064516134</v>
      </c>
      <c r="R396" s="17">
        <f t="shared" si="302"/>
        <v>31</v>
      </c>
      <c r="S396" s="24">
        <f t="shared" si="303"/>
        <v>135.78</v>
      </c>
      <c r="T396" s="25">
        <f t="shared" si="303"/>
        <v>14415</v>
      </c>
      <c r="U396" s="24">
        <f t="shared" si="303"/>
        <v>37</v>
      </c>
      <c r="V396" s="25">
        <f t="shared" si="303"/>
        <v>3009</v>
      </c>
      <c r="W396" s="25">
        <f t="shared" si="303"/>
        <v>62770</v>
      </c>
      <c r="X396" s="72">
        <f t="shared" si="303"/>
        <v>60020</v>
      </c>
      <c r="Y396" s="20" t="s">
        <v>8</v>
      </c>
      <c r="Z396" s="21">
        <f t="shared" si="283"/>
        <v>4.7906281156530408</v>
      </c>
      <c r="AA396" s="22">
        <f t="shared" si="284"/>
        <v>20.860751080093053</v>
      </c>
      <c r="AB396" s="103">
        <f t="shared" si="285"/>
        <v>14331.050228310503</v>
      </c>
      <c r="AC396" s="106">
        <f t="shared" si="304"/>
        <v>6.4709677419354836</v>
      </c>
      <c r="AE396" s="484">
        <v>147</v>
      </c>
      <c r="AF396" s="485">
        <v>949</v>
      </c>
      <c r="AG396" s="485">
        <v>19800</v>
      </c>
      <c r="AY396" s="18">
        <v>21.9</v>
      </c>
      <c r="AZ396" s="19">
        <v>2325</v>
      </c>
      <c r="BA396" s="18">
        <v>5</v>
      </c>
      <c r="BB396" s="19">
        <v>414</v>
      </c>
      <c r="BC396" s="19">
        <v>8460</v>
      </c>
      <c r="BE396" s="19">
        <v>488</v>
      </c>
      <c r="BF396" s="19">
        <v>9840</v>
      </c>
    </row>
    <row r="397" spans="1:58" x14ac:dyDescent="0.25">
      <c r="A397" s="90" t="s">
        <v>17</v>
      </c>
      <c r="B397" s="560"/>
      <c r="C397" s="27">
        <v>9.39</v>
      </c>
      <c r="D397" s="223">
        <v>912</v>
      </c>
      <c r="E397" s="16">
        <f t="shared" si="305"/>
        <v>97.124600638977626</v>
      </c>
      <c r="F397" s="17">
        <f t="shared" si="300"/>
        <v>4</v>
      </c>
      <c r="G397" s="18">
        <v>37.56</v>
      </c>
      <c r="H397" s="19">
        <v>3648</v>
      </c>
      <c r="I397" s="18">
        <v>10</v>
      </c>
      <c r="J397" s="19">
        <v>877</v>
      </c>
      <c r="K397" s="136">
        <v>18520</v>
      </c>
      <c r="L397" s="136">
        <v>17620</v>
      </c>
      <c r="M397" s="20" t="s">
        <v>8</v>
      </c>
      <c r="N397" s="21">
        <f t="shared" si="277"/>
        <v>4.1596351197263397</v>
      </c>
      <c r="O397" s="22">
        <f t="shared" si="278"/>
        <v>21.117445838084379</v>
      </c>
      <c r="P397" s="23">
        <f t="shared" si="306"/>
        <v>1972.3109691160807</v>
      </c>
      <c r="Q397" s="100">
        <f t="shared" si="301"/>
        <v>0.96162280701754388</v>
      </c>
      <c r="R397" s="17">
        <f t="shared" si="302"/>
        <v>29.999999999999996</v>
      </c>
      <c r="S397" s="24">
        <f t="shared" si="303"/>
        <v>281.7</v>
      </c>
      <c r="T397" s="25">
        <f t="shared" si="303"/>
        <v>27360</v>
      </c>
      <c r="U397" s="24">
        <f t="shared" si="303"/>
        <v>65</v>
      </c>
      <c r="V397" s="194">
        <f t="shared" si="303"/>
        <v>5434</v>
      </c>
      <c r="W397" s="25">
        <f t="shared" si="303"/>
        <v>118700</v>
      </c>
      <c r="X397" s="72">
        <f t="shared" si="303"/>
        <v>113370</v>
      </c>
      <c r="Y397" s="20" t="s">
        <v>8</v>
      </c>
      <c r="Z397" s="21">
        <f t="shared" si="283"/>
        <v>5.034965034965035</v>
      </c>
      <c r="AA397" s="22">
        <f t="shared" si="284"/>
        <v>21.843945528156056</v>
      </c>
      <c r="AB397" s="195">
        <f t="shared" si="285"/>
        <v>12641.107561235356</v>
      </c>
      <c r="AC397" s="106">
        <f t="shared" si="304"/>
        <v>5.958333333333333</v>
      </c>
      <c r="AE397" s="484">
        <v>263</v>
      </c>
      <c r="AF397" s="485">
        <v>1578</v>
      </c>
      <c r="AG397" s="485">
        <v>34460</v>
      </c>
      <c r="AY397" s="18">
        <v>37.56</v>
      </c>
      <c r="AZ397" s="19">
        <v>3648</v>
      </c>
      <c r="BA397" s="18">
        <v>10</v>
      </c>
      <c r="BB397" s="19">
        <v>877</v>
      </c>
      <c r="BC397" s="19">
        <v>18420</v>
      </c>
      <c r="BE397" s="19">
        <v>653</v>
      </c>
      <c r="BF397" s="19">
        <v>14240</v>
      </c>
    </row>
    <row r="398" spans="1:58" x14ac:dyDescent="0.25">
      <c r="A398" s="90" t="s">
        <v>55</v>
      </c>
      <c r="B398" s="560"/>
      <c r="C398" s="27">
        <v>4.76</v>
      </c>
      <c r="D398" s="223">
        <v>513</v>
      </c>
      <c r="E398" s="16">
        <f t="shared" si="305"/>
        <v>107.77310924369749</v>
      </c>
      <c r="F398" s="17">
        <f t="shared" si="300"/>
        <v>5</v>
      </c>
      <c r="G398" s="18">
        <v>23.8</v>
      </c>
      <c r="H398" s="19">
        <v>2565</v>
      </c>
      <c r="I398" s="18">
        <v>5</v>
      </c>
      <c r="J398" s="19">
        <v>486</v>
      </c>
      <c r="K398" s="136">
        <v>9980</v>
      </c>
      <c r="L398" s="136">
        <v>9490</v>
      </c>
      <c r="M398" s="20" t="s">
        <v>8</v>
      </c>
      <c r="N398" s="21">
        <f t="shared" si="277"/>
        <v>5.2777777777777777</v>
      </c>
      <c r="O398" s="22">
        <f t="shared" si="278"/>
        <v>20.534979423868311</v>
      </c>
      <c r="P398" s="23">
        <f t="shared" si="306"/>
        <v>2096.6386554621849</v>
      </c>
      <c r="Q398" s="100">
        <f t="shared" si="301"/>
        <v>0.94736842105263153</v>
      </c>
      <c r="R398" s="17">
        <f t="shared" si="302"/>
        <v>31.000000000000004</v>
      </c>
      <c r="S398" s="24">
        <f t="shared" si="303"/>
        <v>147.56</v>
      </c>
      <c r="T398" s="25">
        <f t="shared" si="303"/>
        <v>15903</v>
      </c>
      <c r="U398" s="24">
        <f t="shared" si="303"/>
        <v>37</v>
      </c>
      <c r="V398" s="25">
        <f t="shared" si="303"/>
        <v>3302</v>
      </c>
      <c r="W398" s="25">
        <f t="shared" si="303"/>
        <v>69070</v>
      </c>
      <c r="X398" s="72">
        <f t="shared" si="303"/>
        <v>66010</v>
      </c>
      <c r="Y398" s="20" t="s">
        <v>8</v>
      </c>
      <c r="Z398" s="21">
        <f t="shared" si="283"/>
        <v>4.8161720169594187</v>
      </c>
      <c r="AA398" s="22">
        <f t="shared" si="284"/>
        <v>20.917625681405209</v>
      </c>
      <c r="AB398" s="103">
        <f t="shared" si="285"/>
        <v>14510.504201680673</v>
      </c>
      <c r="AC398" s="106">
        <f t="shared" si="304"/>
        <v>6.4366471734892787</v>
      </c>
      <c r="AE398" s="484"/>
      <c r="AF398" s="485"/>
      <c r="AG398" s="485"/>
      <c r="AY398" s="18">
        <v>23.8</v>
      </c>
      <c r="AZ398" s="19">
        <v>2565</v>
      </c>
      <c r="BA398" s="18">
        <v>5</v>
      </c>
      <c r="BB398" s="19">
        <v>486</v>
      </c>
      <c r="BC398" s="19">
        <v>9920</v>
      </c>
      <c r="BE398" s="19">
        <v>415</v>
      </c>
      <c r="BF398" s="19">
        <v>8410</v>
      </c>
    </row>
    <row r="399" spans="1:58" x14ac:dyDescent="0.25">
      <c r="A399" s="90" t="s">
        <v>56</v>
      </c>
      <c r="B399" s="560"/>
      <c r="C399" s="27">
        <v>0.86</v>
      </c>
      <c r="D399" s="223">
        <v>110</v>
      </c>
      <c r="E399" s="16">
        <f t="shared" si="305"/>
        <v>127.90697674418605</v>
      </c>
      <c r="F399" s="17">
        <f t="shared" si="300"/>
        <v>5</v>
      </c>
      <c r="G399" s="18">
        <v>4.3</v>
      </c>
      <c r="H399" s="19">
        <v>550</v>
      </c>
      <c r="I399" s="18">
        <v>5</v>
      </c>
      <c r="J399" s="19">
        <v>78</v>
      </c>
      <c r="K399" s="136">
        <v>1700</v>
      </c>
      <c r="L399" s="136">
        <v>1630</v>
      </c>
      <c r="M399" s="20" t="s">
        <v>8</v>
      </c>
      <c r="N399" s="21">
        <f t="shared" si="277"/>
        <v>7.0512820512820511</v>
      </c>
      <c r="O399" s="22">
        <f t="shared" si="278"/>
        <v>21.794871794871796</v>
      </c>
      <c r="P399" s="23">
        <f t="shared" si="306"/>
        <v>1976.7441860465117</v>
      </c>
      <c r="Q399" s="100">
        <f t="shared" si="301"/>
        <v>0.70909090909090911</v>
      </c>
      <c r="R399" s="17">
        <f t="shared" si="302"/>
        <v>32.000000000000007</v>
      </c>
      <c r="S399" s="24">
        <f t="shared" si="303"/>
        <v>27.520000000000003</v>
      </c>
      <c r="T399" s="25">
        <f t="shared" si="303"/>
        <v>3520</v>
      </c>
      <c r="U399" s="24">
        <f t="shared" si="303"/>
        <v>32</v>
      </c>
      <c r="V399" s="25">
        <f t="shared" si="303"/>
        <v>481</v>
      </c>
      <c r="W399" s="25">
        <f t="shared" si="303"/>
        <v>10780</v>
      </c>
      <c r="X399" s="72">
        <f t="shared" si="303"/>
        <v>10330</v>
      </c>
      <c r="Y399" s="20" t="s">
        <v>8</v>
      </c>
      <c r="Z399" s="21">
        <f t="shared" si="283"/>
        <v>7.3180873180873185</v>
      </c>
      <c r="AA399" s="22">
        <f t="shared" si="284"/>
        <v>22.411642411642411</v>
      </c>
      <c r="AB399" s="103">
        <f t="shared" si="285"/>
        <v>12534.883720930233</v>
      </c>
      <c r="AC399" s="106">
        <f t="shared" si="304"/>
        <v>4.372727272727273</v>
      </c>
      <c r="AE399" s="484"/>
      <c r="AF399" s="485"/>
      <c r="AG399" s="485"/>
      <c r="AY399" s="18">
        <v>4.3</v>
      </c>
      <c r="AZ399" s="19">
        <v>550</v>
      </c>
      <c r="BA399" s="18">
        <v>5</v>
      </c>
      <c r="BB399" s="19">
        <v>78</v>
      </c>
      <c r="BC399" s="19">
        <v>1690</v>
      </c>
      <c r="BE399" s="19">
        <v>62</v>
      </c>
      <c r="BF399" s="19">
        <v>1360</v>
      </c>
    </row>
    <row r="400" spans="1:58" x14ac:dyDescent="0.25">
      <c r="A400" s="90" t="s">
        <v>20</v>
      </c>
      <c r="B400" s="560"/>
      <c r="C400" s="27">
        <v>10.08</v>
      </c>
      <c r="D400" s="223">
        <v>1159</v>
      </c>
      <c r="E400" s="16">
        <f t="shared" si="305"/>
        <v>114.98015873015873</v>
      </c>
      <c r="F400" s="17">
        <f t="shared" si="300"/>
        <v>4</v>
      </c>
      <c r="G400" s="18">
        <v>40.32</v>
      </c>
      <c r="H400" s="19">
        <v>4636</v>
      </c>
      <c r="I400" s="18">
        <v>9</v>
      </c>
      <c r="J400" s="19">
        <v>1041</v>
      </c>
      <c r="K400" s="136">
        <v>21330</v>
      </c>
      <c r="L400" s="136">
        <v>20310</v>
      </c>
      <c r="M400" s="20" t="s">
        <v>8</v>
      </c>
      <c r="N400" s="21">
        <f t="shared" si="277"/>
        <v>4.4534101825168104</v>
      </c>
      <c r="O400" s="22">
        <f t="shared" si="278"/>
        <v>20.489913544668589</v>
      </c>
      <c r="P400" s="23">
        <f t="shared" si="306"/>
        <v>2116.0714285714284</v>
      </c>
      <c r="Q400" s="100">
        <f t="shared" si="301"/>
        <v>0.89818809318377912</v>
      </c>
      <c r="R400" s="17">
        <f t="shared" si="302"/>
        <v>30.000000000000004</v>
      </c>
      <c r="S400" s="24">
        <f t="shared" si="303"/>
        <v>302.40000000000003</v>
      </c>
      <c r="T400" s="25">
        <f t="shared" si="303"/>
        <v>34770</v>
      </c>
      <c r="U400" s="24">
        <f t="shared" si="303"/>
        <v>60</v>
      </c>
      <c r="V400" s="25">
        <f t="shared" si="303"/>
        <v>7308</v>
      </c>
      <c r="W400" s="25">
        <f t="shared" si="303"/>
        <v>150950</v>
      </c>
      <c r="X400" s="72">
        <f t="shared" si="303"/>
        <v>144250</v>
      </c>
      <c r="Y400" s="20" t="s">
        <v>8</v>
      </c>
      <c r="Z400" s="21">
        <f t="shared" si="283"/>
        <v>4.7577996715927746</v>
      </c>
      <c r="AA400" s="22">
        <f t="shared" si="284"/>
        <v>20.65544608648057</v>
      </c>
      <c r="AB400" s="103">
        <f t="shared" si="285"/>
        <v>14975.198412698413</v>
      </c>
      <c r="AC400" s="106">
        <f t="shared" si="304"/>
        <v>6.3054357204486626</v>
      </c>
      <c r="AE400" s="486">
        <v>300</v>
      </c>
      <c r="AF400" s="485">
        <v>1875</v>
      </c>
      <c r="AG400" s="485">
        <v>3870</v>
      </c>
      <c r="AY400" s="18">
        <v>40.32</v>
      </c>
      <c r="AZ400" s="19">
        <v>4636</v>
      </c>
      <c r="BA400" s="18">
        <v>9</v>
      </c>
      <c r="BB400" s="19">
        <v>1041</v>
      </c>
      <c r="BC400" s="19">
        <v>21210</v>
      </c>
      <c r="BE400" s="19">
        <v>1062</v>
      </c>
      <c r="BF400" s="19">
        <v>21970</v>
      </c>
    </row>
    <row r="401" spans="1:79" x14ac:dyDescent="0.25">
      <c r="A401" s="90" t="s">
        <v>19</v>
      </c>
      <c r="B401" s="560"/>
      <c r="C401" s="27">
        <v>10.83</v>
      </c>
      <c r="D401" s="223">
        <v>1290</v>
      </c>
      <c r="E401" s="16">
        <f t="shared" si="305"/>
        <v>119.11357340720221</v>
      </c>
      <c r="F401" s="17">
        <f t="shared" si="300"/>
        <v>4</v>
      </c>
      <c r="G401" s="18">
        <v>43.32</v>
      </c>
      <c r="H401" s="19">
        <v>5160</v>
      </c>
      <c r="I401" s="18">
        <v>10</v>
      </c>
      <c r="J401" s="19">
        <v>946</v>
      </c>
      <c r="K401" s="136">
        <v>19370</v>
      </c>
      <c r="L401" s="136">
        <v>18430</v>
      </c>
      <c r="M401" s="20" t="s">
        <v>8</v>
      </c>
      <c r="N401" s="21">
        <f t="shared" si="277"/>
        <v>5.4545454545454541</v>
      </c>
      <c r="O401" s="22">
        <f t="shared" si="278"/>
        <v>20.47568710359408</v>
      </c>
      <c r="P401" s="23">
        <f t="shared" si="306"/>
        <v>1788.5503231763619</v>
      </c>
      <c r="Q401" s="100">
        <f t="shared" si="301"/>
        <v>0.73333333333333328</v>
      </c>
      <c r="R401" s="17">
        <f t="shared" si="302"/>
        <v>30.000000000000004</v>
      </c>
      <c r="S401" s="24">
        <f t="shared" si="303"/>
        <v>324.90000000000003</v>
      </c>
      <c r="T401" s="25">
        <f t="shared" si="303"/>
        <v>38700</v>
      </c>
      <c r="U401" s="24">
        <f t="shared" si="303"/>
        <v>66</v>
      </c>
      <c r="V401" s="25">
        <f t="shared" si="303"/>
        <v>6316</v>
      </c>
      <c r="W401" s="25">
        <f t="shared" si="303"/>
        <v>130370</v>
      </c>
      <c r="X401" s="72">
        <f t="shared" si="303"/>
        <v>124560</v>
      </c>
      <c r="Y401" s="20" t="s">
        <v>8</v>
      </c>
      <c r="Z401" s="21">
        <f t="shared" si="283"/>
        <v>6.1272957568081061</v>
      </c>
      <c r="AA401" s="22">
        <f t="shared" si="284"/>
        <v>20.641228625712476</v>
      </c>
      <c r="AB401" s="195">
        <f t="shared" si="285"/>
        <v>12037.857802400738</v>
      </c>
      <c r="AC401" s="106">
        <f t="shared" si="304"/>
        <v>4.8961240310077523</v>
      </c>
      <c r="AE401" s="484">
        <v>441</v>
      </c>
      <c r="AF401" s="485">
        <v>2169</v>
      </c>
      <c r="AG401" s="485">
        <v>44770</v>
      </c>
      <c r="AY401" s="18">
        <v>43.32</v>
      </c>
      <c r="AZ401" s="19">
        <v>5160</v>
      </c>
      <c r="BA401" s="18">
        <v>10</v>
      </c>
      <c r="BB401" s="19">
        <v>946</v>
      </c>
      <c r="BC401" s="19">
        <v>19260</v>
      </c>
      <c r="BE401" s="19">
        <v>898</v>
      </c>
      <c r="BF401" s="19">
        <v>18000</v>
      </c>
    </row>
    <row r="402" spans="1:79" x14ac:dyDescent="0.25">
      <c r="A402" s="94" t="s">
        <v>21</v>
      </c>
      <c r="B402" s="566"/>
      <c r="C402" s="29">
        <v>0.83</v>
      </c>
      <c r="D402" s="235">
        <v>98</v>
      </c>
      <c r="E402" s="32">
        <f t="shared" si="305"/>
        <v>118.07228915662651</v>
      </c>
      <c r="F402" s="7">
        <f t="shared" si="300"/>
        <v>4</v>
      </c>
      <c r="G402" s="6">
        <v>3.32</v>
      </c>
      <c r="H402" s="5">
        <v>392</v>
      </c>
      <c r="I402" s="6">
        <v>4</v>
      </c>
      <c r="J402" s="5">
        <v>71</v>
      </c>
      <c r="K402" s="137">
        <v>1440</v>
      </c>
      <c r="L402" s="137">
        <v>1370</v>
      </c>
      <c r="M402" s="43" t="s">
        <v>8</v>
      </c>
      <c r="N402" s="37">
        <f t="shared" si="277"/>
        <v>5.52112676056338</v>
      </c>
      <c r="O402" s="38">
        <f t="shared" si="278"/>
        <v>20.281690140845072</v>
      </c>
      <c r="P402" s="39">
        <f t="shared" si="306"/>
        <v>1734.9397590361446</v>
      </c>
      <c r="Q402" s="100">
        <f t="shared" si="301"/>
        <v>0.72448979591836737</v>
      </c>
      <c r="R402" s="7">
        <f t="shared" si="302"/>
        <v>30.759036144578317</v>
      </c>
      <c r="S402" s="47">
        <f t="shared" si="303"/>
        <v>25.53</v>
      </c>
      <c r="T402" s="48">
        <f t="shared" si="303"/>
        <v>3013</v>
      </c>
      <c r="U402" s="47">
        <f t="shared" si="303"/>
        <v>33</v>
      </c>
      <c r="V402" s="48">
        <f t="shared" si="303"/>
        <v>419</v>
      </c>
      <c r="W402" s="48">
        <f t="shared" si="303"/>
        <v>8820</v>
      </c>
      <c r="X402" s="72">
        <f t="shared" si="303"/>
        <v>8430</v>
      </c>
      <c r="Y402" s="49" t="s">
        <v>8</v>
      </c>
      <c r="Z402" s="21">
        <f t="shared" si="283"/>
        <v>7.1909307875894992</v>
      </c>
      <c r="AA402" s="22">
        <f t="shared" si="284"/>
        <v>21.050119331742245</v>
      </c>
      <c r="AB402" s="202">
        <f t="shared" si="285"/>
        <v>10626.506024096387</v>
      </c>
      <c r="AC402" s="106">
        <f t="shared" si="304"/>
        <v>4.2755102040816331</v>
      </c>
      <c r="AE402" s="484">
        <v>22</v>
      </c>
      <c r="AF402" s="485">
        <v>94</v>
      </c>
      <c r="AG402" s="485">
        <v>1980</v>
      </c>
      <c r="AY402" s="6">
        <v>3.32</v>
      </c>
      <c r="AZ402" s="5">
        <v>392</v>
      </c>
      <c r="BA402" s="6">
        <v>4</v>
      </c>
      <c r="BB402" s="5">
        <v>71</v>
      </c>
      <c r="BC402" s="5">
        <v>1430</v>
      </c>
      <c r="BE402" s="5">
        <v>75</v>
      </c>
      <c r="BF402" s="5">
        <v>1610</v>
      </c>
    </row>
    <row r="403" spans="1:79" ht="15.75" thickBot="1" x14ac:dyDescent="0.3">
      <c r="A403" s="122" t="s">
        <v>24</v>
      </c>
      <c r="B403" s="123"/>
      <c r="C403" s="98">
        <f t="shared" ref="C403:D403" si="307">SUM(C394:C402)</f>
        <v>57.309999999999995</v>
      </c>
      <c r="D403" s="99">
        <f t="shared" si="307"/>
        <v>6498</v>
      </c>
      <c r="E403" s="50">
        <f t="shared" si="305"/>
        <v>113.38335369045542</v>
      </c>
      <c r="F403" s="51"/>
      <c r="G403" s="98">
        <f t="shared" ref="G403:L403" si="308">SUM(G394:G402)</f>
        <v>239.24</v>
      </c>
      <c r="H403" s="99">
        <f t="shared" si="308"/>
        <v>27080</v>
      </c>
      <c r="I403" s="98">
        <f t="shared" si="308"/>
        <v>64</v>
      </c>
      <c r="J403" s="99">
        <f t="shared" si="308"/>
        <v>5525</v>
      </c>
      <c r="K403" s="99">
        <f t="shared" si="308"/>
        <v>114580</v>
      </c>
      <c r="L403" s="99">
        <f t="shared" si="308"/>
        <v>109050</v>
      </c>
      <c r="M403" s="42" t="s">
        <v>8</v>
      </c>
      <c r="N403" s="126">
        <f t="shared" si="277"/>
        <v>4.9013574660633488</v>
      </c>
      <c r="O403" s="127">
        <f t="shared" si="278"/>
        <v>20.738461538461539</v>
      </c>
      <c r="P403" s="110">
        <f t="shared" si="306"/>
        <v>1999.3020415285291</v>
      </c>
      <c r="Q403" s="113">
        <f t="shared" si="301"/>
        <v>0.85026161895967989</v>
      </c>
      <c r="R403" s="51"/>
      <c r="S403" s="98">
        <f t="shared" ref="S403:W403" si="309">SUM(S394:S402)</f>
        <v>1730.78</v>
      </c>
      <c r="T403" s="99">
        <f t="shared" si="309"/>
        <v>196211</v>
      </c>
      <c r="U403" s="98">
        <f t="shared" si="309"/>
        <v>448</v>
      </c>
      <c r="V403" s="99">
        <f t="shared" si="309"/>
        <v>37009</v>
      </c>
      <c r="W403" s="99">
        <f t="shared" si="309"/>
        <v>781150</v>
      </c>
      <c r="X403" s="72">
        <f t="shared" si="303"/>
        <v>746390</v>
      </c>
      <c r="Y403" s="42" t="s">
        <v>8</v>
      </c>
      <c r="Z403" s="126">
        <f t="shared" si="283"/>
        <v>5.3017103947688398</v>
      </c>
      <c r="AA403" s="127">
        <f t="shared" si="284"/>
        <v>21.107028020211299</v>
      </c>
      <c r="AB403" s="128">
        <f t="shared" si="285"/>
        <v>13630.256499738267</v>
      </c>
      <c r="AC403" s="108">
        <f t="shared" si="304"/>
        <v>5.695444752231456</v>
      </c>
      <c r="AE403" s="484"/>
      <c r="AF403" s="485"/>
      <c r="AG403" s="485"/>
      <c r="AY403" s="98">
        <f t="shared" ref="AY403:BC403" si="310">SUM(AY394:AY402)</f>
        <v>239.24</v>
      </c>
      <c r="AZ403" s="99">
        <f t="shared" si="310"/>
        <v>27080</v>
      </c>
      <c r="BA403" s="98">
        <f t="shared" si="310"/>
        <v>64</v>
      </c>
      <c r="BB403" s="99">
        <f t="shared" si="310"/>
        <v>5525</v>
      </c>
      <c r="BC403" s="99">
        <f t="shared" si="310"/>
        <v>113930</v>
      </c>
    </row>
    <row r="404" spans="1:79" ht="15.75" thickBot="1" x14ac:dyDescent="0.3">
      <c r="A404" s="93" t="s">
        <v>25</v>
      </c>
      <c r="B404" s="52"/>
      <c r="C404" s="40">
        <f t="shared" ref="C404:D404" si="311">C381+C393+C403</f>
        <v>507.90000000000003</v>
      </c>
      <c r="D404" s="41">
        <f t="shared" si="311"/>
        <v>63409</v>
      </c>
      <c r="E404" s="10">
        <f t="shared" si="305"/>
        <v>124.8454420161449</v>
      </c>
      <c r="F404" s="4"/>
      <c r="G404" s="40">
        <f t="shared" ref="G404:L404" si="312">G381+G393+G403</f>
        <v>2340.7399999999998</v>
      </c>
      <c r="H404" s="41">
        <f t="shared" si="312"/>
        <v>292776</v>
      </c>
      <c r="I404" s="40">
        <f t="shared" si="312"/>
        <v>594</v>
      </c>
      <c r="J404" s="41">
        <f t="shared" si="312"/>
        <v>54178</v>
      </c>
      <c r="K404" s="41">
        <f t="shared" si="312"/>
        <v>1193520</v>
      </c>
      <c r="L404" s="41">
        <f t="shared" si="312"/>
        <v>1135740</v>
      </c>
      <c r="M404" s="83" t="s">
        <v>8</v>
      </c>
      <c r="N404" s="12">
        <f t="shared" si="277"/>
        <v>5.403964708922441</v>
      </c>
      <c r="O404" s="13">
        <f t="shared" si="278"/>
        <v>22.029606113182474</v>
      </c>
      <c r="P404" s="26">
        <f t="shared" si="306"/>
        <v>2349.9113998818661</v>
      </c>
      <c r="Q404" s="114">
        <f t="shared" si="301"/>
        <v>0.85442129666135724</v>
      </c>
      <c r="R404" s="4"/>
      <c r="S404" s="40">
        <f t="shared" ref="S404:W404" si="313">S381+S393+S403</f>
        <v>15760.990000000002</v>
      </c>
      <c r="T404" s="41">
        <f t="shared" si="313"/>
        <v>1968465</v>
      </c>
      <c r="U404" s="40">
        <f t="shared" si="313"/>
        <v>4049</v>
      </c>
      <c r="V404" s="41">
        <f t="shared" si="313"/>
        <v>337597</v>
      </c>
      <c r="W404" s="41">
        <f t="shared" si="313"/>
        <v>7938120</v>
      </c>
      <c r="X404" s="72">
        <f t="shared" si="303"/>
        <v>7583580</v>
      </c>
      <c r="Y404" s="83" t="s">
        <v>8</v>
      </c>
      <c r="Z404" s="12">
        <f t="shared" si="283"/>
        <v>5.8308130700213567</v>
      </c>
      <c r="AA404" s="13">
        <f t="shared" si="284"/>
        <v>23.513597573438151</v>
      </c>
      <c r="AB404" s="104">
        <f t="shared" si="285"/>
        <v>15629.297105729473</v>
      </c>
      <c r="AC404" s="109">
        <f t="shared" si="304"/>
        <v>5.3241180274093587</v>
      </c>
      <c r="AE404" s="484">
        <f>SUM(AE376:AE403)</f>
        <v>2263</v>
      </c>
      <c r="AF404" s="485">
        <f>SUM(AF376:AF403)</f>
        <v>12632</v>
      </c>
      <c r="AG404" s="485">
        <f>SUM(AG376:AG403)</f>
        <v>236400</v>
      </c>
      <c r="AY404" s="40">
        <f t="shared" ref="AY404:BC404" si="314">AY381+AY393+AY403</f>
        <v>2340.7399999999998</v>
      </c>
      <c r="AZ404" s="41">
        <f t="shared" si="314"/>
        <v>292776</v>
      </c>
      <c r="BA404" s="40">
        <f t="shared" si="314"/>
        <v>594</v>
      </c>
      <c r="BB404" s="41">
        <f t="shared" si="314"/>
        <v>54178</v>
      </c>
      <c r="BC404" s="41">
        <f t="shared" si="314"/>
        <v>1186820</v>
      </c>
    </row>
    <row r="409" spans="1:79" ht="18.75" x14ac:dyDescent="0.3">
      <c r="A409" s="567" t="s">
        <v>58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</row>
    <row r="410" spans="1:79" ht="15.75" x14ac:dyDescent="0.25">
      <c r="A410" s="568" t="s">
        <v>62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68"/>
      <c r="AB410" s="568"/>
      <c r="AC410" s="568"/>
    </row>
    <row r="411" spans="1:79" ht="15.75" x14ac:dyDescent="0.25">
      <c r="A411" s="568" t="s">
        <v>125</v>
      </c>
      <c r="B411" s="568"/>
      <c r="C411" s="568"/>
      <c r="D411" s="568"/>
      <c r="E411" s="568"/>
      <c r="F411" s="568"/>
      <c r="G411" s="568"/>
      <c r="H411" s="568"/>
      <c r="I411" s="568"/>
      <c r="J411" s="568"/>
      <c r="K411" s="568"/>
      <c r="L411" s="568"/>
      <c r="M411" s="568"/>
      <c r="N411" s="568"/>
      <c r="O411" s="568"/>
      <c r="P411" s="568"/>
      <c r="Q411" s="568"/>
      <c r="R411" s="568"/>
      <c r="S411" s="568"/>
      <c r="T411" s="568"/>
      <c r="U411" s="568"/>
      <c r="V411" s="568"/>
      <c r="W411" s="568"/>
      <c r="X411" s="568"/>
      <c r="Y411" s="568"/>
      <c r="Z411" s="568"/>
      <c r="AA411" s="568"/>
      <c r="AB411" s="568"/>
      <c r="AC411" s="568"/>
    </row>
    <row r="412" spans="1:79" ht="19.5" thickBot="1" x14ac:dyDescent="0.35"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11">
        <v>4</v>
      </c>
      <c r="AC412" s="4"/>
    </row>
    <row r="413" spans="1:79" ht="15" customHeight="1" x14ac:dyDescent="0.25">
      <c r="A413" s="569" t="s">
        <v>3</v>
      </c>
      <c r="B413" s="571" t="s">
        <v>2</v>
      </c>
      <c r="C413" s="573" t="s">
        <v>59</v>
      </c>
      <c r="D413" s="573" t="s">
        <v>60</v>
      </c>
      <c r="E413" s="573" t="s">
        <v>23</v>
      </c>
      <c r="F413" s="576" t="s">
        <v>9</v>
      </c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8"/>
      <c r="R413" s="576" t="s">
        <v>10</v>
      </c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9"/>
    </row>
    <row r="414" spans="1:79" ht="51.75" thickBot="1" x14ac:dyDescent="0.3">
      <c r="A414" s="570"/>
      <c r="B414" s="572"/>
      <c r="C414" s="574"/>
      <c r="D414" s="575"/>
      <c r="E414" s="575"/>
      <c r="F414" s="8" t="s">
        <v>14</v>
      </c>
      <c r="G414" s="95" t="s">
        <v>13</v>
      </c>
      <c r="H414" s="95" t="s">
        <v>57</v>
      </c>
      <c r="I414" s="1" t="s">
        <v>4</v>
      </c>
      <c r="J414" s="1" t="s">
        <v>5</v>
      </c>
      <c r="K414" s="1" t="s">
        <v>6</v>
      </c>
      <c r="L414" s="95" t="s">
        <v>64</v>
      </c>
      <c r="M414" s="557" t="s">
        <v>7</v>
      </c>
      <c r="N414" s="558"/>
      <c r="O414" s="1" t="s">
        <v>0</v>
      </c>
      <c r="P414" s="1" t="s">
        <v>1</v>
      </c>
      <c r="Q414" s="95" t="s">
        <v>61</v>
      </c>
      <c r="R414" s="8" t="s">
        <v>14</v>
      </c>
      <c r="S414" s="95" t="s">
        <v>12</v>
      </c>
      <c r="T414" s="95" t="s">
        <v>11</v>
      </c>
      <c r="U414" s="1" t="s">
        <v>4</v>
      </c>
      <c r="V414" s="1" t="s">
        <v>5</v>
      </c>
      <c r="W414" s="1" t="s">
        <v>6</v>
      </c>
      <c r="X414" s="95" t="s">
        <v>65</v>
      </c>
      <c r="Y414" s="557" t="s">
        <v>7</v>
      </c>
      <c r="Z414" s="558"/>
      <c r="AA414" s="1" t="s">
        <v>0</v>
      </c>
      <c r="AB414" s="102" t="s">
        <v>1</v>
      </c>
      <c r="AC414" s="105" t="s">
        <v>15</v>
      </c>
    </row>
    <row r="415" spans="1:79" x14ac:dyDescent="0.25">
      <c r="A415" s="89" t="s">
        <v>26</v>
      </c>
      <c r="B415" s="559">
        <v>1997</v>
      </c>
      <c r="C415" s="78">
        <v>18.91</v>
      </c>
      <c r="D415" s="229">
        <v>2445</v>
      </c>
      <c r="E415" s="31">
        <f t="shared" ref="E415:E444" si="315">D415/C415</f>
        <v>129.29666842940244</v>
      </c>
      <c r="F415" s="64">
        <f t="shared" ref="F415:F431" si="316">G415/C415</f>
        <v>5</v>
      </c>
      <c r="G415" s="232">
        <v>94.55</v>
      </c>
      <c r="H415" s="233">
        <v>12225</v>
      </c>
      <c r="I415" s="232">
        <v>21</v>
      </c>
      <c r="J415" s="233">
        <v>1834</v>
      </c>
      <c r="K415" s="264">
        <v>41580</v>
      </c>
      <c r="L415" s="264">
        <v>39410</v>
      </c>
      <c r="M415" s="320" t="s">
        <v>8</v>
      </c>
      <c r="N415" s="321">
        <f t="shared" ref="N415:N455" si="317">H415/J415</f>
        <v>6.6657579062159211</v>
      </c>
      <c r="O415" s="322">
        <f t="shared" ref="O415:O455" si="318">K415/J415</f>
        <v>22.671755725190838</v>
      </c>
      <c r="P415" s="287">
        <f t="shared" ref="P415:P444" si="319">K415/C415</f>
        <v>2198.8365943945</v>
      </c>
      <c r="Q415" s="246">
        <f t="shared" ref="Q415:Q431" si="320">J415/D415</f>
        <v>0.75010224948875259</v>
      </c>
      <c r="R415" s="231">
        <f t="shared" ref="R415:R431" si="321">S415/C415</f>
        <v>35.158646218931779</v>
      </c>
      <c r="S415" s="335">
        <f t="shared" ref="S415:X430" si="322">G415+S364</f>
        <v>664.84999999999991</v>
      </c>
      <c r="T415" s="249">
        <f t="shared" si="322"/>
        <v>85950</v>
      </c>
      <c r="U415" s="335">
        <f t="shared" si="322"/>
        <v>161</v>
      </c>
      <c r="V415" s="249">
        <f t="shared" si="322"/>
        <v>14089</v>
      </c>
      <c r="W415" s="249">
        <f t="shared" si="322"/>
        <v>319250</v>
      </c>
      <c r="X415" s="249">
        <f t="shared" si="322"/>
        <v>304680</v>
      </c>
      <c r="Y415" s="320" t="s">
        <v>8</v>
      </c>
      <c r="Z415" s="251">
        <f t="shared" ref="Z415:Z455" si="323">T415/V415</f>
        <v>6.1005039392433815</v>
      </c>
      <c r="AA415" s="252">
        <f t="shared" ref="AA415:AA455" si="324">W415/V415</f>
        <v>22.65952161260558</v>
      </c>
      <c r="AB415" s="195">
        <f t="shared" ref="AB415:AB455" si="325">W415/C415</f>
        <v>16882.601797990483</v>
      </c>
      <c r="AC415" s="350">
        <f t="shared" ref="AC415:AC431" si="326">V415/D415</f>
        <v>5.762372188139059</v>
      </c>
      <c r="AY415" s="232">
        <v>94.55</v>
      </c>
      <c r="AZ415" s="233">
        <v>12225</v>
      </c>
      <c r="BA415" s="232">
        <v>21</v>
      </c>
      <c r="BB415" s="233">
        <v>1834</v>
      </c>
      <c r="BC415" s="233">
        <v>41490</v>
      </c>
      <c r="BW415" s="232">
        <v>75.64</v>
      </c>
      <c r="BX415" s="233">
        <v>9784</v>
      </c>
      <c r="BY415" s="232">
        <v>16</v>
      </c>
      <c r="BZ415" s="233">
        <v>1616</v>
      </c>
      <c r="CA415" s="233">
        <v>36440</v>
      </c>
    </row>
    <row r="416" spans="1:79" x14ac:dyDescent="0.25">
      <c r="A416" s="90" t="s">
        <v>27</v>
      </c>
      <c r="B416" s="560"/>
      <c r="C416" s="27">
        <v>16.41</v>
      </c>
      <c r="D416" s="223">
        <v>2026</v>
      </c>
      <c r="E416" s="16">
        <f t="shared" si="315"/>
        <v>123.4613040828763</v>
      </c>
      <c r="F416" s="17">
        <f t="shared" si="316"/>
        <v>5</v>
      </c>
      <c r="G416" s="226">
        <v>82.05</v>
      </c>
      <c r="H416" s="227">
        <v>10130</v>
      </c>
      <c r="I416" s="226">
        <v>20</v>
      </c>
      <c r="J416" s="227">
        <v>1391</v>
      </c>
      <c r="K416" s="263">
        <v>34580</v>
      </c>
      <c r="L416" s="263">
        <v>32800</v>
      </c>
      <c r="M416" s="250" t="s">
        <v>8</v>
      </c>
      <c r="N416" s="251">
        <f t="shared" si="317"/>
        <v>7.2825305535585914</v>
      </c>
      <c r="O416" s="252">
        <f t="shared" si="318"/>
        <v>24.859813084112151</v>
      </c>
      <c r="P416" s="245">
        <f t="shared" si="319"/>
        <v>2107.2516758074344</v>
      </c>
      <c r="Q416" s="246">
        <f t="shared" si="320"/>
        <v>0.68657453109575517</v>
      </c>
      <c r="R416" s="225">
        <f t="shared" si="321"/>
        <v>36</v>
      </c>
      <c r="S416" s="247">
        <f t="shared" si="322"/>
        <v>590.76</v>
      </c>
      <c r="T416" s="248">
        <f t="shared" si="322"/>
        <v>72936</v>
      </c>
      <c r="U416" s="247">
        <f t="shared" si="322"/>
        <v>153</v>
      </c>
      <c r="V416" s="248">
        <f t="shared" si="322"/>
        <v>11029</v>
      </c>
      <c r="W416" s="248">
        <f t="shared" si="322"/>
        <v>266160</v>
      </c>
      <c r="X416" s="249">
        <f t="shared" si="322"/>
        <v>254000</v>
      </c>
      <c r="Y416" s="250" t="s">
        <v>8</v>
      </c>
      <c r="Z416" s="251">
        <f t="shared" si="323"/>
        <v>6.6131108894732069</v>
      </c>
      <c r="AA416" s="252">
        <f t="shared" si="324"/>
        <v>24.132740955662346</v>
      </c>
      <c r="AB416" s="195">
        <f t="shared" si="325"/>
        <v>16219.378427787935</v>
      </c>
      <c r="AC416" s="350">
        <f t="shared" si="326"/>
        <v>5.4437314906219152</v>
      </c>
      <c r="AY416" s="226">
        <v>82.05</v>
      </c>
      <c r="AZ416" s="227">
        <v>10130</v>
      </c>
      <c r="BA416" s="226">
        <v>20</v>
      </c>
      <c r="BB416" s="227">
        <v>1391</v>
      </c>
      <c r="BC416" s="227">
        <v>34500</v>
      </c>
      <c r="BW416" s="226">
        <v>65.64</v>
      </c>
      <c r="BX416" s="227">
        <v>8112</v>
      </c>
      <c r="BY416" s="226">
        <v>16</v>
      </c>
      <c r="BZ416" s="227">
        <v>1306</v>
      </c>
      <c r="CA416" s="227">
        <v>32540</v>
      </c>
    </row>
    <row r="417" spans="1:79" x14ac:dyDescent="0.25">
      <c r="A417" s="90" t="s">
        <v>28</v>
      </c>
      <c r="B417" s="560"/>
      <c r="C417" s="27">
        <v>18.7</v>
      </c>
      <c r="D417" s="223">
        <v>2284</v>
      </c>
      <c r="E417" s="16">
        <f t="shared" si="315"/>
        <v>122.13903743315508</v>
      </c>
      <c r="F417" s="17">
        <f t="shared" si="316"/>
        <v>4</v>
      </c>
      <c r="G417" s="226">
        <v>74.8</v>
      </c>
      <c r="H417" s="227">
        <v>9143</v>
      </c>
      <c r="I417" s="226">
        <v>19</v>
      </c>
      <c r="J417" s="227">
        <v>1591</v>
      </c>
      <c r="K417" s="263">
        <v>38580</v>
      </c>
      <c r="L417" s="263">
        <v>36650</v>
      </c>
      <c r="M417" s="250" t="s">
        <v>8</v>
      </c>
      <c r="N417" s="251">
        <f t="shared" si="317"/>
        <v>5.7467001885606539</v>
      </c>
      <c r="O417" s="252">
        <f t="shared" si="318"/>
        <v>24.248900062853551</v>
      </c>
      <c r="P417" s="245">
        <f t="shared" si="319"/>
        <v>2063.1016042780748</v>
      </c>
      <c r="Q417" s="246">
        <f t="shared" si="320"/>
        <v>0.69658493870402804</v>
      </c>
      <c r="R417" s="225">
        <f t="shared" si="321"/>
        <v>35</v>
      </c>
      <c r="S417" s="247">
        <f t="shared" si="322"/>
        <v>654.5</v>
      </c>
      <c r="T417" s="248">
        <f t="shared" si="322"/>
        <v>79834</v>
      </c>
      <c r="U417" s="247">
        <f t="shared" si="322"/>
        <v>164</v>
      </c>
      <c r="V417" s="248">
        <f t="shared" si="322"/>
        <v>13514</v>
      </c>
      <c r="W417" s="248">
        <f t="shared" si="322"/>
        <v>325910</v>
      </c>
      <c r="X417" s="249">
        <f t="shared" si="322"/>
        <v>311030</v>
      </c>
      <c r="Y417" s="250" t="s">
        <v>8</v>
      </c>
      <c r="Z417" s="251">
        <f t="shared" si="323"/>
        <v>5.9075033298801243</v>
      </c>
      <c r="AA417" s="252">
        <f t="shared" si="324"/>
        <v>24.116471807014946</v>
      </c>
      <c r="AB417" s="195">
        <f t="shared" si="325"/>
        <v>17428.342245989305</v>
      </c>
      <c r="AC417" s="350">
        <f t="shared" si="326"/>
        <v>5.916812609457093</v>
      </c>
      <c r="AY417" s="226">
        <v>74.8</v>
      </c>
      <c r="AZ417" s="227">
        <v>9143</v>
      </c>
      <c r="BA417" s="226">
        <v>19</v>
      </c>
      <c r="BB417" s="227">
        <v>1591</v>
      </c>
      <c r="BC417" s="227">
        <v>38480</v>
      </c>
      <c r="BW417" s="226">
        <v>74.8</v>
      </c>
      <c r="BX417" s="227">
        <v>9144</v>
      </c>
      <c r="BY417" s="226">
        <v>21</v>
      </c>
      <c r="BZ417" s="227">
        <v>1748</v>
      </c>
      <c r="CA417" s="227">
        <v>42970</v>
      </c>
    </row>
    <row r="418" spans="1:79" x14ac:dyDescent="0.25">
      <c r="A418" s="90" t="s">
        <v>29</v>
      </c>
      <c r="B418" s="560"/>
      <c r="C418" s="27">
        <v>17.149999999999999</v>
      </c>
      <c r="D418" s="223">
        <v>2151</v>
      </c>
      <c r="E418" s="16">
        <f t="shared" si="315"/>
        <v>125.42274052478135</v>
      </c>
      <c r="F418" s="17">
        <f t="shared" si="316"/>
        <v>4</v>
      </c>
      <c r="G418" s="226">
        <v>68.599999999999994</v>
      </c>
      <c r="H418" s="227">
        <v>8597</v>
      </c>
      <c r="I418" s="226">
        <v>15</v>
      </c>
      <c r="J418" s="227">
        <v>1281</v>
      </c>
      <c r="K418" s="263">
        <v>31110</v>
      </c>
      <c r="L418" s="263">
        <v>29550</v>
      </c>
      <c r="M418" s="250" t="s">
        <v>8</v>
      </c>
      <c r="N418" s="251">
        <f t="shared" si="317"/>
        <v>6.7111631537861047</v>
      </c>
      <c r="O418" s="252">
        <f t="shared" si="318"/>
        <v>24.285714285714285</v>
      </c>
      <c r="P418" s="245">
        <f t="shared" si="319"/>
        <v>1813.99416909621</v>
      </c>
      <c r="Q418" s="246">
        <f t="shared" si="320"/>
        <v>0.59553695955369601</v>
      </c>
      <c r="R418" s="225">
        <f t="shared" si="321"/>
        <v>35</v>
      </c>
      <c r="S418" s="247">
        <f t="shared" si="322"/>
        <v>600.25</v>
      </c>
      <c r="T418" s="248">
        <f t="shared" si="322"/>
        <v>75278</v>
      </c>
      <c r="U418" s="247">
        <f t="shared" si="322"/>
        <v>148</v>
      </c>
      <c r="V418" s="248">
        <f t="shared" si="322"/>
        <v>12523</v>
      </c>
      <c r="W418" s="248">
        <f t="shared" si="322"/>
        <v>302140</v>
      </c>
      <c r="X418" s="249">
        <f t="shared" si="322"/>
        <v>288380</v>
      </c>
      <c r="Y418" s="250" t="s">
        <v>8</v>
      </c>
      <c r="Z418" s="251">
        <f t="shared" si="323"/>
        <v>6.0111794298490775</v>
      </c>
      <c r="AA418" s="252">
        <f t="shared" si="324"/>
        <v>24.126806675716683</v>
      </c>
      <c r="AB418" s="195">
        <f t="shared" si="325"/>
        <v>17617.492711370265</v>
      </c>
      <c r="AC418" s="350">
        <f t="shared" si="326"/>
        <v>5.8219432821943284</v>
      </c>
      <c r="AY418" s="226">
        <v>68.599999999999994</v>
      </c>
      <c r="AZ418" s="227">
        <v>8597</v>
      </c>
      <c r="BA418" s="226">
        <v>15</v>
      </c>
      <c r="BB418" s="227">
        <v>1281</v>
      </c>
      <c r="BC418" s="227">
        <v>31030</v>
      </c>
      <c r="BW418" s="226">
        <v>68.599999999999994</v>
      </c>
      <c r="BX418" s="227">
        <v>8604</v>
      </c>
      <c r="BY418" s="226">
        <v>17</v>
      </c>
      <c r="BZ418" s="227">
        <v>1529</v>
      </c>
      <c r="CA418" s="227">
        <v>37640</v>
      </c>
    </row>
    <row r="419" spans="1:79" x14ac:dyDescent="0.25">
      <c r="A419" s="90" t="s">
        <v>30</v>
      </c>
      <c r="B419" s="560"/>
      <c r="C419" s="27">
        <v>16.600000000000001</v>
      </c>
      <c r="D419" s="223">
        <v>2133</v>
      </c>
      <c r="E419" s="16">
        <f t="shared" si="315"/>
        <v>128.49397590361446</v>
      </c>
      <c r="F419" s="17">
        <f t="shared" si="316"/>
        <v>4</v>
      </c>
      <c r="G419" s="226">
        <v>66.400000000000006</v>
      </c>
      <c r="H419" s="227">
        <v>8532</v>
      </c>
      <c r="I419" s="226">
        <v>19</v>
      </c>
      <c r="J419" s="227">
        <v>1389</v>
      </c>
      <c r="K419" s="263">
        <v>33640</v>
      </c>
      <c r="L419" s="263">
        <v>31960</v>
      </c>
      <c r="M419" s="250" t="s">
        <v>8</v>
      </c>
      <c r="N419" s="251">
        <f t="shared" si="317"/>
        <v>6.1425485961123112</v>
      </c>
      <c r="O419" s="252">
        <f t="shared" si="318"/>
        <v>24.218862491000721</v>
      </c>
      <c r="P419" s="245">
        <f t="shared" si="319"/>
        <v>2026.5060240963853</v>
      </c>
      <c r="Q419" s="246">
        <f t="shared" si="320"/>
        <v>0.65119549929676512</v>
      </c>
      <c r="R419" s="225">
        <f t="shared" si="321"/>
        <v>35</v>
      </c>
      <c r="S419" s="247">
        <f t="shared" si="322"/>
        <v>581</v>
      </c>
      <c r="T419" s="248">
        <f t="shared" si="322"/>
        <v>74655</v>
      </c>
      <c r="U419" s="247">
        <f t="shared" si="322"/>
        <v>155</v>
      </c>
      <c r="V419" s="248">
        <f t="shared" si="322"/>
        <v>11877</v>
      </c>
      <c r="W419" s="248">
        <f t="shared" si="322"/>
        <v>287340</v>
      </c>
      <c r="X419" s="249">
        <f t="shared" si="322"/>
        <v>274290</v>
      </c>
      <c r="Y419" s="250" t="s">
        <v>8</v>
      </c>
      <c r="Z419" s="251">
        <f t="shared" si="323"/>
        <v>6.2856782015660517</v>
      </c>
      <c r="AA419" s="252">
        <f t="shared" si="324"/>
        <v>24.192978024753724</v>
      </c>
      <c r="AB419" s="195">
        <f t="shared" si="325"/>
        <v>17309.638554216865</v>
      </c>
      <c r="AC419" s="350">
        <f t="shared" si="326"/>
        <v>5.5682137834036567</v>
      </c>
      <c r="AY419" s="226">
        <v>66.400000000000006</v>
      </c>
      <c r="AZ419" s="227">
        <v>8532</v>
      </c>
      <c r="BA419" s="226">
        <v>19</v>
      </c>
      <c r="BB419" s="227">
        <v>1389</v>
      </c>
      <c r="BC419" s="227">
        <v>33560</v>
      </c>
      <c r="BW419" s="226">
        <v>66.400000000000006</v>
      </c>
      <c r="BX419" s="227">
        <v>8532</v>
      </c>
      <c r="BY419" s="226">
        <v>18</v>
      </c>
      <c r="BZ419" s="227">
        <v>1468</v>
      </c>
      <c r="CA419" s="227">
        <v>36030</v>
      </c>
    </row>
    <row r="420" spans="1:79" x14ac:dyDescent="0.25">
      <c r="A420" s="90" t="s">
        <v>31</v>
      </c>
      <c r="B420" s="560"/>
      <c r="C420" s="27">
        <v>14.28</v>
      </c>
      <c r="D420" s="223">
        <v>1762</v>
      </c>
      <c r="E420" s="16">
        <f t="shared" si="315"/>
        <v>123.38935574229693</v>
      </c>
      <c r="F420" s="17">
        <f t="shared" si="316"/>
        <v>5.0000000000000009</v>
      </c>
      <c r="G420" s="226">
        <v>71.400000000000006</v>
      </c>
      <c r="H420" s="227">
        <v>8810</v>
      </c>
      <c r="I420" s="226">
        <v>18</v>
      </c>
      <c r="J420" s="227">
        <v>1285</v>
      </c>
      <c r="K420" s="263">
        <v>29440</v>
      </c>
      <c r="L420" s="263">
        <v>27970</v>
      </c>
      <c r="M420" s="250" t="s">
        <v>8</v>
      </c>
      <c r="N420" s="251">
        <f t="shared" si="317"/>
        <v>6.8560311284046689</v>
      </c>
      <c r="O420" s="252">
        <f t="shared" si="318"/>
        <v>22.910505836575876</v>
      </c>
      <c r="P420" s="245">
        <f t="shared" si="319"/>
        <v>2061.6246498599439</v>
      </c>
      <c r="Q420" s="246">
        <f t="shared" si="320"/>
        <v>0.72928490351872877</v>
      </c>
      <c r="R420" s="225">
        <f t="shared" si="321"/>
        <v>35.439775910364148</v>
      </c>
      <c r="S420" s="247">
        <f t="shared" si="322"/>
        <v>506.08000000000004</v>
      </c>
      <c r="T420" s="248">
        <f t="shared" si="322"/>
        <v>62432</v>
      </c>
      <c r="U420" s="247">
        <f t="shared" si="322"/>
        <v>137</v>
      </c>
      <c r="V420" s="248">
        <f t="shared" si="322"/>
        <v>10217</v>
      </c>
      <c r="W420" s="248">
        <f t="shared" si="322"/>
        <v>231650</v>
      </c>
      <c r="X420" s="249">
        <f t="shared" si="322"/>
        <v>221080</v>
      </c>
      <c r="Y420" s="250" t="s">
        <v>8</v>
      </c>
      <c r="Z420" s="251">
        <f t="shared" si="323"/>
        <v>6.1105999804247819</v>
      </c>
      <c r="AA420" s="252">
        <f t="shared" si="324"/>
        <v>22.672995987080355</v>
      </c>
      <c r="AB420" s="195">
        <f t="shared" si="325"/>
        <v>16221.988795518208</v>
      </c>
      <c r="AC420" s="350">
        <f t="shared" si="326"/>
        <v>5.7985244040862653</v>
      </c>
      <c r="AY420" s="226">
        <v>71.400000000000006</v>
      </c>
      <c r="AZ420" s="227">
        <v>8810</v>
      </c>
      <c r="BA420" s="226">
        <v>18</v>
      </c>
      <c r="BB420" s="227">
        <v>1285</v>
      </c>
      <c r="BC420" s="227">
        <v>29370</v>
      </c>
      <c r="BW420" s="226">
        <v>57.12</v>
      </c>
      <c r="BX420" s="227">
        <v>7048</v>
      </c>
      <c r="BY420" s="226">
        <v>15</v>
      </c>
      <c r="BZ420" s="227">
        <v>1265</v>
      </c>
      <c r="CA420" s="227">
        <v>28940</v>
      </c>
    </row>
    <row r="421" spans="1:79" x14ac:dyDescent="0.25">
      <c r="A421" s="90" t="s">
        <v>32</v>
      </c>
      <c r="B421" s="560"/>
      <c r="C421" s="27">
        <v>19.53</v>
      </c>
      <c r="D421" s="223">
        <v>2423</v>
      </c>
      <c r="E421" s="16">
        <f t="shared" si="315"/>
        <v>124.06554019457245</v>
      </c>
      <c r="F421" s="17">
        <f t="shared" si="316"/>
        <v>5</v>
      </c>
      <c r="G421" s="226">
        <v>97.65</v>
      </c>
      <c r="H421" s="227">
        <v>12115</v>
      </c>
      <c r="I421" s="226">
        <v>26</v>
      </c>
      <c r="J421" s="227">
        <v>2084</v>
      </c>
      <c r="K421" s="263">
        <v>51750</v>
      </c>
      <c r="L421" s="263">
        <v>49060</v>
      </c>
      <c r="M421" s="250" t="s">
        <v>8</v>
      </c>
      <c r="N421" s="251">
        <f t="shared" si="317"/>
        <v>5.8133397312859882</v>
      </c>
      <c r="O421" s="252">
        <f t="shared" si="318"/>
        <v>24.832053742802302</v>
      </c>
      <c r="P421" s="245">
        <f t="shared" si="319"/>
        <v>2649.7695852534562</v>
      </c>
      <c r="Q421" s="246">
        <f t="shared" si="320"/>
        <v>0.86009079653322329</v>
      </c>
      <c r="R421" s="225">
        <f t="shared" si="321"/>
        <v>36</v>
      </c>
      <c r="S421" s="247">
        <f t="shared" si="322"/>
        <v>703.08</v>
      </c>
      <c r="T421" s="248">
        <f t="shared" si="322"/>
        <v>87228</v>
      </c>
      <c r="U421" s="247">
        <f t="shared" si="322"/>
        <v>178</v>
      </c>
      <c r="V421" s="248">
        <f t="shared" si="322"/>
        <v>14734</v>
      </c>
      <c r="W421" s="248">
        <f t="shared" si="322"/>
        <v>354560</v>
      </c>
      <c r="X421" s="249">
        <f t="shared" si="322"/>
        <v>338310</v>
      </c>
      <c r="Y421" s="250" t="s">
        <v>8</v>
      </c>
      <c r="Z421" s="251">
        <f t="shared" si="323"/>
        <v>5.9201846070313557</v>
      </c>
      <c r="AA421" s="252">
        <f t="shared" si="324"/>
        <v>24.064069499117686</v>
      </c>
      <c r="AB421" s="195">
        <f t="shared" si="325"/>
        <v>18154.633896569379</v>
      </c>
      <c r="AC421" s="350">
        <f t="shared" si="326"/>
        <v>6.0808914568716466</v>
      </c>
      <c r="AY421" s="226">
        <v>97.65</v>
      </c>
      <c r="AZ421" s="227">
        <v>12115</v>
      </c>
      <c r="BA421" s="226">
        <v>26</v>
      </c>
      <c r="BB421" s="227">
        <v>2084</v>
      </c>
      <c r="BC421" s="227">
        <v>51620</v>
      </c>
      <c r="BW421" s="226">
        <v>78.12</v>
      </c>
      <c r="BX421" s="227">
        <v>9692</v>
      </c>
      <c r="BY421" s="226">
        <v>21</v>
      </c>
      <c r="BZ421" s="227">
        <v>1727</v>
      </c>
      <c r="CA421" s="227">
        <v>43490</v>
      </c>
    </row>
    <row r="422" spans="1:79" x14ac:dyDescent="0.25">
      <c r="A422" s="90" t="s">
        <v>33</v>
      </c>
      <c r="B422" s="560"/>
      <c r="C422" s="27">
        <v>19.88</v>
      </c>
      <c r="D422" s="223">
        <v>2472</v>
      </c>
      <c r="E422" s="16">
        <f t="shared" si="315"/>
        <v>124.34607645875252</v>
      </c>
      <c r="F422" s="17">
        <f t="shared" si="316"/>
        <v>4</v>
      </c>
      <c r="G422" s="226">
        <v>79.52</v>
      </c>
      <c r="H422" s="227">
        <v>9888</v>
      </c>
      <c r="I422" s="226">
        <v>22</v>
      </c>
      <c r="J422" s="227">
        <v>1671</v>
      </c>
      <c r="K422" s="263">
        <v>40430</v>
      </c>
      <c r="L422" s="263">
        <v>38400</v>
      </c>
      <c r="M422" s="250" t="s">
        <v>8</v>
      </c>
      <c r="N422" s="251">
        <f t="shared" si="317"/>
        <v>5.9174147217235191</v>
      </c>
      <c r="O422" s="252">
        <f t="shared" si="318"/>
        <v>24.195092758827048</v>
      </c>
      <c r="P422" s="245">
        <f t="shared" si="319"/>
        <v>2033.7022132796781</v>
      </c>
      <c r="Q422" s="246">
        <f t="shared" si="320"/>
        <v>0.67597087378640774</v>
      </c>
      <c r="R422" s="225">
        <f t="shared" si="321"/>
        <v>35</v>
      </c>
      <c r="S422" s="247">
        <f t="shared" si="322"/>
        <v>695.8</v>
      </c>
      <c r="T422" s="248">
        <f t="shared" si="322"/>
        <v>86520</v>
      </c>
      <c r="U422" s="247">
        <f t="shared" si="322"/>
        <v>177</v>
      </c>
      <c r="V422" s="248">
        <f t="shared" si="322"/>
        <v>15504</v>
      </c>
      <c r="W422" s="248">
        <f t="shared" si="322"/>
        <v>373110</v>
      </c>
      <c r="X422" s="249">
        <f t="shared" si="322"/>
        <v>356110</v>
      </c>
      <c r="Y422" s="250" t="s">
        <v>8</v>
      </c>
      <c r="Z422" s="251">
        <f t="shared" si="323"/>
        <v>5.5804953560371517</v>
      </c>
      <c r="AA422" s="252">
        <f t="shared" si="324"/>
        <v>24.065402476780186</v>
      </c>
      <c r="AB422" s="195">
        <f t="shared" si="325"/>
        <v>18768.108651911469</v>
      </c>
      <c r="AC422" s="350">
        <f t="shared" si="326"/>
        <v>6.2718446601941746</v>
      </c>
      <c r="AY422" s="226">
        <v>79.52</v>
      </c>
      <c r="AZ422" s="227">
        <v>9888</v>
      </c>
      <c r="BA422" s="226">
        <v>22</v>
      </c>
      <c r="BB422" s="227">
        <v>1671</v>
      </c>
      <c r="BC422" s="227">
        <v>40330</v>
      </c>
      <c r="BW422" s="226">
        <v>79.52</v>
      </c>
      <c r="BX422" s="227">
        <v>9892</v>
      </c>
      <c r="BY422" s="226">
        <v>23</v>
      </c>
      <c r="BZ422" s="227">
        <v>1829</v>
      </c>
      <c r="CA422" s="227">
        <v>44860</v>
      </c>
    </row>
    <row r="423" spans="1:79" x14ac:dyDescent="0.25">
      <c r="A423" s="90" t="s">
        <v>34</v>
      </c>
      <c r="B423" s="560"/>
      <c r="C423" s="27">
        <v>19.899999999999999</v>
      </c>
      <c r="D423" s="223">
        <v>2484</v>
      </c>
      <c r="E423" s="16">
        <f t="shared" si="315"/>
        <v>124.82412060301509</v>
      </c>
      <c r="F423" s="17">
        <f t="shared" si="316"/>
        <v>4</v>
      </c>
      <c r="G423" s="226">
        <v>79.599999999999994</v>
      </c>
      <c r="H423" s="227">
        <v>9936</v>
      </c>
      <c r="I423" s="226">
        <v>21</v>
      </c>
      <c r="J423" s="227">
        <v>1799</v>
      </c>
      <c r="K423" s="263">
        <v>43380</v>
      </c>
      <c r="L423" s="263">
        <v>41210</v>
      </c>
      <c r="M423" s="250" t="s">
        <v>8</v>
      </c>
      <c r="N423" s="251">
        <f t="shared" si="317"/>
        <v>5.5230683713173985</v>
      </c>
      <c r="O423" s="252">
        <f t="shared" si="318"/>
        <v>24.113396331295164</v>
      </c>
      <c r="P423" s="245">
        <f t="shared" si="319"/>
        <v>2179.8994974874372</v>
      </c>
      <c r="Q423" s="246">
        <f t="shared" si="320"/>
        <v>0.72423510466988728</v>
      </c>
      <c r="R423" s="225">
        <f t="shared" si="321"/>
        <v>35</v>
      </c>
      <c r="S423" s="247">
        <f t="shared" si="322"/>
        <v>696.5</v>
      </c>
      <c r="T423" s="248">
        <f t="shared" si="322"/>
        <v>86940</v>
      </c>
      <c r="U423" s="247">
        <f t="shared" si="322"/>
        <v>177</v>
      </c>
      <c r="V423" s="248">
        <f t="shared" si="322"/>
        <v>16089</v>
      </c>
      <c r="W423" s="248">
        <f t="shared" si="322"/>
        <v>387680</v>
      </c>
      <c r="X423" s="249">
        <f t="shared" si="322"/>
        <v>369930</v>
      </c>
      <c r="Y423" s="250" t="s">
        <v>8</v>
      </c>
      <c r="Z423" s="251">
        <f t="shared" si="323"/>
        <v>5.4036919634532907</v>
      </c>
      <c r="AA423" s="252">
        <f t="shared" si="324"/>
        <v>24.095966188078812</v>
      </c>
      <c r="AB423" s="195">
        <f t="shared" si="325"/>
        <v>19481.407035175882</v>
      </c>
      <c r="AC423" s="350">
        <f t="shared" si="326"/>
        <v>6.4770531400966185</v>
      </c>
      <c r="AY423" s="226">
        <v>79.599999999999994</v>
      </c>
      <c r="AZ423" s="227">
        <v>9936</v>
      </c>
      <c r="BA423" s="226">
        <v>21</v>
      </c>
      <c r="BB423" s="227">
        <v>1799</v>
      </c>
      <c r="BC423" s="227">
        <v>43280</v>
      </c>
      <c r="BW423" s="226">
        <v>79.599999999999994</v>
      </c>
      <c r="BX423" s="227">
        <v>9940</v>
      </c>
      <c r="BY423" s="226">
        <v>22</v>
      </c>
      <c r="BZ423" s="227">
        <v>1857</v>
      </c>
      <c r="CA423" s="227">
        <v>45750</v>
      </c>
    </row>
    <row r="424" spans="1:79" x14ac:dyDescent="0.25">
      <c r="A424" s="90" t="s">
        <v>35</v>
      </c>
      <c r="B424" s="560"/>
      <c r="C424" s="27">
        <v>16.489999999999998</v>
      </c>
      <c r="D424" s="223">
        <v>2171</v>
      </c>
      <c r="E424" s="16">
        <f t="shared" si="315"/>
        <v>131.65554881746513</v>
      </c>
      <c r="F424" s="17">
        <f t="shared" si="316"/>
        <v>4</v>
      </c>
      <c r="G424" s="226">
        <v>65.959999999999994</v>
      </c>
      <c r="H424" s="227">
        <v>8684</v>
      </c>
      <c r="I424" s="226">
        <v>16</v>
      </c>
      <c r="J424" s="227">
        <v>1420</v>
      </c>
      <c r="K424" s="263">
        <v>35410</v>
      </c>
      <c r="L424" s="263">
        <v>33640</v>
      </c>
      <c r="M424" s="250" t="s">
        <v>8</v>
      </c>
      <c r="N424" s="251">
        <f t="shared" si="317"/>
        <v>6.1154929577464792</v>
      </c>
      <c r="O424" s="252">
        <f t="shared" si="318"/>
        <v>24.93661971830986</v>
      </c>
      <c r="P424" s="245">
        <f t="shared" si="319"/>
        <v>2147.3620375985447</v>
      </c>
      <c r="Q424" s="246">
        <f t="shared" si="320"/>
        <v>0.65407646245969597</v>
      </c>
      <c r="R424" s="225">
        <f t="shared" si="321"/>
        <v>36</v>
      </c>
      <c r="S424" s="247">
        <f t="shared" si="322"/>
        <v>593.64</v>
      </c>
      <c r="T424" s="248">
        <f t="shared" si="322"/>
        <v>78156</v>
      </c>
      <c r="U424" s="247">
        <f t="shared" si="322"/>
        <v>149</v>
      </c>
      <c r="V424" s="248">
        <f t="shared" si="322"/>
        <v>13072</v>
      </c>
      <c r="W424" s="248">
        <f t="shared" si="322"/>
        <v>322770</v>
      </c>
      <c r="X424" s="249">
        <f t="shared" si="322"/>
        <v>308210</v>
      </c>
      <c r="Y424" s="250" t="s">
        <v>8</v>
      </c>
      <c r="Z424" s="251">
        <f t="shared" si="323"/>
        <v>5.9788861689106483</v>
      </c>
      <c r="AA424" s="252">
        <f t="shared" si="324"/>
        <v>24.691707466340269</v>
      </c>
      <c r="AB424" s="195">
        <f t="shared" si="325"/>
        <v>19573.681018799274</v>
      </c>
      <c r="AC424" s="350">
        <f t="shared" si="326"/>
        <v>6.0211883924458771</v>
      </c>
      <c r="AY424" s="226">
        <v>65.959999999999994</v>
      </c>
      <c r="AZ424" s="227">
        <v>8684</v>
      </c>
      <c r="BA424" s="226">
        <v>16</v>
      </c>
      <c r="BB424" s="227">
        <v>1420</v>
      </c>
      <c r="BC424" s="227">
        <v>35320</v>
      </c>
      <c r="BW424" s="226">
        <v>71.959999999999994</v>
      </c>
      <c r="BX424" s="227">
        <v>9474</v>
      </c>
      <c r="BY424" s="226">
        <v>18</v>
      </c>
      <c r="BZ424" s="227">
        <v>1599</v>
      </c>
      <c r="CA424" s="227">
        <v>39500</v>
      </c>
    </row>
    <row r="425" spans="1:79" x14ac:dyDescent="0.25">
      <c r="A425" s="90" t="s">
        <v>36</v>
      </c>
      <c r="B425" s="560"/>
      <c r="C425" s="27">
        <v>19.05</v>
      </c>
      <c r="D425" s="223">
        <v>2489</v>
      </c>
      <c r="E425" s="16">
        <f t="shared" si="315"/>
        <v>130.65616797900262</v>
      </c>
      <c r="F425" s="17">
        <f t="shared" si="316"/>
        <v>4</v>
      </c>
      <c r="G425" s="226">
        <v>76.2</v>
      </c>
      <c r="H425" s="227">
        <v>9956</v>
      </c>
      <c r="I425" s="226">
        <v>22</v>
      </c>
      <c r="J425" s="227">
        <v>1895</v>
      </c>
      <c r="K425" s="263">
        <v>45860</v>
      </c>
      <c r="L425" s="263">
        <v>43560</v>
      </c>
      <c r="M425" s="250" t="s">
        <v>8</v>
      </c>
      <c r="N425" s="251">
        <f t="shared" si="317"/>
        <v>5.2538258575197885</v>
      </c>
      <c r="O425" s="252">
        <f t="shared" si="318"/>
        <v>24.200527704485488</v>
      </c>
      <c r="P425" s="245">
        <f t="shared" si="319"/>
        <v>2407.3490813648291</v>
      </c>
      <c r="Q425" s="246">
        <f t="shared" si="320"/>
        <v>0.76134993973483323</v>
      </c>
      <c r="R425" s="225">
        <f t="shared" si="321"/>
        <v>36</v>
      </c>
      <c r="S425" s="247">
        <f t="shared" si="322"/>
        <v>685.80000000000007</v>
      </c>
      <c r="T425" s="248">
        <f t="shared" si="322"/>
        <v>89604</v>
      </c>
      <c r="U425" s="247">
        <f t="shared" si="322"/>
        <v>184</v>
      </c>
      <c r="V425" s="248">
        <f t="shared" si="322"/>
        <v>16007</v>
      </c>
      <c r="W425" s="248">
        <f t="shared" si="322"/>
        <v>391040</v>
      </c>
      <c r="X425" s="249">
        <f t="shared" si="322"/>
        <v>373320</v>
      </c>
      <c r="Y425" s="250" t="s">
        <v>8</v>
      </c>
      <c r="Z425" s="251">
        <f t="shared" si="323"/>
        <v>5.5978009620790905</v>
      </c>
      <c r="AA425" s="252">
        <f t="shared" si="324"/>
        <v>24.429312175923034</v>
      </c>
      <c r="AB425" s="195">
        <f t="shared" si="325"/>
        <v>20527.034120734908</v>
      </c>
      <c r="AC425" s="350">
        <f t="shared" si="326"/>
        <v>6.431096826034552</v>
      </c>
      <c r="AY425" s="226">
        <v>76.2</v>
      </c>
      <c r="AZ425" s="227">
        <v>9956</v>
      </c>
      <c r="BA425" s="226">
        <v>22</v>
      </c>
      <c r="BB425" s="227">
        <v>1895</v>
      </c>
      <c r="BC425" s="227">
        <v>45750</v>
      </c>
      <c r="BW425" s="226">
        <v>95.25</v>
      </c>
      <c r="BX425" s="227">
        <v>12450</v>
      </c>
      <c r="BY425" s="226">
        <v>24</v>
      </c>
      <c r="BZ425" s="227">
        <v>2278</v>
      </c>
      <c r="CA425" s="227">
        <v>56320</v>
      </c>
    </row>
    <row r="426" spans="1:79" x14ac:dyDescent="0.25">
      <c r="A426" s="90" t="s">
        <v>37</v>
      </c>
      <c r="B426" s="560"/>
      <c r="C426" s="27">
        <v>20.239999999999998</v>
      </c>
      <c r="D426" s="223">
        <v>2519</v>
      </c>
      <c r="E426" s="16">
        <f t="shared" si="315"/>
        <v>124.45652173913045</v>
      </c>
      <c r="F426" s="17">
        <f t="shared" si="316"/>
        <v>4</v>
      </c>
      <c r="G426" s="226">
        <v>80.959999999999994</v>
      </c>
      <c r="H426" s="227">
        <v>10076</v>
      </c>
      <c r="I426" s="226">
        <v>19</v>
      </c>
      <c r="J426" s="227">
        <v>1464</v>
      </c>
      <c r="K426" s="263">
        <v>35830</v>
      </c>
      <c r="L426" s="263">
        <v>34040</v>
      </c>
      <c r="M426" s="250" t="s">
        <v>8</v>
      </c>
      <c r="N426" s="251">
        <f t="shared" si="317"/>
        <v>6.8825136612021858</v>
      </c>
      <c r="O426" s="252">
        <f t="shared" si="318"/>
        <v>24.474043715846996</v>
      </c>
      <c r="P426" s="245">
        <f t="shared" si="319"/>
        <v>1770.2569169960475</v>
      </c>
      <c r="Q426" s="246">
        <f t="shared" si="320"/>
        <v>0.58118300913060739</v>
      </c>
      <c r="R426" s="225">
        <f t="shared" si="321"/>
        <v>36.000000000000007</v>
      </c>
      <c r="S426" s="247">
        <f t="shared" si="322"/>
        <v>728.6400000000001</v>
      </c>
      <c r="T426" s="248">
        <f t="shared" si="322"/>
        <v>90684</v>
      </c>
      <c r="U426" s="247">
        <f t="shared" si="322"/>
        <v>190</v>
      </c>
      <c r="V426" s="248">
        <f t="shared" si="322"/>
        <v>14902</v>
      </c>
      <c r="W426" s="248">
        <f t="shared" si="322"/>
        <v>361340</v>
      </c>
      <c r="X426" s="249">
        <f t="shared" si="322"/>
        <v>344960</v>
      </c>
      <c r="Y426" s="250" t="s">
        <v>8</v>
      </c>
      <c r="Z426" s="251">
        <f t="shared" si="323"/>
        <v>6.0853576701113941</v>
      </c>
      <c r="AA426" s="252">
        <f t="shared" si="324"/>
        <v>24.247751979600054</v>
      </c>
      <c r="AB426" s="195">
        <f t="shared" si="325"/>
        <v>17852.766798418972</v>
      </c>
      <c r="AC426" s="350">
        <f t="shared" si="326"/>
        <v>5.9158396188963875</v>
      </c>
      <c r="AY426" s="226">
        <v>80.959999999999994</v>
      </c>
      <c r="AZ426" s="227">
        <v>10076</v>
      </c>
      <c r="BA426" s="226">
        <v>19</v>
      </c>
      <c r="BB426" s="227">
        <v>1464</v>
      </c>
      <c r="BC426" s="227">
        <v>35740</v>
      </c>
      <c r="BW426" s="226">
        <v>101.2</v>
      </c>
      <c r="BX426" s="227">
        <v>12595</v>
      </c>
      <c r="BY426" s="226">
        <v>26</v>
      </c>
      <c r="BZ426" s="227">
        <v>2091</v>
      </c>
      <c r="CA426" s="227">
        <v>51700</v>
      </c>
    </row>
    <row r="427" spans="1:79" x14ac:dyDescent="0.25">
      <c r="A427" s="90" t="s">
        <v>18</v>
      </c>
      <c r="B427" s="560"/>
      <c r="C427" s="27">
        <v>13.13</v>
      </c>
      <c r="D427" s="223">
        <v>1410</v>
      </c>
      <c r="E427" s="16">
        <f t="shared" si="315"/>
        <v>107.38766184310738</v>
      </c>
      <c r="F427" s="17">
        <f t="shared" si="316"/>
        <v>5.5346534653465342</v>
      </c>
      <c r="G427" s="226">
        <v>72.67</v>
      </c>
      <c r="H427" s="227">
        <v>7740</v>
      </c>
      <c r="I427" s="226">
        <v>18</v>
      </c>
      <c r="J427" s="227">
        <v>1419</v>
      </c>
      <c r="K427" s="263">
        <v>30850</v>
      </c>
      <c r="L427" s="263">
        <v>29300</v>
      </c>
      <c r="M427" s="250" t="s">
        <v>8</v>
      </c>
      <c r="N427" s="251">
        <f t="shared" si="317"/>
        <v>5.4545454545454541</v>
      </c>
      <c r="O427" s="252">
        <f t="shared" si="318"/>
        <v>21.740662438336855</v>
      </c>
      <c r="P427" s="245">
        <f t="shared" si="319"/>
        <v>2349.5811119573495</v>
      </c>
      <c r="Q427" s="246">
        <f t="shared" si="320"/>
        <v>1.0063829787234042</v>
      </c>
      <c r="R427" s="225">
        <f t="shared" si="321"/>
        <v>41.261995430312261</v>
      </c>
      <c r="S427" s="247">
        <f t="shared" si="322"/>
        <v>541.77</v>
      </c>
      <c r="T427" s="248">
        <f t="shared" si="322"/>
        <v>57470</v>
      </c>
      <c r="U427" s="247">
        <f t="shared" si="322"/>
        <v>142</v>
      </c>
      <c r="V427" s="248">
        <f t="shared" si="322"/>
        <v>10270</v>
      </c>
      <c r="W427" s="248">
        <f t="shared" si="322"/>
        <v>235850</v>
      </c>
      <c r="X427" s="249">
        <f t="shared" si="322"/>
        <v>225190</v>
      </c>
      <c r="Y427" s="250" t="s">
        <v>8</v>
      </c>
      <c r="Z427" s="251">
        <f t="shared" si="323"/>
        <v>5.5959104186952286</v>
      </c>
      <c r="AA427" s="252">
        <f t="shared" si="324"/>
        <v>22.964946445959104</v>
      </c>
      <c r="AB427" s="195">
        <f t="shared" si="325"/>
        <v>17962.68088347296</v>
      </c>
      <c r="AC427" s="350">
        <f t="shared" si="326"/>
        <v>7.2836879432624118</v>
      </c>
      <c r="AY427" s="226">
        <v>72.67</v>
      </c>
      <c r="AZ427" s="227">
        <v>7740</v>
      </c>
      <c r="BA427" s="226">
        <v>18</v>
      </c>
      <c r="BB427" s="227">
        <v>1419</v>
      </c>
      <c r="BC427" s="227">
        <v>30770</v>
      </c>
      <c r="BW427" s="226">
        <v>73.349999999999994</v>
      </c>
      <c r="BX427" s="227">
        <v>7775</v>
      </c>
      <c r="BY427" s="226">
        <v>16</v>
      </c>
      <c r="BZ427" s="227">
        <v>1541</v>
      </c>
      <c r="CA427" s="227">
        <v>36690</v>
      </c>
    </row>
    <row r="428" spans="1:79" x14ac:dyDescent="0.25">
      <c r="A428" s="90" t="s">
        <v>38</v>
      </c>
      <c r="B428" s="560"/>
      <c r="C428" s="27">
        <v>20.6</v>
      </c>
      <c r="D428" s="223">
        <v>2626</v>
      </c>
      <c r="E428" s="16">
        <f t="shared" si="315"/>
        <v>127.47572815533979</v>
      </c>
      <c r="F428" s="17">
        <f t="shared" si="316"/>
        <v>4</v>
      </c>
      <c r="G428" s="226">
        <v>82.4</v>
      </c>
      <c r="H428" s="227">
        <v>10504</v>
      </c>
      <c r="I428" s="226">
        <v>20</v>
      </c>
      <c r="J428" s="227">
        <v>1990</v>
      </c>
      <c r="K428" s="263">
        <v>48070</v>
      </c>
      <c r="L428" s="263">
        <v>45660</v>
      </c>
      <c r="M428" s="250" t="s">
        <v>8</v>
      </c>
      <c r="N428" s="251">
        <f t="shared" si="317"/>
        <v>5.278391959798995</v>
      </c>
      <c r="O428" s="252">
        <f t="shared" si="318"/>
        <v>24.155778894472363</v>
      </c>
      <c r="P428" s="245">
        <f t="shared" si="319"/>
        <v>2333.4951456310678</v>
      </c>
      <c r="Q428" s="246">
        <f t="shared" si="320"/>
        <v>0.7578065498857578</v>
      </c>
      <c r="R428" s="225">
        <f t="shared" si="321"/>
        <v>36.414563106796116</v>
      </c>
      <c r="S428" s="247">
        <f t="shared" si="322"/>
        <v>750.14</v>
      </c>
      <c r="T428" s="248">
        <f t="shared" si="322"/>
        <v>95607</v>
      </c>
      <c r="U428" s="247">
        <f t="shared" si="322"/>
        <v>168</v>
      </c>
      <c r="V428" s="248">
        <f t="shared" si="322"/>
        <v>17608</v>
      </c>
      <c r="W428" s="248">
        <f t="shared" si="322"/>
        <v>426990</v>
      </c>
      <c r="X428" s="249">
        <f t="shared" si="322"/>
        <v>407640</v>
      </c>
      <c r="Y428" s="250" t="s">
        <v>8</v>
      </c>
      <c r="Z428" s="251">
        <f t="shared" si="323"/>
        <v>5.42974784189005</v>
      </c>
      <c r="AA428" s="252">
        <f t="shared" si="324"/>
        <v>24.249772830531576</v>
      </c>
      <c r="AB428" s="195">
        <f t="shared" si="325"/>
        <v>20727.669902912621</v>
      </c>
      <c r="AC428" s="350">
        <f t="shared" si="326"/>
        <v>6.7052551408987053</v>
      </c>
      <c r="AY428" s="226">
        <v>82.4</v>
      </c>
      <c r="AZ428" s="227">
        <v>10504</v>
      </c>
      <c r="BA428" s="226">
        <v>20</v>
      </c>
      <c r="BB428" s="227">
        <v>1990</v>
      </c>
      <c r="BC428" s="227">
        <v>47950</v>
      </c>
      <c r="BW428" s="226">
        <v>103</v>
      </c>
      <c r="BX428" s="227">
        <v>13140</v>
      </c>
      <c r="BY428" s="226">
        <v>22</v>
      </c>
      <c r="BZ428" s="227">
        <v>2584</v>
      </c>
      <c r="CA428" s="227">
        <v>62760</v>
      </c>
    </row>
    <row r="429" spans="1:79" x14ac:dyDescent="0.25">
      <c r="A429" s="90" t="s">
        <v>39</v>
      </c>
      <c r="B429" s="560"/>
      <c r="C429" s="222">
        <v>17.48</v>
      </c>
      <c r="D429" s="223">
        <v>2303</v>
      </c>
      <c r="E429" s="224">
        <f t="shared" si="315"/>
        <v>131.75057208237985</v>
      </c>
      <c r="F429" s="225">
        <f t="shared" si="316"/>
        <v>4</v>
      </c>
      <c r="G429" s="226">
        <v>69.92</v>
      </c>
      <c r="H429" s="227">
        <v>9212</v>
      </c>
      <c r="I429" s="226">
        <v>17</v>
      </c>
      <c r="J429" s="227">
        <v>1544</v>
      </c>
      <c r="K429" s="263">
        <v>37340</v>
      </c>
      <c r="L429" s="263">
        <v>35470</v>
      </c>
      <c r="M429" s="250" t="s">
        <v>8</v>
      </c>
      <c r="N429" s="251">
        <f t="shared" si="317"/>
        <v>5.9663212435233159</v>
      </c>
      <c r="O429" s="252">
        <f t="shared" si="318"/>
        <v>24.183937823834196</v>
      </c>
      <c r="P429" s="245">
        <f t="shared" si="319"/>
        <v>2136.1556064073225</v>
      </c>
      <c r="Q429" s="246">
        <f t="shared" si="320"/>
        <v>0.67042987407729049</v>
      </c>
      <c r="R429" s="225">
        <f t="shared" si="321"/>
        <v>36.011441647597252</v>
      </c>
      <c r="S429" s="247">
        <f t="shared" si="322"/>
        <v>629.48</v>
      </c>
      <c r="T429" s="248">
        <f t="shared" si="322"/>
        <v>82908</v>
      </c>
      <c r="U429" s="247">
        <f t="shared" si="322"/>
        <v>168</v>
      </c>
      <c r="V429" s="248">
        <f t="shared" si="322"/>
        <v>13939</v>
      </c>
      <c r="W429" s="248">
        <f t="shared" si="322"/>
        <v>338600</v>
      </c>
      <c r="X429" s="249">
        <f t="shared" si="322"/>
        <v>323320</v>
      </c>
      <c r="Y429" s="250" t="s">
        <v>8</v>
      </c>
      <c r="Z429" s="251">
        <f t="shared" si="323"/>
        <v>5.9479159193629387</v>
      </c>
      <c r="AA429" s="252">
        <f t="shared" si="324"/>
        <v>24.2915560657149</v>
      </c>
      <c r="AB429" s="195">
        <f t="shared" si="325"/>
        <v>19370.709382151028</v>
      </c>
      <c r="AC429" s="350">
        <f t="shared" si="326"/>
        <v>6.0525401650021715</v>
      </c>
      <c r="AY429" s="226">
        <v>69.92</v>
      </c>
      <c r="AZ429" s="227">
        <v>9212</v>
      </c>
      <c r="BA429" s="226">
        <v>17</v>
      </c>
      <c r="BB429" s="227">
        <v>1544</v>
      </c>
      <c r="BC429" s="227">
        <v>37250</v>
      </c>
      <c r="BW429" s="226">
        <v>87.4</v>
      </c>
      <c r="BX429" s="227">
        <v>11515</v>
      </c>
      <c r="BY429" s="226">
        <v>24</v>
      </c>
      <c r="BZ429" s="227">
        <v>1956</v>
      </c>
      <c r="CA429" s="227">
        <v>47860</v>
      </c>
    </row>
    <row r="430" spans="1:79" x14ac:dyDescent="0.25">
      <c r="A430" s="90" t="s">
        <v>40</v>
      </c>
      <c r="B430" s="560"/>
      <c r="C430" s="27">
        <v>12.81</v>
      </c>
      <c r="D430" s="223">
        <v>1641</v>
      </c>
      <c r="E430" s="16">
        <f t="shared" si="315"/>
        <v>128.10304449648712</v>
      </c>
      <c r="F430" s="17">
        <f t="shared" si="316"/>
        <v>5</v>
      </c>
      <c r="G430" s="226">
        <v>64.05</v>
      </c>
      <c r="H430" s="227">
        <v>8205</v>
      </c>
      <c r="I430" s="226">
        <v>13</v>
      </c>
      <c r="J430" s="227">
        <v>1447</v>
      </c>
      <c r="K430" s="263">
        <v>31890</v>
      </c>
      <c r="L430" s="263">
        <v>30290</v>
      </c>
      <c r="M430" s="250" t="s">
        <v>8</v>
      </c>
      <c r="N430" s="251">
        <f t="shared" si="317"/>
        <v>5.6703524533517626</v>
      </c>
      <c r="O430" s="252">
        <f t="shared" si="318"/>
        <v>22.038700760193503</v>
      </c>
      <c r="P430" s="245">
        <f t="shared" si="319"/>
        <v>2489.4613583138171</v>
      </c>
      <c r="Q430" s="246">
        <f t="shared" si="320"/>
        <v>0.8817794028031688</v>
      </c>
      <c r="R430" s="225">
        <f t="shared" si="321"/>
        <v>35.531615925058546</v>
      </c>
      <c r="S430" s="247">
        <f t="shared" si="322"/>
        <v>455.16</v>
      </c>
      <c r="T430" s="248">
        <f t="shared" si="322"/>
        <v>58304</v>
      </c>
      <c r="U430" s="247">
        <f t="shared" si="322"/>
        <v>92</v>
      </c>
      <c r="V430" s="248">
        <f t="shared" si="322"/>
        <v>9200</v>
      </c>
      <c r="W430" s="248">
        <f t="shared" si="322"/>
        <v>206930</v>
      </c>
      <c r="X430" s="249">
        <f t="shared" si="322"/>
        <v>197570</v>
      </c>
      <c r="Y430" s="250" t="s">
        <v>8</v>
      </c>
      <c r="Z430" s="251">
        <f t="shared" si="323"/>
        <v>6.3373913043478263</v>
      </c>
      <c r="AA430" s="252">
        <f t="shared" si="324"/>
        <v>22.492391304347827</v>
      </c>
      <c r="AB430" s="195">
        <f t="shared" si="325"/>
        <v>16153.786104605777</v>
      </c>
      <c r="AC430" s="350">
        <f t="shared" si="326"/>
        <v>5.6063375990249851</v>
      </c>
      <c r="AY430" s="226">
        <v>64.05</v>
      </c>
      <c r="AZ430" s="227">
        <v>8205</v>
      </c>
      <c r="BA430" s="226">
        <v>13</v>
      </c>
      <c r="BB430" s="227">
        <v>1447</v>
      </c>
      <c r="BC430" s="227">
        <v>31810</v>
      </c>
      <c r="BW430" s="226">
        <v>64.05</v>
      </c>
      <c r="BX430" s="227">
        <v>8205</v>
      </c>
      <c r="BY430" s="226">
        <v>12</v>
      </c>
      <c r="BZ430" s="227">
        <v>1405</v>
      </c>
      <c r="CA430" s="227">
        <v>32250</v>
      </c>
    </row>
    <row r="431" spans="1:79" x14ac:dyDescent="0.25">
      <c r="A431" s="91" t="s">
        <v>41</v>
      </c>
      <c r="B431" s="561"/>
      <c r="C431" s="54">
        <v>2.2200000000000002</v>
      </c>
      <c r="D431" s="306">
        <v>277</v>
      </c>
      <c r="E431" s="11">
        <f t="shared" si="315"/>
        <v>124.77477477477477</v>
      </c>
      <c r="F431" s="7">
        <f t="shared" si="316"/>
        <v>4.9999999999999991</v>
      </c>
      <c r="G431" s="243">
        <v>11.1</v>
      </c>
      <c r="H431" s="244">
        <v>1385</v>
      </c>
      <c r="I431" s="243">
        <v>5</v>
      </c>
      <c r="J431" s="244">
        <v>328</v>
      </c>
      <c r="K431" s="262">
        <v>7670</v>
      </c>
      <c r="L431" s="262">
        <v>7290</v>
      </c>
      <c r="M431" s="308" t="s">
        <v>8</v>
      </c>
      <c r="N431" s="309">
        <f t="shared" si="317"/>
        <v>4.2225609756097562</v>
      </c>
      <c r="O431" s="310">
        <f t="shared" si="318"/>
        <v>23.384146341463413</v>
      </c>
      <c r="P431" s="311">
        <f t="shared" si="319"/>
        <v>3454.9549549549547</v>
      </c>
      <c r="Q431" s="355">
        <f t="shared" si="320"/>
        <v>1.1841155234657039</v>
      </c>
      <c r="R431" s="225">
        <f t="shared" si="321"/>
        <v>36</v>
      </c>
      <c r="S431" s="247">
        <f t="shared" ref="S431:X446" si="327">G431+S380</f>
        <v>79.92</v>
      </c>
      <c r="T431" s="248">
        <f t="shared" si="327"/>
        <v>9972</v>
      </c>
      <c r="U431" s="247">
        <f t="shared" si="327"/>
        <v>37</v>
      </c>
      <c r="V431" s="248">
        <f t="shared" si="327"/>
        <v>1982</v>
      </c>
      <c r="W431" s="248">
        <f t="shared" si="327"/>
        <v>47560</v>
      </c>
      <c r="X431" s="249">
        <f t="shared" si="327"/>
        <v>45410</v>
      </c>
      <c r="Y431" s="308" t="s">
        <v>8</v>
      </c>
      <c r="Z431" s="251">
        <f t="shared" si="323"/>
        <v>5.031281533804238</v>
      </c>
      <c r="AA431" s="252">
        <f t="shared" si="324"/>
        <v>23.995963673057517</v>
      </c>
      <c r="AB431" s="195">
        <f t="shared" si="325"/>
        <v>21423.423423423421</v>
      </c>
      <c r="AC431" s="350">
        <f t="shared" si="326"/>
        <v>7.1552346570397116</v>
      </c>
      <c r="AY431" s="243">
        <v>11.1</v>
      </c>
      <c r="AZ431" s="244">
        <v>1385</v>
      </c>
      <c r="BA431" s="243">
        <v>5</v>
      </c>
      <c r="BB431" s="244">
        <v>328</v>
      </c>
      <c r="BC431" s="244">
        <v>7650</v>
      </c>
      <c r="BW431" s="243">
        <v>11.1</v>
      </c>
      <c r="BX431" s="244">
        <v>1390</v>
      </c>
      <c r="BY431" s="243">
        <v>5</v>
      </c>
      <c r="BZ431" s="244">
        <v>474</v>
      </c>
      <c r="CA431" s="244">
        <v>11570</v>
      </c>
    </row>
    <row r="432" spans="1:79" x14ac:dyDescent="0.25">
      <c r="A432" s="92" t="s">
        <v>24</v>
      </c>
      <c r="B432" s="44"/>
      <c r="C432" s="45">
        <f t="shared" ref="C432:D432" si="328">SUM(C415:C431)</f>
        <v>283.38000000000005</v>
      </c>
      <c r="D432" s="46">
        <f t="shared" si="328"/>
        <v>35616</v>
      </c>
      <c r="E432" s="130">
        <f t="shared" si="315"/>
        <v>125.68282871056529</v>
      </c>
      <c r="F432" s="73"/>
      <c r="G432" s="312">
        <f t="shared" ref="G432:L432" si="329">SUM(G415:G431)</f>
        <v>1237.83</v>
      </c>
      <c r="H432" s="313">
        <f t="shared" si="329"/>
        <v>155138</v>
      </c>
      <c r="I432" s="312">
        <f t="shared" si="329"/>
        <v>311</v>
      </c>
      <c r="J432" s="313">
        <f t="shared" si="329"/>
        <v>25832</v>
      </c>
      <c r="K432" s="313">
        <f t="shared" si="329"/>
        <v>617410</v>
      </c>
      <c r="L432" s="313">
        <f t="shared" si="329"/>
        <v>586260</v>
      </c>
      <c r="M432" s="316" t="s">
        <v>8</v>
      </c>
      <c r="N432" s="317">
        <f t="shared" si="317"/>
        <v>6.0056519046144317</v>
      </c>
      <c r="O432" s="318">
        <f t="shared" si="318"/>
        <v>23.900975534221121</v>
      </c>
      <c r="P432" s="319">
        <f t="shared" si="319"/>
        <v>2178.735267132472</v>
      </c>
      <c r="Q432" s="332">
        <f>J432/D432</f>
        <v>0.72529200359389034</v>
      </c>
      <c r="R432" s="315"/>
      <c r="S432" s="312">
        <f t="shared" ref="S432:W432" si="330">SUM(S415:S431)</f>
        <v>10157.369999999999</v>
      </c>
      <c r="T432" s="313">
        <f t="shared" si="330"/>
        <v>1274478</v>
      </c>
      <c r="U432" s="312">
        <f t="shared" si="330"/>
        <v>2580</v>
      </c>
      <c r="V432" s="313">
        <f t="shared" si="330"/>
        <v>216556</v>
      </c>
      <c r="W432" s="313">
        <f t="shared" si="330"/>
        <v>5178880</v>
      </c>
      <c r="X432" s="249">
        <f t="shared" si="327"/>
        <v>4943430</v>
      </c>
      <c r="Y432" s="358" t="s">
        <v>8</v>
      </c>
      <c r="Z432" s="317">
        <f t="shared" si="323"/>
        <v>5.885212139123368</v>
      </c>
      <c r="AA432" s="318">
        <f t="shared" si="324"/>
        <v>23.914737989249893</v>
      </c>
      <c r="AB432" s="333">
        <f t="shared" si="325"/>
        <v>18275.389935775282</v>
      </c>
      <c r="AC432" s="359">
        <f>V432/D432</f>
        <v>6.0803009883198564</v>
      </c>
      <c r="AY432" s="312">
        <f t="shared" ref="AY432:BC432" si="331">SUM(AY415:AY431)</f>
        <v>1237.83</v>
      </c>
      <c r="AZ432" s="313">
        <f t="shared" si="331"/>
        <v>155138</v>
      </c>
      <c r="BA432" s="312">
        <f t="shared" si="331"/>
        <v>311</v>
      </c>
      <c r="BB432" s="313">
        <f t="shared" si="331"/>
        <v>25832</v>
      </c>
      <c r="BC432" s="313">
        <f t="shared" si="331"/>
        <v>615900</v>
      </c>
      <c r="BW432" s="45">
        <f t="shared" ref="BW432:CA432" si="332">SUM(BW415:BW431)</f>
        <v>1252.75</v>
      </c>
      <c r="BX432" s="46">
        <f t="shared" si="332"/>
        <v>157292</v>
      </c>
      <c r="BY432" s="45">
        <f t="shared" si="332"/>
        <v>316</v>
      </c>
      <c r="BZ432" s="46">
        <f t="shared" si="332"/>
        <v>28273</v>
      </c>
      <c r="CA432" s="46">
        <f t="shared" si="332"/>
        <v>687310</v>
      </c>
    </row>
    <row r="433" spans="1:79" x14ac:dyDescent="0.25">
      <c r="A433" s="90" t="s">
        <v>42</v>
      </c>
      <c r="B433" s="562">
        <v>1998</v>
      </c>
      <c r="C433" s="27">
        <v>19.739999999999998</v>
      </c>
      <c r="D433" s="223">
        <v>2490</v>
      </c>
      <c r="E433" s="16">
        <f t="shared" si="315"/>
        <v>126.13981762917935</v>
      </c>
      <c r="F433" s="17">
        <f t="shared" ref="F433:F443" si="333">G433/C433</f>
        <v>4</v>
      </c>
      <c r="G433" s="226">
        <v>78.959999999999994</v>
      </c>
      <c r="H433" s="227">
        <v>9960</v>
      </c>
      <c r="I433" s="226">
        <v>17</v>
      </c>
      <c r="J433" s="227">
        <v>1740</v>
      </c>
      <c r="K433" s="263">
        <v>41850</v>
      </c>
      <c r="L433" s="263">
        <v>39750</v>
      </c>
      <c r="M433" s="250" t="s">
        <v>8</v>
      </c>
      <c r="N433" s="251">
        <f t="shared" si="317"/>
        <v>5.7241379310344831</v>
      </c>
      <c r="O433" s="252">
        <f t="shared" si="318"/>
        <v>24.051724137931036</v>
      </c>
      <c r="P433" s="245">
        <f t="shared" si="319"/>
        <v>2120.0607902735564</v>
      </c>
      <c r="Q433" s="246">
        <f t="shared" ref="Q433:Q443" si="334">J433/D433</f>
        <v>0.6987951807228916</v>
      </c>
      <c r="R433" s="225">
        <f t="shared" ref="R433:R443" si="335">S433/C433</f>
        <v>35.000000000000007</v>
      </c>
      <c r="S433" s="247">
        <f t="shared" ref="S433:W443" si="336">G433+S382</f>
        <v>690.90000000000009</v>
      </c>
      <c r="T433" s="248">
        <f t="shared" si="336"/>
        <v>87150</v>
      </c>
      <c r="U433" s="247">
        <f t="shared" si="336"/>
        <v>166</v>
      </c>
      <c r="V433" s="248">
        <f t="shared" si="336"/>
        <v>15428</v>
      </c>
      <c r="W433" s="248">
        <f t="shared" si="336"/>
        <v>371930</v>
      </c>
      <c r="X433" s="249">
        <f t="shared" si="327"/>
        <v>354980</v>
      </c>
      <c r="Y433" s="308" t="s">
        <v>8</v>
      </c>
      <c r="Z433" s="251">
        <f t="shared" si="323"/>
        <v>5.6488203266787655</v>
      </c>
      <c r="AA433" s="252">
        <f t="shared" si="324"/>
        <v>24.107466943220118</v>
      </c>
      <c r="AB433" s="195">
        <f t="shared" si="325"/>
        <v>18841.438703140833</v>
      </c>
      <c r="AC433" s="350">
        <f t="shared" ref="AC433:AC443" si="337">V433/D433</f>
        <v>6.195983935742972</v>
      </c>
      <c r="AY433" s="226">
        <v>78.959999999999994</v>
      </c>
      <c r="AZ433" s="227">
        <v>9960</v>
      </c>
      <c r="BA433" s="226">
        <v>17</v>
      </c>
      <c r="BB433" s="227">
        <v>1740</v>
      </c>
      <c r="BC433" s="227">
        <v>41750</v>
      </c>
      <c r="BW433" s="18">
        <v>78.959999999999994</v>
      </c>
      <c r="BX433" s="19">
        <v>9960</v>
      </c>
      <c r="BY433" s="18">
        <v>21</v>
      </c>
      <c r="BZ433" s="19">
        <v>1856</v>
      </c>
      <c r="CA433" s="19">
        <v>45300</v>
      </c>
    </row>
    <row r="434" spans="1:79" x14ac:dyDescent="0.25">
      <c r="A434" s="89" t="s">
        <v>43</v>
      </c>
      <c r="B434" s="563"/>
      <c r="C434" s="78">
        <v>22.16</v>
      </c>
      <c r="D434" s="229">
        <v>2704</v>
      </c>
      <c r="E434" s="63">
        <f t="shared" si="315"/>
        <v>122.02166064981949</v>
      </c>
      <c r="F434" s="64">
        <f t="shared" si="333"/>
        <v>4</v>
      </c>
      <c r="G434" s="232">
        <v>88.64</v>
      </c>
      <c r="H434" s="233">
        <v>10816</v>
      </c>
      <c r="I434" s="232">
        <v>20</v>
      </c>
      <c r="J434" s="233">
        <v>1740</v>
      </c>
      <c r="K434" s="264">
        <v>39360</v>
      </c>
      <c r="L434" s="264">
        <v>37390</v>
      </c>
      <c r="M434" s="320" t="s">
        <v>8</v>
      </c>
      <c r="N434" s="321">
        <f t="shared" si="317"/>
        <v>6.2160919540229882</v>
      </c>
      <c r="O434" s="322">
        <f t="shared" si="318"/>
        <v>22.620689655172413</v>
      </c>
      <c r="P434" s="287">
        <f t="shared" si="319"/>
        <v>1776.173285198556</v>
      </c>
      <c r="Q434" s="246">
        <f t="shared" si="334"/>
        <v>0.64349112426035504</v>
      </c>
      <c r="R434" s="231">
        <f t="shared" si="335"/>
        <v>34.999999999999993</v>
      </c>
      <c r="S434" s="335">
        <f t="shared" si="336"/>
        <v>775.59999999999991</v>
      </c>
      <c r="T434" s="249">
        <f t="shared" si="336"/>
        <v>94640</v>
      </c>
      <c r="U434" s="335">
        <f t="shared" si="336"/>
        <v>189</v>
      </c>
      <c r="V434" s="249">
        <f t="shared" si="336"/>
        <v>17120</v>
      </c>
      <c r="W434" s="249">
        <f t="shared" si="336"/>
        <v>392520</v>
      </c>
      <c r="X434" s="249">
        <f t="shared" si="327"/>
        <v>374900</v>
      </c>
      <c r="Y434" s="320" t="s">
        <v>8</v>
      </c>
      <c r="Z434" s="251">
        <f t="shared" si="323"/>
        <v>5.52803738317757</v>
      </c>
      <c r="AA434" s="252">
        <f t="shared" si="324"/>
        <v>22.927570093457945</v>
      </c>
      <c r="AB434" s="195">
        <f t="shared" si="325"/>
        <v>17712.996389891698</v>
      </c>
      <c r="AC434" s="350">
        <f t="shared" si="337"/>
        <v>6.331360946745562</v>
      </c>
      <c r="AY434" s="232">
        <v>88.64</v>
      </c>
      <c r="AZ434" s="233">
        <v>10816</v>
      </c>
      <c r="BA434" s="232">
        <v>20</v>
      </c>
      <c r="BB434" s="233">
        <v>1740</v>
      </c>
      <c r="BC434" s="233">
        <v>39260</v>
      </c>
      <c r="BW434" s="65">
        <v>94.64</v>
      </c>
      <c r="BX434" s="66">
        <v>11548</v>
      </c>
      <c r="BY434" s="65">
        <v>22</v>
      </c>
      <c r="BZ434" s="66">
        <v>1973</v>
      </c>
      <c r="CA434" s="66">
        <v>45340</v>
      </c>
    </row>
    <row r="435" spans="1:79" x14ac:dyDescent="0.25">
      <c r="A435" s="90" t="s">
        <v>44</v>
      </c>
      <c r="B435" s="563"/>
      <c r="C435" s="27">
        <v>13.09</v>
      </c>
      <c r="D435" s="223">
        <v>1517</v>
      </c>
      <c r="E435" s="16">
        <f t="shared" si="315"/>
        <v>115.88999236058059</v>
      </c>
      <c r="F435" s="17">
        <f t="shared" si="333"/>
        <v>4</v>
      </c>
      <c r="G435" s="226">
        <v>52.36</v>
      </c>
      <c r="H435" s="227">
        <v>6068</v>
      </c>
      <c r="I435" s="226">
        <v>13</v>
      </c>
      <c r="J435" s="227">
        <v>1026</v>
      </c>
      <c r="K435" s="263">
        <v>22770</v>
      </c>
      <c r="L435" s="263">
        <v>21630</v>
      </c>
      <c r="M435" s="250" t="s">
        <v>8</v>
      </c>
      <c r="N435" s="251">
        <f t="shared" si="317"/>
        <v>5.9142300194931776</v>
      </c>
      <c r="O435" s="252">
        <f t="shared" si="318"/>
        <v>22.192982456140349</v>
      </c>
      <c r="P435" s="245">
        <f t="shared" si="319"/>
        <v>1739.4957983193278</v>
      </c>
      <c r="Q435" s="246">
        <f t="shared" si="334"/>
        <v>0.67633487145682269</v>
      </c>
      <c r="R435" s="225">
        <f t="shared" si="335"/>
        <v>35</v>
      </c>
      <c r="S435" s="247">
        <f t="shared" si="336"/>
        <v>458.15000000000003</v>
      </c>
      <c r="T435" s="248">
        <f t="shared" si="336"/>
        <v>53095</v>
      </c>
      <c r="U435" s="247">
        <f t="shared" si="336"/>
        <v>119</v>
      </c>
      <c r="V435" s="248">
        <f t="shared" si="336"/>
        <v>10390</v>
      </c>
      <c r="W435" s="248">
        <f t="shared" si="336"/>
        <v>237030</v>
      </c>
      <c r="X435" s="249">
        <f t="shared" si="327"/>
        <v>226260</v>
      </c>
      <c r="Y435" s="250" t="s">
        <v>8</v>
      </c>
      <c r="Z435" s="251">
        <f t="shared" si="323"/>
        <v>5.1102021174205969</v>
      </c>
      <c r="AA435" s="252">
        <f t="shared" si="324"/>
        <v>22.813282001924929</v>
      </c>
      <c r="AB435" s="195">
        <f t="shared" si="325"/>
        <v>18107.715813598166</v>
      </c>
      <c r="AC435" s="350">
        <f t="shared" si="337"/>
        <v>6.8490441661173369</v>
      </c>
      <c r="AY435" s="226">
        <v>52.36</v>
      </c>
      <c r="AZ435" s="227">
        <v>6068</v>
      </c>
      <c r="BA435" s="226">
        <v>13</v>
      </c>
      <c r="BB435" s="227">
        <v>1026</v>
      </c>
      <c r="BC435" s="227">
        <v>22710</v>
      </c>
      <c r="BW435" s="18">
        <v>55.36</v>
      </c>
      <c r="BX435" s="19">
        <v>6420</v>
      </c>
      <c r="BY435" s="18">
        <v>14</v>
      </c>
      <c r="BZ435" s="19">
        <v>1284</v>
      </c>
      <c r="CA435" s="19">
        <v>29730</v>
      </c>
    </row>
    <row r="436" spans="1:79" x14ac:dyDescent="0.25">
      <c r="A436" s="90" t="s">
        <v>45</v>
      </c>
      <c r="B436" s="563"/>
      <c r="C436" s="27">
        <v>16.28</v>
      </c>
      <c r="D436" s="223">
        <v>1976</v>
      </c>
      <c r="E436" s="16">
        <f t="shared" si="315"/>
        <v>121.37592137592137</v>
      </c>
      <c r="F436" s="17">
        <f t="shared" si="333"/>
        <v>5</v>
      </c>
      <c r="G436" s="226">
        <v>81.400000000000006</v>
      </c>
      <c r="H436" s="227">
        <v>9880</v>
      </c>
      <c r="I436" s="226">
        <v>22</v>
      </c>
      <c r="J436" s="227">
        <v>1673</v>
      </c>
      <c r="K436" s="263">
        <v>39550</v>
      </c>
      <c r="L436" s="263">
        <v>37570</v>
      </c>
      <c r="M436" s="250" t="s">
        <v>8</v>
      </c>
      <c r="N436" s="251">
        <f t="shared" si="317"/>
        <v>5.905558876270173</v>
      </c>
      <c r="O436" s="252">
        <f t="shared" si="318"/>
        <v>23.640167364016737</v>
      </c>
      <c r="P436" s="245">
        <f t="shared" si="319"/>
        <v>2429.361179361179</v>
      </c>
      <c r="Q436" s="246">
        <f t="shared" si="334"/>
        <v>0.84665991902834004</v>
      </c>
      <c r="R436" s="225">
        <f t="shared" si="335"/>
        <v>36</v>
      </c>
      <c r="S436" s="247">
        <f t="shared" si="336"/>
        <v>586.08000000000004</v>
      </c>
      <c r="T436" s="248">
        <f t="shared" si="336"/>
        <v>71136</v>
      </c>
      <c r="U436" s="247">
        <f t="shared" si="336"/>
        <v>158</v>
      </c>
      <c r="V436" s="248">
        <f t="shared" si="336"/>
        <v>11824</v>
      </c>
      <c r="W436" s="248">
        <f t="shared" si="336"/>
        <v>282710</v>
      </c>
      <c r="X436" s="249">
        <f t="shared" si="327"/>
        <v>269880</v>
      </c>
      <c r="Y436" s="250" t="s">
        <v>8</v>
      </c>
      <c r="Z436" s="251">
        <f t="shared" si="323"/>
        <v>6.016238159675237</v>
      </c>
      <c r="AA436" s="252">
        <f t="shared" si="324"/>
        <v>23.909844384303113</v>
      </c>
      <c r="AB436" s="195">
        <f t="shared" si="325"/>
        <v>17365.479115479113</v>
      </c>
      <c r="AC436" s="350">
        <f t="shared" si="337"/>
        <v>5.9838056680161946</v>
      </c>
      <c r="AY436" s="226">
        <v>81.400000000000006</v>
      </c>
      <c r="AZ436" s="227">
        <v>9880</v>
      </c>
      <c r="BA436" s="226">
        <v>22</v>
      </c>
      <c r="BB436" s="227">
        <v>1673</v>
      </c>
      <c r="BC436" s="227">
        <v>39450</v>
      </c>
      <c r="BW436" s="18">
        <v>75.400000000000006</v>
      </c>
      <c r="BX436" s="19">
        <v>9152</v>
      </c>
      <c r="BY436" s="18">
        <v>21</v>
      </c>
      <c r="BZ436" s="19">
        <v>1751</v>
      </c>
      <c r="CA436" s="19">
        <v>42200</v>
      </c>
    </row>
    <row r="437" spans="1:79" x14ac:dyDescent="0.25">
      <c r="A437" s="90" t="s">
        <v>46</v>
      </c>
      <c r="B437" s="563"/>
      <c r="C437" s="27">
        <v>18.239999999999998</v>
      </c>
      <c r="D437" s="223">
        <v>2461</v>
      </c>
      <c r="E437" s="16">
        <f t="shared" si="315"/>
        <v>134.9232456140351</v>
      </c>
      <c r="F437" s="17">
        <f t="shared" si="333"/>
        <v>4</v>
      </c>
      <c r="G437" s="226">
        <v>72.959999999999994</v>
      </c>
      <c r="H437" s="227">
        <v>9844</v>
      </c>
      <c r="I437" s="226">
        <v>20</v>
      </c>
      <c r="J437" s="227">
        <v>1672</v>
      </c>
      <c r="K437" s="263">
        <v>41580</v>
      </c>
      <c r="L437" s="263">
        <v>39500</v>
      </c>
      <c r="M437" s="250" t="s">
        <v>8</v>
      </c>
      <c r="N437" s="251">
        <f t="shared" si="317"/>
        <v>5.8875598086124405</v>
      </c>
      <c r="O437" s="252">
        <f t="shared" si="318"/>
        <v>24.868421052631579</v>
      </c>
      <c r="P437" s="245">
        <f t="shared" si="319"/>
        <v>2279.605263157895</v>
      </c>
      <c r="Q437" s="246">
        <f t="shared" si="334"/>
        <v>0.67939861844778549</v>
      </c>
      <c r="R437" s="225">
        <f t="shared" si="335"/>
        <v>35.191885964912281</v>
      </c>
      <c r="S437" s="247">
        <f t="shared" si="336"/>
        <v>641.9</v>
      </c>
      <c r="T437" s="248">
        <f t="shared" si="336"/>
        <v>86607</v>
      </c>
      <c r="U437" s="247">
        <f t="shared" si="336"/>
        <v>178</v>
      </c>
      <c r="V437" s="248">
        <f t="shared" si="336"/>
        <v>13469</v>
      </c>
      <c r="W437" s="248">
        <f t="shared" si="336"/>
        <v>332030</v>
      </c>
      <c r="X437" s="249">
        <f t="shared" si="327"/>
        <v>317120</v>
      </c>
      <c r="Y437" s="250" t="s">
        <v>8</v>
      </c>
      <c r="Z437" s="251">
        <f t="shared" si="323"/>
        <v>6.4300987452669096</v>
      </c>
      <c r="AA437" s="252">
        <f t="shared" si="324"/>
        <v>24.651421783354369</v>
      </c>
      <c r="AB437" s="195">
        <f t="shared" si="325"/>
        <v>18203.399122807019</v>
      </c>
      <c r="AC437" s="350">
        <f t="shared" si="337"/>
        <v>5.4729784640390085</v>
      </c>
      <c r="AY437" s="226">
        <v>72.959999999999994</v>
      </c>
      <c r="AZ437" s="227">
        <v>9844</v>
      </c>
      <c r="BA437" s="226">
        <v>20</v>
      </c>
      <c r="BB437" s="227">
        <v>1672</v>
      </c>
      <c r="BC437" s="227">
        <v>41480</v>
      </c>
      <c r="BW437" s="18">
        <v>80.959999999999994</v>
      </c>
      <c r="BX437" s="19">
        <v>10928</v>
      </c>
      <c r="BY437" s="18">
        <v>22</v>
      </c>
      <c r="BZ437" s="19">
        <v>1606</v>
      </c>
      <c r="CA437" s="19">
        <v>39950</v>
      </c>
    </row>
    <row r="438" spans="1:79" x14ac:dyDescent="0.25">
      <c r="A438" s="90" t="s">
        <v>47</v>
      </c>
      <c r="B438" s="563"/>
      <c r="C438" s="222">
        <v>16.23</v>
      </c>
      <c r="D438" s="223">
        <v>2246</v>
      </c>
      <c r="E438" s="224">
        <f t="shared" si="315"/>
        <v>138.38570548367221</v>
      </c>
      <c r="F438" s="225">
        <f t="shared" si="333"/>
        <v>4</v>
      </c>
      <c r="G438" s="226">
        <v>64.92</v>
      </c>
      <c r="H438" s="227">
        <v>8984</v>
      </c>
      <c r="I438" s="226">
        <v>20</v>
      </c>
      <c r="J438" s="227">
        <v>1444</v>
      </c>
      <c r="K438" s="263">
        <v>33270</v>
      </c>
      <c r="L438" s="263">
        <v>31600</v>
      </c>
      <c r="M438" s="250" t="s">
        <v>8</v>
      </c>
      <c r="N438" s="251">
        <f t="shared" si="317"/>
        <v>6.2216066481994456</v>
      </c>
      <c r="O438" s="252">
        <f t="shared" si="318"/>
        <v>23.04016620498615</v>
      </c>
      <c r="P438" s="245">
        <f t="shared" si="319"/>
        <v>2049.9075785582254</v>
      </c>
      <c r="Q438" s="246">
        <f t="shared" si="334"/>
        <v>0.64292074799643806</v>
      </c>
      <c r="R438" s="225">
        <f t="shared" si="335"/>
        <v>35</v>
      </c>
      <c r="S438" s="247">
        <f t="shared" si="336"/>
        <v>568.05000000000007</v>
      </c>
      <c r="T438" s="248">
        <f t="shared" si="336"/>
        <v>78610</v>
      </c>
      <c r="U438" s="247">
        <f t="shared" si="336"/>
        <v>156</v>
      </c>
      <c r="V438" s="248">
        <f t="shared" si="336"/>
        <v>12247</v>
      </c>
      <c r="W438" s="248">
        <f t="shared" si="336"/>
        <v>285830</v>
      </c>
      <c r="X438" s="249">
        <f t="shared" si="327"/>
        <v>272980</v>
      </c>
      <c r="Y438" s="250" t="s">
        <v>8</v>
      </c>
      <c r="Z438" s="251">
        <f t="shared" si="323"/>
        <v>6.4187147872948476</v>
      </c>
      <c r="AA438" s="252">
        <f t="shared" si="324"/>
        <v>23.338776843308565</v>
      </c>
      <c r="AB438" s="195">
        <f t="shared" si="325"/>
        <v>17611.213801601971</v>
      </c>
      <c r="AC438" s="350">
        <f t="shared" si="337"/>
        <v>5.4528049866429207</v>
      </c>
      <c r="AY438" s="226">
        <v>64.92</v>
      </c>
      <c r="AZ438" s="227">
        <v>8984</v>
      </c>
      <c r="BA438" s="226">
        <v>20</v>
      </c>
      <c r="BB438" s="227">
        <v>1444</v>
      </c>
      <c r="BC438" s="227">
        <v>33190</v>
      </c>
      <c r="BW438" s="226">
        <v>72.92</v>
      </c>
      <c r="BX438" s="227">
        <v>10096</v>
      </c>
      <c r="BY438" s="226">
        <v>20</v>
      </c>
      <c r="BZ438" s="227">
        <v>1904</v>
      </c>
      <c r="CA438" s="227">
        <v>44640</v>
      </c>
    </row>
    <row r="439" spans="1:79" x14ac:dyDescent="0.25">
      <c r="A439" s="90" t="s">
        <v>48</v>
      </c>
      <c r="B439" s="563"/>
      <c r="C439" s="27">
        <v>3.23</v>
      </c>
      <c r="D439" s="223">
        <v>402</v>
      </c>
      <c r="E439" s="16">
        <f t="shared" si="315"/>
        <v>124.45820433436532</v>
      </c>
      <c r="F439" s="17">
        <f t="shared" si="333"/>
        <v>4</v>
      </c>
      <c r="G439" s="226">
        <v>12.92</v>
      </c>
      <c r="H439" s="227">
        <v>1608</v>
      </c>
      <c r="I439" s="226">
        <v>4</v>
      </c>
      <c r="J439" s="227">
        <v>294</v>
      </c>
      <c r="K439" s="263">
        <v>6860</v>
      </c>
      <c r="L439" s="263">
        <v>6520</v>
      </c>
      <c r="M439" s="250" t="s">
        <v>8</v>
      </c>
      <c r="N439" s="251">
        <f t="shared" si="317"/>
        <v>5.4693877551020407</v>
      </c>
      <c r="O439" s="252">
        <f t="shared" si="318"/>
        <v>23.333333333333332</v>
      </c>
      <c r="P439" s="245">
        <f t="shared" si="319"/>
        <v>2123.8390092879258</v>
      </c>
      <c r="Q439" s="246">
        <f t="shared" si="334"/>
        <v>0.73134328358208955</v>
      </c>
      <c r="R439" s="225">
        <f t="shared" si="335"/>
        <v>35</v>
      </c>
      <c r="S439" s="247">
        <f t="shared" si="336"/>
        <v>113.05</v>
      </c>
      <c r="T439" s="248">
        <f t="shared" si="336"/>
        <v>14070</v>
      </c>
      <c r="U439" s="247">
        <f t="shared" si="336"/>
        <v>35</v>
      </c>
      <c r="V439" s="248">
        <f t="shared" si="336"/>
        <v>2266</v>
      </c>
      <c r="W439" s="248">
        <f t="shared" si="336"/>
        <v>53800</v>
      </c>
      <c r="X439" s="249">
        <f t="shared" si="327"/>
        <v>51400</v>
      </c>
      <c r="Y439" s="250" t="s">
        <v>8</v>
      </c>
      <c r="Z439" s="251">
        <f t="shared" si="323"/>
        <v>6.2091791703442185</v>
      </c>
      <c r="AA439" s="252">
        <f t="shared" si="324"/>
        <v>23.742277140335393</v>
      </c>
      <c r="AB439" s="195">
        <f t="shared" si="325"/>
        <v>16656.346749226006</v>
      </c>
      <c r="AC439" s="350">
        <f t="shared" si="337"/>
        <v>5.6368159203980097</v>
      </c>
      <c r="AY439" s="226">
        <v>12.92</v>
      </c>
      <c r="AZ439" s="227">
        <v>1608</v>
      </c>
      <c r="BA439" s="226">
        <v>4</v>
      </c>
      <c r="BB439" s="227">
        <v>294</v>
      </c>
      <c r="BC439" s="227">
        <v>6840</v>
      </c>
      <c r="BW439" s="226">
        <v>12.92</v>
      </c>
      <c r="BX439" s="19">
        <v>1608</v>
      </c>
      <c r="BY439" s="18">
        <v>4</v>
      </c>
      <c r="BZ439" s="19">
        <v>322</v>
      </c>
      <c r="CA439" s="19">
        <v>7700</v>
      </c>
    </row>
    <row r="440" spans="1:79" x14ac:dyDescent="0.25">
      <c r="A440" s="90" t="s">
        <v>49</v>
      </c>
      <c r="B440" s="563"/>
      <c r="C440" s="27">
        <v>8.82</v>
      </c>
      <c r="D440" s="223">
        <v>1152</v>
      </c>
      <c r="E440" s="16">
        <f t="shared" si="315"/>
        <v>130.61224489795919</v>
      </c>
      <c r="F440" s="17">
        <f t="shared" si="333"/>
        <v>4</v>
      </c>
      <c r="G440" s="226">
        <v>35.28</v>
      </c>
      <c r="H440" s="227">
        <v>4608</v>
      </c>
      <c r="I440" s="226">
        <v>9</v>
      </c>
      <c r="J440" s="227">
        <v>774</v>
      </c>
      <c r="K440" s="263">
        <v>18800</v>
      </c>
      <c r="L440" s="263">
        <v>17860</v>
      </c>
      <c r="M440" s="250" t="s">
        <v>8</v>
      </c>
      <c r="N440" s="251">
        <f t="shared" si="317"/>
        <v>5.9534883720930232</v>
      </c>
      <c r="O440" s="252">
        <f t="shared" si="318"/>
        <v>24.289405684754524</v>
      </c>
      <c r="P440" s="245">
        <f t="shared" si="319"/>
        <v>2131.5192743764173</v>
      </c>
      <c r="Q440" s="246">
        <f t="shared" si="334"/>
        <v>0.671875</v>
      </c>
      <c r="R440" s="225">
        <f t="shared" si="335"/>
        <v>35.249433106575957</v>
      </c>
      <c r="S440" s="247">
        <f t="shared" si="336"/>
        <v>310.89999999999998</v>
      </c>
      <c r="T440" s="248">
        <f t="shared" si="336"/>
        <v>40607</v>
      </c>
      <c r="U440" s="247">
        <f t="shared" si="336"/>
        <v>79</v>
      </c>
      <c r="V440" s="248">
        <f t="shared" si="336"/>
        <v>6089</v>
      </c>
      <c r="W440" s="248">
        <f t="shared" si="336"/>
        <v>147850</v>
      </c>
      <c r="X440" s="249">
        <f t="shared" si="327"/>
        <v>141210</v>
      </c>
      <c r="Y440" s="250" t="s">
        <v>8</v>
      </c>
      <c r="Z440" s="251">
        <f t="shared" si="323"/>
        <v>6.6689111512563644</v>
      </c>
      <c r="AA440" s="252">
        <f t="shared" si="324"/>
        <v>24.281491213663983</v>
      </c>
      <c r="AB440" s="195">
        <f t="shared" si="325"/>
        <v>16763.038548752833</v>
      </c>
      <c r="AC440" s="350">
        <f t="shared" si="337"/>
        <v>5.2855902777777777</v>
      </c>
      <c r="AY440" s="226">
        <v>35.28</v>
      </c>
      <c r="AZ440" s="227">
        <v>4608</v>
      </c>
      <c r="BA440" s="226">
        <v>9</v>
      </c>
      <c r="BB440" s="227">
        <v>774</v>
      </c>
      <c r="BC440" s="227">
        <v>18750</v>
      </c>
      <c r="BW440" s="18">
        <v>44.1</v>
      </c>
      <c r="BX440" s="19">
        <v>5760</v>
      </c>
      <c r="BY440" s="18">
        <v>10</v>
      </c>
      <c r="BZ440" s="19">
        <v>843</v>
      </c>
      <c r="CA440" s="19">
        <v>20670</v>
      </c>
    </row>
    <row r="441" spans="1:79" x14ac:dyDescent="0.25">
      <c r="A441" s="90" t="s">
        <v>50</v>
      </c>
      <c r="B441" s="563"/>
      <c r="C441" s="27">
        <v>11.54</v>
      </c>
      <c r="D441" s="223">
        <v>1448</v>
      </c>
      <c r="E441" s="16">
        <f t="shared" si="315"/>
        <v>125.47660311958407</v>
      </c>
      <c r="F441" s="17">
        <f t="shared" si="333"/>
        <v>4</v>
      </c>
      <c r="G441" s="226">
        <v>46.16</v>
      </c>
      <c r="H441" s="227">
        <v>5792</v>
      </c>
      <c r="I441" s="226">
        <v>12</v>
      </c>
      <c r="J441" s="227">
        <v>989</v>
      </c>
      <c r="K441" s="263">
        <v>24120</v>
      </c>
      <c r="L441" s="263">
        <v>22910</v>
      </c>
      <c r="M441" s="250" t="s">
        <v>8</v>
      </c>
      <c r="N441" s="251">
        <f t="shared" si="317"/>
        <v>5.8564206268958543</v>
      </c>
      <c r="O441" s="252">
        <f t="shared" si="318"/>
        <v>24.388270980788676</v>
      </c>
      <c r="P441" s="245">
        <f t="shared" si="319"/>
        <v>2090.1213171577124</v>
      </c>
      <c r="Q441" s="246">
        <f t="shared" si="334"/>
        <v>0.68301104972375692</v>
      </c>
      <c r="R441" s="225">
        <f t="shared" si="335"/>
        <v>35.259965337954938</v>
      </c>
      <c r="S441" s="247">
        <f t="shared" si="336"/>
        <v>406.9</v>
      </c>
      <c r="T441" s="248">
        <f t="shared" si="336"/>
        <v>51057</v>
      </c>
      <c r="U441" s="247">
        <f t="shared" si="336"/>
        <v>103</v>
      </c>
      <c r="V441" s="248">
        <f t="shared" si="336"/>
        <v>9049</v>
      </c>
      <c r="W441" s="248">
        <f t="shared" si="336"/>
        <v>222020</v>
      </c>
      <c r="X441" s="249">
        <f t="shared" si="327"/>
        <v>212010</v>
      </c>
      <c r="Y441" s="250" t="s">
        <v>8</v>
      </c>
      <c r="Z441" s="251">
        <f t="shared" si="323"/>
        <v>5.642280915018234</v>
      </c>
      <c r="AA441" s="252">
        <f t="shared" si="324"/>
        <v>24.535307768814235</v>
      </c>
      <c r="AB441" s="195">
        <f t="shared" si="325"/>
        <v>19239.168110918545</v>
      </c>
      <c r="AC441" s="350">
        <f t="shared" si="337"/>
        <v>6.249309392265193</v>
      </c>
      <c r="AY441" s="226">
        <v>46.16</v>
      </c>
      <c r="AZ441" s="227">
        <v>5792</v>
      </c>
      <c r="BA441" s="226">
        <v>12</v>
      </c>
      <c r="BB441" s="227">
        <v>989</v>
      </c>
      <c r="BC441" s="227">
        <v>24060</v>
      </c>
      <c r="BW441" s="18">
        <v>57.7</v>
      </c>
      <c r="BX441" s="19">
        <v>7240</v>
      </c>
      <c r="BY441" s="18">
        <v>14</v>
      </c>
      <c r="BZ441" s="19">
        <v>1241</v>
      </c>
      <c r="CA441" s="19">
        <v>30560</v>
      </c>
    </row>
    <row r="442" spans="1:79" x14ac:dyDescent="0.25">
      <c r="A442" s="90" t="s">
        <v>51</v>
      </c>
      <c r="B442" s="563"/>
      <c r="C442" s="27">
        <v>19.36</v>
      </c>
      <c r="D442" s="223">
        <v>2441</v>
      </c>
      <c r="E442" s="16">
        <f t="shared" si="315"/>
        <v>126.08471074380165</v>
      </c>
      <c r="F442" s="17">
        <f t="shared" si="333"/>
        <v>5</v>
      </c>
      <c r="G442" s="226">
        <v>96.8</v>
      </c>
      <c r="H442" s="227">
        <v>12205</v>
      </c>
      <c r="I442" s="226">
        <v>25</v>
      </c>
      <c r="J442" s="227">
        <v>2153</v>
      </c>
      <c r="K442" s="263">
        <v>50920</v>
      </c>
      <c r="L442" s="263">
        <v>48370</v>
      </c>
      <c r="M442" s="250" t="s">
        <v>8</v>
      </c>
      <c r="N442" s="251">
        <f t="shared" si="317"/>
        <v>5.668834184858337</v>
      </c>
      <c r="O442" s="252">
        <f t="shared" si="318"/>
        <v>23.650719925685092</v>
      </c>
      <c r="P442" s="245">
        <f t="shared" si="319"/>
        <v>2630.1652892561983</v>
      </c>
      <c r="Q442" s="246">
        <f t="shared" si="334"/>
        <v>0.88201556739041376</v>
      </c>
      <c r="R442" s="225">
        <f t="shared" si="335"/>
        <v>36</v>
      </c>
      <c r="S442" s="247">
        <f t="shared" si="336"/>
        <v>696.96</v>
      </c>
      <c r="T442" s="248">
        <f t="shared" si="336"/>
        <v>87876</v>
      </c>
      <c r="U442" s="247">
        <f t="shared" si="336"/>
        <v>181</v>
      </c>
      <c r="V442" s="248">
        <f t="shared" si="336"/>
        <v>15806</v>
      </c>
      <c r="W442" s="248">
        <f t="shared" si="336"/>
        <v>373340</v>
      </c>
      <c r="X442" s="249">
        <f t="shared" si="327"/>
        <v>356460</v>
      </c>
      <c r="Y442" s="250" t="s">
        <v>8</v>
      </c>
      <c r="Z442" s="251">
        <f t="shared" si="323"/>
        <v>5.5596608882702769</v>
      </c>
      <c r="AA442" s="252">
        <f t="shared" si="324"/>
        <v>23.620144249019361</v>
      </c>
      <c r="AB442" s="195">
        <f t="shared" si="325"/>
        <v>19284.090909090908</v>
      </c>
      <c r="AC442" s="350">
        <f t="shared" si="337"/>
        <v>6.4752150757886113</v>
      </c>
      <c r="AY442" s="226">
        <v>96.8</v>
      </c>
      <c r="AZ442" s="227">
        <v>12205</v>
      </c>
      <c r="BA442" s="226">
        <v>25</v>
      </c>
      <c r="BB442" s="227">
        <v>2153</v>
      </c>
      <c r="BC442" s="227">
        <v>50790</v>
      </c>
      <c r="BW442" s="18">
        <v>93.8</v>
      </c>
      <c r="BX442" s="19">
        <v>11832</v>
      </c>
      <c r="BY442" s="18">
        <v>24</v>
      </c>
      <c r="BZ442" s="19">
        <v>2121</v>
      </c>
      <c r="CA442" s="19">
        <v>50960</v>
      </c>
    </row>
    <row r="443" spans="1:79" x14ac:dyDescent="0.25">
      <c r="A443" s="94" t="s">
        <v>52</v>
      </c>
      <c r="B443" s="564"/>
      <c r="C443" s="29">
        <v>16.18</v>
      </c>
      <c r="D443" s="235">
        <v>2228</v>
      </c>
      <c r="E443" s="32">
        <f t="shared" si="315"/>
        <v>137.7008652657602</v>
      </c>
      <c r="F443" s="57">
        <f t="shared" si="333"/>
        <v>5</v>
      </c>
      <c r="G443" s="238">
        <v>80.900000000000006</v>
      </c>
      <c r="H443" s="239">
        <v>11140</v>
      </c>
      <c r="I443" s="238">
        <v>21</v>
      </c>
      <c r="J443" s="239">
        <v>1609</v>
      </c>
      <c r="K443" s="324">
        <v>34660</v>
      </c>
      <c r="L443" s="324">
        <v>32920</v>
      </c>
      <c r="M443" s="256" t="s">
        <v>8</v>
      </c>
      <c r="N443" s="325">
        <f t="shared" si="317"/>
        <v>6.9235550031075199</v>
      </c>
      <c r="O443" s="326">
        <f t="shared" si="318"/>
        <v>21.54133001864512</v>
      </c>
      <c r="P443" s="253">
        <f t="shared" si="319"/>
        <v>2142.1508034610629</v>
      </c>
      <c r="Q443" s="246">
        <f t="shared" si="334"/>
        <v>0.72217235188509876</v>
      </c>
      <c r="R443" s="237">
        <f t="shared" si="335"/>
        <v>35.443757725587147</v>
      </c>
      <c r="S443" s="254">
        <f t="shared" si="336"/>
        <v>573.48</v>
      </c>
      <c r="T443" s="255">
        <f t="shared" si="336"/>
        <v>78971</v>
      </c>
      <c r="U443" s="254">
        <f t="shared" si="336"/>
        <v>151</v>
      </c>
      <c r="V443" s="255">
        <f t="shared" si="336"/>
        <v>11290</v>
      </c>
      <c r="W443" s="255">
        <f t="shared" si="336"/>
        <v>250180</v>
      </c>
      <c r="X443" s="249">
        <f t="shared" si="327"/>
        <v>238840</v>
      </c>
      <c r="Y443" s="256" t="s">
        <v>8</v>
      </c>
      <c r="Z443" s="251">
        <f t="shared" si="323"/>
        <v>6.9947741364038976</v>
      </c>
      <c r="AA443" s="252">
        <f t="shared" si="324"/>
        <v>22.159433126660762</v>
      </c>
      <c r="AB443" s="195">
        <f t="shared" si="325"/>
        <v>15462.299134734239</v>
      </c>
      <c r="AC443" s="350">
        <f t="shared" si="337"/>
        <v>5.067324955116697</v>
      </c>
      <c r="AY443" s="238">
        <v>80.900000000000006</v>
      </c>
      <c r="AZ443" s="239">
        <v>11140</v>
      </c>
      <c r="BA443" s="238">
        <v>21</v>
      </c>
      <c r="BB443" s="239">
        <v>1609</v>
      </c>
      <c r="BC443" s="239">
        <v>34570</v>
      </c>
      <c r="BW443" s="58">
        <v>75.900000000000006</v>
      </c>
      <c r="BX443" s="59">
        <v>10451</v>
      </c>
      <c r="BY443" s="58">
        <v>18</v>
      </c>
      <c r="BZ443" s="59">
        <v>1719</v>
      </c>
      <c r="CA443" s="59">
        <v>39540</v>
      </c>
    </row>
    <row r="444" spans="1:79" x14ac:dyDescent="0.25">
      <c r="A444" s="92" t="s">
        <v>24</v>
      </c>
      <c r="B444" s="44"/>
      <c r="C444" s="45">
        <f>SUM(C433:C443)</f>
        <v>164.87</v>
      </c>
      <c r="D444" s="46">
        <f>SUM(D433:D443)</f>
        <v>21065</v>
      </c>
      <c r="E444" s="80">
        <f t="shared" si="315"/>
        <v>127.76733183720506</v>
      </c>
      <c r="F444" s="73"/>
      <c r="G444" s="312">
        <f>SUM(G433:G443)</f>
        <v>711.3</v>
      </c>
      <c r="H444" s="313">
        <f>SUM(H433:H443)</f>
        <v>90905</v>
      </c>
      <c r="I444" s="312">
        <f>SUM(I433:I443)</f>
        <v>183</v>
      </c>
      <c r="J444" s="313">
        <f>SUM(J433:J443)</f>
        <v>15114</v>
      </c>
      <c r="K444" s="313">
        <f>SUM(K433:K443)</f>
        <v>353740</v>
      </c>
      <c r="L444" s="313">
        <f t="shared" ref="L444" si="338">SUM(L433:L443)</f>
        <v>336020</v>
      </c>
      <c r="M444" s="316" t="s">
        <v>8</v>
      </c>
      <c r="N444" s="317">
        <f t="shared" si="317"/>
        <v>6.0146222045785365</v>
      </c>
      <c r="O444" s="318">
        <f t="shared" si="318"/>
        <v>23.404790260685456</v>
      </c>
      <c r="P444" s="319">
        <f t="shared" si="319"/>
        <v>2145.5692363680473</v>
      </c>
      <c r="Q444" s="332">
        <f>J444/D444</f>
        <v>0.71749347258485641</v>
      </c>
      <c r="R444" s="315"/>
      <c r="S444" s="312">
        <f>SUM(S433:S443)</f>
        <v>5821.9699999999993</v>
      </c>
      <c r="T444" s="313">
        <f>SUM(T433:T443)</f>
        <v>743819</v>
      </c>
      <c r="U444" s="312">
        <f>SUM(U433:U443)</f>
        <v>1515</v>
      </c>
      <c r="V444" s="313">
        <f t="shared" ref="V444:W444" si="339">SUM(V433:V443)</f>
        <v>124978</v>
      </c>
      <c r="W444" s="313">
        <f t="shared" si="339"/>
        <v>2949240</v>
      </c>
      <c r="X444" s="249">
        <f t="shared" si="327"/>
        <v>2816040</v>
      </c>
      <c r="Y444" s="316" t="s">
        <v>8</v>
      </c>
      <c r="Z444" s="317">
        <f t="shared" si="323"/>
        <v>5.9515994815087456</v>
      </c>
      <c r="AA444" s="318">
        <f t="shared" si="324"/>
        <v>23.598073260893916</v>
      </c>
      <c r="AB444" s="333">
        <f t="shared" si="325"/>
        <v>17888.275611087523</v>
      </c>
      <c r="AC444" s="359">
        <f>V444/D444</f>
        <v>5.9329693804889629</v>
      </c>
      <c r="AY444" s="312">
        <f>SUM(AY433:AY443)</f>
        <v>711.3</v>
      </c>
      <c r="AZ444" s="313">
        <f>SUM(AZ433:AZ443)</f>
        <v>90905</v>
      </c>
      <c r="BA444" s="312">
        <f>SUM(BA433:BA443)</f>
        <v>183</v>
      </c>
      <c r="BB444" s="313">
        <f>SUM(BB433:BB443)</f>
        <v>15114</v>
      </c>
      <c r="BC444" s="313">
        <f>SUM(BC433:BC443)</f>
        <v>352850</v>
      </c>
      <c r="BW444" s="45">
        <f>SUM(BW433:BW443)</f>
        <v>742.66</v>
      </c>
      <c r="BX444" s="46">
        <f>SUM(BX433:BX443)</f>
        <v>94995</v>
      </c>
      <c r="BY444" s="45">
        <f>SUM(BY433:BY443)</f>
        <v>190</v>
      </c>
      <c r="BZ444" s="46">
        <f>SUM(BZ433:BZ443)</f>
        <v>16620</v>
      </c>
      <c r="CA444" s="46">
        <f>SUM(CA433:CA443)</f>
        <v>396590</v>
      </c>
    </row>
    <row r="445" spans="1:79" x14ac:dyDescent="0.25">
      <c r="A445" s="117" t="s">
        <v>16</v>
      </c>
      <c r="B445" s="565">
        <v>2005</v>
      </c>
      <c r="C445" s="115">
        <v>2.82</v>
      </c>
      <c r="D445" s="241">
        <v>326</v>
      </c>
      <c r="E445" s="63">
        <f>D445/C445</f>
        <v>115.60283687943263</v>
      </c>
      <c r="F445" s="7">
        <f t="shared" ref="F445:F453" si="340">G445/C445</f>
        <v>7.4893617021276606</v>
      </c>
      <c r="G445" s="243">
        <v>21.12</v>
      </c>
      <c r="H445" s="244">
        <v>2227</v>
      </c>
      <c r="I445" s="243">
        <v>5</v>
      </c>
      <c r="J445" s="244">
        <v>292</v>
      </c>
      <c r="K445" s="262">
        <v>6120</v>
      </c>
      <c r="L445" s="262">
        <v>5810</v>
      </c>
      <c r="M445" s="328" t="s">
        <v>8</v>
      </c>
      <c r="N445" s="329">
        <f t="shared" si="317"/>
        <v>7.6267123287671232</v>
      </c>
      <c r="O445" s="330">
        <f t="shared" si="318"/>
        <v>20.958904109589042</v>
      </c>
      <c r="P445" s="287">
        <f>K445/C445</f>
        <v>2170.2127659574471</v>
      </c>
      <c r="Q445" s="246">
        <f t="shared" ref="Q445:Q455" si="341">J445/D445</f>
        <v>0.89570552147239269</v>
      </c>
      <c r="R445" s="334">
        <f t="shared" ref="R445:R453" si="342">S445/C445</f>
        <v>62.37943262411347</v>
      </c>
      <c r="S445" s="335">
        <f t="shared" ref="S445:X455" si="343">G445+S394</f>
        <v>175.90999999999997</v>
      </c>
      <c r="T445" s="249">
        <f t="shared" si="343"/>
        <v>17977</v>
      </c>
      <c r="U445" s="335">
        <f t="shared" si="343"/>
        <v>35</v>
      </c>
      <c r="V445" s="249">
        <f t="shared" si="343"/>
        <v>3230</v>
      </c>
      <c r="W445" s="249">
        <f t="shared" si="343"/>
        <v>67700</v>
      </c>
      <c r="X445" s="249">
        <f t="shared" si="327"/>
        <v>64650</v>
      </c>
      <c r="Y445" s="328" t="s">
        <v>8</v>
      </c>
      <c r="Z445" s="251">
        <f t="shared" si="323"/>
        <v>5.5656346749226007</v>
      </c>
      <c r="AA445" s="252">
        <f t="shared" si="324"/>
        <v>20.959752321981423</v>
      </c>
      <c r="AB445" s="195">
        <f t="shared" si="325"/>
        <v>24007.092198581562</v>
      </c>
      <c r="AC445" s="350">
        <f t="shared" ref="AC445:AC455" si="344">V445/D445</f>
        <v>9.9079754601226995</v>
      </c>
      <c r="AY445" s="243">
        <v>21.12</v>
      </c>
      <c r="AZ445" s="244">
        <v>2227</v>
      </c>
      <c r="BA445" s="243">
        <v>5</v>
      </c>
      <c r="BB445" s="244">
        <v>292</v>
      </c>
      <c r="BC445" s="244">
        <v>6100</v>
      </c>
      <c r="BW445" s="6">
        <v>20.64</v>
      </c>
      <c r="BX445" s="5">
        <v>2100</v>
      </c>
      <c r="BY445" s="6">
        <v>4</v>
      </c>
      <c r="BZ445" s="5">
        <v>369</v>
      </c>
      <c r="CA445" s="5">
        <v>7600</v>
      </c>
    </row>
    <row r="446" spans="1:79" x14ac:dyDescent="0.25">
      <c r="A446" s="90" t="s">
        <v>53</v>
      </c>
      <c r="B446" s="560"/>
      <c r="C446" s="27">
        <v>10.6</v>
      </c>
      <c r="D446" s="223">
        <v>1372</v>
      </c>
      <c r="E446" s="16">
        <f t="shared" ref="E446:E455" si="345">D446/C446</f>
        <v>129.43396226415095</v>
      </c>
      <c r="F446" s="17">
        <f t="shared" si="340"/>
        <v>5.1188679245283017</v>
      </c>
      <c r="G446" s="226">
        <v>54.26</v>
      </c>
      <c r="H446" s="227">
        <v>7022</v>
      </c>
      <c r="I446" s="226">
        <v>13</v>
      </c>
      <c r="J446" s="227">
        <v>1237</v>
      </c>
      <c r="K446" s="263">
        <v>26430</v>
      </c>
      <c r="L446" s="263">
        <v>25010</v>
      </c>
      <c r="M446" s="250" t="s">
        <v>8</v>
      </c>
      <c r="N446" s="251">
        <f t="shared" si="317"/>
        <v>5.6766370250606304</v>
      </c>
      <c r="O446" s="252">
        <f t="shared" si="318"/>
        <v>21.366208569118836</v>
      </c>
      <c r="P446" s="245">
        <f t="shared" ref="P446:P455" si="346">K446/C446</f>
        <v>2493.3962264150946</v>
      </c>
      <c r="Q446" s="246">
        <f t="shared" si="341"/>
        <v>0.90160349854227406</v>
      </c>
      <c r="R446" s="225">
        <f t="shared" si="342"/>
        <v>36.307547169811315</v>
      </c>
      <c r="S446" s="247">
        <f t="shared" si="343"/>
        <v>384.85999999999996</v>
      </c>
      <c r="T446" s="248">
        <f t="shared" si="343"/>
        <v>49802</v>
      </c>
      <c r="U446" s="247">
        <f t="shared" si="343"/>
        <v>101</v>
      </c>
      <c r="V446" s="248">
        <f t="shared" si="343"/>
        <v>9039</v>
      </c>
      <c r="W446" s="248">
        <f t="shared" si="343"/>
        <v>194540</v>
      </c>
      <c r="X446" s="249">
        <f t="shared" si="327"/>
        <v>185590</v>
      </c>
      <c r="Y446" s="250" t="s">
        <v>8</v>
      </c>
      <c r="Z446" s="251">
        <f t="shared" si="323"/>
        <v>5.5096802743666338</v>
      </c>
      <c r="AA446" s="252">
        <f t="shared" si="324"/>
        <v>21.522292288970018</v>
      </c>
      <c r="AB446" s="195">
        <f t="shared" si="325"/>
        <v>18352.830188679247</v>
      </c>
      <c r="AC446" s="350">
        <f t="shared" si="344"/>
        <v>6.5881924198250728</v>
      </c>
      <c r="AY446" s="226">
        <v>54.26</v>
      </c>
      <c r="AZ446" s="227">
        <v>7022</v>
      </c>
      <c r="BA446" s="226">
        <v>13</v>
      </c>
      <c r="BB446" s="227">
        <v>1237</v>
      </c>
      <c r="BC446" s="227">
        <v>26360</v>
      </c>
      <c r="BW446" s="18">
        <v>44.08</v>
      </c>
      <c r="BX446" s="19">
        <v>5716</v>
      </c>
      <c r="BY446" s="18">
        <v>11</v>
      </c>
      <c r="BZ446" s="19">
        <v>1040</v>
      </c>
      <c r="CA446" s="19">
        <v>22140</v>
      </c>
    </row>
    <row r="447" spans="1:79" x14ac:dyDescent="0.25">
      <c r="A447" s="90" t="s">
        <v>54</v>
      </c>
      <c r="B447" s="560"/>
      <c r="C447" s="27">
        <v>3.49</v>
      </c>
      <c r="D447" s="223">
        <v>453</v>
      </c>
      <c r="E447" s="16">
        <f t="shared" si="345"/>
        <v>129.79942693409743</v>
      </c>
      <c r="F447" s="17">
        <f t="shared" si="340"/>
        <v>4.7650429799426925</v>
      </c>
      <c r="G447" s="226">
        <v>16.63</v>
      </c>
      <c r="H447" s="227">
        <v>1848</v>
      </c>
      <c r="I447" s="226">
        <v>4</v>
      </c>
      <c r="J447" s="227">
        <v>360</v>
      </c>
      <c r="K447" s="263">
        <v>7740</v>
      </c>
      <c r="L447" s="263">
        <v>7350</v>
      </c>
      <c r="M447" s="250" t="s">
        <v>8</v>
      </c>
      <c r="N447" s="251">
        <f t="shared" si="317"/>
        <v>5.1333333333333337</v>
      </c>
      <c r="O447" s="252">
        <f t="shared" si="318"/>
        <v>21.5</v>
      </c>
      <c r="P447" s="245">
        <f t="shared" si="346"/>
        <v>2217.7650429799423</v>
      </c>
      <c r="Q447" s="246">
        <f t="shared" si="341"/>
        <v>0.79470198675496684</v>
      </c>
      <c r="R447" s="225">
        <f t="shared" si="342"/>
        <v>43.670487106017191</v>
      </c>
      <c r="S447" s="247">
        <f t="shared" si="343"/>
        <v>152.41</v>
      </c>
      <c r="T447" s="248">
        <f t="shared" si="343"/>
        <v>16263</v>
      </c>
      <c r="U447" s="247">
        <f t="shared" si="343"/>
        <v>41</v>
      </c>
      <c r="V447" s="248">
        <f t="shared" si="343"/>
        <v>3369</v>
      </c>
      <c r="W447" s="248">
        <f t="shared" si="343"/>
        <v>70510</v>
      </c>
      <c r="X447" s="249">
        <f t="shared" si="343"/>
        <v>67370</v>
      </c>
      <c r="Y447" s="250" t="s">
        <v>8</v>
      </c>
      <c r="Z447" s="251">
        <f t="shared" si="323"/>
        <v>4.8272484416740875</v>
      </c>
      <c r="AA447" s="252">
        <f t="shared" si="324"/>
        <v>20.929059067972691</v>
      </c>
      <c r="AB447" s="195">
        <f t="shared" si="325"/>
        <v>20203.438395415473</v>
      </c>
      <c r="AC447" s="350">
        <f t="shared" si="344"/>
        <v>7.4370860927152318</v>
      </c>
      <c r="AY447" s="226">
        <v>16.63</v>
      </c>
      <c r="AZ447" s="227">
        <v>1848</v>
      </c>
      <c r="BA447" s="226">
        <v>4</v>
      </c>
      <c r="BB447" s="227">
        <v>360</v>
      </c>
      <c r="BC447" s="227">
        <v>7720</v>
      </c>
      <c r="BW447" s="18">
        <v>17.52</v>
      </c>
      <c r="BX447" s="19">
        <v>1860</v>
      </c>
      <c r="BY447" s="18">
        <v>4</v>
      </c>
      <c r="BZ447" s="19">
        <v>309</v>
      </c>
      <c r="CA447" s="19">
        <v>6360</v>
      </c>
    </row>
    <row r="448" spans="1:79" x14ac:dyDescent="0.25">
      <c r="A448" s="90" t="s">
        <v>17</v>
      </c>
      <c r="B448" s="560"/>
      <c r="C448" s="27">
        <v>8.1199999999999992</v>
      </c>
      <c r="D448" s="223">
        <v>806</v>
      </c>
      <c r="E448" s="16">
        <f t="shared" si="345"/>
        <v>99.261083743842377</v>
      </c>
      <c r="F448" s="17">
        <f t="shared" si="340"/>
        <v>5.4692118226600988</v>
      </c>
      <c r="G448" s="226">
        <v>44.41</v>
      </c>
      <c r="H448" s="227">
        <v>4348</v>
      </c>
      <c r="I448" s="226">
        <v>9</v>
      </c>
      <c r="J448" s="227">
        <v>685</v>
      </c>
      <c r="K448" s="263">
        <v>14600</v>
      </c>
      <c r="L448" s="263">
        <v>13930</v>
      </c>
      <c r="M448" s="250" t="s">
        <v>8</v>
      </c>
      <c r="N448" s="251">
        <f t="shared" si="317"/>
        <v>6.3474452554744527</v>
      </c>
      <c r="O448" s="252">
        <f t="shared" si="318"/>
        <v>21.313868613138688</v>
      </c>
      <c r="P448" s="245">
        <f t="shared" si="346"/>
        <v>1798.0295566502464</v>
      </c>
      <c r="Q448" s="246">
        <f t="shared" si="341"/>
        <v>0.84987593052109178</v>
      </c>
      <c r="R448" s="225">
        <f t="shared" si="342"/>
        <v>40.161330049261089</v>
      </c>
      <c r="S448" s="247">
        <f t="shared" si="343"/>
        <v>326.11</v>
      </c>
      <c r="T448" s="248">
        <f t="shared" si="343"/>
        <v>31708</v>
      </c>
      <c r="U448" s="247">
        <f t="shared" si="343"/>
        <v>74</v>
      </c>
      <c r="V448" s="248">
        <f t="shared" si="343"/>
        <v>6119</v>
      </c>
      <c r="W448" s="248">
        <f t="shared" si="343"/>
        <v>133300</v>
      </c>
      <c r="X448" s="249">
        <f t="shared" si="343"/>
        <v>127300</v>
      </c>
      <c r="Y448" s="250" t="s">
        <v>8</v>
      </c>
      <c r="Z448" s="251">
        <f t="shared" si="323"/>
        <v>5.1818924660892307</v>
      </c>
      <c r="AA448" s="252">
        <f t="shared" si="324"/>
        <v>21.784605327667919</v>
      </c>
      <c r="AB448" s="195">
        <f t="shared" si="325"/>
        <v>16416.256157635471</v>
      </c>
      <c r="AC448" s="350">
        <f t="shared" si="344"/>
        <v>7.5918114143920592</v>
      </c>
      <c r="AY448" s="226">
        <v>44.41</v>
      </c>
      <c r="AZ448" s="227">
        <v>4348</v>
      </c>
      <c r="BA448" s="226">
        <v>9</v>
      </c>
      <c r="BB448" s="227">
        <v>685</v>
      </c>
      <c r="BC448" s="227">
        <v>14560</v>
      </c>
      <c r="BW448" s="18">
        <v>37.56</v>
      </c>
      <c r="BX448" s="19">
        <v>3648</v>
      </c>
      <c r="BY448" s="18">
        <v>9</v>
      </c>
      <c r="BZ448" s="19">
        <v>659</v>
      </c>
      <c r="CA448" s="19">
        <v>14400</v>
      </c>
    </row>
    <row r="449" spans="1:79" x14ac:dyDescent="0.25">
      <c r="A449" s="90" t="s">
        <v>55</v>
      </c>
      <c r="B449" s="560"/>
      <c r="C449" s="27">
        <v>4.76</v>
      </c>
      <c r="D449" s="223">
        <v>513</v>
      </c>
      <c r="E449" s="16">
        <f t="shared" si="345"/>
        <v>107.77310924369749</v>
      </c>
      <c r="F449" s="17">
        <f t="shared" si="340"/>
        <v>4</v>
      </c>
      <c r="G449" s="226">
        <v>19.04</v>
      </c>
      <c r="H449" s="227">
        <v>2052</v>
      </c>
      <c r="I449" s="226">
        <v>4</v>
      </c>
      <c r="J449" s="227">
        <v>422</v>
      </c>
      <c r="K449" s="263">
        <v>9040</v>
      </c>
      <c r="L449" s="263">
        <v>8590</v>
      </c>
      <c r="M449" s="250" t="s">
        <v>8</v>
      </c>
      <c r="N449" s="251">
        <f t="shared" si="317"/>
        <v>4.8625592417061609</v>
      </c>
      <c r="O449" s="252">
        <f t="shared" si="318"/>
        <v>21.421800947867297</v>
      </c>
      <c r="P449" s="245">
        <f t="shared" si="346"/>
        <v>1899.1596638655462</v>
      </c>
      <c r="Q449" s="246">
        <f t="shared" si="341"/>
        <v>0.82261208576998046</v>
      </c>
      <c r="R449" s="225">
        <f t="shared" si="342"/>
        <v>35</v>
      </c>
      <c r="S449" s="247">
        <f t="shared" si="343"/>
        <v>166.6</v>
      </c>
      <c r="T449" s="248">
        <f t="shared" si="343"/>
        <v>17955</v>
      </c>
      <c r="U449" s="247">
        <f t="shared" si="343"/>
        <v>41</v>
      </c>
      <c r="V449" s="248">
        <f t="shared" si="343"/>
        <v>3724</v>
      </c>
      <c r="W449" s="248">
        <f t="shared" si="343"/>
        <v>78110</v>
      </c>
      <c r="X449" s="249">
        <f t="shared" si="343"/>
        <v>74600</v>
      </c>
      <c r="Y449" s="250" t="s">
        <v>8</v>
      </c>
      <c r="Z449" s="251">
        <f t="shared" si="323"/>
        <v>4.8214285714285712</v>
      </c>
      <c r="AA449" s="252">
        <f t="shared" si="324"/>
        <v>20.974758324382385</v>
      </c>
      <c r="AB449" s="195">
        <f t="shared" si="325"/>
        <v>16409.663865546219</v>
      </c>
      <c r="AC449" s="350">
        <f t="shared" si="344"/>
        <v>7.2592592592592595</v>
      </c>
      <c r="AY449" s="226">
        <v>19.04</v>
      </c>
      <c r="AZ449" s="227">
        <v>2052</v>
      </c>
      <c r="BA449" s="226">
        <v>4</v>
      </c>
      <c r="BB449" s="227">
        <v>422</v>
      </c>
      <c r="BC449" s="227">
        <v>9020</v>
      </c>
      <c r="BW449" s="18">
        <v>19.04</v>
      </c>
      <c r="BX449" s="19">
        <v>2052</v>
      </c>
      <c r="BY449" s="18">
        <v>4</v>
      </c>
      <c r="BZ449" s="19">
        <v>346</v>
      </c>
      <c r="CA449" s="19">
        <v>7070</v>
      </c>
    </row>
    <row r="450" spans="1:79" x14ac:dyDescent="0.25">
      <c r="A450" s="90" t="s">
        <v>56</v>
      </c>
      <c r="B450" s="560"/>
      <c r="C450" s="27">
        <v>0.86</v>
      </c>
      <c r="D450" s="223">
        <v>110</v>
      </c>
      <c r="E450" s="16">
        <f t="shared" si="345"/>
        <v>127.90697674418605</v>
      </c>
      <c r="F450" s="17">
        <f t="shared" si="340"/>
        <v>4</v>
      </c>
      <c r="G450" s="226">
        <v>3.44</v>
      </c>
      <c r="H450" s="227">
        <v>440</v>
      </c>
      <c r="I450" s="226">
        <v>4</v>
      </c>
      <c r="J450" s="227">
        <v>72</v>
      </c>
      <c r="K450" s="263">
        <v>1580</v>
      </c>
      <c r="L450" s="263">
        <v>1500</v>
      </c>
      <c r="M450" s="250" t="s">
        <v>8</v>
      </c>
      <c r="N450" s="251">
        <f t="shared" si="317"/>
        <v>6.1111111111111107</v>
      </c>
      <c r="O450" s="252">
        <f t="shared" si="318"/>
        <v>21.944444444444443</v>
      </c>
      <c r="P450" s="245">
        <f t="shared" si="346"/>
        <v>1837.2093023255813</v>
      </c>
      <c r="Q450" s="246">
        <f t="shared" si="341"/>
        <v>0.65454545454545454</v>
      </c>
      <c r="R450" s="225">
        <f t="shared" si="342"/>
        <v>36.000000000000007</v>
      </c>
      <c r="S450" s="247">
        <f t="shared" si="343"/>
        <v>30.960000000000004</v>
      </c>
      <c r="T450" s="248">
        <f t="shared" si="343"/>
        <v>3960</v>
      </c>
      <c r="U450" s="247">
        <f t="shared" si="343"/>
        <v>36</v>
      </c>
      <c r="V450" s="248">
        <f t="shared" si="343"/>
        <v>553</v>
      </c>
      <c r="W450" s="248">
        <f t="shared" si="343"/>
        <v>12360</v>
      </c>
      <c r="X450" s="249">
        <f t="shared" si="343"/>
        <v>11830</v>
      </c>
      <c r="Y450" s="250" t="s">
        <v>8</v>
      </c>
      <c r="Z450" s="251">
        <f t="shared" si="323"/>
        <v>7.1609403254972879</v>
      </c>
      <c r="AA450" s="252">
        <f t="shared" si="324"/>
        <v>22.350813743218808</v>
      </c>
      <c r="AB450" s="195">
        <f t="shared" si="325"/>
        <v>14372.093023255815</v>
      </c>
      <c r="AC450" s="350">
        <f t="shared" si="344"/>
        <v>5.0272727272727273</v>
      </c>
      <c r="AY450" s="226">
        <v>3.44</v>
      </c>
      <c r="AZ450" s="227">
        <v>440</v>
      </c>
      <c r="BA450" s="226">
        <v>4</v>
      </c>
      <c r="BB450" s="227">
        <v>72</v>
      </c>
      <c r="BC450" s="227">
        <v>1580</v>
      </c>
      <c r="BW450" s="18">
        <v>4.3</v>
      </c>
      <c r="BX450" s="19">
        <v>550</v>
      </c>
      <c r="BY450" s="18">
        <v>5</v>
      </c>
      <c r="BZ450" s="19">
        <v>100</v>
      </c>
      <c r="CA450" s="19">
        <v>2240</v>
      </c>
    </row>
    <row r="451" spans="1:79" x14ac:dyDescent="0.25">
      <c r="A451" s="90" t="s">
        <v>20</v>
      </c>
      <c r="B451" s="560"/>
      <c r="C451" s="27">
        <v>8.61</v>
      </c>
      <c r="D451" s="223">
        <v>1053</v>
      </c>
      <c r="E451" s="16">
        <f t="shared" si="345"/>
        <v>122.29965156794425</v>
      </c>
      <c r="F451" s="17">
        <f t="shared" si="340"/>
        <v>5.51219512195122</v>
      </c>
      <c r="G451" s="226">
        <v>47.46</v>
      </c>
      <c r="H451" s="227">
        <v>5583</v>
      </c>
      <c r="I451" s="226">
        <v>10</v>
      </c>
      <c r="J451" s="227">
        <v>1215</v>
      </c>
      <c r="K451" s="263">
        <v>25160</v>
      </c>
      <c r="L451" s="263">
        <v>23900</v>
      </c>
      <c r="M451" s="250" t="s">
        <v>8</v>
      </c>
      <c r="N451" s="251">
        <f t="shared" si="317"/>
        <v>4.5950617283950619</v>
      </c>
      <c r="O451" s="252">
        <f t="shared" si="318"/>
        <v>20.707818930041153</v>
      </c>
      <c r="P451" s="245">
        <f t="shared" si="346"/>
        <v>2922.1835075493614</v>
      </c>
      <c r="Q451" s="246">
        <f t="shared" si="341"/>
        <v>1.1538461538461537</v>
      </c>
      <c r="R451" s="225">
        <f t="shared" si="342"/>
        <v>40.634146341463421</v>
      </c>
      <c r="S451" s="247">
        <f t="shared" si="343"/>
        <v>349.86</v>
      </c>
      <c r="T451" s="248">
        <f t="shared" si="343"/>
        <v>40353</v>
      </c>
      <c r="U451" s="247">
        <f t="shared" si="343"/>
        <v>70</v>
      </c>
      <c r="V451" s="248">
        <f t="shared" si="343"/>
        <v>8523</v>
      </c>
      <c r="W451" s="248">
        <f t="shared" si="343"/>
        <v>176110</v>
      </c>
      <c r="X451" s="249">
        <f t="shared" si="343"/>
        <v>168150</v>
      </c>
      <c r="Y451" s="250" t="s">
        <v>8</v>
      </c>
      <c r="Z451" s="251">
        <f t="shared" si="323"/>
        <v>4.7346004927842307</v>
      </c>
      <c r="AA451" s="252">
        <f t="shared" si="324"/>
        <v>20.662912120145489</v>
      </c>
      <c r="AB451" s="195">
        <f t="shared" si="325"/>
        <v>20454.123112659698</v>
      </c>
      <c r="AC451" s="350">
        <f t="shared" si="344"/>
        <v>8.0940170940170937</v>
      </c>
      <c r="AY451" s="226">
        <v>47.46</v>
      </c>
      <c r="AZ451" s="227">
        <v>5583</v>
      </c>
      <c r="BA451" s="226">
        <v>10</v>
      </c>
      <c r="BB451" s="227">
        <v>1215</v>
      </c>
      <c r="BC451" s="227">
        <v>25100</v>
      </c>
      <c r="BW451" s="18">
        <v>50.4</v>
      </c>
      <c r="BX451" s="19">
        <v>5800</v>
      </c>
      <c r="BY451" s="18">
        <v>11</v>
      </c>
      <c r="BZ451" s="19">
        <v>1359</v>
      </c>
      <c r="CA451" s="19">
        <v>28370</v>
      </c>
    </row>
    <row r="452" spans="1:79" x14ac:dyDescent="0.25">
      <c r="A452" s="90" t="s">
        <v>19</v>
      </c>
      <c r="B452" s="560"/>
      <c r="C452" s="27">
        <v>8.6999999999999993</v>
      </c>
      <c r="D452" s="223">
        <v>1106</v>
      </c>
      <c r="E452" s="16">
        <f t="shared" si="345"/>
        <v>127.1264367816092</v>
      </c>
      <c r="F452" s="17">
        <f t="shared" si="340"/>
        <v>5.7344827586206906</v>
      </c>
      <c r="G452" s="238">
        <v>49.89</v>
      </c>
      <c r="H452" s="239">
        <v>6082</v>
      </c>
      <c r="I452" s="238">
        <v>11</v>
      </c>
      <c r="J452" s="239">
        <v>896</v>
      </c>
      <c r="K452" s="263">
        <v>18530</v>
      </c>
      <c r="L452" s="263">
        <v>17600</v>
      </c>
      <c r="M452" s="250" t="s">
        <v>8</v>
      </c>
      <c r="N452" s="251">
        <f t="shared" si="317"/>
        <v>6.7879464285714288</v>
      </c>
      <c r="O452" s="252">
        <f t="shared" si="318"/>
        <v>20.680803571428573</v>
      </c>
      <c r="P452" s="245">
        <f t="shared" si="346"/>
        <v>2129.8850574712646</v>
      </c>
      <c r="Q452" s="246">
        <f t="shared" si="341"/>
        <v>0.810126582278481</v>
      </c>
      <c r="R452" s="225">
        <f t="shared" si="342"/>
        <v>43.07931034482759</v>
      </c>
      <c r="S452" s="247">
        <f t="shared" si="343"/>
        <v>374.79</v>
      </c>
      <c r="T452" s="248">
        <f t="shared" si="343"/>
        <v>44782</v>
      </c>
      <c r="U452" s="247">
        <f t="shared" si="343"/>
        <v>77</v>
      </c>
      <c r="V452" s="248">
        <f t="shared" si="343"/>
        <v>7212</v>
      </c>
      <c r="W452" s="248">
        <f t="shared" si="343"/>
        <v>148900</v>
      </c>
      <c r="X452" s="249">
        <f t="shared" si="343"/>
        <v>142160</v>
      </c>
      <c r="Y452" s="250" t="s">
        <v>8</v>
      </c>
      <c r="Z452" s="251">
        <f t="shared" si="323"/>
        <v>6.2093732667775932</v>
      </c>
      <c r="AA452" s="252">
        <f t="shared" si="324"/>
        <v>20.64614531336661</v>
      </c>
      <c r="AB452" s="195">
        <f t="shared" si="325"/>
        <v>17114.942528735635</v>
      </c>
      <c r="AC452" s="350">
        <f t="shared" si="344"/>
        <v>6.5207956600361667</v>
      </c>
      <c r="AY452" s="238">
        <v>49.89</v>
      </c>
      <c r="AZ452" s="239">
        <v>6082</v>
      </c>
      <c r="BA452" s="238">
        <v>11</v>
      </c>
      <c r="BB452" s="239">
        <v>896</v>
      </c>
      <c r="BC452" s="239">
        <v>18480</v>
      </c>
      <c r="BW452" s="58">
        <v>51.65</v>
      </c>
      <c r="BX452" s="59">
        <v>6152</v>
      </c>
      <c r="BY452" s="58">
        <v>12</v>
      </c>
      <c r="BZ452" s="59">
        <v>1292</v>
      </c>
      <c r="CA452" s="59">
        <v>26190</v>
      </c>
    </row>
    <row r="453" spans="1:79" x14ac:dyDescent="0.25">
      <c r="A453" s="94" t="s">
        <v>21</v>
      </c>
      <c r="B453" s="566"/>
      <c r="C453" s="29">
        <v>0.64</v>
      </c>
      <c r="D453" s="235">
        <v>59</v>
      </c>
      <c r="E453" s="32">
        <f t="shared" si="345"/>
        <v>92.1875</v>
      </c>
      <c r="F453" s="7">
        <f t="shared" si="340"/>
        <v>5.890625</v>
      </c>
      <c r="G453" s="243">
        <v>3.77</v>
      </c>
      <c r="H453" s="244">
        <v>412</v>
      </c>
      <c r="I453" s="243">
        <v>5</v>
      </c>
      <c r="J453" s="244">
        <v>88</v>
      </c>
      <c r="K453" s="262">
        <v>1840</v>
      </c>
      <c r="L453" s="262">
        <v>1750</v>
      </c>
      <c r="M453" s="331" t="s">
        <v>8</v>
      </c>
      <c r="N453" s="325">
        <f t="shared" si="317"/>
        <v>4.6818181818181817</v>
      </c>
      <c r="O453" s="326">
        <f t="shared" si="318"/>
        <v>20.90909090909091</v>
      </c>
      <c r="P453" s="253">
        <f t="shared" si="346"/>
        <v>2875</v>
      </c>
      <c r="Q453" s="246">
        <f t="shared" si="341"/>
        <v>1.4915254237288136</v>
      </c>
      <c r="R453" s="242">
        <f t="shared" si="342"/>
        <v>45.78125</v>
      </c>
      <c r="S453" s="254">
        <f t="shared" si="343"/>
        <v>29.3</v>
      </c>
      <c r="T453" s="255">
        <f t="shared" si="343"/>
        <v>3425</v>
      </c>
      <c r="U453" s="254">
        <f t="shared" si="343"/>
        <v>38</v>
      </c>
      <c r="V453" s="255">
        <f t="shared" si="343"/>
        <v>507</v>
      </c>
      <c r="W453" s="255">
        <f t="shared" si="343"/>
        <v>10660</v>
      </c>
      <c r="X453" s="249">
        <f t="shared" si="343"/>
        <v>10180</v>
      </c>
      <c r="Y453" s="256" t="s">
        <v>8</v>
      </c>
      <c r="Z453" s="251">
        <f t="shared" si="323"/>
        <v>6.7554240631163704</v>
      </c>
      <c r="AA453" s="252">
        <f t="shared" si="324"/>
        <v>21.025641025641026</v>
      </c>
      <c r="AB453" s="195">
        <f t="shared" si="325"/>
        <v>16656.25</v>
      </c>
      <c r="AC453" s="350">
        <f t="shared" si="344"/>
        <v>8.5932203389830502</v>
      </c>
      <c r="AY453" s="243">
        <v>3.77</v>
      </c>
      <c r="AZ453" s="244">
        <v>412</v>
      </c>
      <c r="BA453" s="243">
        <v>5</v>
      </c>
      <c r="BB453" s="244">
        <v>88</v>
      </c>
      <c r="BC453" s="244">
        <v>1840</v>
      </c>
      <c r="BW453" s="6">
        <v>4.1500000000000004</v>
      </c>
      <c r="BX453" s="5">
        <v>490</v>
      </c>
      <c r="BY453" s="6">
        <v>5</v>
      </c>
      <c r="BZ453" s="5">
        <v>82</v>
      </c>
      <c r="CA453" s="5">
        <v>1780</v>
      </c>
    </row>
    <row r="454" spans="1:79" ht="15.75" thickBot="1" x14ac:dyDescent="0.3">
      <c r="A454" s="122" t="s">
        <v>24</v>
      </c>
      <c r="B454" s="123"/>
      <c r="C454" s="98">
        <f t="shared" ref="C454:D454" si="347">SUM(C445:C453)</f>
        <v>48.599999999999994</v>
      </c>
      <c r="D454" s="99">
        <f t="shared" si="347"/>
        <v>5798</v>
      </c>
      <c r="E454" s="50">
        <f t="shared" si="345"/>
        <v>119.30041152263375</v>
      </c>
      <c r="F454" s="51"/>
      <c r="G454" s="453">
        <f t="shared" ref="G454:L454" si="348">SUM(G445:G453)</f>
        <v>260.02</v>
      </c>
      <c r="H454" s="454">
        <f t="shared" si="348"/>
        <v>30014</v>
      </c>
      <c r="I454" s="453">
        <f t="shared" si="348"/>
        <v>65</v>
      </c>
      <c r="J454" s="454">
        <f t="shared" si="348"/>
        <v>5267</v>
      </c>
      <c r="K454" s="454">
        <f t="shared" si="348"/>
        <v>111040</v>
      </c>
      <c r="L454" s="454">
        <f t="shared" si="348"/>
        <v>105440</v>
      </c>
      <c r="M454" s="457" t="s">
        <v>8</v>
      </c>
      <c r="N454" s="458">
        <f t="shared" si="317"/>
        <v>5.6985000949307008</v>
      </c>
      <c r="O454" s="459">
        <f t="shared" si="318"/>
        <v>21.082209986709703</v>
      </c>
      <c r="P454" s="460">
        <f t="shared" si="346"/>
        <v>2284.7736625514408</v>
      </c>
      <c r="Q454" s="461">
        <f t="shared" si="341"/>
        <v>0.90841669541221115</v>
      </c>
      <c r="R454" s="456"/>
      <c r="S454" s="453">
        <f t="shared" ref="S454:W454" si="349">SUM(S445:S453)</f>
        <v>1990.8</v>
      </c>
      <c r="T454" s="454">
        <f t="shared" si="349"/>
        <v>226225</v>
      </c>
      <c r="U454" s="453">
        <f t="shared" si="349"/>
        <v>513</v>
      </c>
      <c r="V454" s="454">
        <f t="shared" si="349"/>
        <v>42276</v>
      </c>
      <c r="W454" s="454">
        <f t="shared" si="349"/>
        <v>892190</v>
      </c>
      <c r="X454" s="249">
        <f t="shared" si="343"/>
        <v>851830</v>
      </c>
      <c r="Y454" s="457" t="s">
        <v>8</v>
      </c>
      <c r="Z454" s="458">
        <f t="shared" si="323"/>
        <v>5.3511448576024225</v>
      </c>
      <c r="AA454" s="459">
        <f t="shared" si="324"/>
        <v>21.103936039360395</v>
      </c>
      <c r="AB454" s="462">
        <f t="shared" si="325"/>
        <v>18357.818930041154</v>
      </c>
      <c r="AC454" s="463">
        <f t="shared" si="344"/>
        <v>7.2914798206278029</v>
      </c>
      <c r="AY454" s="453">
        <f t="shared" ref="AY454:BC454" si="350">SUM(AY445:AY453)</f>
        <v>260.02</v>
      </c>
      <c r="AZ454" s="454">
        <f t="shared" si="350"/>
        <v>30014</v>
      </c>
      <c r="BA454" s="453">
        <f t="shared" si="350"/>
        <v>65</v>
      </c>
      <c r="BB454" s="454">
        <f t="shared" si="350"/>
        <v>5267</v>
      </c>
      <c r="BC454" s="454">
        <f t="shared" si="350"/>
        <v>110760</v>
      </c>
      <c r="BW454" s="98">
        <f t="shared" ref="BW454:CA454" si="351">SUM(BW445:BW453)</f>
        <v>249.34000000000003</v>
      </c>
      <c r="BX454" s="99">
        <f t="shared" si="351"/>
        <v>28368</v>
      </c>
      <c r="BY454" s="98">
        <f t="shared" si="351"/>
        <v>65</v>
      </c>
      <c r="BZ454" s="99">
        <f t="shared" si="351"/>
        <v>5556</v>
      </c>
      <c r="CA454" s="99">
        <f t="shared" si="351"/>
        <v>116150</v>
      </c>
    </row>
    <row r="455" spans="1:79" ht="15.75" thickBot="1" x14ac:dyDescent="0.3">
      <c r="A455" s="93" t="s">
        <v>25</v>
      </c>
      <c r="B455" s="52"/>
      <c r="C455" s="40">
        <f t="shared" ref="C455:D455" si="352">C432+C444+C454</f>
        <v>496.85</v>
      </c>
      <c r="D455" s="41">
        <f t="shared" si="352"/>
        <v>62479</v>
      </c>
      <c r="E455" s="10">
        <f t="shared" si="345"/>
        <v>125.75022642648686</v>
      </c>
      <c r="F455" s="4"/>
      <c r="G455" s="40">
        <f t="shared" ref="G455:L455" si="353">G432+G444+G454</f>
        <v>2209.1499999999996</v>
      </c>
      <c r="H455" s="41">
        <f t="shared" si="353"/>
        <v>276057</v>
      </c>
      <c r="I455" s="40">
        <f t="shared" si="353"/>
        <v>559</v>
      </c>
      <c r="J455" s="41">
        <f t="shared" si="353"/>
        <v>46213</v>
      </c>
      <c r="K455" s="41">
        <f t="shared" si="353"/>
        <v>1082190</v>
      </c>
      <c r="L455" s="41">
        <f t="shared" si="353"/>
        <v>1027720</v>
      </c>
      <c r="M455" s="83" t="s">
        <v>8</v>
      </c>
      <c r="N455" s="12">
        <f t="shared" si="317"/>
        <v>5.9735788630904727</v>
      </c>
      <c r="O455" s="13">
        <f t="shared" si="318"/>
        <v>23.417436652024321</v>
      </c>
      <c r="P455" s="26">
        <f t="shared" si="346"/>
        <v>2178.1020428700813</v>
      </c>
      <c r="Q455" s="114">
        <f t="shared" si="341"/>
        <v>0.73965652459226305</v>
      </c>
      <c r="R455" s="4"/>
      <c r="S455" s="40">
        <f t="shared" ref="S455:W455" si="354">S432+S444+S454</f>
        <v>17970.14</v>
      </c>
      <c r="T455" s="41">
        <f t="shared" si="354"/>
        <v>2244522</v>
      </c>
      <c r="U455" s="40">
        <f t="shared" si="354"/>
        <v>4608</v>
      </c>
      <c r="V455" s="41">
        <f t="shared" si="354"/>
        <v>383810</v>
      </c>
      <c r="W455" s="41">
        <f t="shared" si="354"/>
        <v>9020310</v>
      </c>
      <c r="X455" s="72">
        <f t="shared" si="343"/>
        <v>8611300</v>
      </c>
      <c r="Y455" s="83" t="s">
        <v>8</v>
      </c>
      <c r="Z455" s="12">
        <f t="shared" si="323"/>
        <v>5.8480029181105238</v>
      </c>
      <c r="AA455" s="13">
        <f t="shared" si="324"/>
        <v>23.502019228263986</v>
      </c>
      <c r="AB455" s="104">
        <f t="shared" si="325"/>
        <v>18154.996477810204</v>
      </c>
      <c r="AC455" s="109">
        <f t="shared" si="344"/>
        <v>6.1430240560828437</v>
      </c>
      <c r="AY455" s="40">
        <f t="shared" ref="AY455:BC455" si="355">AY432+AY444+AY454</f>
        <v>2209.1499999999996</v>
      </c>
      <c r="AZ455" s="41">
        <f t="shared" si="355"/>
        <v>276057</v>
      </c>
      <c r="BA455" s="40">
        <f t="shared" si="355"/>
        <v>559</v>
      </c>
      <c r="BB455" s="41">
        <f t="shared" si="355"/>
        <v>46213</v>
      </c>
      <c r="BC455" s="41">
        <f t="shared" si="355"/>
        <v>1079510</v>
      </c>
      <c r="BW455" s="40">
        <f t="shared" ref="BW455:CA455" si="356">BW432+BW444+BW454</f>
        <v>2244.75</v>
      </c>
      <c r="BX455" s="41">
        <f t="shared" si="356"/>
        <v>280655</v>
      </c>
      <c r="BY455" s="40">
        <f t="shared" si="356"/>
        <v>571</v>
      </c>
      <c r="BZ455" s="41">
        <f t="shared" si="356"/>
        <v>50449</v>
      </c>
      <c r="CA455" s="41">
        <f t="shared" si="356"/>
        <v>1200050</v>
      </c>
    </row>
    <row r="460" spans="1:79" ht="18.75" x14ac:dyDescent="0.3">
      <c r="A460" s="567" t="s">
        <v>58</v>
      </c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</row>
    <row r="461" spans="1:79" ht="15.75" x14ac:dyDescent="0.25">
      <c r="A461" s="568" t="s">
        <v>62</v>
      </c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68"/>
      <c r="P461" s="568"/>
      <c r="Q461" s="568"/>
      <c r="R461" s="568"/>
      <c r="S461" s="568"/>
      <c r="T461" s="568"/>
      <c r="U461" s="568"/>
      <c r="V461" s="568"/>
      <c r="W461" s="568"/>
      <c r="X461" s="568"/>
      <c r="Y461" s="568"/>
      <c r="Z461" s="568"/>
      <c r="AA461" s="568"/>
      <c r="AB461" s="568"/>
      <c r="AC461" s="568"/>
    </row>
    <row r="462" spans="1:79" ht="15.75" x14ac:dyDescent="0.25">
      <c r="A462" s="568" t="s">
        <v>126</v>
      </c>
      <c r="B462" s="568"/>
      <c r="C462" s="568"/>
      <c r="D462" s="568"/>
      <c r="E462" s="568"/>
      <c r="F462" s="568"/>
      <c r="G462" s="568"/>
      <c r="H462" s="568"/>
      <c r="I462" s="568"/>
      <c r="J462" s="568"/>
      <c r="K462" s="568"/>
      <c r="L462" s="568"/>
      <c r="M462" s="568"/>
      <c r="N462" s="568"/>
      <c r="O462" s="568"/>
      <c r="P462" s="568"/>
      <c r="Q462" s="568"/>
      <c r="R462" s="568"/>
      <c r="S462" s="568"/>
      <c r="T462" s="568"/>
      <c r="U462" s="568"/>
      <c r="V462" s="568"/>
      <c r="W462" s="568"/>
      <c r="X462" s="568"/>
      <c r="Y462" s="568"/>
      <c r="Z462" s="568"/>
      <c r="AA462" s="568"/>
      <c r="AB462" s="568"/>
      <c r="AC462" s="568"/>
    </row>
    <row r="463" spans="1:79" ht="19.5" thickBot="1" x14ac:dyDescent="0.35"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11">
        <v>4</v>
      </c>
      <c r="AC463" s="4"/>
    </row>
    <row r="464" spans="1:79" ht="15" customHeight="1" x14ac:dyDescent="0.25">
      <c r="A464" s="569" t="s">
        <v>3</v>
      </c>
      <c r="B464" s="571" t="s">
        <v>2</v>
      </c>
      <c r="C464" s="573" t="s">
        <v>59</v>
      </c>
      <c r="D464" s="573" t="s">
        <v>60</v>
      </c>
      <c r="E464" s="573" t="s">
        <v>23</v>
      </c>
      <c r="F464" s="576" t="s">
        <v>9</v>
      </c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8"/>
      <c r="R464" s="576" t="s">
        <v>10</v>
      </c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9"/>
    </row>
    <row r="465" spans="1:61" ht="51.75" thickBot="1" x14ac:dyDescent="0.3">
      <c r="A465" s="570"/>
      <c r="B465" s="572"/>
      <c r="C465" s="574"/>
      <c r="D465" s="575"/>
      <c r="E465" s="575"/>
      <c r="F465" s="8" t="s">
        <v>14</v>
      </c>
      <c r="G465" s="95" t="s">
        <v>13</v>
      </c>
      <c r="H465" s="95" t="s">
        <v>57</v>
      </c>
      <c r="I465" s="1" t="s">
        <v>4</v>
      </c>
      <c r="J465" s="1" t="s">
        <v>5</v>
      </c>
      <c r="K465" s="1" t="s">
        <v>6</v>
      </c>
      <c r="L465" s="95" t="s">
        <v>64</v>
      </c>
      <c r="M465" s="557" t="s">
        <v>7</v>
      </c>
      <c r="N465" s="558"/>
      <c r="O465" s="1" t="s">
        <v>0</v>
      </c>
      <c r="P465" s="1" t="s">
        <v>1</v>
      </c>
      <c r="Q465" s="95" t="s">
        <v>61</v>
      </c>
      <c r="R465" s="8" t="s">
        <v>14</v>
      </c>
      <c r="S465" s="95" t="s">
        <v>12</v>
      </c>
      <c r="T465" s="95" t="s">
        <v>11</v>
      </c>
      <c r="U465" s="1" t="s">
        <v>4</v>
      </c>
      <c r="V465" s="1" t="s">
        <v>5</v>
      </c>
      <c r="W465" s="1" t="s">
        <v>6</v>
      </c>
      <c r="X465" s="95" t="s">
        <v>65</v>
      </c>
      <c r="Y465" s="557" t="s">
        <v>7</v>
      </c>
      <c r="Z465" s="558"/>
      <c r="AA465" s="1" t="s">
        <v>0</v>
      </c>
      <c r="AB465" s="102" t="s">
        <v>1</v>
      </c>
      <c r="AC465" s="105" t="s">
        <v>15</v>
      </c>
    </row>
    <row r="466" spans="1:61" x14ac:dyDescent="0.25">
      <c r="A466" s="89" t="s">
        <v>26</v>
      </c>
      <c r="B466" s="559">
        <v>1997</v>
      </c>
      <c r="C466" s="78">
        <v>18.91</v>
      </c>
      <c r="D466" s="229">
        <v>2445</v>
      </c>
      <c r="E466" s="31">
        <f t="shared" ref="E466:E495" si="357">D466/C466</f>
        <v>129.29666842940244</v>
      </c>
      <c r="F466" s="64">
        <f t="shared" ref="F466:F482" si="358">G466/C466</f>
        <v>4</v>
      </c>
      <c r="G466" s="65">
        <v>75.64</v>
      </c>
      <c r="H466" s="66">
        <v>9780</v>
      </c>
      <c r="I466" s="65">
        <v>17</v>
      </c>
      <c r="J466" s="66">
        <v>1389</v>
      </c>
      <c r="K466" s="135">
        <v>32690</v>
      </c>
      <c r="L466" s="135">
        <v>31100</v>
      </c>
      <c r="M466" s="67" t="s">
        <v>8</v>
      </c>
      <c r="N466" s="68">
        <f t="shared" ref="N466:N506" si="359">H466/J466</f>
        <v>7.0410367170626351</v>
      </c>
      <c r="O466" s="69">
        <f t="shared" ref="O466:O506" si="360">K466/J466</f>
        <v>23.534917206623469</v>
      </c>
      <c r="P466" s="70">
        <f t="shared" ref="P466:P495" si="361">K466/C466</f>
        <v>1728.7149656266527</v>
      </c>
      <c r="Q466" s="100">
        <f t="shared" ref="Q466:Q482" si="362">J466/D466</f>
        <v>0.5680981595092025</v>
      </c>
      <c r="R466" s="64">
        <f t="shared" ref="R466:R482" si="363">S466/C466</f>
        <v>39.158646218931779</v>
      </c>
      <c r="S466" s="71">
        <f t="shared" ref="S466:X481" si="364">G466+S415</f>
        <v>740.4899999999999</v>
      </c>
      <c r="T466" s="72">
        <f t="shared" si="364"/>
        <v>95730</v>
      </c>
      <c r="U466" s="71">
        <f t="shared" si="364"/>
        <v>178</v>
      </c>
      <c r="V466" s="72">
        <f t="shared" si="364"/>
        <v>15478</v>
      </c>
      <c r="W466" s="72">
        <f t="shared" si="364"/>
        <v>351940</v>
      </c>
      <c r="X466" s="72">
        <f t="shared" si="364"/>
        <v>335780</v>
      </c>
      <c r="Y466" s="67" t="s">
        <v>8</v>
      </c>
      <c r="Z466" s="21">
        <f t="shared" ref="Z466:Z506" si="365">T466/V466</f>
        <v>6.184907610802429</v>
      </c>
      <c r="AA466" s="22">
        <f t="shared" ref="AA466:AA506" si="366">W466/V466</f>
        <v>22.73807985527846</v>
      </c>
      <c r="AB466" s="103">
        <f t="shared" ref="AB466:AB506" si="367">W466/C466</f>
        <v>18611.316763617135</v>
      </c>
      <c r="AC466" s="106">
        <f t="shared" ref="AC466:AC482" si="368">V466/D466</f>
        <v>6.3304703476482613</v>
      </c>
      <c r="BE466" s="65">
        <v>75.64</v>
      </c>
      <c r="BF466" s="66">
        <v>9780</v>
      </c>
      <c r="BG466" s="65">
        <v>17</v>
      </c>
      <c r="BH466" s="66">
        <v>1389</v>
      </c>
      <c r="BI466" s="135">
        <v>32540</v>
      </c>
    </row>
    <row r="467" spans="1:61" x14ac:dyDescent="0.25">
      <c r="A467" s="90" t="s">
        <v>27</v>
      </c>
      <c r="B467" s="560"/>
      <c r="C467" s="27">
        <v>16.41</v>
      </c>
      <c r="D467" s="223">
        <v>2026</v>
      </c>
      <c r="E467" s="16">
        <f t="shared" si="357"/>
        <v>123.4613040828763</v>
      </c>
      <c r="F467" s="17">
        <f t="shared" si="358"/>
        <v>4</v>
      </c>
      <c r="G467" s="18">
        <v>65.64</v>
      </c>
      <c r="H467" s="19">
        <v>8104</v>
      </c>
      <c r="I467" s="18">
        <v>15</v>
      </c>
      <c r="J467" s="19">
        <v>984</v>
      </c>
      <c r="K467" s="136">
        <v>25340</v>
      </c>
      <c r="L467" s="136">
        <v>24110</v>
      </c>
      <c r="M467" s="20" t="s">
        <v>8</v>
      </c>
      <c r="N467" s="21">
        <f t="shared" si="359"/>
        <v>8.2357723577235777</v>
      </c>
      <c r="O467" s="22">
        <f t="shared" si="360"/>
        <v>25.752032520325205</v>
      </c>
      <c r="P467" s="23">
        <f t="shared" si="361"/>
        <v>1544.1803778184035</v>
      </c>
      <c r="Q467" s="100">
        <f t="shared" si="362"/>
        <v>0.48568608094768018</v>
      </c>
      <c r="R467" s="17">
        <f t="shared" si="363"/>
        <v>40</v>
      </c>
      <c r="S467" s="24">
        <f t="shared" si="364"/>
        <v>656.4</v>
      </c>
      <c r="T467" s="25">
        <f t="shared" si="364"/>
        <v>81040</v>
      </c>
      <c r="U467" s="24">
        <f t="shared" si="364"/>
        <v>168</v>
      </c>
      <c r="V467" s="25">
        <f t="shared" si="364"/>
        <v>12013</v>
      </c>
      <c r="W467" s="25">
        <f t="shared" si="364"/>
        <v>291500</v>
      </c>
      <c r="X467" s="72">
        <f t="shared" si="364"/>
        <v>278110</v>
      </c>
      <c r="Y467" s="20" t="s">
        <v>8</v>
      </c>
      <c r="Z467" s="21">
        <f t="shared" si="365"/>
        <v>6.7460251394322821</v>
      </c>
      <c r="AA467" s="22">
        <f t="shared" si="366"/>
        <v>24.265379172563058</v>
      </c>
      <c r="AB467" s="103">
        <f t="shared" si="367"/>
        <v>17763.558805606339</v>
      </c>
      <c r="AC467" s="106">
        <f t="shared" si="368"/>
        <v>5.9294175715695951</v>
      </c>
      <c r="BE467" s="18">
        <v>65.64</v>
      </c>
      <c r="BF467" s="19">
        <v>8104</v>
      </c>
      <c r="BG467" s="18">
        <v>15</v>
      </c>
      <c r="BH467" s="19">
        <v>984</v>
      </c>
      <c r="BI467" s="136">
        <v>25220</v>
      </c>
    </row>
    <row r="468" spans="1:61" x14ac:dyDescent="0.25">
      <c r="A468" s="90" t="s">
        <v>28</v>
      </c>
      <c r="B468" s="560"/>
      <c r="C468" s="27">
        <v>18.7</v>
      </c>
      <c r="D468" s="223">
        <v>2284</v>
      </c>
      <c r="E468" s="16">
        <f t="shared" si="357"/>
        <v>122.13903743315508</v>
      </c>
      <c r="F468" s="17">
        <f t="shared" si="358"/>
        <v>5</v>
      </c>
      <c r="G468" s="18">
        <v>93.5</v>
      </c>
      <c r="H468" s="19">
        <v>11420</v>
      </c>
      <c r="I468" s="301">
        <v>22</v>
      </c>
      <c r="J468" s="19">
        <v>1700</v>
      </c>
      <c r="K468" s="136">
        <v>42660</v>
      </c>
      <c r="L468" s="136">
        <v>40560</v>
      </c>
      <c r="M468" s="20" t="s">
        <v>8</v>
      </c>
      <c r="N468" s="21">
        <f t="shared" si="359"/>
        <v>6.7176470588235295</v>
      </c>
      <c r="O468" s="22">
        <f t="shared" si="360"/>
        <v>25.094117647058823</v>
      </c>
      <c r="P468" s="23">
        <f t="shared" si="361"/>
        <v>2281.2834224598932</v>
      </c>
      <c r="Q468" s="100">
        <f t="shared" si="362"/>
        <v>0.74430823117338007</v>
      </c>
      <c r="R468" s="17">
        <f t="shared" si="363"/>
        <v>40</v>
      </c>
      <c r="S468" s="24">
        <f t="shared" si="364"/>
        <v>748</v>
      </c>
      <c r="T468" s="25">
        <f t="shared" si="364"/>
        <v>91254</v>
      </c>
      <c r="U468" s="24">
        <f t="shared" si="364"/>
        <v>186</v>
      </c>
      <c r="V468" s="25">
        <f t="shared" si="364"/>
        <v>15214</v>
      </c>
      <c r="W468" s="25">
        <f t="shared" si="364"/>
        <v>368570</v>
      </c>
      <c r="X468" s="72">
        <f t="shared" si="364"/>
        <v>351590</v>
      </c>
      <c r="Y468" s="20" t="s">
        <v>8</v>
      </c>
      <c r="Z468" s="21">
        <f t="shared" si="365"/>
        <v>5.9980281319836992</v>
      </c>
      <c r="AA468" s="22">
        <f t="shared" si="366"/>
        <v>24.225713158932564</v>
      </c>
      <c r="AB468" s="103">
        <f t="shared" si="367"/>
        <v>19709.6256684492</v>
      </c>
      <c r="AC468" s="106">
        <f t="shared" si="368"/>
        <v>6.6611208406304732</v>
      </c>
      <c r="BE468" s="18">
        <v>93.5</v>
      </c>
      <c r="BF468" s="19">
        <v>11420</v>
      </c>
      <c r="BG468" s="301">
        <v>21</v>
      </c>
      <c r="BH468" s="19">
        <v>1700</v>
      </c>
      <c r="BI468" s="136">
        <v>42340</v>
      </c>
    </row>
    <row r="469" spans="1:61" x14ac:dyDescent="0.25">
      <c r="A469" s="90" t="s">
        <v>29</v>
      </c>
      <c r="B469" s="560"/>
      <c r="C469" s="27">
        <v>17.149999999999999</v>
      </c>
      <c r="D469" s="223">
        <v>2151</v>
      </c>
      <c r="E469" s="16">
        <f t="shared" si="357"/>
        <v>125.42274052478135</v>
      </c>
      <c r="F469" s="17">
        <f t="shared" si="358"/>
        <v>4.8250728862973764</v>
      </c>
      <c r="G469" s="18">
        <v>82.75</v>
      </c>
      <c r="H469" s="19">
        <v>10379</v>
      </c>
      <c r="I469" s="301">
        <v>20</v>
      </c>
      <c r="J469" s="19">
        <v>1521</v>
      </c>
      <c r="K469" s="136">
        <v>38260</v>
      </c>
      <c r="L469" s="136">
        <v>36380</v>
      </c>
      <c r="M469" s="20" t="s">
        <v>8</v>
      </c>
      <c r="N469" s="21">
        <f t="shared" si="359"/>
        <v>6.8238001314924395</v>
      </c>
      <c r="O469" s="22">
        <f t="shared" si="360"/>
        <v>25.154503616042078</v>
      </c>
      <c r="P469" s="23">
        <f t="shared" si="361"/>
        <v>2230.9037900874637</v>
      </c>
      <c r="Q469" s="100">
        <f t="shared" si="362"/>
        <v>0.70711297071129708</v>
      </c>
      <c r="R469" s="17">
        <f t="shared" si="363"/>
        <v>39.825072886297377</v>
      </c>
      <c r="S469" s="24">
        <f t="shared" si="364"/>
        <v>683</v>
      </c>
      <c r="T469" s="25">
        <f t="shared" si="364"/>
        <v>85657</v>
      </c>
      <c r="U469" s="24">
        <f t="shared" si="364"/>
        <v>168</v>
      </c>
      <c r="V469" s="25">
        <f t="shared" si="364"/>
        <v>14044</v>
      </c>
      <c r="W469" s="25">
        <f t="shared" si="364"/>
        <v>340400</v>
      </c>
      <c r="X469" s="72">
        <f t="shared" si="364"/>
        <v>324760</v>
      </c>
      <c r="Y469" s="20" t="s">
        <v>8</v>
      </c>
      <c r="Z469" s="21">
        <f t="shared" si="365"/>
        <v>6.0991882654514384</v>
      </c>
      <c r="AA469" s="22">
        <f t="shared" si="366"/>
        <v>24.238108800911423</v>
      </c>
      <c r="AB469" s="103">
        <f t="shared" si="367"/>
        <v>19848.396501457726</v>
      </c>
      <c r="AC469" s="106">
        <f t="shared" si="368"/>
        <v>6.5290562529056251</v>
      </c>
      <c r="BE469" s="18">
        <v>99.35</v>
      </c>
      <c r="BF469" s="19">
        <v>12512</v>
      </c>
      <c r="BG469" s="301">
        <v>24</v>
      </c>
      <c r="BH469" s="19">
        <v>1899</v>
      </c>
      <c r="BI469" s="136">
        <v>47280</v>
      </c>
    </row>
    <row r="470" spans="1:61" x14ac:dyDescent="0.25">
      <c r="A470" s="90" t="s">
        <v>30</v>
      </c>
      <c r="B470" s="560"/>
      <c r="C470" s="27">
        <v>16.600000000000001</v>
      </c>
      <c r="D470" s="223">
        <v>2133</v>
      </c>
      <c r="E470" s="16">
        <f t="shared" si="357"/>
        <v>128.49397590361446</v>
      </c>
      <c r="F470" s="17">
        <f t="shared" si="358"/>
        <v>4</v>
      </c>
      <c r="G470" s="18">
        <v>66.400000000000006</v>
      </c>
      <c r="H470" s="19">
        <v>8532</v>
      </c>
      <c r="I470" s="301">
        <v>17</v>
      </c>
      <c r="J470" s="19">
        <v>1171</v>
      </c>
      <c r="K470" s="136">
        <v>29480</v>
      </c>
      <c r="L470" s="136">
        <v>28040</v>
      </c>
      <c r="M470" s="20" t="s">
        <v>8</v>
      </c>
      <c r="N470" s="21">
        <f t="shared" si="359"/>
        <v>7.2860802732707084</v>
      </c>
      <c r="O470" s="22">
        <f t="shared" si="360"/>
        <v>25.175064047822374</v>
      </c>
      <c r="P470" s="245">
        <f t="shared" si="361"/>
        <v>1775.9036144578313</v>
      </c>
      <c r="Q470" s="100">
        <f t="shared" si="362"/>
        <v>0.54899203000468821</v>
      </c>
      <c r="R470" s="225">
        <f t="shared" si="363"/>
        <v>38.999999999999993</v>
      </c>
      <c r="S470" s="247">
        <f t="shared" si="364"/>
        <v>647.4</v>
      </c>
      <c r="T470" s="248">
        <f t="shared" si="364"/>
        <v>83187</v>
      </c>
      <c r="U470" s="247">
        <f t="shared" si="364"/>
        <v>172</v>
      </c>
      <c r="V470" s="248">
        <f t="shared" si="364"/>
        <v>13048</v>
      </c>
      <c r="W470" s="248">
        <f t="shared" si="364"/>
        <v>316820</v>
      </c>
      <c r="X470" s="72">
        <f t="shared" si="364"/>
        <v>302330</v>
      </c>
      <c r="Y470" s="20" t="s">
        <v>8</v>
      </c>
      <c r="Z470" s="21">
        <f t="shared" si="365"/>
        <v>6.3754598405885963</v>
      </c>
      <c r="AA470" s="22">
        <f t="shared" si="366"/>
        <v>24.281115879828327</v>
      </c>
      <c r="AB470" s="103">
        <f t="shared" si="367"/>
        <v>19085.542168674696</v>
      </c>
      <c r="AC470" s="106">
        <f t="shared" si="368"/>
        <v>6.1172058134083453</v>
      </c>
      <c r="BE470" s="18">
        <v>49.800000000000004</v>
      </c>
      <c r="BF470" s="19">
        <v>6399</v>
      </c>
      <c r="BG470" s="301">
        <v>13</v>
      </c>
      <c r="BH470" s="19">
        <v>793</v>
      </c>
      <c r="BI470" s="136">
        <v>19830</v>
      </c>
    </row>
    <row r="471" spans="1:61" x14ac:dyDescent="0.25">
      <c r="A471" s="90" t="s">
        <v>31</v>
      </c>
      <c r="B471" s="560"/>
      <c r="C471" s="27">
        <v>14.28</v>
      </c>
      <c r="D471" s="223">
        <v>1762</v>
      </c>
      <c r="E471" s="16">
        <f t="shared" si="357"/>
        <v>123.38935574229693</v>
      </c>
      <c r="F471" s="17">
        <f t="shared" si="358"/>
        <v>4</v>
      </c>
      <c r="G471" s="18">
        <v>57.12</v>
      </c>
      <c r="H471" s="19">
        <v>7048</v>
      </c>
      <c r="I471" s="18">
        <v>12</v>
      </c>
      <c r="J471" s="19">
        <v>856</v>
      </c>
      <c r="K471" s="136">
        <v>20220</v>
      </c>
      <c r="L471" s="136">
        <v>19240</v>
      </c>
      <c r="M471" s="20" t="s">
        <v>8</v>
      </c>
      <c r="N471" s="21">
        <f t="shared" si="359"/>
        <v>8.2336448598130847</v>
      </c>
      <c r="O471" s="22">
        <f t="shared" si="360"/>
        <v>23.621495327102803</v>
      </c>
      <c r="P471" s="23">
        <f t="shared" si="361"/>
        <v>1415.966386554622</v>
      </c>
      <c r="Q471" s="100">
        <f t="shared" si="362"/>
        <v>0.4858115777525539</v>
      </c>
      <c r="R471" s="225">
        <f t="shared" si="363"/>
        <v>39.439775910364148</v>
      </c>
      <c r="S471" s="247">
        <f t="shared" si="364"/>
        <v>563.20000000000005</v>
      </c>
      <c r="T471" s="248">
        <f t="shared" si="364"/>
        <v>69480</v>
      </c>
      <c r="U471" s="247">
        <f t="shared" si="364"/>
        <v>149</v>
      </c>
      <c r="V471" s="248">
        <f t="shared" si="364"/>
        <v>11073</v>
      </c>
      <c r="W471" s="248">
        <f t="shared" si="364"/>
        <v>251870</v>
      </c>
      <c r="X471" s="72">
        <f t="shared" si="364"/>
        <v>240320</v>
      </c>
      <c r="Y471" s="20" t="s">
        <v>8</v>
      </c>
      <c r="Z471" s="21">
        <f t="shared" si="365"/>
        <v>6.2747222974803574</v>
      </c>
      <c r="AA471" s="22">
        <f t="shared" si="366"/>
        <v>22.746319877178724</v>
      </c>
      <c r="AB471" s="103">
        <f t="shared" si="367"/>
        <v>17637.95518207283</v>
      </c>
      <c r="AC471" s="106">
        <f t="shared" si="368"/>
        <v>6.2843359818388196</v>
      </c>
      <c r="BE471" s="18">
        <v>57.12</v>
      </c>
      <c r="BF471" s="19">
        <v>7048</v>
      </c>
      <c r="BG471" s="18">
        <v>12</v>
      </c>
      <c r="BH471" s="19">
        <v>856</v>
      </c>
      <c r="BI471" s="136">
        <v>20120</v>
      </c>
    </row>
    <row r="472" spans="1:61" x14ac:dyDescent="0.25">
      <c r="A472" s="90" t="s">
        <v>32</v>
      </c>
      <c r="B472" s="560"/>
      <c r="C472" s="27">
        <v>19.53</v>
      </c>
      <c r="D472" s="223">
        <v>2423</v>
      </c>
      <c r="E472" s="16">
        <f t="shared" si="357"/>
        <v>124.06554019457245</v>
      </c>
      <c r="F472" s="17">
        <f t="shared" si="358"/>
        <v>4</v>
      </c>
      <c r="G472" s="18">
        <v>78.12</v>
      </c>
      <c r="H472" s="19">
        <v>9692</v>
      </c>
      <c r="I472" s="18">
        <v>20</v>
      </c>
      <c r="J472" s="19">
        <v>1572</v>
      </c>
      <c r="K472" s="136">
        <v>40430</v>
      </c>
      <c r="L472" s="136">
        <v>38470</v>
      </c>
      <c r="M472" s="20" t="s">
        <v>8</v>
      </c>
      <c r="N472" s="21">
        <f t="shared" si="359"/>
        <v>6.1653944020356235</v>
      </c>
      <c r="O472" s="22">
        <f t="shared" si="360"/>
        <v>25.71882951653944</v>
      </c>
      <c r="P472" s="23">
        <f t="shared" si="361"/>
        <v>2070.1484895033282</v>
      </c>
      <c r="Q472" s="100">
        <f t="shared" si="362"/>
        <v>0.64878250103177881</v>
      </c>
      <c r="R472" s="225">
        <f t="shared" si="363"/>
        <v>40</v>
      </c>
      <c r="S472" s="247">
        <f t="shared" si="364"/>
        <v>781.2</v>
      </c>
      <c r="T472" s="248">
        <f t="shared" si="364"/>
        <v>96920</v>
      </c>
      <c r="U472" s="247">
        <f t="shared" si="364"/>
        <v>198</v>
      </c>
      <c r="V472" s="248">
        <f t="shared" si="364"/>
        <v>16306</v>
      </c>
      <c r="W472" s="248">
        <f t="shared" si="364"/>
        <v>394990</v>
      </c>
      <c r="X472" s="72">
        <f t="shared" si="364"/>
        <v>376780</v>
      </c>
      <c r="Y472" s="20" t="s">
        <v>8</v>
      </c>
      <c r="Z472" s="21">
        <f t="shared" si="365"/>
        <v>5.9438243591316082</v>
      </c>
      <c r="AA472" s="22">
        <f t="shared" si="366"/>
        <v>24.223598675334234</v>
      </c>
      <c r="AB472" s="103">
        <f t="shared" si="367"/>
        <v>20224.782386072708</v>
      </c>
      <c r="AC472" s="106">
        <f t="shared" si="368"/>
        <v>6.7296739579034259</v>
      </c>
      <c r="BE472" s="18">
        <v>78.12</v>
      </c>
      <c r="BF472" s="19">
        <v>9692</v>
      </c>
      <c r="BG472" s="18">
        <v>20</v>
      </c>
      <c r="BH472" s="19">
        <v>1572</v>
      </c>
      <c r="BI472" s="136">
        <v>40240</v>
      </c>
    </row>
    <row r="473" spans="1:61" x14ac:dyDescent="0.25">
      <c r="A473" s="90" t="s">
        <v>33</v>
      </c>
      <c r="B473" s="560"/>
      <c r="C473" s="27">
        <v>19.88</v>
      </c>
      <c r="D473" s="223">
        <v>2472</v>
      </c>
      <c r="E473" s="16">
        <f t="shared" si="357"/>
        <v>124.34607645875252</v>
      </c>
      <c r="F473" s="17">
        <f t="shared" si="358"/>
        <v>5</v>
      </c>
      <c r="G473" s="18">
        <v>99.399999999999991</v>
      </c>
      <c r="H473" s="19">
        <v>12360</v>
      </c>
      <c r="I473" s="301">
        <v>24</v>
      </c>
      <c r="J473" s="19">
        <v>2073</v>
      </c>
      <c r="K473" s="136">
        <v>52030</v>
      </c>
      <c r="L473" s="136">
        <v>49470</v>
      </c>
      <c r="M473" s="20" t="s">
        <v>8</v>
      </c>
      <c r="N473" s="21">
        <f t="shared" si="359"/>
        <v>5.9623733719247465</v>
      </c>
      <c r="O473" s="22">
        <f t="shared" si="360"/>
        <v>25.098890496864449</v>
      </c>
      <c r="P473" s="23">
        <f t="shared" si="361"/>
        <v>2617.2032193158957</v>
      </c>
      <c r="Q473" s="100">
        <f t="shared" si="362"/>
        <v>0.83859223300970875</v>
      </c>
      <c r="R473" s="225">
        <f t="shared" si="363"/>
        <v>40</v>
      </c>
      <c r="S473" s="247">
        <f t="shared" si="364"/>
        <v>795.19999999999993</v>
      </c>
      <c r="T473" s="248">
        <f t="shared" si="364"/>
        <v>98880</v>
      </c>
      <c r="U473" s="247">
        <f t="shared" si="364"/>
        <v>201</v>
      </c>
      <c r="V473" s="248">
        <f t="shared" si="364"/>
        <v>17577</v>
      </c>
      <c r="W473" s="248">
        <f t="shared" si="364"/>
        <v>425140</v>
      </c>
      <c r="X473" s="72">
        <f t="shared" si="364"/>
        <v>405580</v>
      </c>
      <c r="Y473" s="20" t="s">
        <v>8</v>
      </c>
      <c r="Z473" s="21">
        <f t="shared" si="365"/>
        <v>5.6255333674688517</v>
      </c>
      <c r="AA473" s="22">
        <f t="shared" si="366"/>
        <v>24.187290208795584</v>
      </c>
      <c r="AB473" s="103">
        <f t="shared" si="367"/>
        <v>21385.311871227364</v>
      </c>
      <c r="AC473" s="106">
        <f t="shared" si="368"/>
        <v>7.1104368932038833</v>
      </c>
      <c r="BE473" s="18">
        <v>99.399999999999991</v>
      </c>
      <c r="BF473" s="19">
        <v>12360</v>
      </c>
      <c r="BG473" s="301">
        <v>24</v>
      </c>
      <c r="BH473" s="19">
        <v>2073</v>
      </c>
      <c r="BI473" s="136">
        <v>51680</v>
      </c>
    </row>
    <row r="474" spans="1:61" x14ac:dyDescent="0.25">
      <c r="A474" s="90" t="s">
        <v>34</v>
      </c>
      <c r="B474" s="560"/>
      <c r="C474" s="27">
        <v>19.899999999999999</v>
      </c>
      <c r="D474" s="223">
        <v>2484</v>
      </c>
      <c r="E474" s="16">
        <f t="shared" si="357"/>
        <v>124.82412060301509</v>
      </c>
      <c r="F474" s="17">
        <f t="shared" si="358"/>
        <v>5</v>
      </c>
      <c r="G474" s="18">
        <v>99.5</v>
      </c>
      <c r="H474" s="19">
        <v>12420</v>
      </c>
      <c r="I474" s="301">
        <v>27</v>
      </c>
      <c r="J474" s="19">
        <v>2193</v>
      </c>
      <c r="K474" s="136">
        <v>55030</v>
      </c>
      <c r="L474" s="136">
        <v>52330</v>
      </c>
      <c r="M474" s="20" t="s">
        <v>8</v>
      </c>
      <c r="N474" s="21">
        <f t="shared" si="359"/>
        <v>5.6634746922024624</v>
      </c>
      <c r="O474" s="22">
        <f t="shared" si="360"/>
        <v>25.093479252165984</v>
      </c>
      <c r="P474" s="23">
        <f t="shared" si="361"/>
        <v>2765.3266331658292</v>
      </c>
      <c r="Q474" s="100">
        <f t="shared" si="362"/>
        <v>0.88285024154589375</v>
      </c>
      <c r="R474" s="225">
        <f t="shared" si="363"/>
        <v>40</v>
      </c>
      <c r="S474" s="247">
        <f t="shared" si="364"/>
        <v>796</v>
      </c>
      <c r="T474" s="248">
        <f t="shared" si="364"/>
        <v>99360</v>
      </c>
      <c r="U474" s="247">
        <f t="shared" si="364"/>
        <v>204</v>
      </c>
      <c r="V474" s="248">
        <f t="shared" si="364"/>
        <v>18282</v>
      </c>
      <c r="W474" s="248">
        <f t="shared" si="364"/>
        <v>442710</v>
      </c>
      <c r="X474" s="72">
        <f t="shared" si="364"/>
        <v>422260</v>
      </c>
      <c r="Y474" s="20" t="s">
        <v>8</v>
      </c>
      <c r="Z474" s="21">
        <f t="shared" si="365"/>
        <v>5.43485395470955</v>
      </c>
      <c r="AA474" s="22">
        <f t="shared" si="366"/>
        <v>24.215621923203152</v>
      </c>
      <c r="AB474" s="103">
        <f t="shared" si="367"/>
        <v>22246.733668341709</v>
      </c>
      <c r="AC474" s="106">
        <f t="shared" si="368"/>
        <v>7.3599033816425123</v>
      </c>
      <c r="BE474" s="18">
        <v>99.5</v>
      </c>
      <c r="BF474" s="19">
        <v>12420</v>
      </c>
      <c r="BG474" s="301">
        <v>27</v>
      </c>
      <c r="BH474" s="19">
        <v>2193</v>
      </c>
      <c r="BI474" s="136">
        <v>54680</v>
      </c>
    </row>
    <row r="475" spans="1:61" x14ac:dyDescent="0.25">
      <c r="A475" s="90" t="s">
        <v>35</v>
      </c>
      <c r="B475" s="560"/>
      <c r="C475" s="27">
        <v>16.489999999999998</v>
      </c>
      <c r="D475" s="223">
        <v>2171</v>
      </c>
      <c r="E475" s="16">
        <f t="shared" si="357"/>
        <v>131.65554881746513</v>
      </c>
      <c r="F475" s="17">
        <f t="shared" si="358"/>
        <v>4</v>
      </c>
      <c r="G475" s="18">
        <v>65.959999999999994</v>
      </c>
      <c r="H475" s="19">
        <v>8684</v>
      </c>
      <c r="I475" s="18">
        <v>18</v>
      </c>
      <c r="J475" s="19">
        <v>1259</v>
      </c>
      <c r="K475" s="136">
        <v>31860</v>
      </c>
      <c r="L475" s="136">
        <v>30310</v>
      </c>
      <c r="M475" s="20" t="s">
        <v>8</v>
      </c>
      <c r="N475" s="21">
        <f t="shared" si="359"/>
        <v>6.8975377283558377</v>
      </c>
      <c r="O475" s="22">
        <f t="shared" si="360"/>
        <v>25.305798252581415</v>
      </c>
      <c r="P475" s="23">
        <f t="shared" si="361"/>
        <v>1932.0800485142513</v>
      </c>
      <c r="Q475" s="100">
        <f t="shared" si="362"/>
        <v>0.57991708889912486</v>
      </c>
      <c r="R475" s="225">
        <f t="shared" si="363"/>
        <v>40.000000000000007</v>
      </c>
      <c r="S475" s="247">
        <f t="shared" si="364"/>
        <v>659.6</v>
      </c>
      <c r="T475" s="248">
        <f t="shared" si="364"/>
        <v>86840</v>
      </c>
      <c r="U475" s="247">
        <f t="shared" si="364"/>
        <v>167</v>
      </c>
      <c r="V475" s="248">
        <f t="shared" si="364"/>
        <v>14331</v>
      </c>
      <c r="W475" s="248">
        <f t="shared" si="364"/>
        <v>354630</v>
      </c>
      <c r="X475" s="72">
        <f t="shared" si="364"/>
        <v>338520</v>
      </c>
      <c r="Y475" s="20" t="s">
        <v>8</v>
      </c>
      <c r="Z475" s="21">
        <f t="shared" si="365"/>
        <v>6.0595910962249668</v>
      </c>
      <c r="AA475" s="22">
        <f t="shared" si="366"/>
        <v>24.74565626962529</v>
      </c>
      <c r="AB475" s="103">
        <f t="shared" si="367"/>
        <v>21505.761067313524</v>
      </c>
      <c r="AC475" s="106">
        <f t="shared" si="368"/>
        <v>6.6011054813450025</v>
      </c>
      <c r="BE475" s="18">
        <v>65.959999999999994</v>
      </c>
      <c r="BF475" s="19">
        <v>8684</v>
      </c>
      <c r="BG475" s="18">
        <v>18</v>
      </c>
      <c r="BH475" s="19">
        <v>1259</v>
      </c>
      <c r="BI475" s="136">
        <v>31710</v>
      </c>
    </row>
    <row r="476" spans="1:61" x14ac:dyDescent="0.25">
      <c r="A476" s="90" t="s">
        <v>36</v>
      </c>
      <c r="B476" s="560"/>
      <c r="C476" s="27">
        <v>19.05</v>
      </c>
      <c r="D476" s="223">
        <v>2489</v>
      </c>
      <c r="E476" s="16">
        <f t="shared" si="357"/>
        <v>130.65616797900262</v>
      </c>
      <c r="F476" s="17">
        <f t="shared" si="358"/>
        <v>4</v>
      </c>
      <c r="G476" s="18">
        <v>76.2</v>
      </c>
      <c r="H476" s="19">
        <v>9956</v>
      </c>
      <c r="I476" s="18">
        <v>20</v>
      </c>
      <c r="J476" s="19">
        <v>1352</v>
      </c>
      <c r="K476" s="136">
        <v>34370</v>
      </c>
      <c r="L476" s="136">
        <v>32700</v>
      </c>
      <c r="M476" s="20" t="s">
        <v>8</v>
      </c>
      <c r="N476" s="21">
        <f t="shared" si="359"/>
        <v>7.3639053254437874</v>
      </c>
      <c r="O476" s="22">
        <f t="shared" si="360"/>
        <v>25.421597633136095</v>
      </c>
      <c r="P476" s="23">
        <f t="shared" si="361"/>
        <v>1804.1994750656168</v>
      </c>
      <c r="Q476" s="100">
        <f t="shared" si="362"/>
        <v>0.5431900361591</v>
      </c>
      <c r="R476" s="225">
        <f t="shared" si="363"/>
        <v>40.000000000000007</v>
      </c>
      <c r="S476" s="247">
        <f t="shared" si="364"/>
        <v>762.00000000000011</v>
      </c>
      <c r="T476" s="248">
        <f t="shared" si="364"/>
        <v>99560</v>
      </c>
      <c r="U476" s="247">
        <f t="shared" si="364"/>
        <v>204</v>
      </c>
      <c r="V476" s="248">
        <f t="shared" si="364"/>
        <v>17359</v>
      </c>
      <c r="W476" s="248">
        <f t="shared" si="364"/>
        <v>425410</v>
      </c>
      <c r="X476" s="72">
        <f t="shared" si="364"/>
        <v>406020</v>
      </c>
      <c r="Y476" s="20" t="s">
        <v>8</v>
      </c>
      <c r="Z476" s="21">
        <f t="shared" si="365"/>
        <v>5.7353534189757474</v>
      </c>
      <c r="AA476" s="22">
        <f t="shared" si="366"/>
        <v>24.506596002073852</v>
      </c>
      <c r="AB476" s="103">
        <f t="shared" si="367"/>
        <v>22331.233595800524</v>
      </c>
      <c r="AC476" s="106">
        <f t="shared" si="368"/>
        <v>6.9742868621936518</v>
      </c>
      <c r="BE476" s="18">
        <v>76.2</v>
      </c>
      <c r="BF476" s="19">
        <v>9956</v>
      </c>
      <c r="BG476" s="18">
        <v>20</v>
      </c>
      <c r="BH476" s="19">
        <v>1352</v>
      </c>
      <c r="BI476" s="136">
        <v>34210</v>
      </c>
    </row>
    <row r="477" spans="1:61" x14ac:dyDescent="0.25">
      <c r="A477" s="90" t="s">
        <v>37</v>
      </c>
      <c r="B477" s="560"/>
      <c r="C477" s="27">
        <v>20.239999999999998</v>
      </c>
      <c r="D477" s="223">
        <v>2519</v>
      </c>
      <c r="E477" s="16">
        <f t="shared" si="357"/>
        <v>124.45652173913045</v>
      </c>
      <c r="F477" s="17">
        <f t="shared" si="358"/>
        <v>4</v>
      </c>
      <c r="G477" s="18">
        <v>80.959999999999994</v>
      </c>
      <c r="H477" s="19">
        <v>10076</v>
      </c>
      <c r="I477" s="18">
        <v>21</v>
      </c>
      <c r="J477" s="19">
        <v>1308</v>
      </c>
      <c r="K477" s="136">
        <v>33190</v>
      </c>
      <c r="L477" s="136">
        <v>31580</v>
      </c>
      <c r="M477" s="20" t="s">
        <v>8</v>
      </c>
      <c r="N477" s="21">
        <f t="shared" si="359"/>
        <v>7.7033639143730888</v>
      </c>
      <c r="O477" s="22">
        <f t="shared" si="360"/>
        <v>25.374617737003057</v>
      </c>
      <c r="P477" s="23">
        <f t="shared" si="361"/>
        <v>1639.822134387352</v>
      </c>
      <c r="Q477" s="100">
        <f t="shared" si="362"/>
        <v>0.51925367209210005</v>
      </c>
      <c r="R477" s="225">
        <f t="shared" si="363"/>
        <v>40.000000000000007</v>
      </c>
      <c r="S477" s="247">
        <f t="shared" si="364"/>
        <v>809.60000000000014</v>
      </c>
      <c r="T477" s="248">
        <f t="shared" si="364"/>
        <v>100760</v>
      </c>
      <c r="U477" s="247">
        <f t="shared" si="364"/>
        <v>211</v>
      </c>
      <c r="V477" s="248">
        <f t="shared" si="364"/>
        <v>16210</v>
      </c>
      <c r="W477" s="248">
        <f t="shared" si="364"/>
        <v>394530</v>
      </c>
      <c r="X477" s="72">
        <f t="shared" si="364"/>
        <v>376540</v>
      </c>
      <c r="Y477" s="20" t="s">
        <v>8</v>
      </c>
      <c r="Z477" s="21">
        <f t="shared" si="365"/>
        <v>6.215916101172116</v>
      </c>
      <c r="AA477" s="22">
        <f t="shared" si="366"/>
        <v>24.338679827267118</v>
      </c>
      <c r="AB477" s="103">
        <f t="shared" si="367"/>
        <v>19492.588932806324</v>
      </c>
      <c r="AC477" s="106">
        <f t="shared" si="368"/>
        <v>6.4350932909884877</v>
      </c>
      <c r="BE477" s="18">
        <v>80.959999999999994</v>
      </c>
      <c r="BF477" s="19">
        <v>10076</v>
      </c>
      <c r="BG477" s="18">
        <v>21</v>
      </c>
      <c r="BH477" s="19">
        <v>1308</v>
      </c>
      <c r="BI477" s="136">
        <v>33030</v>
      </c>
    </row>
    <row r="478" spans="1:61" x14ac:dyDescent="0.25">
      <c r="A478" s="90" t="s">
        <v>18</v>
      </c>
      <c r="B478" s="560"/>
      <c r="C478" s="27">
        <v>13.13</v>
      </c>
      <c r="D478" s="223">
        <v>1410</v>
      </c>
      <c r="E478" s="16">
        <f t="shared" si="357"/>
        <v>107.38766184310738</v>
      </c>
      <c r="F478" s="17">
        <f t="shared" si="358"/>
        <v>4</v>
      </c>
      <c r="G478" s="18">
        <v>52.52</v>
      </c>
      <c r="H478" s="19">
        <v>5640</v>
      </c>
      <c r="I478" s="18">
        <v>11</v>
      </c>
      <c r="J478" s="19">
        <v>841</v>
      </c>
      <c r="K478" s="136">
        <v>20320</v>
      </c>
      <c r="L478" s="136">
        <v>19330</v>
      </c>
      <c r="M478" s="20" t="s">
        <v>8</v>
      </c>
      <c r="N478" s="21">
        <f t="shared" si="359"/>
        <v>6.7063020214030917</v>
      </c>
      <c r="O478" s="22">
        <f t="shared" si="360"/>
        <v>24.161712247324612</v>
      </c>
      <c r="P478" s="23">
        <f t="shared" si="361"/>
        <v>1547.6009139375476</v>
      </c>
      <c r="Q478" s="100">
        <f t="shared" si="362"/>
        <v>0.59645390070921989</v>
      </c>
      <c r="R478" s="225">
        <f t="shared" si="363"/>
        <v>45.261995430312254</v>
      </c>
      <c r="S478" s="247">
        <f t="shared" si="364"/>
        <v>594.29</v>
      </c>
      <c r="T478" s="248">
        <f t="shared" si="364"/>
        <v>63110</v>
      </c>
      <c r="U478" s="247">
        <f t="shared" si="364"/>
        <v>153</v>
      </c>
      <c r="V478" s="248">
        <f t="shared" si="364"/>
        <v>11111</v>
      </c>
      <c r="W478" s="248">
        <f t="shared" si="364"/>
        <v>256170</v>
      </c>
      <c r="X478" s="249">
        <f t="shared" si="364"/>
        <v>244520</v>
      </c>
      <c r="Y478" s="250" t="s">
        <v>8</v>
      </c>
      <c r="Z478" s="251">
        <f t="shared" si="365"/>
        <v>5.6799567995679956</v>
      </c>
      <c r="AA478" s="252">
        <f t="shared" si="366"/>
        <v>23.055530555305552</v>
      </c>
      <c r="AB478" s="195">
        <f t="shared" si="367"/>
        <v>19510.281797410509</v>
      </c>
      <c r="AC478" s="106">
        <f t="shared" si="368"/>
        <v>7.8801418439716313</v>
      </c>
      <c r="BE478" s="18">
        <v>52.52</v>
      </c>
      <c r="BF478" s="19">
        <v>5640</v>
      </c>
      <c r="BG478" s="18">
        <v>11</v>
      </c>
      <c r="BH478" s="19">
        <v>841</v>
      </c>
      <c r="BI478" s="136">
        <v>20220</v>
      </c>
    </row>
    <row r="479" spans="1:61" x14ac:dyDescent="0.25">
      <c r="A479" s="90" t="s">
        <v>38</v>
      </c>
      <c r="B479" s="560"/>
      <c r="C479" s="27">
        <v>20.6</v>
      </c>
      <c r="D479" s="223">
        <v>2626</v>
      </c>
      <c r="E479" s="16">
        <f t="shared" si="357"/>
        <v>127.47572815533979</v>
      </c>
      <c r="F479" s="17">
        <f t="shared" si="358"/>
        <v>4</v>
      </c>
      <c r="G479" s="18">
        <v>82.4</v>
      </c>
      <c r="H479" s="19">
        <v>10504</v>
      </c>
      <c r="I479" s="18">
        <v>18</v>
      </c>
      <c r="J479" s="19">
        <v>1566</v>
      </c>
      <c r="K479" s="136">
        <v>39850</v>
      </c>
      <c r="L479" s="136">
        <v>37910</v>
      </c>
      <c r="M479" s="20" t="s">
        <v>8</v>
      </c>
      <c r="N479" s="21">
        <f t="shared" si="359"/>
        <v>6.7075351213282248</v>
      </c>
      <c r="O479" s="22">
        <f t="shared" si="360"/>
        <v>25.446998722860791</v>
      </c>
      <c r="P479" s="23">
        <f t="shared" si="361"/>
        <v>1934.4660194174755</v>
      </c>
      <c r="Q479" s="100">
        <f t="shared" si="362"/>
        <v>0.59634424980959633</v>
      </c>
      <c r="R479" s="225">
        <f t="shared" si="363"/>
        <v>40.414563106796109</v>
      </c>
      <c r="S479" s="247">
        <f t="shared" si="364"/>
        <v>832.54</v>
      </c>
      <c r="T479" s="248">
        <f t="shared" si="364"/>
        <v>106111</v>
      </c>
      <c r="U479" s="247">
        <f t="shared" si="364"/>
        <v>186</v>
      </c>
      <c r="V479" s="248">
        <f t="shared" si="364"/>
        <v>19174</v>
      </c>
      <c r="W479" s="248">
        <f t="shared" si="364"/>
        <v>466840</v>
      </c>
      <c r="X479" s="72">
        <f t="shared" si="364"/>
        <v>445550</v>
      </c>
      <c r="Y479" s="20" t="s">
        <v>8</v>
      </c>
      <c r="Z479" s="21">
        <f t="shared" si="365"/>
        <v>5.5341086888494839</v>
      </c>
      <c r="AA479" s="22">
        <f t="shared" si="366"/>
        <v>24.347553979347033</v>
      </c>
      <c r="AB479" s="103">
        <f t="shared" si="367"/>
        <v>22662.135922330097</v>
      </c>
      <c r="AC479" s="106">
        <f t="shared" si="368"/>
        <v>7.3015993907083017</v>
      </c>
      <c r="BE479" s="18">
        <v>82.4</v>
      </c>
      <c r="BF479" s="19">
        <v>10504</v>
      </c>
      <c r="BG479" s="18">
        <v>18</v>
      </c>
      <c r="BH479" s="19">
        <v>1566</v>
      </c>
      <c r="BI479" s="136">
        <v>39660</v>
      </c>
    </row>
    <row r="480" spans="1:61" x14ac:dyDescent="0.25">
      <c r="A480" s="90" t="s">
        <v>39</v>
      </c>
      <c r="B480" s="560"/>
      <c r="C480" s="222">
        <v>17.48</v>
      </c>
      <c r="D480" s="223">
        <v>2303</v>
      </c>
      <c r="E480" s="16">
        <f t="shared" si="357"/>
        <v>131.75057208237985</v>
      </c>
      <c r="F480" s="17">
        <f t="shared" si="358"/>
        <v>4</v>
      </c>
      <c r="G480" s="18">
        <v>69.92</v>
      </c>
      <c r="H480" s="19">
        <v>9212</v>
      </c>
      <c r="I480" s="18">
        <v>17</v>
      </c>
      <c r="J480" s="19">
        <v>1299</v>
      </c>
      <c r="K480" s="136">
        <v>33070</v>
      </c>
      <c r="L480" s="136">
        <v>31460</v>
      </c>
      <c r="M480" s="20" t="s">
        <v>8</v>
      </c>
      <c r="N480" s="21">
        <f t="shared" si="359"/>
        <v>7.091608929946112</v>
      </c>
      <c r="O480" s="22">
        <f t="shared" si="360"/>
        <v>25.458044649730564</v>
      </c>
      <c r="P480" s="23">
        <f t="shared" si="361"/>
        <v>1891.8764302059496</v>
      </c>
      <c r="Q480" s="100">
        <f t="shared" si="362"/>
        <v>0.56404689535388619</v>
      </c>
      <c r="R480" s="225">
        <f t="shared" si="363"/>
        <v>40.011441647597252</v>
      </c>
      <c r="S480" s="247">
        <f t="shared" si="364"/>
        <v>699.4</v>
      </c>
      <c r="T480" s="248">
        <f t="shared" si="364"/>
        <v>92120</v>
      </c>
      <c r="U480" s="247">
        <f t="shared" si="364"/>
        <v>185</v>
      </c>
      <c r="V480" s="248">
        <f t="shared" si="364"/>
        <v>15238</v>
      </c>
      <c r="W480" s="248">
        <f t="shared" si="364"/>
        <v>371670</v>
      </c>
      <c r="X480" s="72">
        <f t="shared" si="364"/>
        <v>354780</v>
      </c>
      <c r="Y480" s="20" t="s">
        <v>8</v>
      </c>
      <c r="Z480" s="21">
        <f t="shared" si="365"/>
        <v>6.0454127838298986</v>
      </c>
      <c r="AA480" s="22">
        <f t="shared" si="366"/>
        <v>24.39099619372621</v>
      </c>
      <c r="AB480" s="103">
        <f t="shared" si="367"/>
        <v>21262.585812356978</v>
      </c>
      <c r="AC480" s="106">
        <f t="shared" si="368"/>
        <v>6.616587060356057</v>
      </c>
      <c r="BE480" s="18">
        <v>69.92</v>
      </c>
      <c r="BF480" s="19">
        <v>9212</v>
      </c>
      <c r="BG480" s="18">
        <v>17</v>
      </c>
      <c r="BH480" s="19">
        <v>1299</v>
      </c>
      <c r="BI480" s="136">
        <v>32910</v>
      </c>
    </row>
    <row r="481" spans="1:61" x14ac:dyDescent="0.25">
      <c r="A481" s="90" t="s">
        <v>40</v>
      </c>
      <c r="B481" s="560"/>
      <c r="C481" s="27">
        <v>12.81</v>
      </c>
      <c r="D481" s="223">
        <v>1641</v>
      </c>
      <c r="E481" s="224">
        <f t="shared" si="357"/>
        <v>128.10304449648712</v>
      </c>
      <c r="F481" s="225">
        <f t="shared" si="358"/>
        <v>4</v>
      </c>
      <c r="G481" s="226">
        <v>51.24</v>
      </c>
      <c r="H481" s="227">
        <v>6564</v>
      </c>
      <c r="I481" s="226">
        <v>9</v>
      </c>
      <c r="J481" s="227">
        <v>1021</v>
      </c>
      <c r="K481" s="263">
        <v>23460</v>
      </c>
      <c r="L481" s="263">
        <v>22320</v>
      </c>
      <c r="M481" s="250" t="s">
        <v>8</v>
      </c>
      <c r="N481" s="251">
        <f t="shared" si="359"/>
        <v>6.4289911851126345</v>
      </c>
      <c r="O481" s="252">
        <f t="shared" si="360"/>
        <v>22.97747306562194</v>
      </c>
      <c r="P481" s="245">
        <f t="shared" si="361"/>
        <v>1831.3817330210773</v>
      </c>
      <c r="Q481" s="100">
        <f t="shared" si="362"/>
        <v>0.62218159658744665</v>
      </c>
      <c r="R481" s="225">
        <f t="shared" si="363"/>
        <v>39.531615925058546</v>
      </c>
      <c r="S481" s="247">
        <f t="shared" si="364"/>
        <v>506.40000000000003</v>
      </c>
      <c r="T481" s="248">
        <f t="shared" si="364"/>
        <v>64868</v>
      </c>
      <c r="U481" s="247">
        <f t="shared" si="364"/>
        <v>101</v>
      </c>
      <c r="V481" s="248">
        <f t="shared" si="364"/>
        <v>10221</v>
      </c>
      <c r="W481" s="248">
        <f t="shared" si="364"/>
        <v>230390</v>
      </c>
      <c r="X481" s="72">
        <f t="shared" si="364"/>
        <v>219890</v>
      </c>
      <c r="Y481" s="20" t="s">
        <v>8</v>
      </c>
      <c r="Z481" s="21">
        <f t="shared" si="365"/>
        <v>6.3465414343019271</v>
      </c>
      <c r="AA481" s="22">
        <f t="shared" si="366"/>
        <v>22.54084727521769</v>
      </c>
      <c r="AB481" s="103">
        <f t="shared" si="367"/>
        <v>17985.167837626854</v>
      </c>
      <c r="AC481" s="106">
        <f t="shared" si="368"/>
        <v>6.2285191956124315</v>
      </c>
      <c r="BE481" s="226">
        <v>51.24</v>
      </c>
      <c r="BF481" s="227">
        <v>6564</v>
      </c>
      <c r="BG481" s="226">
        <v>9</v>
      </c>
      <c r="BH481" s="227">
        <v>1021</v>
      </c>
      <c r="BI481" s="263">
        <v>23350</v>
      </c>
    </row>
    <row r="482" spans="1:61" x14ac:dyDescent="0.25">
      <c r="A482" s="91" t="s">
        <v>41</v>
      </c>
      <c r="B482" s="561"/>
      <c r="C482" s="54">
        <v>2.2200000000000002</v>
      </c>
      <c r="D482" s="306">
        <v>277</v>
      </c>
      <c r="E482" s="307">
        <f t="shared" si="357"/>
        <v>124.77477477477477</v>
      </c>
      <c r="F482" s="242">
        <f t="shared" si="358"/>
        <v>4</v>
      </c>
      <c r="G482" s="243">
        <v>8.8800000000000008</v>
      </c>
      <c r="H482" s="244">
        <v>1108</v>
      </c>
      <c r="I482" s="243">
        <v>4</v>
      </c>
      <c r="J482" s="244">
        <v>263</v>
      </c>
      <c r="K482" s="262">
        <v>6320</v>
      </c>
      <c r="L482" s="262">
        <v>6010</v>
      </c>
      <c r="M482" s="308" t="s">
        <v>8</v>
      </c>
      <c r="N482" s="309">
        <f t="shared" si="359"/>
        <v>4.2129277566539924</v>
      </c>
      <c r="O482" s="310">
        <f t="shared" si="360"/>
        <v>24.030418250950571</v>
      </c>
      <c r="P482" s="311">
        <f t="shared" si="361"/>
        <v>2846.8468468468468</v>
      </c>
      <c r="Q482" s="120">
        <f t="shared" si="362"/>
        <v>0.94945848375451258</v>
      </c>
      <c r="R482" s="17">
        <f t="shared" si="363"/>
        <v>39.999999999999993</v>
      </c>
      <c r="S482" s="24">
        <f t="shared" ref="S482:X497" si="369">G482+S431</f>
        <v>88.8</v>
      </c>
      <c r="T482" s="25">
        <f t="shared" si="369"/>
        <v>11080</v>
      </c>
      <c r="U482" s="24">
        <f t="shared" si="369"/>
        <v>41</v>
      </c>
      <c r="V482" s="25">
        <f t="shared" si="369"/>
        <v>2245</v>
      </c>
      <c r="W482" s="25">
        <f t="shared" si="369"/>
        <v>53880</v>
      </c>
      <c r="X482" s="72">
        <f t="shared" si="369"/>
        <v>51420</v>
      </c>
      <c r="Y482" s="131" t="s">
        <v>8</v>
      </c>
      <c r="Z482" s="21">
        <f t="shared" si="365"/>
        <v>4.9354120267260582</v>
      </c>
      <c r="AA482" s="22">
        <f t="shared" si="366"/>
        <v>24</v>
      </c>
      <c r="AB482" s="103">
        <f t="shared" si="367"/>
        <v>24270.270270270266</v>
      </c>
      <c r="AC482" s="106">
        <f t="shared" si="368"/>
        <v>8.1046931407942235</v>
      </c>
      <c r="BE482" s="243">
        <v>8.8800000000000008</v>
      </c>
      <c r="BF482" s="244">
        <v>1108</v>
      </c>
      <c r="BG482" s="243">
        <v>4</v>
      </c>
      <c r="BH482" s="244">
        <v>263</v>
      </c>
      <c r="BI482" s="262">
        <v>6290</v>
      </c>
    </row>
    <row r="483" spans="1:61" x14ac:dyDescent="0.25">
      <c r="A483" s="92" t="s">
        <v>24</v>
      </c>
      <c r="B483" s="44"/>
      <c r="C483" s="45">
        <f t="shared" ref="C483" si="370">SUM(C466:C482)</f>
        <v>283.38000000000005</v>
      </c>
      <c r="D483" s="46">
        <f t="shared" ref="D483" si="371">SUM(D466:D482)</f>
        <v>35616</v>
      </c>
      <c r="E483" s="314">
        <f t="shared" si="357"/>
        <v>125.68282871056529</v>
      </c>
      <c r="F483" s="315"/>
      <c r="G483" s="312">
        <f t="shared" ref="G483:L483" si="372">SUM(G466:G482)</f>
        <v>1206.1500000000003</v>
      </c>
      <c r="H483" s="313">
        <f t="shared" si="372"/>
        <v>151479</v>
      </c>
      <c r="I483" s="312">
        <f t="shared" si="372"/>
        <v>292</v>
      </c>
      <c r="J483" s="313">
        <f t="shared" si="372"/>
        <v>22368</v>
      </c>
      <c r="K483" s="313">
        <f t="shared" ref="K483" si="373">SUM(K466:K482)</f>
        <v>558580</v>
      </c>
      <c r="L483" s="313">
        <f t="shared" si="372"/>
        <v>531320</v>
      </c>
      <c r="M483" s="316" t="s">
        <v>8</v>
      </c>
      <c r="N483" s="317">
        <f t="shared" si="359"/>
        <v>6.7721298283261806</v>
      </c>
      <c r="O483" s="318">
        <f t="shared" si="360"/>
        <v>24.972281831187409</v>
      </c>
      <c r="P483" s="319">
        <f t="shared" si="361"/>
        <v>1971.1341661373417</v>
      </c>
      <c r="Q483" s="101">
        <f>J483/D483</f>
        <v>0.62803234501347704</v>
      </c>
      <c r="R483" s="73"/>
      <c r="S483" s="45">
        <f t="shared" ref="S483:W483" si="374">SUM(S466:S482)</f>
        <v>11363.52</v>
      </c>
      <c r="T483" s="46">
        <f t="shared" si="374"/>
        <v>1425957</v>
      </c>
      <c r="U483" s="45">
        <f t="shared" si="374"/>
        <v>2872</v>
      </c>
      <c r="V483" s="46">
        <f t="shared" si="374"/>
        <v>238924</v>
      </c>
      <c r="W483" s="46">
        <f t="shared" si="374"/>
        <v>5737460</v>
      </c>
      <c r="X483" s="72">
        <f t="shared" si="369"/>
        <v>5474750</v>
      </c>
      <c r="Y483" s="129" t="s">
        <v>8</v>
      </c>
      <c r="Z483" s="75">
        <f t="shared" si="365"/>
        <v>5.9682451323433394</v>
      </c>
      <c r="AA483" s="76">
        <f t="shared" si="366"/>
        <v>24.013744956555222</v>
      </c>
      <c r="AB483" s="112">
        <f t="shared" si="367"/>
        <v>20246.524101912622</v>
      </c>
      <c r="AC483" s="107">
        <f>V483/D483</f>
        <v>6.708333333333333</v>
      </c>
      <c r="BE483" s="312">
        <f t="shared" ref="BE483:BI483" si="375">SUM(BE466:BE482)</f>
        <v>1206.1500000000003</v>
      </c>
      <c r="BF483" s="313">
        <f t="shared" si="375"/>
        <v>151479</v>
      </c>
      <c r="BG483" s="312">
        <f t="shared" si="375"/>
        <v>291</v>
      </c>
      <c r="BH483" s="313">
        <f t="shared" si="375"/>
        <v>22368</v>
      </c>
      <c r="BI483" s="313">
        <f t="shared" si="375"/>
        <v>555310</v>
      </c>
    </row>
    <row r="484" spans="1:61" x14ac:dyDescent="0.25">
      <c r="A484" s="90" t="s">
        <v>42</v>
      </c>
      <c r="B484" s="562">
        <v>1998</v>
      </c>
      <c r="C484" s="27">
        <v>19.739999999999998</v>
      </c>
      <c r="D484" s="223">
        <v>2490</v>
      </c>
      <c r="E484" s="224">
        <f t="shared" si="357"/>
        <v>126.13981762917935</v>
      </c>
      <c r="F484" s="225">
        <f t="shared" ref="F484:F494" si="376">G484/C484</f>
        <v>4.8733535967578527</v>
      </c>
      <c r="G484" s="226">
        <v>96.2</v>
      </c>
      <c r="H484" s="227">
        <v>12135</v>
      </c>
      <c r="I484" s="226">
        <v>21</v>
      </c>
      <c r="J484" s="227">
        <v>1896</v>
      </c>
      <c r="K484" s="263">
        <v>47520</v>
      </c>
      <c r="L484" s="263">
        <v>45180</v>
      </c>
      <c r="M484" s="250" t="s">
        <v>8</v>
      </c>
      <c r="N484" s="251">
        <f t="shared" si="359"/>
        <v>6.4003164556962027</v>
      </c>
      <c r="O484" s="252">
        <f t="shared" si="360"/>
        <v>25.063291139240505</v>
      </c>
      <c r="P484" s="245">
        <f t="shared" si="361"/>
        <v>2407.294832826748</v>
      </c>
      <c r="Q484" s="100">
        <f t="shared" ref="Q484:Q494" si="377">J484/D484</f>
        <v>0.76144578313253009</v>
      </c>
      <c r="R484" s="17">
        <f t="shared" ref="R484:R494" si="378">S484/C484</f>
        <v>39.873353596757859</v>
      </c>
      <c r="S484" s="24">
        <f t="shared" ref="S484:W494" si="379">G484+S433</f>
        <v>787.10000000000014</v>
      </c>
      <c r="T484" s="25">
        <f t="shared" si="379"/>
        <v>99285</v>
      </c>
      <c r="U484" s="24">
        <f t="shared" si="379"/>
        <v>187</v>
      </c>
      <c r="V484" s="25">
        <f t="shared" si="379"/>
        <v>17324</v>
      </c>
      <c r="W484" s="25">
        <f t="shared" si="379"/>
        <v>419450</v>
      </c>
      <c r="X484" s="72">
        <f t="shared" si="369"/>
        <v>400160</v>
      </c>
      <c r="Y484" s="131" t="s">
        <v>8</v>
      </c>
      <c r="Z484" s="21">
        <f t="shared" si="365"/>
        <v>5.7310667282382823</v>
      </c>
      <c r="AA484" s="22">
        <f t="shared" si="366"/>
        <v>24.212075733087048</v>
      </c>
      <c r="AB484" s="103">
        <f t="shared" si="367"/>
        <v>21248.733535967582</v>
      </c>
      <c r="AC484" s="106">
        <f t="shared" ref="AC484:AC494" si="380">V484/D484</f>
        <v>6.9574297188755017</v>
      </c>
      <c r="BE484" s="226">
        <v>96.2</v>
      </c>
      <c r="BF484" s="227">
        <v>12135</v>
      </c>
      <c r="BG484" s="226">
        <v>21</v>
      </c>
      <c r="BH484" s="227">
        <v>1896</v>
      </c>
      <c r="BI484" s="263">
        <v>47230</v>
      </c>
    </row>
    <row r="485" spans="1:61" x14ac:dyDescent="0.25">
      <c r="A485" s="89" t="s">
        <v>43</v>
      </c>
      <c r="B485" s="563"/>
      <c r="C485" s="78">
        <v>22.16</v>
      </c>
      <c r="D485" s="229">
        <v>2704</v>
      </c>
      <c r="E485" s="230">
        <f t="shared" si="357"/>
        <v>122.02166064981949</v>
      </c>
      <c r="F485" s="231">
        <f t="shared" si="376"/>
        <v>4</v>
      </c>
      <c r="G485" s="226">
        <v>88.64</v>
      </c>
      <c r="H485" s="227">
        <v>10816</v>
      </c>
      <c r="I485" s="232">
        <v>21</v>
      </c>
      <c r="J485" s="227">
        <v>1725</v>
      </c>
      <c r="K485" s="264">
        <v>39240</v>
      </c>
      <c r="L485" s="264">
        <v>37330</v>
      </c>
      <c r="M485" s="320" t="s">
        <v>8</v>
      </c>
      <c r="N485" s="321">
        <f t="shared" si="359"/>
        <v>6.270144927536232</v>
      </c>
      <c r="O485" s="322">
        <f t="shared" si="360"/>
        <v>22.747826086956522</v>
      </c>
      <c r="P485" s="287">
        <f t="shared" si="361"/>
        <v>1770.7581227436824</v>
      </c>
      <c r="Q485" s="100">
        <f t="shared" si="377"/>
        <v>0.63794378698224852</v>
      </c>
      <c r="R485" s="64">
        <f t="shared" si="378"/>
        <v>38.999999999999993</v>
      </c>
      <c r="S485" s="71">
        <f t="shared" si="379"/>
        <v>864.2399999999999</v>
      </c>
      <c r="T485" s="72">
        <f t="shared" si="379"/>
        <v>105456</v>
      </c>
      <c r="U485" s="71">
        <f t="shared" si="379"/>
        <v>210</v>
      </c>
      <c r="V485" s="72">
        <f t="shared" si="379"/>
        <v>18845</v>
      </c>
      <c r="W485" s="72">
        <f t="shared" si="379"/>
        <v>431760</v>
      </c>
      <c r="X485" s="72">
        <f t="shared" si="369"/>
        <v>412230</v>
      </c>
      <c r="Y485" s="67" t="s">
        <v>8</v>
      </c>
      <c r="Z485" s="21">
        <f t="shared" si="365"/>
        <v>5.5959671000265319</v>
      </c>
      <c r="AA485" s="22">
        <f t="shared" si="366"/>
        <v>22.911117007163703</v>
      </c>
      <c r="AB485" s="103">
        <f t="shared" si="367"/>
        <v>19483.75451263538</v>
      </c>
      <c r="AC485" s="106">
        <f t="shared" si="380"/>
        <v>6.9693047337278102</v>
      </c>
      <c r="BE485" s="226">
        <v>88.64</v>
      </c>
      <c r="BF485" s="227">
        <v>10816</v>
      </c>
      <c r="BG485" s="232">
        <v>21</v>
      </c>
      <c r="BH485" s="227">
        <v>1725</v>
      </c>
      <c r="BI485" s="264">
        <v>39060</v>
      </c>
    </row>
    <row r="486" spans="1:61" x14ac:dyDescent="0.25">
      <c r="A486" s="90" t="s">
        <v>44</v>
      </c>
      <c r="B486" s="563"/>
      <c r="C486" s="27">
        <v>13.09</v>
      </c>
      <c r="D486" s="223">
        <v>1517</v>
      </c>
      <c r="E486" s="224">
        <f t="shared" si="357"/>
        <v>115.88999236058059</v>
      </c>
      <c r="F486" s="225">
        <f t="shared" si="376"/>
        <v>4</v>
      </c>
      <c r="G486" s="226">
        <v>52.36</v>
      </c>
      <c r="H486" s="227">
        <v>6068</v>
      </c>
      <c r="I486" s="226">
        <v>13</v>
      </c>
      <c r="J486" s="227">
        <v>1008</v>
      </c>
      <c r="K486" s="263">
        <v>22730</v>
      </c>
      <c r="L486" s="263">
        <v>21630</v>
      </c>
      <c r="M486" s="250" t="s">
        <v>8</v>
      </c>
      <c r="N486" s="251">
        <f t="shared" si="359"/>
        <v>6.0198412698412698</v>
      </c>
      <c r="O486" s="252">
        <f t="shared" si="360"/>
        <v>22.549603174603174</v>
      </c>
      <c r="P486" s="245">
        <f t="shared" si="361"/>
        <v>1736.4400305576776</v>
      </c>
      <c r="Q486" s="100">
        <f t="shared" si="377"/>
        <v>0.66446934739617669</v>
      </c>
      <c r="R486" s="17">
        <f t="shared" si="378"/>
        <v>39.000000000000007</v>
      </c>
      <c r="S486" s="24">
        <f t="shared" si="379"/>
        <v>510.51000000000005</v>
      </c>
      <c r="T486" s="25">
        <f t="shared" si="379"/>
        <v>59163</v>
      </c>
      <c r="U486" s="24">
        <f t="shared" si="379"/>
        <v>132</v>
      </c>
      <c r="V486" s="25">
        <f t="shared" si="379"/>
        <v>11398</v>
      </c>
      <c r="W486" s="25">
        <f t="shared" si="379"/>
        <v>259760</v>
      </c>
      <c r="X486" s="72">
        <f t="shared" si="369"/>
        <v>247890</v>
      </c>
      <c r="Y486" s="20" t="s">
        <v>8</v>
      </c>
      <c r="Z486" s="21">
        <f t="shared" si="365"/>
        <v>5.1906474820143886</v>
      </c>
      <c r="AA486" s="22">
        <f t="shared" si="366"/>
        <v>22.789963151430076</v>
      </c>
      <c r="AB486" s="103">
        <f t="shared" si="367"/>
        <v>19844.155844155845</v>
      </c>
      <c r="AC486" s="106">
        <f t="shared" si="380"/>
        <v>7.5135135135135132</v>
      </c>
      <c r="BE486" s="226">
        <v>52.36</v>
      </c>
      <c r="BF486" s="227">
        <v>6068</v>
      </c>
      <c r="BG486" s="226">
        <v>13</v>
      </c>
      <c r="BH486" s="227">
        <v>1008</v>
      </c>
      <c r="BI486" s="263">
        <v>22630</v>
      </c>
    </row>
    <row r="487" spans="1:61" x14ac:dyDescent="0.25">
      <c r="A487" s="90" t="s">
        <v>45</v>
      </c>
      <c r="B487" s="563"/>
      <c r="C487" s="27">
        <v>16.28</v>
      </c>
      <c r="D487" s="223">
        <v>1976</v>
      </c>
      <c r="E487" s="224">
        <f t="shared" si="357"/>
        <v>121.37592137592137</v>
      </c>
      <c r="F487" s="225">
        <f t="shared" si="376"/>
        <v>4</v>
      </c>
      <c r="G487" s="226">
        <v>65.12</v>
      </c>
      <c r="H487" s="227">
        <v>7904</v>
      </c>
      <c r="I487" s="226">
        <v>16</v>
      </c>
      <c r="J487" s="227">
        <v>1158</v>
      </c>
      <c r="K487" s="263">
        <v>28310</v>
      </c>
      <c r="L487" s="263">
        <v>26930</v>
      </c>
      <c r="M487" s="250" t="s">
        <v>8</v>
      </c>
      <c r="N487" s="251">
        <f t="shared" si="359"/>
        <v>6.8255613126079444</v>
      </c>
      <c r="O487" s="252">
        <f t="shared" si="360"/>
        <v>24.447322970639032</v>
      </c>
      <c r="P487" s="245">
        <f t="shared" si="361"/>
        <v>1738.9434889434888</v>
      </c>
      <c r="Q487" s="100">
        <f t="shared" si="377"/>
        <v>0.58603238866396756</v>
      </c>
      <c r="R487" s="17">
        <f t="shared" si="378"/>
        <v>40</v>
      </c>
      <c r="S487" s="24">
        <f t="shared" si="379"/>
        <v>651.20000000000005</v>
      </c>
      <c r="T487" s="25">
        <f t="shared" si="379"/>
        <v>79040</v>
      </c>
      <c r="U487" s="24">
        <f t="shared" si="379"/>
        <v>174</v>
      </c>
      <c r="V487" s="25">
        <f t="shared" si="379"/>
        <v>12982</v>
      </c>
      <c r="W487" s="25">
        <f t="shared" si="379"/>
        <v>311020</v>
      </c>
      <c r="X487" s="72">
        <f t="shared" si="369"/>
        <v>296810</v>
      </c>
      <c r="Y487" s="20" t="s">
        <v>8</v>
      </c>
      <c r="Z487" s="21">
        <f t="shared" si="365"/>
        <v>6.0884301340317366</v>
      </c>
      <c r="AA487" s="22">
        <f t="shared" si="366"/>
        <v>23.957787706054535</v>
      </c>
      <c r="AB487" s="103">
        <f t="shared" si="367"/>
        <v>19104.422604422602</v>
      </c>
      <c r="AC487" s="106">
        <f t="shared" si="380"/>
        <v>6.5698380566801617</v>
      </c>
      <c r="BE487" s="226">
        <v>65.12</v>
      </c>
      <c r="BF487" s="227">
        <v>7904</v>
      </c>
      <c r="BG487" s="226">
        <v>16</v>
      </c>
      <c r="BH487" s="227">
        <v>1158</v>
      </c>
      <c r="BI487" s="263">
        <v>28180</v>
      </c>
    </row>
    <row r="488" spans="1:61" x14ac:dyDescent="0.25">
      <c r="A488" s="90" t="s">
        <v>46</v>
      </c>
      <c r="B488" s="563"/>
      <c r="C488" s="27">
        <v>18.239999999999998</v>
      </c>
      <c r="D488" s="223">
        <v>2461</v>
      </c>
      <c r="E488" s="224">
        <f t="shared" si="357"/>
        <v>134.9232456140351</v>
      </c>
      <c r="F488" s="225">
        <f t="shared" si="376"/>
        <v>4</v>
      </c>
      <c r="G488" s="226">
        <v>72.959999999999994</v>
      </c>
      <c r="H488" s="227">
        <v>9844</v>
      </c>
      <c r="I488" s="226">
        <v>19</v>
      </c>
      <c r="J488" s="227">
        <v>1344</v>
      </c>
      <c r="K488" s="263">
        <v>33810</v>
      </c>
      <c r="L488" s="263">
        <v>32170</v>
      </c>
      <c r="M488" s="250" t="s">
        <v>8</v>
      </c>
      <c r="N488" s="251">
        <f t="shared" si="359"/>
        <v>7.3244047619047619</v>
      </c>
      <c r="O488" s="252">
        <f t="shared" si="360"/>
        <v>25.15625</v>
      </c>
      <c r="P488" s="245">
        <f t="shared" si="361"/>
        <v>1853.6184210526317</v>
      </c>
      <c r="Q488" s="100">
        <f t="shared" si="377"/>
        <v>0.54611946363266961</v>
      </c>
      <c r="R488" s="17">
        <f t="shared" si="378"/>
        <v>39.191885964912288</v>
      </c>
      <c r="S488" s="24">
        <f t="shared" si="379"/>
        <v>714.86</v>
      </c>
      <c r="T488" s="25">
        <f t="shared" si="379"/>
        <v>96451</v>
      </c>
      <c r="U488" s="24">
        <f t="shared" si="379"/>
        <v>197</v>
      </c>
      <c r="V488" s="25">
        <f t="shared" si="379"/>
        <v>14813</v>
      </c>
      <c r="W488" s="25">
        <f t="shared" si="379"/>
        <v>365840</v>
      </c>
      <c r="X488" s="72">
        <f t="shared" si="369"/>
        <v>349290</v>
      </c>
      <c r="Y488" s="20" t="s">
        <v>8</v>
      </c>
      <c r="Z488" s="21">
        <f t="shared" si="365"/>
        <v>6.5112401269155473</v>
      </c>
      <c r="AA488" s="22">
        <f t="shared" si="366"/>
        <v>24.69722541011274</v>
      </c>
      <c r="AB488" s="103">
        <f t="shared" si="367"/>
        <v>20057.017543859653</v>
      </c>
      <c r="AC488" s="106">
        <f t="shared" si="380"/>
        <v>6.0190979276716785</v>
      </c>
      <c r="BE488" s="226">
        <v>72.959999999999994</v>
      </c>
      <c r="BF488" s="227">
        <v>9844</v>
      </c>
      <c r="BG488" s="226">
        <v>19</v>
      </c>
      <c r="BH488" s="227">
        <v>1344</v>
      </c>
      <c r="BI488" s="263">
        <v>33650</v>
      </c>
    </row>
    <row r="489" spans="1:61" x14ac:dyDescent="0.25">
      <c r="A489" s="90" t="s">
        <v>47</v>
      </c>
      <c r="B489" s="563"/>
      <c r="C489" s="222">
        <v>16.23</v>
      </c>
      <c r="D489" s="223">
        <v>2246</v>
      </c>
      <c r="E489" s="224">
        <f t="shared" si="357"/>
        <v>138.38570548367221</v>
      </c>
      <c r="F489" s="225">
        <f t="shared" si="376"/>
        <v>4</v>
      </c>
      <c r="G489" s="226">
        <v>64.92</v>
      </c>
      <c r="H489" s="227">
        <v>8984</v>
      </c>
      <c r="I489" s="226">
        <v>17</v>
      </c>
      <c r="J489" s="227">
        <v>1393</v>
      </c>
      <c r="K489" s="263">
        <v>32560</v>
      </c>
      <c r="L489" s="263">
        <v>30980</v>
      </c>
      <c r="M489" s="250" t="s">
        <v>8</v>
      </c>
      <c r="N489" s="251">
        <f t="shared" si="359"/>
        <v>6.449389806173726</v>
      </c>
      <c r="O489" s="252">
        <f t="shared" si="360"/>
        <v>23.374012921751614</v>
      </c>
      <c r="P489" s="245">
        <f t="shared" si="361"/>
        <v>2006.1614294516328</v>
      </c>
      <c r="Q489" s="100">
        <f t="shared" si="377"/>
        <v>0.6202137132680321</v>
      </c>
      <c r="R489" s="17">
        <f t="shared" si="378"/>
        <v>39</v>
      </c>
      <c r="S489" s="24">
        <f t="shared" si="379"/>
        <v>632.97</v>
      </c>
      <c r="T489" s="25">
        <f t="shared" si="379"/>
        <v>87594</v>
      </c>
      <c r="U489" s="24">
        <f t="shared" si="379"/>
        <v>173</v>
      </c>
      <c r="V489" s="25">
        <f t="shared" si="379"/>
        <v>13640</v>
      </c>
      <c r="W489" s="25">
        <f t="shared" si="379"/>
        <v>318390</v>
      </c>
      <c r="X489" s="72">
        <f t="shared" si="369"/>
        <v>303960</v>
      </c>
      <c r="Y489" s="20" t="s">
        <v>8</v>
      </c>
      <c r="Z489" s="21">
        <f t="shared" si="365"/>
        <v>6.4218475073313783</v>
      </c>
      <c r="AA489" s="22">
        <f t="shared" si="366"/>
        <v>23.342375366568916</v>
      </c>
      <c r="AB489" s="103">
        <f t="shared" si="367"/>
        <v>19617.375231053604</v>
      </c>
      <c r="AC489" s="106">
        <f t="shared" si="380"/>
        <v>6.0730186999109526</v>
      </c>
      <c r="BE489" s="226">
        <v>64.92</v>
      </c>
      <c r="BF489" s="227">
        <v>8984</v>
      </c>
      <c r="BG489" s="226">
        <v>17</v>
      </c>
      <c r="BH489" s="227">
        <v>1393</v>
      </c>
      <c r="BI489" s="263">
        <v>33100</v>
      </c>
    </row>
    <row r="490" spans="1:61" x14ac:dyDescent="0.25">
      <c r="A490" s="90" t="s">
        <v>48</v>
      </c>
      <c r="B490" s="563"/>
      <c r="C490" s="27">
        <v>3.23</v>
      </c>
      <c r="D490" s="223">
        <v>402</v>
      </c>
      <c r="E490" s="224">
        <f t="shared" si="357"/>
        <v>124.45820433436532</v>
      </c>
      <c r="F490" s="225">
        <f t="shared" si="376"/>
        <v>4</v>
      </c>
      <c r="G490" s="238">
        <v>12.92</v>
      </c>
      <c r="H490" s="239">
        <v>1608</v>
      </c>
      <c r="I490" s="226">
        <v>4</v>
      </c>
      <c r="J490" s="239">
        <v>290</v>
      </c>
      <c r="K490" s="263">
        <v>7120</v>
      </c>
      <c r="L490" s="263">
        <v>6770</v>
      </c>
      <c r="M490" s="250" t="s">
        <v>8</v>
      </c>
      <c r="N490" s="251">
        <f t="shared" si="359"/>
        <v>5.544827586206897</v>
      </c>
      <c r="O490" s="252">
        <f t="shared" si="360"/>
        <v>24.551724137931036</v>
      </c>
      <c r="P490" s="245">
        <f t="shared" si="361"/>
        <v>2204.3343653250772</v>
      </c>
      <c r="Q490" s="100">
        <f t="shared" si="377"/>
        <v>0.72139303482587069</v>
      </c>
      <c r="R490" s="17">
        <f t="shared" si="378"/>
        <v>39</v>
      </c>
      <c r="S490" s="24">
        <f t="shared" si="379"/>
        <v>125.97</v>
      </c>
      <c r="T490" s="25">
        <f t="shared" si="379"/>
        <v>15678</v>
      </c>
      <c r="U490" s="24">
        <f t="shared" si="379"/>
        <v>39</v>
      </c>
      <c r="V490" s="25">
        <f t="shared" si="379"/>
        <v>2556</v>
      </c>
      <c r="W490" s="25">
        <f t="shared" si="379"/>
        <v>60920</v>
      </c>
      <c r="X490" s="72">
        <f t="shared" si="369"/>
        <v>58170</v>
      </c>
      <c r="Y490" s="20" t="s">
        <v>8</v>
      </c>
      <c r="Z490" s="21">
        <f t="shared" si="365"/>
        <v>6.1338028169014081</v>
      </c>
      <c r="AA490" s="22">
        <f t="shared" si="366"/>
        <v>23.834115805946791</v>
      </c>
      <c r="AB490" s="103">
        <f t="shared" si="367"/>
        <v>18860.681114551084</v>
      </c>
      <c r="AC490" s="106">
        <f t="shared" si="380"/>
        <v>6.3582089552238807</v>
      </c>
      <c r="BE490" s="238">
        <v>12.92</v>
      </c>
      <c r="BF490" s="239">
        <v>1608</v>
      </c>
      <c r="BG490" s="226">
        <v>4</v>
      </c>
      <c r="BH490" s="239">
        <v>290</v>
      </c>
      <c r="BI490" s="263">
        <v>7090</v>
      </c>
    </row>
    <row r="491" spans="1:61" x14ac:dyDescent="0.25">
      <c r="A491" s="90" t="s">
        <v>49</v>
      </c>
      <c r="B491" s="563"/>
      <c r="C491" s="27">
        <v>8.82</v>
      </c>
      <c r="D491" s="223">
        <v>1152</v>
      </c>
      <c r="E491" s="224">
        <f t="shared" si="357"/>
        <v>130.61224489795919</v>
      </c>
      <c r="F491" s="225">
        <f t="shared" si="376"/>
        <v>4</v>
      </c>
      <c r="G491" s="226">
        <v>35.28</v>
      </c>
      <c r="H491" s="227">
        <v>4608</v>
      </c>
      <c r="I491" s="226">
        <v>9</v>
      </c>
      <c r="J491" s="227">
        <v>777</v>
      </c>
      <c r="K491" s="263">
        <v>19300</v>
      </c>
      <c r="L491" s="263">
        <v>18360</v>
      </c>
      <c r="M491" s="250" t="s">
        <v>8</v>
      </c>
      <c r="N491" s="251">
        <f t="shared" si="359"/>
        <v>5.9305019305019302</v>
      </c>
      <c r="O491" s="252">
        <f t="shared" si="360"/>
        <v>24.839124839124839</v>
      </c>
      <c r="P491" s="245">
        <f t="shared" si="361"/>
        <v>2188.2086167800453</v>
      </c>
      <c r="Q491" s="100">
        <f t="shared" si="377"/>
        <v>0.67447916666666663</v>
      </c>
      <c r="R491" s="17">
        <f t="shared" si="378"/>
        <v>39.249433106575957</v>
      </c>
      <c r="S491" s="24">
        <f t="shared" si="379"/>
        <v>346.17999999999995</v>
      </c>
      <c r="T491" s="25">
        <f t="shared" si="379"/>
        <v>45215</v>
      </c>
      <c r="U491" s="24">
        <f t="shared" si="379"/>
        <v>88</v>
      </c>
      <c r="V491" s="25">
        <f t="shared" si="379"/>
        <v>6866</v>
      </c>
      <c r="W491" s="25">
        <f t="shared" si="379"/>
        <v>167150</v>
      </c>
      <c r="X491" s="72">
        <f t="shared" si="369"/>
        <v>159570</v>
      </c>
      <c r="Y491" s="20" t="s">
        <v>8</v>
      </c>
      <c r="Z491" s="21">
        <f t="shared" si="365"/>
        <v>6.5853480920477718</v>
      </c>
      <c r="AA491" s="22">
        <f t="shared" si="366"/>
        <v>24.344596562773084</v>
      </c>
      <c r="AB491" s="103">
        <f t="shared" si="367"/>
        <v>18951.247165532881</v>
      </c>
      <c r="AC491" s="106">
        <f t="shared" si="380"/>
        <v>5.9600694444444446</v>
      </c>
      <c r="BE491" s="226">
        <v>35.28</v>
      </c>
      <c r="BF491" s="227">
        <v>4608</v>
      </c>
      <c r="BG491" s="226">
        <v>9</v>
      </c>
      <c r="BH491" s="227">
        <v>777</v>
      </c>
      <c r="BI491" s="263">
        <v>19210</v>
      </c>
    </row>
    <row r="492" spans="1:61" x14ac:dyDescent="0.25">
      <c r="A492" s="90" t="s">
        <v>50</v>
      </c>
      <c r="B492" s="563"/>
      <c r="C492" s="27">
        <v>11.54</v>
      </c>
      <c r="D492" s="223">
        <v>1448</v>
      </c>
      <c r="E492" s="224">
        <f t="shared" si="357"/>
        <v>125.47660311958407</v>
      </c>
      <c r="F492" s="225">
        <f t="shared" si="376"/>
        <v>4</v>
      </c>
      <c r="G492" s="238">
        <v>46.16</v>
      </c>
      <c r="H492" s="239">
        <v>5792</v>
      </c>
      <c r="I492" s="226">
        <v>9</v>
      </c>
      <c r="J492" s="239">
        <v>765</v>
      </c>
      <c r="K492" s="323">
        <v>19380</v>
      </c>
      <c r="L492" s="323">
        <v>18440</v>
      </c>
      <c r="M492" s="250" t="s">
        <v>8</v>
      </c>
      <c r="N492" s="251">
        <f t="shared" si="359"/>
        <v>7.5712418300653592</v>
      </c>
      <c r="O492" s="252">
        <f t="shared" si="360"/>
        <v>25.333333333333332</v>
      </c>
      <c r="P492" s="245">
        <f t="shared" si="361"/>
        <v>1679.3760831889083</v>
      </c>
      <c r="Q492" s="100">
        <f t="shared" si="377"/>
        <v>0.52831491712707179</v>
      </c>
      <c r="R492" s="17">
        <f t="shared" si="378"/>
        <v>39.259965337954938</v>
      </c>
      <c r="S492" s="24">
        <f t="shared" si="379"/>
        <v>453.05999999999995</v>
      </c>
      <c r="T492" s="25">
        <f t="shared" si="379"/>
        <v>56849</v>
      </c>
      <c r="U492" s="24">
        <f t="shared" si="379"/>
        <v>112</v>
      </c>
      <c r="V492" s="25">
        <f t="shared" si="379"/>
        <v>9814</v>
      </c>
      <c r="W492" s="25">
        <f t="shared" si="379"/>
        <v>241400</v>
      </c>
      <c r="X492" s="72">
        <f t="shared" si="369"/>
        <v>230450</v>
      </c>
      <c r="Y492" s="20" t="s">
        <v>8</v>
      </c>
      <c r="Z492" s="21">
        <f t="shared" si="365"/>
        <v>5.7926431628286119</v>
      </c>
      <c r="AA492" s="22">
        <f t="shared" si="366"/>
        <v>24.597513755858976</v>
      </c>
      <c r="AB492" s="103">
        <f t="shared" si="367"/>
        <v>20918.544194107453</v>
      </c>
      <c r="AC492" s="106">
        <f t="shared" si="380"/>
        <v>6.777624309392265</v>
      </c>
      <c r="BE492" s="238">
        <v>46.16</v>
      </c>
      <c r="BF492" s="239">
        <v>5792</v>
      </c>
      <c r="BG492" s="226">
        <v>9</v>
      </c>
      <c r="BH492" s="239">
        <v>765</v>
      </c>
      <c r="BI492" s="323">
        <v>19290</v>
      </c>
    </row>
    <row r="493" spans="1:61" x14ac:dyDescent="0.25">
      <c r="A493" s="90" t="s">
        <v>51</v>
      </c>
      <c r="B493" s="563"/>
      <c r="C493" s="27">
        <v>19.36</v>
      </c>
      <c r="D493" s="223">
        <v>2441</v>
      </c>
      <c r="E493" s="224">
        <f t="shared" si="357"/>
        <v>126.08471074380165</v>
      </c>
      <c r="F493" s="225">
        <f t="shared" si="376"/>
        <v>4</v>
      </c>
      <c r="G493" s="226">
        <v>77.44</v>
      </c>
      <c r="H493" s="227">
        <v>9764</v>
      </c>
      <c r="I493" s="226">
        <v>17</v>
      </c>
      <c r="J493" s="227">
        <v>1349</v>
      </c>
      <c r="K493" s="263">
        <v>33270</v>
      </c>
      <c r="L493" s="263">
        <v>31650</v>
      </c>
      <c r="M493" s="250" t="s">
        <v>8</v>
      </c>
      <c r="N493" s="251">
        <f t="shared" si="359"/>
        <v>7.2379540400296518</v>
      </c>
      <c r="O493" s="252">
        <f t="shared" si="360"/>
        <v>24.662713120830244</v>
      </c>
      <c r="P493" s="245">
        <f t="shared" si="361"/>
        <v>1718.4917355371902</v>
      </c>
      <c r="Q493" s="100">
        <f t="shared" si="377"/>
        <v>0.55264235968865216</v>
      </c>
      <c r="R493" s="17">
        <f t="shared" si="378"/>
        <v>40.000000000000007</v>
      </c>
      <c r="S493" s="24">
        <f t="shared" si="379"/>
        <v>774.40000000000009</v>
      </c>
      <c r="T493" s="25">
        <f t="shared" si="379"/>
        <v>97640</v>
      </c>
      <c r="U493" s="24">
        <f t="shared" si="379"/>
        <v>198</v>
      </c>
      <c r="V493" s="25">
        <f t="shared" si="379"/>
        <v>17155</v>
      </c>
      <c r="W493" s="25">
        <f t="shared" si="379"/>
        <v>406610</v>
      </c>
      <c r="X493" s="72">
        <f t="shared" si="369"/>
        <v>388110</v>
      </c>
      <c r="Y493" s="20" t="s">
        <v>8</v>
      </c>
      <c r="Z493" s="21">
        <f t="shared" si="365"/>
        <v>5.6916350918099683</v>
      </c>
      <c r="AA493" s="22">
        <f t="shared" si="366"/>
        <v>23.702127659574469</v>
      </c>
      <c r="AB493" s="103">
        <f t="shared" si="367"/>
        <v>21002.582644628099</v>
      </c>
      <c r="AC493" s="106">
        <f t="shared" si="380"/>
        <v>7.0278574354772632</v>
      </c>
      <c r="BE493" s="226">
        <v>77.44</v>
      </c>
      <c r="BF493" s="227">
        <v>9764</v>
      </c>
      <c r="BG493" s="226">
        <v>17</v>
      </c>
      <c r="BH493" s="227">
        <v>1349</v>
      </c>
      <c r="BI493" s="263">
        <v>33110</v>
      </c>
    </row>
    <row r="494" spans="1:61" x14ac:dyDescent="0.25">
      <c r="A494" s="94" t="s">
        <v>52</v>
      </c>
      <c r="B494" s="564"/>
      <c r="C494" s="29">
        <v>16.18</v>
      </c>
      <c r="D494" s="235">
        <v>2228</v>
      </c>
      <c r="E494" s="236">
        <f t="shared" si="357"/>
        <v>137.7008652657602</v>
      </c>
      <c r="F494" s="237">
        <f t="shared" si="376"/>
        <v>4</v>
      </c>
      <c r="G494" s="238">
        <v>64.72</v>
      </c>
      <c r="H494" s="239">
        <v>8912</v>
      </c>
      <c r="I494" s="238">
        <v>15</v>
      </c>
      <c r="J494" s="239">
        <v>1263</v>
      </c>
      <c r="K494" s="324">
        <v>28670</v>
      </c>
      <c r="L494" s="324">
        <v>27280</v>
      </c>
      <c r="M494" s="256" t="s">
        <v>8</v>
      </c>
      <c r="N494" s="325">
        <f t="shared" si="359"/>
        <v>7.0562153602533648</v>
      </c>
      <c r="O494" s="326">
        <f t="shared" si="360"/>
        <v>22.699920823436262</v>
      </c>
      <c r="P494" s="253">
        <f t="shared" si="361"/>
        <v>1771.9406674907293</v>
      </c>
      <c r="Q494" s="246">
        <f t="shared" si="377"/>
        <v>0.56687612208258531</v>
      </c>
      <c r="R494" s="237">
        <f t="shared" si="378"/>
        <v>39.443757725587147</v>
      </c>
      <c r="S494" s="254">
        <f t="shared" si="379"/>
        <v>638.20000000000005</v>
      </c>
      <c r="T494" s="255">
        <f t="shared" si="379"/>
        <v>87883</v>
      </c>
      <c r="U494" s="254">
        <f t="shared" si="379"/>
        <v>166</v>
      </c>
      <c r="V494" s="255">
        <f t="shared" si="379"/>
        <v>12553</v>
      </c>
      <c r="W494" s="255">
        <f t="shared" si="379"/>
        <v>278850</v>
      </c>
      <c r="X494" s="249">
        <f t="shared" si="369"/>
        <v>266120</v>
      </c>
      <c r="Y494" s="256" t="s">
        <v>8</v>
      </c>
      <c r="Z494" s="251">
        <f t="shared" si="365"/>
        <v>7.0009559467856288</v>
      </c>
      <c r="AA494" s="252">
        <f t="shared" si="366"/>
        <v>22.213813431052337</v>
      </c>
      <c r="AB494" s="195">
        <f t="shared" si="367"/>
        <v>17234.239802224969</v>
      </c>
      <c r="AC494" s="106">
        <f t="shared" si="380"/>
        <v>5.6342010771992816</v>
      </c>
      <c r="BE494" s="238">
        <v>64.72</v>
      </c>
      <c r="BF494" s="239">
        <v>8912</v>
      </c>
      <c r="BG494" s="238">
        <v>15</v>
      </c>
      <c r="BH494" s="239">
        <v>1263</v>
      </c>
      <c r="BI494" s="324">
        <v>28540</v>
      </c>
    </row>
    <row r="495" spans="1:61" x14ac:dyDescent="0.25">
      <c r="A495" s="92" t="s">
        <v>24</v>
      </c>
      <c r="B495" s="44"/>
      <c r="C495" s="45">
        <f>SUM(C484:C494)</f>
        <v>164.87</v>
      </c>
      <c r="D495" s="46">
        <f>SUM(D484:D494)</f>
        <v>21065</v>
      </c>
      <c r="E495" s="327">
        <f t="shared" si="357"/>
        <v>127.76733183720506</v>
      </c>
      <c r="F495" s="315"/>
      <c r="G495" s="312">
        <f t="shared" ref="G495:L495" si="381">SUM(G484:G494)</f>
        <v>676.72</v>
      </c>
      <c r="H495" s="313">
        <f t="shared" si="381"/>
        <v>86435</v>
      </c>
      <c r="I495" s="312">
        <f t="shared" si="381"/>
        <v>161</v>
      </c>
      <c r="J495" s="313">
        <f t="shared" si="381"/>
        <v>12968</v>
      </c>
      <c r="K495" s="313">
        <f t="shared" ref="K495" si="382">SUM(K484:K494)</f>
        <v>311910</v>
      </c>
      <c r="L495" s="313">
        <f t="shared" si="381"/>
        <v>296720</v>
      </c>
      <c r="M495" s="316" t="s">
        <v>8</v>
      </c>
      <c r="N495" s="317">
        <f t="shared" si="359"/>
        <v>6.6652529302899444</v>
      </c>
      <c r="O495" s="318">
        <f t="shared" si="360"/>
        <v>24.052282541640963</v>
      </c>
      <c r="P495" s="319">
        <f t="shared" si="361"/>
        <v>1891.8541881482379</v>
      </c>
      <c r="Q495" s="332">
        <f>J495/D495</f>
        <v>0.61561832423451224</v>
      </c>
      <c r="R495" s="315"/>
      <c r="S495" s="312">
        <f>SUM(S484:S494)</f>
        <v>6498.69</v>
      </c>
      <c r="T495" s="313">
        <f>SUM(T484:T494)</f>
        <v>830254</v>
      </c>
      <c r="U495" s="312">
        <f>SUM(U484:U494)</f>
        <v>1676</v>
      </c>
      <c r="V495" s="313">
        <f t="shared" ref="V495:W495" si="383">SUM(V484:V494)</f>
        <v>137946</v>
      </c>
      <c r="W495" s="313">
        <f t="shared" si="383"/>
        <v>3261150</v>
      </c>
      <c r="X495" s="249">
        <f t="shared" si="369"/>
        <v>3112760</v>
      </c>
      <c r="Y495" s="316" t="s">
        <v>8</v>
      </c>
      <c r="Z495" s="317">
        <f t="shared" si="365"/>
        <v>6.018688472300755</v>
      </c>
      <c r="AA495" s="318">
        <f t="shared" si="366"/>
        <v>23.640772476186335</v>
      </c>
      <c r="AB495" s="333">
        <f t="shared" si="367"/>
        <v>19780.129799235761</v>
      </c>
      <c r="AC495" s="107">
        <f>V495/D495</f>
        <v>6.5485877047234746</v>
      </c>
      <c r="BE495" s="312">
        <f t="shared" ref="BE495:BI495" si="384">SUM(BE484:BE494)</f>
        <v>676.72</v>
      </c>
      <c r="BF495" s="313">
        <f t="shared" si="384"/>
        <v>86435</v>
      </c>
      <c r="BG495" s="312">
        <f t="shared" si="384"/>
        <v>161</v>
      </c>
      <c r="BH495" s="313">
        <f t="shared" si="384"/>
        <v>12968</v>
      </c>
      <c r="BI495" s="313">
        <f t="shared" si="384"/>
        <v>311090</v>
      </c>
    </row>
    <row r="496" spans="1:61" x14ac:dyDescent="0.25">
      <c r="A496" s="117" t="s">
        <v>16</v>
      </c>
      <c r="B496" s="565">
        <v>2005</v>
      </c>
      <c r="C496" s="115">
        <v>2.82</v>
      </c>
      <c r="D496" s="241">
        <v>326</v>
      </c>
      <c r="E496" s="230">
        <f>D496/C496</f>
        <v>115.60283687943263</v>
      </c>
      <c r="F496" s="242">
        <f t="shared" ref="F496:F504" si="385">G496/C496</f>
        <v>4</v>
      </c>
      <c r="G496" s="232">
        <v>11.28</v>
      </c>
      <c r="H496" s="233">
        <v>1304</v>
      </c>
      <c r="I496" s="232">
        <v>4</v>
      </c>
      <c r="J496" s="233">
        <v>99</v>
      </c>
      <c r="K496" s="262">
        <v>2170</v>
      </c>
      <c r="L496" s="262">
        <v>2060</v>
      </c>
      <c r="M496" s="328" t="s">
        <v>8</v>
      </c>
      <c r="N496" s="329">
        <f t="shared" si="359"/>
        <v>13.171717171717171</v>
      </c>
      <c r="O496" s="330">
        <f t="shared" si="360"/>
        <v>21.91919191919192</v>
      </c>
      <c r="P496" s="287">
        <f>K496/C496</f>
        <v>769.50354609929082</v>
      </c>
      <c r="Q496" s="246">
        <f t="shared" ref="Q496:Q506" si="386">J496/D496</f>
        <v>0.30368098159509205</v>
      </c>
      <c r="R496" s="334">
        <f t="shared" ref="R496:R504" si="387">S496/C496</f>
        <v>66.379432624113463</v>
      </c>
      <c r="S496" s="335">
        <f t="shared" ref="S496:X506" si="388">G496+S445</f>
        <v>187.18999999999997</v>
      </c>
      <c r="T496" s="249">
        <f t="shared" si="388"/>
        <v>19281</v>
      </c>
      <c r="U496" s="335">
        <f t="shared" si="388"/>
        <v>39</v>
      </c>
      <c r="V496" s="249">
        <f t="shared" si="388"/>
        <v>3329</v>
      </c>
      <c r="W496" s="249">
        <f t="shared" si="388"/>
        <v>69870</v>
      </c>
      <c r="X496" s="249">
        <f t="shared" si="369"/>
        <v>66710</v>
      </c>
      <c r="Y496" s="328" t="s">
        <v>8</v>
      </c>
      <c r="Z496" s="251">
        <f t="shared" si="365"/>
        <v>5.7918293781916494</v>
      </c>
      <c r="AA496" s="252">
        <f t="shared" si="366"/>
        <v>20.988284770201261</v>
      </c>
      <c r="AB496" s="195">
        <f t="shared" si="367"/>
        <v>24776.595744680853</v>
      </c>
      <c r="AC496" s="106">
        <f t="shared" ref="AC496:AC506" si="389">V496/D496</f>
        <v>10.211656441717791</v>
      </c>
      <c r="BE496" s="232">
        <v>11.28</v>
      </c>
      <c r="BF496" s="233">
        <v>1304</v>
      </c>
      <c r="BG496" s="232">
        <v>4</v>
      </c>
      <c r="BH496" s="233">
        <v>99</v>
      </c>
      <c r="BI496" s="262">
        <v>2160</v>
      </c>
    </row>
    <row r="497" spans="1:61" x14ac:dyDescent="0.25">
      <c r="A497" s="90" t="s">
        <v>53</v>
      </c>
      <c r="B497" s="560"/>
      <c r="C497" s="27">
        <v>10.6</v>
      </c>
      <c r="D497" s="223">
        <v>1372</v>
      </c>
      <c r="E497" s="224">
        <f t="shared" ref="E497:E506" si="390">D497/C497</f>
        <v>129.43396226415095</v>
      </c>
      <c r="F497" s="225">
        <f t="shared" si="385"/>
        <v>4</v>
      </c>
      <c r="G497" s="226">
        <v>42.4</v>
      </c>
      <c r="H497" s="227">
        <v>5488</v>
      </c>
      <c r="I497" s="226">
        <v>8</v>
      </c>
      <c r="J497" s="227">
        <v>825</v>
      </c>
      <c r="K497" s="263">
        <v>18190</v>
      </c>
      <c r="L497" s="263">
        <v>17310</v>
      </c>
      <c r="M497" s="250" t="s">
        <v>8</v>
      </c>
      <c r="N497" s="251">
        <f t="shared" si="359"/>
        <v>6.6521212121212123</v>
      </c>
      <c r="O497" s="252">
        <f t="shared" si="360"/>
        <v>22.048484848484847</v>
      </c>
      <c r="P497" s="245">
        <f t="shared" ref="P497:P506" si="391">K497/C497</f>
        <v>1716.0377358490566</v>
      </c>
      <c r="Q497" s="100">
        <f t="shared" si="386"/>
        <v>0.60131195335276966</v>
      </c>
      <c r="R497" s="17">
        <f t="shared" si="387"/>
        <v>40.307547169811315</v>
      </c>
      <c r="S497" s="24">
        <f t="shared" si="388"/>
        <v>427.25999999999993</v>
      </c>
      <c r="T497" s="25">
        <f t="shared" si="388"/>
        <v>55290</v>
      </c>
      <c r="U497" s="24">
        <f t="shared" si="388"/>
        <v>109</v>
      </c>
      <c r="V497" s="25">
        <f t="shared" si="388"/>
        <v>9864</v>
      </c>
      <c r="W497" s="25">
        <f t="shared" si="388"/>
        <v>212730</v>
      </c>
      <c r="X497" s="72">
        <f t="shared" si="369"/>
        <v>202900</v>
      </c>
      <c r="Y497" s="20" t="s">
        <v>8</v>
      </c>
      <c r="Z497" s="21">
        <f t="shared" si="365"/>
        <v>5.6052311435523112</v>
      </c>
      <c r="AA497" s="22">
        <f t="shared" si="366"/>
        <v>21.566301703163017</v>
      </c>
      <c r="AB497" s="103">
        <f t="shared" si="367"/>
        <v>20068.867924528302</v>
      </c>
      <c r="AC497" s="106">
        <f t="shared" si="389"/>
        <v>7.1895043731778427</v>
      </c>
      <c r="BE497" s="226">
        <v>42.4</v>
      </c>
      <c r="BF497" s="227">
        <v>5488</v>
      </c>
      <c r="BG497" s="226">
        <v>8</v>
      </c>
      <c r="BH497" s="227">
        <v>825</v>
      </c>
      <c r="BI497" s="263">
        <v>18100</v>
      </c>
    </row>
    <row r="498" spans="1:61" x14ac:dyDescent="0.25">
      <c r="A498" s="90" t="s">
        <v>54</v>
      </c>
      <c r="B498" s="560"/>
      <c r="C498" s="27">
        <v>3.49</v>
      </c>
      <c r="D498" s="223">
        <v>453</v>
      </c>
      <c r="E498" s="224">
        <f t="shared" si="390"/>
        <v>129.79942693409743</v>
      </c>
      <c r="F498" s="225">
        <f t="shared" si="385"/>
        <v>4</v>
      </c>
      <c r="G498" s="226">
        <v>13.96</v>
      </c>
      <c r="H498" s="227">
        <v>1812</v>
      </c>
      <c r="I498" s="226">
        <v>4</v>
      </c>
      <c r="J498" s="227">
        <v>302</v>
      </c>
      <c r="K498" s="263">
        <v>6530</v>
      </c>
      <c r="L498" s="263">
        <v>6210</v>
      </c>
      <c r="M498" s="250" t="s">
        <v>8</v>
      </c>
      <c r="N498" s="251">
        <f t="shared" si="359"/>
        <v>6</v>
      </c>
      <c r="O498" s="252">
        <f t="shared" si="360"/>
        <v>21.622516556291391</v>
      </c>
      <c r="P498" s="245">
        <f t="shared" si="391"/>
        <v>1871.0601719197707</v>
      </c>
      <c r="Q498" s="100">
        <f t="shared" si="386"/>
        <v>0.66666666666666663</v>
      </c>
      <c r="R498" s="17">
        <f t="shared" si="387"/>
        <v>47.670487106017191</v>
      </c>
      <c r="S498" s="24">
        <f t="shared" si="388"/>
        <v>166.37</v>
      </c>
      <c r="T498" s="25">
        <f t="shared" si="388"/>
        <v>18075</v>
      </c>
      <c r="U498" s="24">
        <f t="shared" si="388"/>
        <v>45</v>
      </c>
      <c r="V498" s="25">
        <f t="shared" si="388"/>
        <v>3671</v>
      </c>
      <c r="W498" s="25">
        <f t="shared" si="388"/>
        <v>77040</v>
      </c>
      <c r="X498" s="72">
        <f t="shared" si="388"/>
        <v>73580</v>
      </c>
      <c r="Y498" s="20" t="s">
        <v>8</v>
      </c>
      <c r="Z498" s="21">
        <f t="shared" si="365"/>
        <v>4.9237265050394985</v>
      </c>
      <c r="AA498" s="22">
        <f t="shared" si="366"/>
        <v>20.986107327703625</v>
      </c>
      <c r="AB498" s="103">
        <f t="shared" si="367"/>
        <v>22074.498567335242</v>
      </c>
      <c r="AC498" s="106">
        <f t="shared" si="389"/>
        <v>8.1037527593818979</v>
      </c>
      <c r="BE498" s="226">
        <v>13.96</v>
      </c>
      <c r="BF498" s="227">
        <v>1812</v>
      </c>
      <c r="BG498" s="226">
        <v>4</v>
      </c>
      <c r="BH498" s="227">
        <v>302</v>
      </c>
      <c r="BI498" s="263">
        <v>6500</v>
      </c>
    </row>
    <row r="499" spans="1:61" x14ac:dyDescent="0.25">
      <c r="A499" s="90" t="s">
        <v>17</v>
      </c>
      <c r="B499" s="560"/>
      <c r="C499" s="27">
        <v>8.1199999999999992</v>
      </c>
      <c r="D499" s="223">
        <v>806</v>
      </c>
      <c r="E499" s="224">
        <f t="shared" si="390"/>
        <v>99.261083743842377</v>
      </c>
      <c r="F499" s="225">
        <f t="shared" si="385"/>
        <v>4</v>
      </c>
      <c r="G499" s="226">
        <v>32.479999999999997</v>
      </c>
      <c r="H499" s="227">
        <v>3224</v>
      </c>
      <c r="I499" s="226">
        <v>5</v>
      </c>
      <c r="J499" s="227">
        <v>558</v>
      </c>
      <c r="K499" s="263">
        <v>12200</v>
      </c>
      <c r="L499" s="263">
        <v>11610</v>
      </c>
      <c r="M499" s="250" t="s">
        <v>8</v>
      </c>
      <c r="N499" s="251">
        <f t="shared" si="359"/>
        <v>5.7777777777777777</v>
      </c>
      <c r="O499" s="252">
        <f t="shared" si="360"/>
        <v>21.863799283154123</v>
      </c>
      <c r="P499" s="245">
        <f t="shared" si="391"/>
        <v>1502.4630541871923</v>
      </c>
      <c r="Q499" s="100">
        <f t="shared" si="386"/>
        <v>0.69230769230769229</v>
      </c>
      <c r="R499" s="17">
        <f t="shared" si="387"/>
        <v>44.161330049261089</v>
      </c>
      <c r="S499" s="24">
        <f t="shared" si="388"/>
        <v>358.59000000000003</v>
      </c>
      <c r="T499" s="25">
        <f t="shared" si="388"/>
        <v>34932</v>
      </c>
      <c r="U499" s="24">
        <f t="shared" si="388"/>
        <v>79</v>
      </c>
      <c r="V499" s="25">
        <f t="shared" si="388"/>
        <v>6677</v>
      </c>
      <c r="W499" s="25">
        <f t="shared" si="388"/>
        <v>145500</v>
      </c>
      <c r="X499" s="72">
        <f t="shared" si="388"/>
        <v>138910</v>
      </c>
      <c r="Y499" s="20" t="s">
        <v>8</v>
      </c>
      <c r="Z499" s="21">
        <f t="shared" si="365"/>
        <v>5.2316908791373375</v>
      </c>
      <c r="AA499" s="22">
        <f t="shared" si="366"/>
        <v>21.791223603414707</v>
      </c>
      <c r="AB499" s="103">
        <f t="shared" si="367"/>
        <v>17918.719211822663</v>
      </c>
      <c r="AC499" s="106">
        <f t="shared" si="389"/>
        <v>8.2841191066997517</v>
      </c>
      <c r="BE499" s="226">
        <v>32.479999999999997</v>
      </c>
      <c r="BF499" s="227">
        <v>3224</v>
      </c>
      <c r="BG499" s="226">
        <v>5</v>
      </c>
      <c r="BH499" s="227">
        <v>558</v>
      </c>
      <c r="BI499" s="263">
        <v>12140</v>
      </c>
    </row>
    <row r="500" spans="1:61" x14ac:dyDescent="0.25">
      <c r="A500" s="90" t="s">
        <v>55</v>
      </c>
      <c r="B500" s="560"/>
      <c r="C500" s="27">
        <v>4.76</v>
      </c>
      <c r="D500" s="223">
        <v>513</v>
      </c>
      <c r="E500" s="224">
        <f t="shared" si="390"/>
        <v>107.77310924369749</v>
      </c>
      <c r="F500" s="225">
        <f t="shared" si="385"/>
        <v>4</v>
      </c>
      <c r="G500" s="226">
        <v>19.04</v>
      </c>
      <c r="H500" s="227">
        <v>2052</v>
      </c>
      <c r="I500" s="226">
        <v>4</v>
      </c>
      <c r="J500" s="227">
        <v>375</v>
      </c>
      <c r="K500" s="263">
        <v>8110</v>
      </c>
      <c r="L500" s="263">
        <v>7720</v>
      </c>
      <c r="M500" s="250" t="s">
        <v>8</v>
      </c>
      <c r="N500" s="251">
        <f t="shared" si="359"/>
        <v>5.4720000000000004</v>
      </c>
      <c r="O500" s="252">
        <f t="shared" si="360"/>
        <v>21.626666666666665</v>
      </c>
      <c r="P500" s="245">
        <f t="shared" si="391"/>
        <v>1703.7815126050421</v>
      </c>
      <c r="Q500" s="100">
        <f t="shared" si="386"/>
        <v>0.73099415204678364</v>
      </c>
      <c r="R500" s="17">
        <f t="shared" si="387"/>
        <v>39</v>
      </c>
      <c r="S500" s="24">
        <f t="shared" si="388"/>
        <v>185.64</v>
      </c>
      <c r="T500" s="25">
        <f t="shared" si="388"/>
        <v>20007</v>
      </c>
      <c r="U500" s="24">
        <f t="shared" si="388"/>
        <v>45</v>
      </c>
      <c r="V500" s="25">
        <f t="shared" si="388"/>
        <v>4099</v>
      </c>
      <c r="W500" s="25">
        <f t="shared" si="388"/>
        <v>86220</v>
      </c>
      <c r="X500" s="72">
        <f t="shared" si="388"/>
        <v>82320</v>
      </c>
      <c r="Y500" s="20" t="s">
        <v>8</v>
      </c>
      <c r="Z500" s="21">
        <f t="shared" si="365"/>
        <v>4.8809465723347154</v>
      </c>
      <c r="AA500" s="22">
        <f t="shared" si="366"/>
        <v>21.034398633813126</v>
      </c>
      <c r="AB500" s="103">
        <f t="shared" si="367"/>
        <v>18113.44537815126</v>
      </c>
      <c r="AC500" s="106">
        <f t="shared" si="389"/>
        <v>7.9902534113060426</v>
      </c>
      <c r="BE500" s="226">
        <v>19.04</v>
      </c>
      <c r="BF500" s="227">
        <v>2052</v>
      </c>
      <c r="BG500" s="226">
        <v>4</v>
      </c>
      <c r="BH500" s="227">
        <v>375</v>
      </c>
      <c r="BI500" s="263">
        <v>8070</v>
      </c>
    </row>
    <row r="501" spans="1:61" x14ac:dyDescent="0.25">
      <c r="A501" s="90" t="s">
        <v>56</v>
      </c>
      <c r="B501" s="560"/>
      <c r="C501" s="27">
        <v>0.86</v>
      </c>
      <c r="D501" s="223">
        <v>110</v>
      </c>
      <c r="E501" s="224">
        <f t="shared" si="390"/>
        <v>127.90697674418605</v>
      </c>
      <c r="F501" s="225">
        <f t="shared" si="385"/>
        <v>4</v>
      </c>
      <c r="G501" s="226">
        <v>3.44</v>
      </c>
      <c r="H501" s="227">
        <v>440</v>
      </c>
      <c r="I501" s="226">
        <v>4</v>
      </c>
      <c r="J501" s="227">
        <v>63</v>
      </c>
      <c r="K501" s="263">
        <v>1420</v>
      </c>
      <c r="L501" s="263">
        <v>1350</v>
      </c>
      <c r="M501" s="250" t="s">
        <v>8</v>
      </c>
      <c r="N501" s="251">
        <f t="shared" si="359"/>
        <v>6.9841269841269842</v>
      </c>
      <c r="O501" s="252">
        <f t="shared" si="360"/>
        <v>22.539682539682541</v>
      </c>
      <c r="P501" s="245">
        <f t="shared" si="391"/>
        <v>1651.1627906976744</v>
      </c>
      <c r="Q501" s="100">
        <f t="shared" si="386"/>
        <v>0.57272727272727275</v>
      </c>
      <c r="R501" s="17">
        <f t="shared" si="387"/>
        <v>40.000000000000007</v>
      </c>
      <c r="S501" s="24">
        <f t="shared" si="388"/>
        <v>34.400000000000006</v>
      </c>
      <c r="T501" s="25">
        <f t="shared" si="388"/>
        <v>4400</v>
      </c>
      <c r="U501" s="24">
        <f t="shared" si="388"/>
        <v>40</v>
      </c>
      <c r="V501" s="25">
        <f t="shared" si="388"/>
        <v>616</v>
      </c>
      <c r="W501" s="25">
        <f t="shared" si="388"/>
        <v>13780</v>
      </c>
      <c r="X501" s="72">
        <f t="shared" si="388"/>
        <v>13180</v>
      </c>
      <c r="Y501" s="20" t="s">
        <v>8</v>
      </c>
      <c r="Z501" s="21">
        <f t="shared" si="365"/>
        <v>7.1428571428571432</v>
      </c>
      <c r="AA501" s="22">
        <f t="shared" si="366"/>
        <v>22.370129870129869</v>
      </c>
      <c r="AB501" s="103">
        <f t="shared" si="367"/>
        <v>16023.255813953489</v>
      </c>
      <c r="AC501" s="106">
        <f t="shared" si="389"/>
        <v>5.6</v>
      </c>
      <c r="BE501" s="226">
        <v>3.44</v>
      </c>
      <c r="BF501" s="227">
        <v>440</v>
      </c>
      <c r="BG501" s="226">
        <v>4</v>
      </c>
      <c r="BH501" s="227">
        <v>63</v>
      </c>
      <c r="BI501" s="263">
        <v>1410</v>
      </c>
    </row>
    <row r="502" spans="1:61" x14ac:dyDescent="0.25">
      <c r="A502" s="90" t="s">
        <v>20</v>
      </c>
      <c r="B502" s="560"/>
      <c r="C502" s="27">
        <v>8.61</v>
      </c>
      <c r="D502" s="223">
        <v>1053</v>
      </c>
      <c r="E502" s="224">
        <f t="shared" si="390"/>
        <v>122.29965156794425</v>
      </c>
      <c r="F502" s="225">
        <f t="shared" si="385"/>
        <v>4</v>
      </c>
      <c r="G502" s="226">
        <v>34.44</v>
      </c>
      <c r="H502" s="227">
        <v>4212</v>
      </c>
      <c r="I502" s="226">
        <v>7</v>
      </c>
      <c r="J502" s="227">
        <v>754</v>
      </c>
      <c r="K502" s="263">
        <v>16260</v>
      </c>
      <c r="L502" s="263">
        <v>15470</v>
      </c>
      <c r="M502" s="250" t="s">
        <v>8</v>
      </c>
      <c r="N502" s="251">
        <f t="shared" si="359"/>
        <v>5.5862068965517242</v>
      </c>
      <c r="O502" s="252">
        <f t="shared" si="360"/>
        <v>21.564986737400531</v>
      </c>
      <c r="P502" s="245">
        <f t="shared" si="391"/>
        <v>1888.5017421602788</v>
      </c>
      <c r="Q502" s="100">
        <f t="shared" si="386"/>
        <v>0.71604938271604934</v>
      </c>
      <c r="R502" s="17">
        <f t="shared" si="387"/>
        <v>44.634146341463421</v>
      </c>
      <c r="S502" s="24">
        <f t="shared" si="388"/>
        <v>384.3</v>
      </c>
      <c r="T502" s="25">
        <f t="shared" si="388"/>
        <v>44565</v>
      </c>
      <c r="U502" s="24">
        <f t="shared" si="388"/>
        <v>77</v>
      </c>
      <c r="V502" s="25">
        <f t="shared" si="388"/>
        <v>9277</v>
      </c>
      <c r="W502" s="25">
        <f t="shared" si="388"/>
        <v>192370</v>
      </c>
      <c r="X502" s="72">
        <f t="shared" si="388"/>
        <v>183620</v>
      </c>
      <c r="Y502" s="20" t="s">
        <v>8</v>
      </c>
      <c r="Z502" s="21">
        <f t="shared" si="365"/>
        <v>4.8038158887571409</v>
      </c>
      <c r="AA502" s="22">
        <f t="shared" si="366"/>
        <v>20.7362293844993</v>
      </c>
      <c r="AB502" s="103">
        <f t="shared" si="367"/>
        <v>22342.624854819976</v>
      </c>
      <c r="AC502" s="106">
        <f t="shared" si="389"/>
        <v>8.8100664767331427</v>
      </c>
      <c r="BE502" s="226">
        <v>34.44</v>
      </c>
      <c r="BF502" s="227">
        <v>4212</v>
      </c>
      <c r="BG502" s="226">
        <v>7</v>
      </c>
      <c r="BH502" s="227">
        <v>754</v>
      </c>
      <c r="BI502" s="263">
        <v>16180</v>
      </c>
    </row>
    <row r="503" spans="1:61" x14ac:dyDescent="0.25">
      <c r="A503" s="90" t="s">
        <v>19</v>
      </c>
      <c r="B503" s="560"/>
      <c r="C503" s="27">
        <v>8.6999999999999993</v>
      </c>
      <c r="D503" s="223">
        <v>1106</v>
      </c>
      <c r="E503" s="224">
        <f t="shared" si="390"/>
        <v>127.1264367816092</v>
      </c>
      <c r="F503" s="225">
        <f t="shared" si="385"/>
        <v>4</v>
      </c>
      <c r="G503" s="226">
        <v>34.799999999999997</v>
      </c>
      <c r="H503" s="227">
        <v>4424</v>
      </c>
      <c r="I503" s="226">
        <v>8</v>
      </c>
      <c r="J503" s="227">
        <v>515</v>
      </c>
      <c r="K503" s="263">
        <v>11110</v>
      </c>
      <c r="L503" s="263">
        <v>10570</v>
      </c>
      <c r="M503" s="250" t="s">
        <v>8</v>
      </c>
      <c r="N503" s="251">
        <f t="shared" si="359"/>
        <v>8.5902912621359224</v>
      </c>
      <c r="O503" s="252">
        <f t="shared" si="360"/>
        <v>21.572815533980581</v>
      </c>
      <c r="P503" s="245">
        <f t="shared" si="391"/>
        <v>1277.0114942528737</v>
      </c>
      <c r="Q503" s="100">
        <f t="shared" si="386"/>
        <v>0.46564195298372513</v>
      </c>
      <c r="R503" s="17">
        <f t="shared" si="387"/>
        <v>47.079310344827597</v>
      </c>
      <c r="S503" s="24">
        <f t="shared" si="388"/>
        <v>409.59000000000003</v>
      </c>
      <c r="T503" s="25">
        <f t="shared" si="388"/>
        <v>49206</v>
      </c>
      <c r="U503" s="24">
        <f t="shared" si="388"/>
        <v>85</v>
      </c>
      <c r="V503" s="25">
        <f t="shared" si="388"/>
        <v>7727</v>
      </c>
      <c r="W503" s="25">
        <f t="shared" si="388"/>
        <v>160010</v>
      </c>
      <c r="X503" s="72">
        <f t="shared" si="388"/>
        <v>152730</v>
      </c>
      <c r="Y503" s="20" t="s">
        <v>8</v>
      </c>
      <c r="Z503" s="21">
        <f t="shared" si="365"/>
        <v>6.3680600491782062</v>
      </c>
      <c r="AA503" s="22">
        <f t="shared" si="366"/>
        <v>20.707907337906043</v>
      </c>
      <c r="AB503" s="103">
        <f t="shared" si="367"/>
        <v>18391.954022988506</v>
      </c>
      <c r="AC503" s="106">
        <f t="shared" si="389"/>
        <v>6.9864376130198913</v>
      </c>
      <c r="BE503" s="226">
        <v>34.799999999999997</v>
      </c>
      <c r="BF503" s="227">
        <v>4424</v>
      </c>
      <c r="BG503" s="226">
        <v>8</v>
      </c>
      <c r="BH503" s="227">
        <v>515</v>
      </c>
      <c r="BI503" s="263">
        <v>11060</v>
      </c>
    </row>
    <row r="504" spans="1:61" x14ac:dyDescent="0.25">
      <c r="A504" s="94" t="s">
        <v>21</v>
      </c>
      <c r="B504" s="566"/>
      <c r="C504" s="29">
        <v>0.64</v>
      </c>
      <c r="D504" s="235">
        <v>59</v>
      </c>
      <c r="E504" s="236">
        <f t="shared" si="390"/>
        <v>92.1875</v>
      </c>
      <c r="F504" s="242">
        <f t="shared" si="385"/>
        <v>4</v>
      </c>
      <c r="G504" s="243">
        <v>2.56</v>
      </c>
      <c r="H504" s="244">
        <v>236</v>
      </c>
      <c r="I504" s="243">
        <v>4</v>
      </c>
      <c r="J504" s="244">
        <v>54</v>
      </c>
      <c r="K504" s="262">
        <v>1190</v>
      </c>
      <c r="L504" s="262">
        <v>1130</v>
      </c>
      <c r="M504" s="331" t="s">
        <v>8</v>
      </c>
      <c r="N504" s="325">
        <f t="shared" si="359"/>
        <v>4.3703703703703702</v>
      </c>
      <c r="O504" s="326">
        <f t="shared" si="360"/>
        <v>22.037037037037038</v>
      </c>
      <c r="P504" s="253">
        <f t="shared" si="391"/>
        <v>1859.375</v>
      </c>
      <c r="Q504" s="100">
        <f t="shared" si="386"/>
        <v>0.9152542372881356</v>
      </c>
      <c r="R504" s="7">
        <f t="shared" si="387"/>
        <v>49.78125</v>
      </c>
      <c r="S504" s="47">
        <f t="shared" si="388"/>
        <v>31.86</v>
      </c>
      <c r="T504" s="48">
        <f t="shared" si="388"/>
        <v>3661</v>
      </c>
      <c r="U504" s="47">
        <f t="shared" si="388"/>
        <v>42</v>
      </c>
      <c r="V504" s="48">
        <f t="shared" si="388"/>
        <v>561</v>
      </c>
      <c r="W504" s="48">
        <f t="shared" si="388"/>
        <v>11850</v>
      </c>
      <c r="X504" s="72">
        <f t="shared" si="388"/>
        <v>11310</v>
      </c>
      <c r="Y504" s="49" t="s">
        <v>8</v>
      </c>
      <c r="Z504" s="21">
        <f t="shared" si="365"/>
        <v>6.5258467023172901</v>
      </c>
      <c r="AA504" s="22">
        <f t="shared" si="366"/>
        <v>21.122994652406415</v>
      </c>
      <c r="AB504" s="103">
        <f t="shared" si="367"/>
        <v>18515.625</v>
      </c>
      <c r="AC504" s="106">
        <f t="shared" si="389"/>
        <v>9.5084745762711869</v>
      </c>
      <c r="BE504" s="243">
        <v>2.56</v>
      </c>
      <c r="BF504" s="244">
        <v>236</v>
      </c>
      <c r="BG504" s="243">
        <v>4</v>
      </c>
      <c r="BH504" s="244">
        <v>54</v>
      </c>
      <c r="BI504" s="262">
        <v>1180</v>
      </c>
    </row>
    <row r="505" spans="1:61" ht="15.75" thickBot="1" x14ac:dyDescent="0.3">
      <c r="A505" s="122" t="s">
        <v>24</v>
      </c>
      <c r="B505" s="123"/>
      <c r="C505" s="98">
        <f t="shared" ref="C505:D505" si="392">SUM(C496:C504)</f>
        <v>48.599999999999994</v>
      </c>
      <c r="D505" s="99">
        <f t="shared" si="392"/>
        <v>5798</v>
      </c>
      <c r="E505" s="50">
        <f t="shared" si="390"/>
        <v>119.30041152263375</v>
      </c>
      <c r="F505" s="51"/>
      <c r="G505" s="98">
        <f t="shared" ref="G505:L505" si="393">SUM(G496:G504)</f>
        <v>194.39999999999998</v>
      </c>
      <c r="H505" s="99">
        <f t="shared" si="393"/>
        <v>23192</v>
      </c>
      <c r="I505" s="98">
        <f t="shared" si="393"/>
        <v>48</v>
      </c>
      <c r="J505" s="99">
        <f t="shared" si="393"/>
        <v>3545</v>
      </c>
      <c r="K505" s="99">
        <f t="shared" si="393"/>
        <v>77180</v>
      </c>
      <c r="L505" s="99">
        <f t="shared" si="393"/>
        <v>73430</v>
      </c>
      <c r="M505" s="42" t="s">
        <v>8</v>
      </c>
      <c r="N505" s="126">
        <f t="shared" si="359"/>
        <v>6.5421720733427362</v>
      </c>
      <c r="O505" s="127">
        <f t="shared" si="360"/>
        <v>21.77150916784203</v>
      </c>
      <c r="P505" s="110">
        <f t="shared" si="391"/>
        <v>1588.0658436213994</v>
      </c>
      <c r="Q505" s="113">
        <f t="shared" si="386"/>
        <v>0.61141773025181101</v>
      </c>
      <c r="R505" s="51"/>
      <c r="S505" s="98">
        <f t="shared" ref="S505:W505" si="394">SUM(S496:S504)</f>
        <v>2185.1999999999998</v>
      </c>
      <c r="T505" s="99">
        <f t="shared" si="394"/>
        <v>249417</v>
      </c>
      <c r="U505" s="98">
        <f t="shared" si="394"/>
        <v>561</v>
      </c>
      <c r="V505" s="99">
        <f t="shared" si="394"/>
        <v>45821</v>
      </c>
      <c r="W505" s="99">
        <f t="shared" si="394"/>
        <v>969370</v>
      </c>
      <c r="X505" s="72">
        <f t="shared" si="388"/>
        <v>925260</v>
      </c>
      <c r="Y505" s="42" t="s">
        <v>8</v>
      </c>
      <c r="Z505" s="126">
        <f t="shared" si="365"/>
        <v>5.4432901944523255</v>
      </c>
      <c r="AA505" s="127">
        <f t="shared" si="366"/>
        <v>21.155583684336875</v>
      </c>
      <c r="AB505" s="128">
        <f t="shared" si="367"/>
        <v>19945.884773662554</v>
      </c>
      <c r="AC505" s="108">
        <f t="shared" si="389"/>
        <v>7.9028975508796133</v>
      </c>
      <c r="BE505" s="98">
        <f t="shared" ref="BE505:BI505" si="395">SUM(BE496:BE504)</f>
        <v>194.39999999999998</v>
      </c>
      <c r="BF505" s="99">
        <f t="shared" si="395"/>
        <v>23192</v>
      </c>
      <c r="BG505" s="98">
        <f t="shared" si="395"/>
        <v>48</v>
      </c>
      <c r="BH505" s="99">
        <f t="shared" si="395"/>
        <v>3545</v>
      </c>
      <c r="BI505" s="99">
        <f t="shared" si="395"/>
        <v>76800</v>
      </c>
    </row>
    <row r="506" spans="1:61" ht="15.75" thickBot="1" x14ac:dyDescent="0.3">
      <c r="A506" s="93" t="s">
        <v>25</v>
      </c>
      <c r="B506" s="52"/>
      <c r="C506" s="40">
        <f t="shared" ref="C506:D506" si="396">C483+C495+C505</f>
        <v>496.85</v>
      </c>
      <c r="D506" s="41">
        <f t="shared" si="396"/>
        <v>62479</v>
      </c>
      <c r="E506" s="10">
        <f t="shared" si="390"/>
        <v>125.75022642648686</v>
      </c>
      <c r="F506" s="4"/>
      <c r="G506" s="40">
        <f t="shared" ref="G506:L506" si="397">G483+G495+G505</f>
        <v>2077.2700000000004</v>
      </c>
      <c r="H506" s="41">
        <f t="shared" si="397"/>
        <v>261106</v>
      </c>
      <c r="I506" s="40">
        <f t="shared" si="397"/>
        <v>501</v>
      </c>
      <c r="J506" s="41">
        <f t="shared" si="397"/>
        <v>38881</v>
      </c>
      <c r="K506" s="41">
        <f t="shared" si="397"/>
        <v>947670</v>
      </c>
      <c r="L506" s="41">
        <f t="shared" si="397"/>
        <v>901470</v>
      </c>
      <c r="M506" s="83" t="s">
        <v>8</v>
      </c>
      <c r="N506" s="12">
        <f t="shared" si="359"/>
        <v>6.7155165762197475</v>
      </c>
      <c r="O506" s="13">
        <f t="shared" si="360"/>
        <v>24.373601502018982</v>
      </c>
      <c r="P506" s="26">
        <f t="shared" si="391"/>
        <v>1907.3563449733319</v>
      </c>
      <c r="Q506" s="114">
        <f t="shared" si="386"/>
        <v>0.62230509451175597</v>
      </c>
      <c r="R506" s="4"/>
      <c r="S506" s="40">
        <f t="shared" ref="S506:W506" si="398">S483+S495+S505</f>
        <v>20047.41</v>
      </c>
      <c r="T506" s="41">
        <f t="shared" si="398"/>
        <v>2505628</v>
      </c>
      <c r="U506" s="40">
        <f t="shared" si="398"/>
        <v>5109</v>
      </c>
      <c r="V506" s="41">
        <f t="shared" si="398"/>
        <v>422691</v>
      </c>
      <c r="W506" s="41">
        <f t="shared" si="398"/>
        <v>9967980</v>
      </c>
      <c r="X506" s="72">
        <f t="shared" si="388"/>
        <v>9512770</v>
      </c>
      <c r="Y506" s="83" t="s">
        <v>8</v>
      </c>
      <c r="Z506" s="12">
        <f t="shared" si="365"/>
        <v>5.9278006865535344</v>
      </c>
      <c r="AA506" s="13">
        <f t="shared" si="366"/>
        <v>23.582191246087568</v>
      </c>
      <c r="AB506" s="104">
        <f t="shared" si="367"/>
        <v>20062.352822783534</v>
      </c>
      <c r="AC506" s="109">
        <f t="shared" si="389"/>
        <v>6.7653291505945994</v>
      </c>
      <c r="BE506" s="40">
        <f t="shared" ref="BE506:BI506" si="399">BE483+BE495+BE505</f>
        <v>2077.2700000000004</v>
      </c>
      <c r="BF506" s="41">
        <f t="shared" si="399"/>
        <v>261106</v>
      </c>
      <c r="BG506" s="40">
        <f t="shared" si="399"/>
        <v>500</v>
      </c>
      <c r="BH506" s="41">
        <f t="shared" si="399"/>
        <v>38881</v>
      </c>
      <c r="BI506" s="41">
        <f t="shared" si="399"/>
        <v>943200</v>
      </c>
    </row>
    <row r="511" spans="1:61" ht="18.75" x14ac:dyDescent="0.3">
      <c r="A511" s="567" t="s">
        <v>58</v>
      </c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</row>
    <row r="512" spans="1:61" ht="15.75" x14ac:dyDescent="0.25">
      <c r="A512" s="568" t="s">
        <v>62</v>
      </c>
      <c r="B512" s="568"/>
      <c r="C512" s="568"/>
      <c r="D512" s="568"/>
      <c r="E512" s="568"/>
      <c r="F512" s="568"/>
      <c r="G512" s="568"/>
      <c r="H512" s="568"/>
      <c r="I512" s="568"/>
      <c r="J512" s="568"/>
      <c r="K512" s="568"/>
      <c r="L512" s="568"/>
      <c r="M512" s="568"/>
      <c r="N512" s="568"/>
      <c r="O512" s="568"/>
      <c r="P512" s="568"/>
      <c r="Q512" s="568"/>
      <c r="R512" s="568"/>
      <c r="S512" s="568"/>
      <c r="T512" s="568"/>
      <c r="U512" s="568"/>
      <c r="V512" s="568"/>
      <c r="W512" s="568"/>
      <c r="X512" s="568"/>
      <c r="Y512" s="568"/>
      <c r="Z512" s="568"/>
      <c r="AA512" s="568"/>
      <c r="AB512" s="568"/>
      <c r="AC512" s="568"/>
    </row>
    <row r="513" spans="1:57" ht="15.75" x14ac:dyDescent="0.25">
      <c r="A513" s="568" t="s">
        <v>127</v>
      </c>
      <c r="B513" s="568"/>
      <c r="C513" s="568"/>
      <c r="D513" s="568"/>
      <c r="E513" s="568"/>
      <c r="F513" s="568"/>
      <c r="G513" s="568"/>
      <c r="H513" s="568"/>
      <c r="I513" s="568"/>
      <c r="J513" s="568"/>
      <c r="K513" s="568"/>
      <c r="L513" s="568"/>
      <c r="M513" s="568"/>
      <c r="N513" s="568"/>
      <c r="O513" s="568"/>
      <c r="P513" s="568"/>
      <c r="Q513" s="568"/>
      <c r="R513" s="568"/>
      <c r="S513" s="568"/>
      <c r="T513" s="568"/>
      <c r="U513" s="568"/>
      <c r="V513" s="568"/>
      <c r="W513" s="568"/>
      <c r="X513" s="568"/>
      <c r="Y513" s="568"/>
      <c r="Z513" s="568"/>
      <c r="AA513" s="568"/>
      <c r="AB513" s="568"/>
      <c r="AC513" s="568"/>
    </row>
    <row r="514" spans="1:57" ht="19.5" thickBot="1" x14ac:dyDescent="0.35"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11">
        <v>4</v>
      </c>
      <c r="AC514" s="4"/>
    </row>
    <row r="515" spans="1:57" ht="15" customHeight="1" x14ac:dyDescent="0.25">
      <c r="A515" s="569" t="s">
        <v>3</v>
      </c>
      <c r="B515" s="571" t="s">
        <v>2</v>
      </c>
      <c r="C515" s="573" t="s">
        <v>59</v>
      </c>
      <c r="D515" s="573" t="s">
        <v>60</v>
      </c>
      <c r="E515" s="573" t="s">
        <v>23</v>
      </c>
      <c r="F515" s="576" t="s">
        <v>9</v>
      </c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8"/>
      <c r="R515" s="576" t="s">
        <v>10</v>
      </c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9"/>
    </row>
    <row r="516" spans="1:57" ht="51.75" thickBot="1" x14ac:dyDescent="0.3">
      <c r="A516" s="570"/>
      <c r="B516" s="572"/>
      <c r="C516" s="574"/>
      <c r="D516" s="575"/>
      <c r="E516" s="575"/>
      <c r="F516" s="8" t="s">
        <v>14</v>
      </c>
      <c r="G516" s="95" t="s">
        <v>13</v>
      </c>
      <c r="H516" s="95" t="s">
        <v>57</v>
      </c>
      <c r="I516" s="1" t="s">
        <v>4</v>
      </c>
      <c r="J516" s="1" t="s">
        <v>5</v>
      </c>
      <c r="K516" s="1" t="s">
        <v>6</v>
      </c>
      <c r="L516" s="95" t="s">
        <v>64</v>
      </c>
      <c r="M516" s="557" t="s">
        <v>7</v>
      </c>
      <c r="N516" s="558"/>
      <c r="O516" s="1" t="s">
        <v>0</v>
      </c>
      <c r="P516" s="1" t="s">
        <v>1</v>
      </c>
      <c r="Q516" s="95" t="s">
        <v>61</v>
      </c>
      <c r="R516" s="8" t="s">
        <v>14</v>
      </c>
      <c r="S516" s="95" t="s">
        <v>12</v>
      </c>
      <c r="T516" s="95" t="s">
        <v>11</v>
      </c>
      <c r="U516" s="1" t="s">
        <v>4</v>
      </c>
      <c r="V516" s="1" t="s">
        <v>5</v>
      </c>
      <c r="W516" s="1" t="s">
        <v>6</v>
      </c>
      <c r="X516" s="95" t="s">
        <v>65</v>
      </c>
      <c r="Y516" s="557" t="s">
        <v>7</v>
      </c>
      <c r="Z516" s="558"/>
      <c r="AA516" s="1" t="s">
        <v>0</v>
      </c>
      <c r="AB516" s="102" t="s">
        <v>1</v>
      </c>
      <c r="AC516" s="105" t="s">
        <v>15</v>
      </c>
    </row>
    <row r="517" spans="1:57" x14ac:dyDescent="0.25">
      <c r="A517" s="89" t="s">
        <v>26</v>
      </c>
      <c r="B517" s="559">
        <v>1997</v>
      </c>
      <c r="C517" s="78">
        <v>18.91</v>
      </c>
      <c r="D517" s="229">
        <v>2445</v>
      </c>
      <c r="E517" s="31">
        <f t="shared" ref="E517:E546" si="400">D517/C517</f>
        <v>129.29666842940244</v>
      </c>
      <c r="F517" s="64">
        <f t="shared" ref="F517:F533" si="401">G517/C517</f>
        <v>4</v>
      </c>
      <c r="G517" s="65">
        <v>75.64</v>
      </c>
      <c r="H517" s="66">
        <v>9780</v>
      </c>
      <c r="I517" s="65">
        <v>18</v>
      </c>
      <c r="J517" s="66">
        <v>1397</v>
      </c>
      <c r="K517" s="66">
        <v>34340</v>
      </c>
      <c r="L517" s="135">
        <v>32660</v>
      </c>
      <c r="M517" s="67" t="s">
        <v>8</v>
      </c>
      <c r="N517" s="68">
        <f t="shared" ref="N517:N557" si="402">H517/J517</f>
        <v>7.0007158196134576</v>
      </c>
      <c r="O517" s="69">
        <f t="shared" ref="O517:O557" si="403">K517/J517</f>
        <v>24.581245526127415</v>
      </c>
      <c r="P517" s="70">
        <f t="shared" ref="P517:P546" si="404">K517/C517</f>
        <v>1815.9703860391328</v>
      </c>
      <c r="Q517" s="100">
        <f t="shared" ref="Q517:Q533" si="405">J517/D517</f>
        <v>0.57137014314928425</v>
      </c>
      <c r="R517" s="64">
        <f t="shared" ref="R517:R533" si="406">S517/C517</f>
        <v>43.158646218931779</v>
      </c>
      <c r="S517" s="71">
        <f t="shared" ref="S517:X532" si="407">G517+S466</f>
        <v>816.12999999999988</v>
      </c>
      <c r="T517" s="72">
        <f t="shared" si="407"/>
        <v>105510</v>
      </c>
      <c r="U517" s="71">
        <f t="shared" si="407"/>
        <v>196</v>
      </c>
      <c r="V517" s="72">
        <f t="shared" si="407"/>
        <v>16875</v>
      </c>
      <c r="W517" s="72">
        <f t="shared" si="407"/>
        <v>386280</v>
      </c>
      <c r="X517" s="72">
        <f t="shared" si="407"/>
        <v>368440</v>
      </c>
      <c r="Y517" s="67" t="s">
        <v>8</v>
      </c>
      <c r="Z517" s="21">
        <f t="shared" ref="Z517:Z557" si="408">T517/V517</f>
        <v>6.2524444444444445</v>
      </c>
      <c r="AA517" s="22">
        <f t="shared" ref="AA517:AA557" si="409">W517/V517</f>
        <v>22.890666666666668</v>
      </c>
      <c r="AB517" s="103">
        <f t="shared" ref="AB517:AB557" si="410">W517/C517</f>
        <v>20427.287149656266</v>
      </c>
      <c r="AC517" s="106">
        <f t="shared" ref="AC517:AC533" si="411">V517/D517</f>
        <v>6.9018404907975457</v>
      </c>
      <c r="AW517" s="78">
        <v>18.91</v>
      </c>
      <c r="AX517" s="79">
        <v>2446</v>
      </c>
      <c r="AY517" s="31">
        <f t="shared" ref="AY517:AY546" si="412">AX517/AW517</f>
        <v>129.34955050237969</v>
      </c>
      <c r="AZ517" s="64">
        <f t="shared" ref="AZ517:AZ533" si="413">BA517/AW517</f>
        <v>4</v>
      </c>
      <c r="BA517" s="65">
        <v>75.64</v>
      </c>
      <c r="BB517" s="66">
        <v>9780</v>
      </c>
      <c r="BC517" s="65">
        <v>18</v>
      </c>
      <c r="BD517" s="66">
        <v>1397</v>
      </c>
      <c r="BE517" s="66">
        <v>34110</v>
      </c>
    </row>
    <row r="518" spans="1:57" x14ac:dyDescent="0.25">
      <c r="A518" s="90" t="s">
        <v>27</v>
      </c>
      <c r="B518" s="560"/>
      <c r="C518" s="27">
        <v>16.41</v>
      </c>
      <c r="D518" s="223">
        <v>2026</v>
      </c>
      <c r="E518" s="224">
        <f t="shared" si="400"/>
        <v>123.4613040828763</v>
      </c>
      <c r="F518" s="225">
        <f t="shared" si="401"/>
        <v>4</v>
      </c>
      <c r="G518" s="226">
        <v>65.64</v>
      </c>
      <c r="H518" s="227">
        <v>8104</v>
      </c>
      <c r="I518" s="226">
        <v>16</v>
      </c>
      <c r="J518" s="227">
        <v>1163</v>
      </c>
      <c r="K518" s="227">
        <v>30400</v>
      </c>
      <c r="L518" s="263">
        <v>28860</v>
      </c>
      <c r="M518" s="250" t="s">
        <v>8</v>
      </c>
      <c r="N518" s="251">
        <f t="shared" si="402"/>
        <v>6.9681857265692173</v>
      </c>
      <c r="O518" s="252">
        <f t="shared" si="403"/>
        <v>26.139294926913156</v>
      </c>
      <c r="P518" s="245">
        <f t="shared" si="404"/>
        <v>1852.5289457647775</v>
      </c>
      <c r="Q518" s="246">
        <f t="shared" si="405"/>
        <v>0.57403751233958544</v>
      </c>
      <c r="R518" s="225">
        <f t="shared" si="406"/>
        <v>44</v>
      </c>
      <c r="S518" s="247">
        <f t="shared" si="407"/>
        <v>722.04</v>
      </c>
      <c r="T518" s="25">
        <f t="shared" si="407"/>
        <v>89144</v>
      </c>
      <c r="U518" s="24">
        <f t="shared" si="407"/>
        <v>184</v>
      </c>
      <c r="V518" s="25">
        <f t="shared" si="407"/>
        <v>13176</v>
      </c>
      <c r="W518" s="25">
        <f t="shared" si="407"/>
        <v>321900</v>
      </c>
      <c r="X518" s="72">
        <f t="shared" si="407"/>
        <v>306970</v>
      </c>
      <c r="Y518" s="20" t="s">
        <v>8</v>
      </c>
      <c r="Z518" s="21">
        <f t="shared" si="408"/>
        <v>6.7656344869459621</v>
      </c>
      <c r="AA518" s="22">
        <f t="shared" si="409"/>
        <v>24.430783242258652</v>
      </c>
      <c r="AB518" s="103">
        <f t="shared" si="410"/>
        <v>19616.087751371117</v>
      </c>
      <c r="AC518" s="106">
        <f t="shared" si="411"/>
        <v>6.5034550839091807</v>
      </c>
      <c r="AW518" s="27">
        <v>16.41</v>
      </c>
      <c r="AX518" s="28">
        <v>2028</v>
      </c>
      <c r="AY518" s="16">
        <f t="shared" si="412"/>
        <v>123.58318098720292</v>
      </c>
      <c r="AZ518" s="17">
        <f t="shared" si="413"/>
        <v>4</v>
      </c>
      <c r="BA518" s="18">
        <v>65.64</v>
      </c>
      <c r="BB518" s="19">
        <v>8104</v>
      </c>
      <c r="BC518" s="18">
        <v>16</v>
      </c>
      <c r="BD518" s="19">
        <v>1163</v>
      </c>
      <c r="BE518" s="19">
        <v>30180</v>
      </c>
    </row>
    <row r="519" spans="1:57" x14ac:dyDescent="0.25">
      <c r="A519" s="90" t="s">
        <v>28</v>
      </c>
      <c r="B519" s="560"/>
      <c r="C519" s="27">
        <v>18.7</v>
      </c>
      <c r="D519" s="223">
        <v>2284</v>
      </c>
      <c r="E519" s="224">
        <f t="shared" si="400"/>
        <v>122.13903743315508</v>
      </c>
      <c r="F519" s="225">
        <f t="shared" si="401"/>
        <v>4</v>
      </c>
      <c r="G519" s="226">
        <v>74.8</v>
      </c>
      <c r="H519" s="227">
        <v>9136</v>
      </c>
      <c r="I519" s="226">
        <v>18</v>
      </c>
      <c r="J519" s="227">
        <v>1386</v>
      </c>
      <c r="K519" s="227">
        <v>35790</v>
      </c>
      <c r="L519" s="263">
        <v>34040</v>
      </c>
      <c r="M519" s="250" t="s">
        <v>8</v>
      </c>
      <c r="N519" s="251">
        <f t="shared" si="402"/>
        <v>6.591630591630592</v>
      </c>
      <c r="O519" s="252">
        <f t="shared" si="403"/>
        <v>25.822510822510822</v>
      </c>
      <c r="P519" s="245">
        <f t="shared" si="404"/>
        <v>1913.9037433155081</v>
      </c>
      <c r="Q519" s="246">
        <f t="shared" si="405"/>
        <v>0.60683012259194391</v>
      </c>
      <c r="R519" s="225">
        <f t="shared" si="406"/>
        <v>44</v>
      </c>
      <c r="S519" s="247">
        <f t="shared" si="407"/>
        <v>822.8</v>
      </c>
      <c r="T519" s="25">
        <f t="shared" si="407"/>
        <v>100390</v>
      </c>
      <c r="U519" s="24">
        <f t="shared" si="407"/>
        <v>204</v>
      </c>
      <c r="V519" s="25">
        <f t="shared" si="407"/>
        <v>16600</v>
      </c>
      <c r="W519" s="25">
        <f t="shared" si="407"/>
        <v>404360</v>
      </c>
      <c r="X519" s="72">
        <f t="shared" si="407"/>
        <v>385630</v>
      </c>
      <c r="Y519" s="20" t="s">
        <v>8</v>
      </c>
      <c r="Z519" s="21">
        <f t="shared" si="408"/>
        <v>6.0475903614457831</v>
      </c>
      <c r="AA519" s="22">
        <f t="shared" si="409"/>
        <v>24.359036144578312</v>
      </c>
      <c r="AB519" s="103">
        <f t="shared" si="410"/>
        <v>21623.529411764706</v>
      </c>
      <c r="AC519" s="106">
        <f t="shared" si="411"/>
        <v>7.2679509632224164</v>
      </c>
      <c r="AW519" s="27">
        <v>18.7</v>
      </c>
      <c r="AX519" s="28">
        <v>2286</v>
      </c>
      <c r="AY519" s="16">
        <f t="shared" si="412"/>
        <v>122.24598930481284</v>
      </c>
      <c r="AZ519" s="17">
        <f t="shared" si="413"/>
        <v>4</v>
      </c>
      <c r="BA519" s="18">
        <v>74.8</v>
      </c>
      <c r="BB519" s="19">
        <v>9136</v>
      </c>
      <c r="BC519" s="18">
        <v>18</v>
      </c>
      <c r="BD519" s="19">
        <v>1386</v>
      </c>
      <c r="BE519" s="19">
        <v>35600</v>
      </c>
    </row>
    <row r="520" spans="1:57" x14ac:dyDescent="0.25">
      <c r="A520" s="90" t="s">
        <v>29</v>
      </c>
      <c r="B520" s="560"/>
      <c r="C520" s="27">
        <v>17.149999999999999</v>
      </c>
      <c r="D520" s="223">
        <v>2151</v>
      </c>
      <c r="E520" s="224">
        <f t="shared" si="400"/>
        <v>125.42274052478135</v>
      </c>
      <c r="F520" s="225">
        <f t="shared" si="401"/>
        <v>4.1749271137026236</v>
      </c>
      <c r="G520" s="226">
        <v>71.599999999999994</v>
      </c>
      <c r="H520" s="227">
        <v>8980</v>
      </c>
      <c r="I520" s="226">
        <v>18</v>
      </c>
      <c r="J520" s="227">
        <v>1330</v>
      </c>
      <c r="K520" s="227">
        <v>34250</v>
      </c>
      <c r="L520" s="263">
        <v>32570</v>
      </c>
      <c r="M520" s="250" t="s">
        <v>8</v>
      </c>
      <c r="N520" s="251">
        <f t="shared" si="402"/>
        <v>6.7518796992481205</v>
      </c>
      <c r="O520" s="252">
        <f t="shared" si="403"/>
        <v>25.751879699248121</v>
      </c>
      <c r="P520" s="245">
        <f t="shared" si="404"/>
        <v>1997.0845481049564</v>
      </c>
      <c r="Q520" s="246">
        <f t="shared" si="405"/>
        <v>0.61831706183170621</v>
      </c>
      <c r="R520" s="225">
        <f t="shared" si="406"/>
        <v>44.000000000000007</v>
      </c>
      <c r="S520" s="247">
        <f t="shared" si="407"/>
        <v>754.6</v>
      </c>
      <c r="T520" s="25">
        <f t="shared" si="407"/>
        <v>94637</v>
      </c>
      <c r="U520" s="24">
        <f t="shared" si="407"/>
        <v>186</v>
      </c>
      <c r="V520" s="25">
        <f t="shared" si="407"/>
        <v>15374</v>
      </c>
      <c r="W520" s="25">
        <f t="shared" si="407"/>
        <v>374650</v>
      </c>
      <c r="X520" s="72">
        <f t="shared" si="407"/>
        <v>357330</v>
      </c>
      <c r="Y520" s="20" t="s">
        <v>8</v>
      </c>
      <c r="Z520" s="21">
        <f t="shared" si="408"/>
        <v>6.1556524001561082</v>
      </c>
      <c r="AA520" s="22">
        <f t="shared" si="409"/>
        <v>24.369064654611684</v>
      </c>
      <c r="AB520" s="103">
        <f t="shared" si="410"/>
        <v>21845.481049562684</v>
      </c>
      <c r="AC520" s="106">
        <f t="shared" si="411"/>
        <v>7.1473733147373313</v>
      </c>
      <c r="AW520" s="27">
        <v>17.149999999999999</v>
      </c>
      <c r="AX520" s="28">
        <v>2151</v>
      </c>
      <c r="AY520" s="16">
        <f t="shared" si="412"/>
        <v>125.42274052478135</v>
      </c>
      <c r="AZ520" s="17">
        <f t="shared" si="413"/>
        <v>4.1749271137026236</v>
      </c>
      <c r="BA520" s="18">
        <v>71.599999999999994</v>
      </c>
      <c r="BB520" s="19">
        <v>8980</v>
      </c>
      <c r="BC520" s="18">
        <v>18</v>
      </c>
      <c r="BD520" s="19">
        <v>1330</v>
      </c>
      <c r="BE520" s="19">
        <v>34120</v>
      </c>
    </row>
    <row r="521" spans="1:57" x14ac:dyDescent="0.25">
      <c r="A521" s="90" t="s">
        <v>30</v>
      </c>
      <c r="B521" s="560"/>
      <c r="C521" s="27">
        <v>16.600000000000001</v>
      </c>
      <c r="D521" s="223">
        <v>2133</v>
      </c>
      <c r="E521" s="224">
        <f t="shared" si="400"/>
        <v>128.49397590361446</v>
      </c>
      <c r="F521" s="225">
        <f t="shared" si="401"/>
        <v>5</v>
      </c>
      <c r="G521" s="226">
        <v>83</v>
      </c>
      <c r="H521" s="227">
        <v>10665</v>
      </c>
      <c r="I521" s="226">
        <v>20</v>
      </c>
      <c r="J521" s="227">
        <v>1700</v>
      </c>
      <c r="K521" s="227">
        <v>44160</v>
      </c>
      <c r="L521" s="263">
        <v>42030</v>
      </c>
      <c r="M521" s="250" t="s">
        <v>8</v>
      </c>
      <c r="N521" s="251">
        <f t="shared" si="402"/>
        <v>6.2735294117647058</v>
      </c>
      <c r="O521" s="252">
        <f t="shared" si="403"/>
        <v>25.976470588235294</v>
      </c>
      <c r="P521" s="245">
        <f t="shared" si="404"/>
        <v>2660.2409638554213</v>
      </c>
      <c r="Q521" s="246">
        <f t="shared" si="405"/>
        <v>0.79699953117674638</v>
      </c>
      <c r="R521" s="225">
        <f t="shared" si="406"/>
        <v>43.999999999999993</v>
      </c>
      <c r="S521" s="247">
        <f t="shared" si="407"/>
        <v>730.4</v>
      </c>
      <c r="T521" s="25">
        <f t="shared" si="407"/>
        <v>93852</v>
      </c>
      <c r="U521" s="24">
        <f t="shared" si="407"/>
        <v>192</v>
      </c>
      <c r="V521" s="25">
        <f t="shared" si="407"/>
        <v>14748</v>
      </c>
      <c r="W521" s="25">
        <f t="shared" si="407"/>
        <v>360980</v>
      </c>
      <c r="X521" s="72">
        <f t="shared" si="407"/>
        <v>344360</v>
      </c>
      <c r="Y521" s="20" t="s">
        <v>8</v>
      </c>
      <c r="Z521" s="21">
        <f t="shared" si="408"/>
        <v>6.3637103336045566</v>
      </c>
      <c r="AA521" s="22">
        <f t="shared" si="409"/>
        <v>24.476539191754814</v>
      </c>
      <c r="AB521" s="103">
        <f t="shared" si="410"/>
        <v>21745.783132530119</v>
      </c>
      <c r="AC521" s="106">
        <f t="shared" si="411"/>
        <v>6.9142053445850911</v>
      </c>
      <c r="AW521" s="27">
        <v>16.600000000000001</v>
      </c>
      <c r="AX521" s="28">
        <v>2133</v>
      </c>
      <c r="AY521" s="16">
        <f t="shared" si="412"/>
        <v>128.49397590361446</v>
      </c>
      <c r="AZ521" s="17">
        <f t="shared" si="413"/>
        <v>5</v>
      </c>
      <c r="BA521" s="18">
        <v>83</v>
      </c>
      <c r="BB521" s="19">
        <v>10665</v>
      </c>
      <c r="BC521" s="18">
        <v>20</v>
      </c>
      <c r="BD521" s="19">
        <v>1700</v>
      </c>
      <c r="BE521" s="19">
        <v>43990</v>
      </c>
    </row>
    <row r="522" spans="1:57" x14ac:dyDescent="0.25">
      <c r="A522" s="90" t="s">
        <v>31</v>
      </c>
      <c r="B522" s="560"/>
      <c r="C522" s="27">
        <v>14.28</v>
      </c>
      <c r="D522" s="223">
        <v>1762</v>
      </c>
      <c r="E522" s="224">
        <f t="shared" si="400"/>
        <v>123.38935574229693</v>
      </c>
      <c r="F522" s="225">
        <f t="shared" si="401"/>
        <v>4</v>
      </c>
      <c r="G522" s="226">
        <v>57.12</v>
      </c>
      <c r="H522" s="227">
        <v>7048</v>
      </c>
      <c r="I522" s="226">
        <v>12</v>
      </c>
      <c r="J522" s="227">
        <v>959</v>
      </c>
      <c r="K522" s="227">
        <v>23270</v>
      </c>
      <c r="L522" s="263">
        <v>22130</v>
      </c>
      <c r="M522" s="250" t="s">
        <v>8</v>
      </c>
      <c r="N522" s="251">
        <f t="shared" si="402"/>
        <v>7.3493222106360792</v>
      </c>
      <c r="O522" s="252">
        <f t="shared" si="403"/>
        <v>24.264859228362877</v>
      </c>
      <c r="P522" s="245">
        <f t="shared" si="404"/>
        <v>1629.5518207282914</v>
      </c>
      <c r="Q522" s="246">
        <f t="shared" si="405"/>
        <v>0.54426787741203175</v>
      </c>
      <c r="R522" s="225">
        <f t="shared" si="406"/>
        <v>43.439775910364148</v>
      </c>
      <c r="S522" s="247">
        <f t="shared" si="407"/>
        <v>620.32000000000005</v>
      </c>
      <c r="T522" s="25">
        <f t="shared" si="407"/>
        <v>76528</v>
      </c>
      <c r="U522" s="24">
        <f t="shared" si="407"/>
        <v>161</v>
      </c>
      <c r="V522" s="25">
        <f t="shared" si="407"/>
        <v>12032</v>
      </c>
      <c r="W522" s="25">
        <f t="shared" si="407"/>
        <v>275140</v>
      </c>
      <c r="X522" s="72">
        <f t="shared" si="407"/>
        <v>262450</v>
      </c>
      <c r="Y522" s="20" t="s">
        <v>8</v>
      </c>
      <c r="Z522" s="21">
        <f t="shared" si="408"/>
        <v>6.3603723404255321</v>
      </c>
      <c r="AA522" s="22">
        <f t="shared" si="409"/>
        <v>22.867353723404257</v>
      </c>
      <c r="AB522" s="103">
        <f t="shared" si="410"/>
        <v>19267.507002801121</v>
      </c>
      <c r="AC522" s="106">
        <f t="shared" si="411"/>
        <v>6.8286038592508511</v>
      </c>
      <c r="AW522" s="27">
        <v>14.28</v>
      </c>
      <c r="AX522" s="28">
        <v>1762</v>
      </c>
      <c r="AY522" s="16">
        <f t="shared" si="412"/>
        <v>123.38935574229693</v>
      </c>
      <c r="AZ522" s="17">
        <f t="shared" si="413"/>
        <v>4</v>
      </c>
      <c r="BA522" s="226">
        <v>57.12</v>
      </c>
      <c r="BB522" s="227">
        <v>7048</v>
      </c>
      <c r="BC522" s="18">
        <v>12</v>
      </c>
      <c r="BD522" s="227">
        <v>959</v>
      </c>
      <c r="BE522" s="227">
        <v>23180</v>
      </c>
    </row>
    <row r="523" spans="1:57" x14ac:dyDescent="0.25">
      <c r="A523" s="90" t="s">
        <v>32</v>
      </c>
      <c r="B523" s="560"/>
      <c r="C523" s="27">
        <v>19.53</v>
      </c>
      <c r="D523" s="223">
        <v>2423</v>
      </c>
      <c r="E523" s="224">
        <f t="shared" si="400"/>
        <v>124.06554019457245</v>
      </c>
      <c r="F523" s="225">
        <f t="shared" si="401"/>
        <v>4</v>
      </c>
      <c r="G523" s="226">
        <v>78.12</v>
      </c>
      <c r="H523" s="227">
        <v>9692</v>
      </c>
      <c r="I523" s="226">
        <v>19</v>
      </c>
      <c r="J523" s="227">
        <v>1324</v>
      </c>
      <c r="K523" s="227">
        <v>34010</v>
      </c>
      <c r="L523" s="263">
        <v>32340</v>
      </c>
      <c r="M523" s="250" t="s">
        <v>8</v>
      </c>
      <c r="N523" s="251">
        <f t="shared" si="402"/>
        <v>7.3202416918429005</v>
      </c>
      <c r="O523" s="252">
        <f t="shared" si="403"/>
        <v>25.687311178247736</v>
      </c>
      <c r="P523" s="245">
        <f t="shared" si="404"/>
        <v>1741.4234511008704</v>
      </c>
      <c r="Q523" s="246">
        <f t="shared" si="405"/>
        <v>0.54643004539826656</v>
      </c>
      <c r="R523" s="225">
        <f t="shared" si="406"/>
        <v>44</v>
      </c>
      <c r="S523" s="247">
        <f t="shared" si="407"/>
        <v>859.32</v>
      </c>
      <c r="T523" s="25">
        <f t="shared" si="407"/>
        <v>106612</v>
      </c>
      <c r="U523" s="24">
        <f t="shared" si="407"/>
        <v>217</v>
      </c>
      <c r="V523" s="25">
        <f t="shared" si="407"/>
        <v>17630</v>
      </c>
      <c r="W523" s="25">
        <f t="shared" si="407"/>
        <v>429000</v>
      </c>
      <c r="X523" s="72">
        <f t="shared" si="407"/>
        <v>409120</v>
      </c>
      <c r="Y523" s="20" t="s">
        <v>8</v>
      </c>
      <c r="Z523" s="21">
        <f t="shared" si="408"/>
        <v>6.0471922858763474</v>
      </c>
      <c r="AA523" s="22">
        <f t="shared" si="409"/>
        <v>24.333522404991491</v>
      </c>
      <c r="AB523" s="103">
        <f t="shared" si="410"/>
        <v>21966.205837173577</v>
      </c>
      <c r="AC523" s="106">
        <f t="shared" si="411"/>
        <v>7.2761040033016924</v>
      </c>
      <c r="AW523" s="27">
        <v>19.53</v>
      </c>
      <c r="AX523" s="28">
        <v>2423</v>
      </c>
      <c r="AY523" s="16">
        <f t="shared" si="412"/>
        <v>124.06554019457245</v>
      </c>
      <c r="AZ523" s="17">
        <f t="shared" si="413"/>
        <v>4</v>
      </c>
      <c r="BA523" s="18">
        <v>78.12</v>
      </c>
      <c r="BB523" s="19">
        <v>9692</v>
      </c>
      <c r="BC523" s="18">
        <v>19</v>
      </c>
      <c r="BD523" s="19">
        <v>1324</v>
      </c>
      <c r="BE523" s="19">
        <v>33880</v>
      </c>
    </row>
    <row r="524" spans="1:57" x14ac:dyDescent="0.25">
      <c r="A524" s="90" t="s">
        <v>33</v>
      </c>
      <c r="B524" s="560"/>
      <c r="C524" s="27">
        <v>19.88</v>
      </c>
      <c r="D524" s="223">
        <v>2472</v>
      </c>
      <c r="E524" s="224">
        <f t="shared" si="400"/>
        <v>124.34607645875252</v>
      </c>
      <c r="F524" s="225">
        <f t="shared" si="401"/>
        <v>4</v>
      </c>
      <c r="G524" s="226">
        <v>79.52</v>
      </c>
      <c r="H524" s="227">
        <v>9888</v>
      </c>
      <c r="I524" s="226">
        <v>20</v>
      </c>
      <c r="J524" s="227">
        <v>1761</v>
      </c>
      <c r="K524" s="227">
        <v>45400</v>
      </c>
      <c r="L524" s="263">
        <v>43170</v>
      </c>
      <c r="M524" s="250" t="s">
        <v>8</v>
      </c>
      <c r="N524" s="251">
        <f t="shared" si="402"/>
        <v>5.614991482112436</v>
      </c>
      <c r="O524" s="252">
        <f t="shared" si="403"/>
        <v>25.780806360022716</v>
      </c>
      <c r="P524" s="245">
        <f t="shared" si="404"/>
        <v>2283.7022132796783</v>
      </c>
      <c r="Q524" s="246">
        <f t="shared" si="405"/>
        <v>0.71237864077669899</v>
      </c>
      <c r="R524" s="225">
        <f t="shared" si="406"/>
        <v>44</v>
      </c>
      <c r="S524" s="247">
        <f t="shared" si="407"/>
        <v>874.71999999999991</v>
      </c>
      <c r="T524" s="25">
        <f t="shared" si="407"/>
        <v>108768</v>
      </c>
      <c r="U524" s="24">
        <f t="shared" si="407"/>
        <v>221</v>
      </c>
      <c r="V524" s="25">
        <f t="shared" si="407"/>
        <v>19338</v>
      </c>
      <c r="W524" s="25">
        <f t="shared" si="407"/>
        <v>470540</v>
      </c>
      <c r="X524" s="72">
        <f t="shared" si="407"/>
        <v>448750</v>
      </c>
      <c r="Y524" s="20" t="s">
        <v>8</v>
      </c>
      <c r="Z524" s="21">
        <f t="shared" si="408"/>
        <v>5.6245733788395906</v>
      </c>
      <c r="AA524" s="22">
        <f t="shared" si="409"/>
        <v>24.332402523528803</v>
      </c>
      <c r="AB524" s="103">
        <f t="shared" si="410"/>
        <v>23669.014084507042</v>
      </c>
      <c r="AC524" s="106">
        <f t="shared" si="411"/>
        <v>7.8228155339805827</v>
      </c>
      <c r="AW524" s="27">
        <v>19.88</v>
      </c>
      <c r="AX524" s="28">
        <v>2473</v>
      </c>
      <c r="AY524" s="16">
        <f t="shared" si="412"/>
        <v>124.39637826961771</v>
      </c>
      <c r="AZ524" s="17">
        <f t="shared" si="413"/>
        <v>4</v>
      </c>
      <c r="BA524" s="18">
        <v>79.52</v>
      </c>
      <c r="BB524" s="19">
        <v>9888</v>
      </c>
      <c r="BC524" s="18">
        <v>20</v>
      </c>
      <c r="BD524" s="19">
        <v>1761</v>
      </c>
      <c r="BE524" s="19">
        <v>45230</v>
      </c>
    </row>
    <row r="525" spans="1:57" x14ac:dyDescent="0.25">
      <c r="A525" s="90" t="s">
        <v>34</v>
      </c>
      <c r="B525" s="560"/>
      <c r="C525" s="27">
        <v>19.899999999999999</v>
      </c>
      <c r="D525" s="223">
        <v>2484</v>
      </c>
      <c r="E525" s="224">
        <f t="shared" si="400"/>
        <v>124.82412060301509</v>
      </c>
      <c r="F525" s="225">
        <f t="shared" si="401"/>
        <v>4</v>
      </c>
      <c r="G525" s="226">
        <v>79.599999999999994</v>
      </c>
      <c r="H525" s="227">
        <v>9936</v>
      </c>
      <c r="I525" s="226">
        <v>21</v>
      </c>
      <c r="J525" s="227">
        <v>1719</v>
      </c>
      <c r="K525" s="227">
        <v>44290</v>
      </c>
      <c r="L525" s="263">
        <v>42120</v>
      </c>
      <c r="M525" s="250" t="s">
        <v>8</v>
      </c>
      <c r="N525" s="251">
        <f t="shared" si="402"/>
        <v>5.7801047120418847</v>
      </c>
      <c r="O525" s="252">
        <f t="shared" si="403"/>
        <v>25.76497963932519</v>
      </c>
      <c r="P525" s="245">
        <f t="shared" si="404"/>
        <v>2225.6281407035176</v>
      </c>
      <c r="Q525" s="246">
        <f t="shared" si="405"/>
        <v>0.69202898550724634</v>
      </c>
      <c r="R525" s="225">
        <f t="shared" si="406"/>
        <v>44.000000000000007</v>
      </c>
      <c r="S525" s="247">
        <f t="shared" si="407"/>
        <v>875.6</v>
      </c>
      <c r="T525" s="25">
        <f t="shared" si="407"/>
        <v>109296</v>
      </c>
      <c r="U525" s="24">
        <f t="shared" si="407"/>
        <v>225</v>
      </c>
      <c r="V525" s="25">
        <f t="shared" si="407"/>
        <v>20001</v>
      </c>
      <c r="W525" s="25">
        <f t="shared" si="407"/>
        <v>487000</v>
      </c>
      <c r="X525" s="72">
        <f t="shared" si="407"/>
        <v>464380</v>
      </c>
      <c r="Y525" s="20" t="s">
        <v>8</v>
      </c>
      <c r="Z525" s="21">
        <f t="shared" si="408"/>
        <v>5.4645267736613166</v>
      </c>
      <c r="AA525" s="22">
        <f t="shared" si="409"/>
        <v>24.348782560871957</v>
      </c>
      <c r="AB525" s="103">
        <f t="shared" si="410"/>
        <v>24472.361809045229</v>
      </c>
      <c r="AC525" s="106">
        <f t="shared" si="411"/>
        <v>8.0519323671497585</v>
      </c>
      <c r="AW525" s="27">
        <v>19.899999999999999</v>
      </c>
      <c r="AX525" s="28">
        <v>2485</v>
      </c>
      <c r="AY525" s="16">
        <f t="shared" si="412"/>
        <v>124.87437185929649</v>
      </c>
      <c r="AZ525" s="17">
        <f t="shared" si="413"/>
        <v>4</v>
      </c>
      <c r="BA525" s="18">
        <v>79.599999999999994</v>
      </c>
      <c r="BB525" s="19">
        <v>9936</v>
      </c>
      <c r="BC525" s="18">
        <v>21</v>
      </c>
      <c r="BD525" s="19">
        <v>1719</v>
      </c>
      <c r="BE525" s="19">
        <v>44120</v>
      </c>
    </row>
    <row r="526" spans="1:57" x14ac:dyDescent="0.25">
      <c r="A526" s="90" t="s">
        <v>35</v>
      </c>
      <c r="B526" s="560"/>
      <c r="C526" s="27">
        <v>16.489999999999998</v>
      </c>
      <c r="D526" s="223">
        <v>2171</v>
      </c>
      <c r="E526" s="224">
        <f t="shared" si="400"/>
        <v>131.65554881746513</v>
      </c>
      <c r="F526" s="225">
        <f t="shared" si="401"/>
        <v>5</v>
      </c>
      <c r="G526" s="226">
        <v>82.449999999999989</v>
      </c>
      <c r="H526" s="227">
        <v>10855</v>
      </c>
      <c r="I526" s="226">
        <v>19</v>
      </c>
      <c r="J526" s="227">
        <v>1758</v>
      </c>
      <c r="K526" s="227">
        <v>46340</v>
      </c>
      <c r="L526" s="263">
        <v>44070</v>
      </c>
      <c r="M526" s="250" t="s">
        <v>8</v>
      </c>
      <c r="N526" s="251">
        <f t="shared" si="402"/>
        <v>6.1746302616609787</v>
      </c>
      <c r="O526" s="252">
        <f t="shared" si="403"/>
        <v>26.359499431171788</v>
      </c>
      <c r="P526" s="245">
        <f t="shared" si="404"/>
        <v>2810.1879927228624</v>
      </c>
      <c r="Q526" s="246">
        <f t="shared" si="405"/>
        <v>0.809765085214187</v>
      </c>
      <c r="R526" s="225">
        <f t="shared" si="406"/>
        <v>45</v>
      </c>
      <c r="S526" s="247">
        <f t="shared" si="407"/>
        <v>742.05</v>
      </c>
      <c r="T526" s="25">
        <f t="shared" si="407"/>
        <v>97695</v>
      </c>
      <c r="U526" s="24">
        <f t="shared" si="407"/>
        <v>186</v>
      </c>
      <c r="V526" s="25">
        <f t="shared" si="407"/>
        <v>16089</v>
      </c>
      <c r="W526" s="25">
        <f t="shared" si="407"/>
        <v>400970</v>
      </c>
      <c r="X526" s="72">
        <f t="shared" si="407"/>
        <v>382590</v>
      </c>
      <c r="Y526" s="20" t="s">
        <v>8</v>
      </c>
      <c r="Z526" s="21">
        <f t="shared" si="408"/>
        <v>6.0721611038597798</v>
      </c>
      <c r="AA526" s="22">
        <f t="shared" si="409"/>
        <v>24.921996395052521</v>
      </c>
      <c r="AB526" s="103">
        <f t="shared" si="410"/>
        <v>24315.94906003639</v>
      </c>
      <c r="AC526" s="106">
        <f t="shared" si="411"/>
        <v>7.410870566559189</v>
      </c>
      <c r="AW526" s="27">
        <v>16.489999999999998</v>
      </c>
      <c r="AX526" s="28">
        <v>2171</v>
      </c>
      <c r="AY526" s="16">
        <f t="shared" si="412"/>
        <v>131.65554881746513</v>
      </c>
      <c r="AZ526" s="17">
        <f t="shared" si="413"/>
        <v>5</v>
      </c>
      <c r="BA526" s="18">
        <v>82.449999999999989</v>
      </c>
      <c r="BB526" s="19">
        <v>10855</v>
      </c>
      <c r="BC526" s="18">
        <v>19</v>
      </c>
      <c r="BD526" s="19">
        <v>1758</v>
      </c>
      <c r="BE526" s="19">
        <v>46160</v>
      </c>
    </row>
    <row r="527" spans="1:57" x14ac:dyDescent="0.25">
      <c r="A527" s="90" t="s">
        <v>36</v>
      </c>
      <c r="B527" s="560"/>
      <c r="C527" s="27">
        <v>19.05</v>
      </c>
      <c r="D527" s="223">
        <v>2489</v>
      </c>
      <c r="E527" s="224">
        <f t="shared" si="400"/>
        <v>130.65616797900262</v>
      </c>
      <c r="F527" s="225">
        <f t="shared" si="401"/>
        <v>5</v>
      </c>
      <c r="G527" s="226">
        <v>95.25</v>
      </c>
      <c r="H527" s="227">
        <v>12445</v>
      </c>
      <c r="I527" s="226">
        <v>24</v>
      </c>
      <c r="J527" s="227">
        <v>1856</v>
      </c>
      <c r="K527" s="227">
        <v>48460</v>
      </c>
      <c r="L527" s="263">
        <v>46080</v>
      </c>
      <c r="M527" s="250" t="s">
        <v>8</v>
      </c>
      <c r="N527" s="251">
        <f t="shared" si="402"/>
        <v>6.7052801724137927</v>
      </c>
      <c r="O527" s="252">
        <f t="shared" si="403"/>
        <v>26.109913793103448</v>
      </c>
      <c r="P527" s="245">
        <f t="shared" si="404"/>
        <v>2543.8320209973754</v>
      </c>
      <c r="Q527" s="246">
        <f t="shared" si="405"/>
        <v>0.74568099638409002</v>
      </c>
      <c r="R527" s="225">
        <f t="shared" si="406"/>
        <v>45.000000000000007</v>
      </c>
      <c r="S527" s="247">
        <f t="shared" si="407"/>
        <v>857.25000000000011</v>
      </c>
      <c r="T527" s="25">
        <f t="shared" si="407"/>
        <v>112005</v>
      </c>
      <c r="U527" s="24">
        <f t="shared" si="407"/>
        <v>228</v>
      </c>
      <c r="V527" s="25">
        <f t="shared" si="407"/>
        <v>19215</v>
      </c>
      <c r="W527" s="25">
        <f t="shared" si="407"/>
        <v>473870</v>
      </c>
      <c r="X527" s="72">
        <f t="shared" si="407"/>
        <v>452100</v>
      </c>
      <c r="Y527" s="20" t="s">
        <v>8</v>
      </c>
      <c r="Z527" s="21">
        <f t="shared" si="408"/>
        <v>5.8290398126463696</v>
      </c>
      <c r="AA527" s="22">
        <f t="shared" si="409"/>
        <v>24.661462399167316</v>
      </c>
      <c r="AB527" s="103">
        <f t="shared" si="410"/>
        <v>24875.0656167979</v>
      </c>
      <c r="AC527" s="106">
        <f t="shared" si="411"/>
        <v>7.7199678585777418</v>
      </c>
      <c r="AW527" s="222">
        <v>19.05</v>
      </c>
      <c r="AX527" s="223">
        <v>2490</v>
      </c>
      <c r="AY527" s="224">
        <f t="shared" si="412"/>
        <v>130.70866141732282</v>
      </c>
      <c r="AZ527" s="225">
        <f t="shared" si="413"/>
        <v>5</v>
      </c>
      <c r="BA527" s="216">
        <v>95.25</v>
      </c>
      <c r="BB527" s="209">
        <v>12445</v>
      </c>
      <c r="BC527" s="216">
        <v>24</v>
      </c>
      <c r="BD527" s="209">
        <v>1856</v>
      </c>
      <c r="BE527" s="209">
        <v>48390</v>
      </c>
    </row>
    <row r="528" spans="1:57" x14ac:dyDescent="0.25">
      <c r="A528" s="90" t="s">
        <v>37</v>
      </c>
      <c r="B528" s="560"/>
      <c r="C528" s="27">
        <v>20.239999999999998</v>
      </c>
      <c r="D528" s="223">
        <v>2519</v>
      </c>
      <c r="E528" s="224">
        <f t="shared" si="400"/>
        <v>124.45652173913045</v>
      </c>
      <c r="F528" s="225">
        <f t="shared" si="401"/>
        <v>5.0000000000000009</v>
      </c>
      <c r="G528" s="226">
        <v>101.2</v>
      </c>
      <c r="H528" s="227">
        <v>12595</v>
      </c>
      <c r="I528" s="226">
        <v>23</v>
      </c>
      <c r="J528" s="227">
        <v>1768</v>
      </c>
      <c r="K528" s="227">
        <v>45180</v>
      </c>
      <c r="L528" s="263">
        <v>42970</v>
      </c>
      <c r="M528" s="250" t="s">
        <v>8</v>
      </c>
      <c r="N528" s="251">
        <f t="shared" si="402"/>
        <v>7.123868778280543</v>
      </c>
      <c r="O528" s="252">
        <f t="shared" si="403"/>
        <v>25.554298642533936</v>
      </c>
      <c r="P528" s="245">
        <f t="shared" si="404"/>
        <v>2232.213438735178</v>
      </c>
      <c r="Q528" s="246">
        <f t="shared" si="405"/>
        <v>0.70186581976974993</v>
      </c>
      <c r="R528" s="225">
        <f t="shared" si="406"/>
        <v>45.000000000000014</v>
      </c>
      <c r="S528" s="247">
        <f t="shared" si="407"/>
        <v>910.80000000000018</v>
      </c>
      <c r="T528" s="25">
        <f t="shared" si="407"/>
        <v>113355</v>
      </c>
      <c r="U528" s="24">
        <f t="shared" si="407"/>
        <v>234</v>
      </c>
      <c r="V528" s="25">
        <f t="shared" si="407"/>
        <v>17978</v>
      </c>
      <c r="W528" s="25">
        <f t="shared" si="407"/>
        <v>439710</v>
      </c>
      <c r="X528" s="72">
        <f t="shared" si="407"/>
        <v>419510</v>
      </c>
      <c r="Y528" s="20" t="s">
        <v>8</v>
      </c>
      <c r="Z528" s="21">
        <f t="shared" si="408"/>
        <v>6.3052063633329629</v>
      </c>
      <c r="AA528" s="22">
        <f t="shared" si="409"/>
        <v>24.458226721548559</v>
      </c>
      <c r="AB528" s="103">
        <f t="shared" si="410"/>
        <v>21724.802371541504</v>
      </c>
      <c r="AC528" s="106">
        <f t="shared" si="411"/>
        <v>7.1369591107582373</v>
      </c>
      <c r="AW528" s="222">
        <v>20.239999999999998</v>
      </c>
      <c r="AX528" s="223">
        <v>2519</v>
      </c>
      <c r="AY528" s="224">
        <f t="shared" si="412"/>
        <v>124.45652173913045</v>
      </c>
      <c r="AZ528" s="225">
        <f t="shared" si="413"/>
        <v>5.0000000000000009</v>
      </c>
      <c r="BA528" s="216">
        <v>101.2</v>
      </c>
      <c r="BB528" s="209">
        <v>12595</v>
      </c>
      <c r="BC528" s="216">
        <v>23</v>
      </c>
      <c r="BD528" s="209">
        <v>1768</v>
      </c>
      <c r="BE528" s="209">
        <v>45120</v>
      </c>
    </row>
    <row r="529" spans="1:57" x14ac:dyDescent="0.25">
      <c r="A529" s="90" t="s">
        <v>18</v>
      </c>
      <c r="B529" s="560"/>
      <c r="C529" s="27">
        <v>13.13</v>
      </c>
      <c r="D529" s="223">
        <v>1410</v>
      </c>
      <c r="E529" s="224">
        <f t="shared" si="400"/>
        <v>107.38766184310738</v>
      </c>
      <c r="F529" s="225">
        <f t="shared" si="401"/>
        <v>4</v>
      </c>
      <c r="G529" s="226">
        <v>52.52</v>
      </c>
      <c r="H529" s="227">
        <v>5640</v>
      </c>
      <c r="I529" s="226">
        <v>12</v>
      </c>
      <c r="J529" s="227">
        <v>949</v>
      </c>
      <c r="K529" s="227">
        <v>23110</v>
      </c>
      <c r="L529" s="263">
        <v>21980</v>
      </c>
      <c r="M529" s="250" t="s">
        <v>8</v>
      </c>
      <c r="N529" s="251">
        <f t="shared" si="402"/>
        <v>5.9430979978925187</v>
      </c>
      <c r="O529" s="252">
        <f t="shared" si="403"/>
        <v>24.351949420442573</v>
      </c>
      <c r="P529" s="245">
        <f t="shared" si="404"/>
        <v>1760.09139375476</v>
      </c>
      <c r="Q529" s="246">
        <f t="shared" si="405"/>
        <v>0.67304964539007095</v>
      </c>
      <c r="R529" s="225">
        <f t="shared" si="406"/>
        <v>49.261995430312254</v>
      </c>
      <c r="S529" s="247">
        <f t="shared" si="407"/>
        <v>646.80999999999995</v>
      </c>
      <c r="T529" s="25">
        <f t="shared" si="407"/>
        <v>68750</v>
      </c>
      <c r="U529" s="24">
        <f t="shared" si="407"/>
        <v>165</v>
      </c>
      <c r="V529" s="25">
        <f t="shared" si="407"/>
        <v>12060</v>
      </c>
      <c r="W529" s="25">
        <f t="shared" si="407"/>
        <v>279280</v>
      </c>
      <c r="X529" s="72">
        <f t="shared" si="407"/>
        <v>266500</v>
      </c>
      <c r="Y529" s="20" t="s">
        <v>8</v>
      </c>
      <c r="Z529" s="21">
        <f t="shared" si="408"/>
        <v>5.7006633499170816</v>
      </c>
      <c r="AA529" s="22">
        <f t="shared" si="409"/>
        <v>23.157545605306801</v>
      </c>
      <c r="AB529" s="195">
        <f t="shared" si="410"/>
        <v>21270.373191165269</v>
      </c>
      <c r="AC529" s="106">
        <f t="shared" si="411"/>
        <v>8.5531914893617014</v>
      </c>
      <c r="AW529" s="222">
        <v>15.47</v>
      </c>
      <c r="AX529" s="223">
        <v>1640</v>
      </c>
      <c r="AY529" s="224">
        <f t="shared" si="412"/>
        <v>106.01163542340012</v>
      </c>
      <c r="AZ529" s="225">
        <f t="shared" si="413"/>
        <v>3.3949579831932772</v>
      </c>
      <c r="BA529" s="226">
        <v>52.52</v>
      </c>
      <c r="BB529" s="227">
        <v>5640</v>
      </c>
      <c r="BC529" s="226">
        <v>12</v>
      </c>
      <c r="BD529" s="227">
        <v>949</v>
      </c>
      <c r="BE529" s="227">
        <v>23020</v>
      </c>
    </row>
    <row r="530" spans="1:57" x14ac:dyDescent="0.25">
      <c r="A530" s="90" t="s">
        <v>38</v>
      </c>
      <c r="B530" s="560"/>
      <c r="C530" s="27">
        <v>20.6</v>
      </c>
      <c r="D530" s="223">
        <v>2626</v>
      </c>
      <c r="E530" s="224">
        <f t="shared" si="400"/>
        <v>127.47572815533979</v>
      </c>
      <c r="F530" s="225">
        <f t="shared" si="401"/>
        <v>5</v>
      </c>
      <c r="G530" s="226">
        <v>103</v>
      </c>
      <c r="H530" s="227">
        <v>13130</v>
      </c>
      <c r="I530" s="226">
        <v>23</v>
      </c>
      <c r="J530" s="227">
        <v>2292</v>
      </c>
      <c r="K530" s="227">
        <v>59490</v>
      </c>
      <c r="L530" s="263">
        <v>56570</v>
      </c>
      <c r="M530" s="250" t="s">
        <v>8</v>
      </c>
      <c r="N530" s="251">
        <f t="shared" si="402"/>
        <v>5.7286212914485164</v>
      </c>
      <c r="O530" s="252">
        <f t="shared" si="403"/>
        <v>25.955497382198953</v>
      </c>
      <c r="P530" s="245">
        <f t="shared" si="404"/>
        <v>2887.8640776699026</v>
      </c>
      <c r="Q530" s="246">
        <f t="shared" si="405"/>
        <v>0.87281035795887285</v>
      </c>
      <c r="R530" s="225">
        <f t="shared" si="406"/>
        <v>45.414563106796109</v>
      </c>
      <c r="S530" s="247">
        <f t="shared" si="407"/>
        <v>935.54</v>
      </c>
      <c r="T530" s="25">
        <f t="shared" si="407"/>
        <v>119241</v>
      </c>
      <c r="U530" s="24">
        <f t="shared" si="407"/>
        <v>209</v>
      </c>
      <c r="V530" s="25">
        <f t="shared" si="407"/>
        <v>21466</v>
      </c>
      <c r="W530" s="25">
        <f t="shared" si="407"/>
        <v>526330</v>
      </c>
      <c r="X530" s="72">
        <f t="shared" si="407"/>
        <v>502120</v>
      </c>
      <c r="Y530" s="20" t="s">
        <v>8</v>
      </c>
      <c r="Z530" s="21">
        <f t="shared" si="408"/>
        <v>5.5548774806671011</v>
      </c>
      <c r="AA530" s="22">
        <f t="shared" si="409"/>
        <v>24.519239727941862</v>
      </c>
      <c r="AB530" s="103">
        <f t="shared" si="410"/>
        <v>25550</v>
      </c>
      <c r="AC530" s="106">
        <f t="shared" si="411"/>
        <v>8.1744097486671752</v>
      </c>
      <c r="AW530" s="222">
        <v>20.6</v>
      </c>
      <c r="AX530" s="223">
        <v>2628</v>
      </c>
      <c r="AY530" s="224">
        <f t="shared" si="412"/>
        <v>127.57281553398057</v>
      </c>
      <c r="AZ530" s="225">
        <f t="shared" si="413"/>
        <v>5</v>
      </c>
      <c r="BA530" s="216">
        <v>103</v>
      </c>
      <c r="BB530" s="209">
        <v>13130</v>
      </c>
      <c r="BC530" s="216">
        <v>23</v>
      </c>
      <c r="BD530" s="209">
        <v>2292</v>
      </c>
      <c r="BE530" s="209">
        <v>59380</v>
      </c>
    </row>
    <row r="531" spans="1:57" x14ac:dyDescent="0.25">
      <c r="A531" s="90" t="s">
        <v>39</v>
      </c>
      <c r="B531" s="560"/>
      <c r="C531" s="222">
        <v>17.48</v>
      </c>
      <c r="D531" s="223">
        <v>2303</v>
      </c>
      <c r="E531" s="224">
        <f t="shared" si="400"/>
        <v>131.75057208237985</v>
      </c>
      <c r="F531" s="225">
        <f t="shared" si="401"/>
        <v>5</v>
      </c>
      <c r="G531" s="226">
        <v>87.4</v>
      </c>
      <c r="H531" s="227">
        <v>11515</v>
      </c>
      <c r="I531" s="226">
        <v>24</v>
      </c>
      <c r="J531" s="227">
        <v>1946</v>
      </c>
      <c r="K531" s="227">
        <v>50640</v>
      </c>
      <c r="L531" s="263">
        <v>48160</v>
      </c>
      <c r="M531" s="250" t="s">
        <v>8</v>
      </c>
      <c r="N531" s="251">
        <f t="shared" si="402"/>
        <v>5.9172661870503598</v>
      </c>
      <c r="O531" s="252">
        <f t="shared" si="403"/>
        <v>26.022610483042136</v>
      </c>
      <c r="P531" s="245">
        <f t="shared" si="404"/>
        <v>2897.0251716247139</v>
      </c>
      <c r="Q531" s="246">
        <f t="shared" si="405"/>
        <v>0.84498480243161089</v>
      </c>
      <c r="R531" s="225">
        <f t="shared" si="406"/>
        <v>45.011441647597252</v>
      </c>
      <c r="S531" s="247">
        <f t="shared" si="407"/>
        <v>786.8</v>
      </c>
      <c r="T531" s="25">
        <f t="shared" si="407"/>
        <v>103635</v>
      </c>
      <c r="U531" s="24">
        <f t="shared" si="407"/>
        <v>209</v>
      </c>
      <c r="V531" s="25">
        <f t="shared" si="407"/>
        <v>17184</v>
      </c>
      <c r="W531" s="25">
        <f t="shared" si="407"/>
        <v>422310</v>
      </c>
      <c r="X531" s="72">
        <f t="shared" si="407"/>
        <v>402940</v>
      </c>
      <c r="Y531" s="20" t="s">
        <v>8</v>
      </c>
      <c r="Z531" s="21">
        <f t="shared" si="408"/>
        <v>6.0309008379888267</v>
      </c>
      <c r="AA531" s="22">
        <f t="shared" si="409"/>
        <v>24.57576815642458</v>
      </c>
      <c r="AB531" s="103">
        <f t="shared" si="410"/>
        <v>24159.610983981693</v>
      </c>
      <c r="AC531" s="106">
        <f t="shared" si="411"/>
        <v>7.4615718627876682</v>
      </c>
      <c r="AW531" s="27">
        <v>17.48</v>
      </c>
      <c r="AX531" s="28">
        <v>2303</v>
      </c>
      <c r="AY531" s="16">
        <f t="shared" si="412"/>
        <v>131.75057208237985</v>
      </c>
      <c r="AZ531" s="17">
        <f t="shared" si="413"/>
        <v>5</v>
      </c>
      <c r="BA531" s="216">
        <v>87.4</v>
      </c>
      <c r="BB531" s="209">
        <v>11515</v>
      </c>
      <c r="BC531" s="216">
        <v>24</v>
      </c>
      <c r="BD531" s="209">
        <v>1946</v>
      </c>
      <c r="BE531" s="209">
        <v>50560</v>
      </c>
    </row>
    <row r="532" spans="1:57" x14ac:dyDescent="0.25">
      <c r="A532" s="90" t="s">
        <v>40</v>
      </c>
      <c r="B532" s="560"/>
      <c r="C532" s="27">
        <v>12.81</v>
      </c>
      <c r="D532" s="223">
        <v>1641</v>
      </c>
      <c r="E532" s="224">
        <f t="shared" si="400"/>
        <v>128.10304449648712</v>
      </c>
      <c r="F532" s="225">
        <f t="shared" si="401"/>
        <v>4</v>
      </c>
      <c r="G532" s="226">
        <v>51.24</v>
      </c>
      <c r="H532" s="227">
        <v>6564</v>
      </c>
      <c r="I532" s="226">
        <v>10</v>
      </c>
      <c r="J532" s="227">
        <v>796</v>
      </c>
      <c r="K532" s="227">
        <v>18780</v>
      </c>
      <c r="L532" s="263">
        <v>17860</v>
      </c>
      <c r="M532" s="250" t="s">
        <v>8</v>
      </c>
      <c r="N532" s="251">
        <f t="shared" si="402"/>
        <v>8.2462311557788937</v>
      </c>
      <c r="O532" s="252">
        <f t="shared" si="403"/>
        <v>23.592964824120603</v>
      </c>
      <c r="P532" s="245">
        <f t="shared" si="404"/>
        <v>1466.0421545667448</v>
      </c>
      <c r="Q532" s="246">
        <f t="shared" si="405"/>
        <v>0.48507007921998779</v>
      </c>
      <c r="R532" s="225">
        <f t="shared" si="406"/>
        <v>43.531615925058546</v>
      </c>
      <c r="S532" s="247">
        <f t="shared" si="407"/>
        <v>557.64</v>
      </c>
      <c r="T532" s="25">
        <f t="shared" si="407"/>
        <v>71432</v>
      </c>
      <c r="U532" s="24">
        <f t="shared" si="407"/>
        <v>111</v>
      </c>
      <c r="V532" s="25">
        <f t="shared" si="407"/>
        <v>11017</v>
      </c>
      <c r="W532" s="25">
        <f t="shared" si="407"/>
        <v>249170</v>
      </c>
      <c r="X532" s="72">
        <f t="shared" si="407"/>
        <v>237750</v>
      </c>
      <c r="Y532" s="20" t="s">
        <v>8</v>
      </c>
      <c r="Z532" s="21">
        <f t="shared" si="408"/>
        <v>6.4837977670872284</v>
      </c>
      <c r="AA532" s="22">
        <f t="shared" si="409"/>
        <v>22.616864845239174</v>
      </c>
      <c r="AB532" s="103">
        <f t="shared" si="410"/>
        <v>19451.209992193599</v>
      </c>
      <c r="AC532" s="106">
        <f t="shared" si="411"/>
        <v>6.7135892748324189</v>
      </c>
      <c r="AW532" s="27">
        <v>12.81</v>
      </c>
      <c r="AX532" s="28">
        <v>1641</v>
      </c>
      <c r="AY532" s="16">
        <f t="shared" si="412"/>
        <v>128.10304449648712</v>
      </c>
      <c r="AZ532" s="17">
        <f t="shared" si="413"/>
        <v>4</v>
      </c>
      <c r="BA532" s="18">
        <v>51.24</v>
      </c>
      <c r="BB532" s="19">
        <v>6564</v>
      </c>
      <c r="BC532" s="18">
        <v>10</v>
      </c>
      <c r="BD532" s="19">
        <v>796</v>
      </c>
      <c r="BE532" s="19">
        <v>18710</v>
      </c>
    </row>
    <row r="533" spans="1:57" x14ac:dyDescent="0.25">
      <c r="A533" s="91" t="s">
        <v>41</v>
      </c>
      <c r="B533" s="561"/>
      <c r="C533" s="54">
        <v>2.2200000000000002</v>
      </c>
      <c r="D533" s="306">
        <v>277</v>
      </c>
      <c r="E533" s="307">
        <f t="shared" si="400"/>
        <v>124.77477477477477</v>
      </c>
      <c r="F533" s="242">
        <f t="shared" si="401"/>
        <v>4</v>
      </c>
      <c r="G533" s="243">
        <v>8.8800000000000008</v>
      </c>
      <c r="H533" s="244">
        <v>1108</v>
      </c>
      <c r="I533" s="243">
        <v>4</v>
      </c>
      <c r="J533" s="244">
        <v>166</v>
      </c>
      <c r="K533" s="244">
        <v>4280</v>
      </c>
      <c r="L533" s="262">
        <v>4070</v>
      </c>
      <c r="M533" s="308" t="s">
        <v>8</v>
      </c>
      <c r="N533" s="309">
        <f t="shared" si="402"/>
        <v>6.6746987951807233</v>
      </c>
      <c r="O533" s="310">
        <f t="shared" si="403"/>
        <v>25.783132530120483</v>
      </c>
      <c r="P533" s="311">
        <f t="shared" si="404"/>
        <v>1927.9279279279278</v>
      </c>
      <c r="Q533" s="355">
        <f t="shared" si="405"/>
        <v>0.59927797833935015</v>
      </c>
      <c r="R533" s="225">
        <f t="shared" si="406"/>
        <v>43.999999999999993</v>
      </c>
      <c r="S533" s="247">
        <f t="shared" ref="S533:X548" si="414">G533+S482</f>
        <v>97.679999999999993</v>
      </c>
      <c r="T533" s="25">
        <f t="shared" si="414"/>
        <v>12188</v>
      </c>
      <c r="U533" s="24">
        <f t="shared" si="414"/>
        <v>45</v>
      </c>
      <c r="V533" s="25">
        <f t="shared" si="414"/>
        <v>2411</v>
      </c>
      <c r="W533" s="25">
        <f t="shared" si="414"/>
        <v>58160</v>
      </c>
      <c r="X533" s="72">
        <f t="shared" si="414"/>
        <v>55490</v>
      </c>
      <c r="Y533" s="131" t="s">
        <v>8</v>
      </c>
      <c r="Z533" s="21">
        <f t="shared" si="408"/>
        <v>5.0551638324346744</v>
      </c>
      <c r="AA533" s="22">
        <f t="shared" si="409"/>
        <v>24.122770634591454</v>
      </c>
      <c r="AB533" s="103">
        <f t="shared" si="410"/>
        <v>26198.198198198195</v>
      </c>
      <c r="AC533" s="106">
        <f t="shared" si="411"/>
        <v>8.7039711191335734</v>
      </c>
      <c r="AW533" s="54">
        <v>2.2200000000000002</v>
      </c>
      <c r="AX533" s="55">
        <v>278</v>
      </c>
      <c r="AY533" s="11">
        <f t="shared" si="412"/>
        <v>125.22522522522522</v>
      </c>
      <c r="AZ533" s="7">
        <f t="shared" si="413"/>
        <v>4</v>
      </c>
      <c r="BA533" s="267">
        <v>8.8800000000000008</v>
      </c>
      <c r="BB533" s="268">
        <v>1108</v>
      </c>
      <c r="BC533" s="267">
        <v>4</v>
      </c>
      <c r="BD533" s="268">
        <v>166</v>
      </c>
      <c r="BE533" s="268">
        <v>4150</v>
      </c>
    </row>
    <row r="534" spans="1:57" x14ac:dyDescent="0.25">
      <c r="A534" s="92" t="s">
        <v>24</v>
      </c>
      <c r="B534" s="44"/>
      <c r="C534" s="45">
        <f t="shared" ref="C534" si="415">SUM(C517:C533)</f>
        <v>283.38000000000005</v>
      </c>
      <c r="D534" s="46">
        <f t="shared" ref="D534" si="416">SUM(D517:D533)</f>
        <v>35616</v>
      </c>
      <c r="E534" s="314">
        <f t="shared" si="400"/>
        <v>125.68282871056529</v>
      </c>
      <c r="F534" s="315"/>
      <c r="G534" s="312">
        <f t="shared" ref="G534:L534" si="417">SUM(G517:G533)</f>
        <v>1246.9800000000002</v>
      </c>
      <c r="H534" s="313">
        <f t="shared" si="417"/>
        <v>157081</v>
      </c>
      <c r="I534" s="312">
        <f t="shared" si="417"/>
        <v>301</v>
      </c>
      <c r="J534" s="313">
        <f t="shared" si="417"/>
        <v>24270</v>
      </c>
      <c r="K534" s="313">
        <f t="shared" si="417"/>
        <v>622190</v>
      </c>
      <c r="L534" s="313">
        <f t="shared" si="417"/>
        <v>591680</v>
      </c>
      <c r="M534" s="316" t="s">
        <v>8</v>
      </c>
      <c r="N534" s="317">
        <f t="shared" si="402"/>
        <v>6.4722290894107948</v>
      </c>
      <c r="O534" s="318">
        <f t="shared" si="403"/>
        <v>25.636176349402554</v>
      </c>
      <c r="P534" s="319">
        <f t="shared" si="404"/>
        <v>2195.6030771402352</v>
      </c>
      <c r="Q534" s="332">
        <f>J534/D534</f>
        <v>0.6814353099730458</v>
      </c>
      <c r="R534" s="315"/>
      <c r="S534" s="312">
        <f t="shared" ref="S534:W534" si="418">SUM(S517:S533)</f>
        <v>12610.5</v>
      </c>
      <c r="T534" s="46">
        <f t="shared" si="418"/>
        <v>1583038</v>
      </c>
      <c r="U534" s="45">
        <f t="shared" si="418"/>
        <v>3173</v>
      </c>
      <c r="V534" s="46">
        <f t="shared" si="418"/>
        <v>263194</v>
      </c>
      <c r="W534" s="46">
        <f t="shared" si="418"/>
        <v>6359650</v>
      </c>
      <c r="X534" s="72">
        <f t="shared" si="414"/>
        <v>6066430</v>
      </c>
      <c r="Y534" s="129" t="s">
        <v>8</v>
      </c>
      <c r="Z534" s="75">
        <f t="shared" si="408"/>
        <v>6.0147191805284317</v>
      </c>
      <c r="AA534" s="76">
        <f t="shared" si="409"/>
        <v>24.163354787723126</v>
      </c>
      <c r="AB534" s="112">
        <f t="shared" si="410"/>
        <v>22442.127179052859</v>
      </c>
      <c r="AC534" s="107">
        <f>V534/D534</f>
        <v>7.3897686433063789</v>
      </c>
      <c r="AW534" s="45">
        <f t="shared" ref="AW534:AX534" si="419">SUM(AW517:AW533)</f>
        <v>285.72000000000003</v>
      </c>
      <c r="AX534" s="46">
        <f t="shared" si="419"/>
        <v>35857</v>
      </c>
      <c r="AY534" s="130">
        <f t="shared" si="412"/>
        <v>125.49699006019878</v>
      </c>
      <c r="AZ534" s="73"/>
      <c r="BA534" s="45">
        <f t="shared" ref="BA534:BE534" si="420">SUM(BA517:BA533)</f>
        <v>1246.9800000000002</v>
      </c>
      <c r="BB534" s="46">
        <f t="shared" si="420"/>
        <v>157081</v>
      </c>
      <c r="BC534" s="45">
        <f t="shared" si="420"/>
        <v>301</v>
      </c>
      <c r="BD534" s="46">
        <f t="shared" si="420"/>
        <v>24270</v>
      </c>
      <c r="BE534" s="46">
        <f t="shared" si="420"/>
        <v>619900</v>
      </c>
    </row>
    <row r="535" spans="1:57" x14ac:dyDescent="0.25">
      <c r="A535" s="90" t="s">
        <v>42</v>
      </c>
      <c r="B535" s="562">
        <v>1998</v>
      </c>
      <c r="C535" s="27">
        <v>19.739999999999998</v>
      </c>
      <c r="D535" s="223">
        <v>2490</v>
      </c>
      <c r="E535" s="224">
        <f t="shared" si="400"/>
        <v>126.13981762917935</v>
      </c>
      <c r="F535" s="225">
        <f t="shared" ref="F535:F545" si="421">G535/C535</f>
        <v>4.1266464032421482</v>
      </c>
      <c r="G535" s="226">
        <v>81.459999999999994</v>
      </c>
      <c r="H535" s="227">
        <v>10275</v>
      </c>
      <c r="I535" s="226">
        <v>20</v>
      </c>
      <c r="J535" s="227">
        <v>1549</v>
      </c>
      <c r="K535" s="227">
        <v>39910</v>
      </c>
      <c r="L535" s="263">
        <v>37950</v>
      </c>
      <c r="M535" s="250" t="s">
        <v>8</v>
      </c>
      <c r="N535" s="251">
        <f t="shared" si="402"/>
        <v>6.633311814073596</v>
      </c>
      <c r="O535" s="252">
        <f t="shared" si="403"/>
        <v>25.765009683666882</v>
      </c>
      <c r="P535" s="245">
        <f t="shared" si="404"/>
        <v>2021.7831813576497</v>
      </c>
      <c r="Q535" s="246">
        <f t="shared" ref="Q535:Q545" si="422">J535/D535</f>
        <v>0.62208835341365465</v>
      </c>
      <c r="R535" s="225">
        <f t="shared" ref="R535:R545" si="423">S535/C535</f>
        <v>44.000000000000014</v>
      </c>
      <c r="S535" s="247">
        <f t="shared" ref="S535:W545" si="424">G535+S484</f>
        <v>868.56000000000017</v>
      </c>
      <c r="T535" s="25">
        <f t="shared" si="424"/>
        <v>109560</v>
      </c>
      <c r="U535" s="24">
        <f t="shared" si="424"/>
        <v>207</v>
      </c>
      <c r="V535" s="25">
        <f t="shared" si="424"/>
        <v>18873</v>
      </c>
      <c r="W535" s="25">
        <f t="shared" si="424"/>
        <v>459360</v>
      </c>
      <c r="X535" s="72">
        <f t="shared" si="414"/>
        <v>438110</v>
      </c>
      <c r="Y535" s="131" t="s">
        <v>8</v>
      </c>
      <c r="Z535" s="21">
        <f t="shared" si="408"/>
        <v>5.8051184231441741</v>
      </c>
      <c r="AA535" s="22">
        <f t="shared" si="409"/>
        <v>24.339532665712923</v>
      </c>
      <c r="AB535" s="103">
        <f t="shared" si="410"/>
        <v>23270.51671732523</v>
      </c>
      <c r="AC535" s="106">
        <f t="shared" ref="AC535:AC545" si="425">V535/D535</f>
        <v>7.5795180722891562</v>
      </c>
      <c r="AW535" s="27">
        <v>19.739999999999998</v>
      </c>
      <c r="AX535" s="28">
        <v>2490</v>
      </c>
      <c r="AY535" s="16">
        <f t="shared" si="412"/>
        <v>126.13981762917935</v>
      </c>
      <c r="AZ535" s="17">
        <f t="shared" ref="AZ535:AZ545" si="426">BA535/AW535</f>
        <v>4.1266464032421482</v>
      </c>
      <c r="BA535" s="18">
        <v>81.459999999999994</v>
      </c>
      <c r="BB535" s="19">
        <v>10275</v>
      </c>
      <c r="BC535" s="18">
        <v>20</v>
      </c>
      <c r="BD535" s="19">
        <v>1549</v>
      </c>
      <c r="BE535" s="19">
        <v>39760</v>
      </c>
    </row>
    <row r="536" spans="1:57" x14ac:dyDescent="0.25">
      <c r="A536" s="89" t="s">
        <v>43</v>
      </c>
      <c r="B536" s="563"/>
      <c r="C536" s="78">
        <v>22.16</v>
      </c>
      <c r="D536" s="229">
        <v>2704</v>
      </c>
      <c r="E536" s="230">
        <f t="shared" si="400"/>
        <v>122.02166064981949</v>
      </c>
      <c r="F536" s="231">
        <f t="shared" si="421"/>
        <v>5</v>
      </c>
      <c r="G536" s="232">
        <v>110.8</v>
      </c>
      <c r="H536" s="233">
        <v>13520</v>
      </c>
      <c r="I536" s="232">
        <v>28</v>
      </c>
      <c r="J536" s="233">
        <v>2175</v>
      </c>
      <c r="K536" s="233">
        <v>50930</v>
      </c>
      <c r="L536" s="264">
        <v>48430</v>
      </c>
      <c r="M536" s="320" t="s">
        <v>8</v>
      </c>
      <c r="N536" s="321">
        <f t="shared" si="402"/>
        <v>6.2160919540229882</v>
      </c>
      <c r="O536" s="322">
        <f t="shared" si="403"/>
        <v>23.416091954022988</v>
      </c>
      <c r="P536" s="287">
        <f t="shared" si="404"/>
        <v>2298.2851985559569</v>
      </c>
      <c r="Q536" s="246">
        <f t="shared" si="422"/>
        <v>0.80436390532544377</v>
      </c>
      <c r="R536" s="231">
        <f t="shared" si="423"/>
        <v>43.999999999999993</v>
      </c>
      <c r="S536" s="335">
        <f t="shared" si="424"/>
        <v>975.03999999999985</v>
      </c>
      <c r="T536" s="72">
        <f t="shared" si="424"/>
        <v>118976</v>
      </c>
      <c r="U536" s="71">
        <f t="shared" si="424"/>
        <v>238</v>
      </c>
      <c r="V536" s="72">
        <f t="shared" si="424"/>
        <v>21020</v>
      </c>
      <c r="W536" s="72">
        <f t="shared" si="424"/>
        <v>482690</v>
      </c>
      <c r="X536" s="72">
        <f t="shared" si="414"/>
        <v>460660</v>
      </c>
      <c r="Y536" s="67" t="s">
        <v>8</v>
      </c>
      <c r="Z536" s="21">
        <f t="shared" si="408"/>
        <v>5.6601332064700287</v>
      </c>
      <c r="AA536" s="22">
        <f t="shared" si="409"/>
        <v>22.963368220742151</v>
      </c>
      <c r="AB536" s="103">
        <f t="shared" si="410"/>
        <v>21782.039711191337</v>
      </c>
      <c r="AC536" s="106">
        <f t="shared" si="425"/>
        <v>7.7736686390532546</v>
      </c>
      <c r="AW536" s="228">
        <v>22.16</v>
      </c>
      <c r="AX536" s="229">
        <v>2704</v>
      </c>
      <c r="AY536" s="230">
        <f t="shared" si="412"/>
        <v>122.02166064981949</v>
      </c>
      <c r="AZ536" s="231">
        <f t="shared" si="426"/>
        <v>5</v>
      </c>
      <c r="BA536" s="232">
        <v>110.8</v>
      </c>
      <c r="BB536" s="233">
        <v>13520</v>
      </c>
      <c r="BC536" s="232">
        <v>28</v>
      </c>
      <c r="BD536" s="233">
        <v>2175</v>
      </c>
      <c r="BE536" s="233">
        <v>50730</v>
      </c>
    </row>
    <row r="537" spans="1:57" x14ac:dyDescent="0.25">
      <c r="A537" s="90" t="s">
        <v>44</v>
      </c>
      <c r="B537" s="563"/>
      <c r="C537" s="27">
        <v>13.09</v>
      </c>
      <c r="D537" s="223">
        <v>1517</v>
      </c>
      <c r="E537" s="224">
        <f t="shared" si="400"/>
        <v>115.88999236058059</v>
      </c>
      <c r="F537" s="225">
        <f t="shared" si="421"/>
        <v>5</v>
      </c>
      <c r="G537" s="226">
        <v>65.45</v>
      </c>
      <c r="H537" s="227">
        <v>7585</v>
      </c>
      <c r="I537" s="226">
        <v>16</v>
      </c>
      <c r="J537" s="227">
        <v>1380</v>
      </c>
      <c r="K537" s="227">
        <v>32410</v>
      </c>
      <c r="L537" s="263">
        <v>30820</v>
      </c>
      <c r="M537" s="250" t="s">
        <v>8</v>
      </c>
      <c r="N537" s="251">
        <f t="shared" si="402"/>
        <v>5.4963768115942031</v>
      </c>
      <c r="O537" s="252">
        <f t="shared" si="403"/>
        <v>23.485507246376812</v>
      </c>
      <c r="P537" s="245">
        <f t="shared" si="404"/>
        <v>2475.9358288770054</v>
      </c>
      <c r="Q537" s="246">
        <f t="shared" si="422"/>
        <v>0.90969017798286089</v>
      </c>
      <c r="R537" s="225">
        <f t="shared" si="423"/>
        <v>44</v>
      </c>
      <c r="S537" s="247">
        <f t="shared" si="424"/>
        <v>575.96</v>
      </c>
      <c r="T537" s="25">
        <f t="shared" si="424"/>
        <v>66748</v>
      </c>
      <c r="U537" s="24">
        <f t="shared" si="424"/>
        <v>148</v>
      </c>
      <c r="V537" s="25">
        <f t="shared" si="424"/>
        <v>12778</v>
      </c>
      <c r="W537" s="25">
        <f t="shared" si="424"/>
        <v>292170</v>
      </c>
      <c r="X537" s="72">
        <f t="shared" si="414"/>
        <v>278710</v>
      </c>
      <c r="Y537" s="20" t="s">
        <v>8</v>
      </c>
      <c r="Z537" s="21">
        <f t="shared" si="408"/>
        <v>5.2236656753795589</v>
      </c>
      <c r="AA537" s="22">
        <f t="shared" si="409"/>
        <v>22.865080607293788</v>
      </c>
      <c r="AB537" s="103">
        <f t="shared" si="410"/>
        <v>22320.09167303285</v>
      </c>
      <c r="AC537" s="106">
        <f t="shared" si="425"/>
        <v>8.4232036914963739</v>
      </c>
      <c r="AW537" s="222">
        <v>13.09</v>
      </c>
      <c r="AX537" s="223">
        <v>1518</v>
      </c>
      <c r="AY537" s="224">
        <f t="shared" si="412"/>
        <v>115.96638655462185</v>
      </c>
      <c r="AZ537" s="225">
        <f t="shared" si="426"/>
        <v>5</v>
      </c>
      <c r="BA537" s="226">
        <v>65.45</v>
      </c>
      <c r="BB537" s="227">
        <v>7585</v>
      </c>
      <c r="BC537" s="226">
        <v>16</v>
      </c>
      <c r="BD537" s="227">
        <v>1380</v>
      </c>
      <c r="BE537" s="227">
        <v>32290</v>
      </c>
    </row>
    <row r="538" spans="1:57" x14ac:dyDescent="0.25">
      <c r="A538" s="90" t="s">
        <v>45</v>
      </c>
      <c r="B538" s="563"/>
      <c r="C538" s="27">
        <v>16.28</v>
      </c>
      <c r="D538" s="223">
        <v>1976</v>
      </c>
      <c r="E538" s="224">
        <f t="shared" si="400"/>
        <v>121.37592137592137</v>
      </c>
      <c r="F538" s="225">
        <f t="shared" si="421"/>
        <v>4</v>
      </c>
      <c r="G538" s="226">
        <v>65.12</v>
      </c>
      <c r="H538" s="227">
        <v>7904</v>
      </c>
      <c r="I538" s="226">
        <v>15</v>
      </c>
      <c r="J538" s="227">
        <v>1118</v>
      </c>
      <c r="K538" s="227">
        <v>28020</v>
      </c>
      <c r="L538" s="263">
        <v>26650</v>
      </c>
      <c r="M538" s="250" t="s">
        <v>8</v>
      </c>
      <c r="N538" s="251">
        <f t="shared" si="402"/>
        <v>7.0697674418604652</v>
      </c>
      <c r="O538" s="252">
        <f t="shared" si="403"/>
        <v>25.062611806797854</v>
      </c>
      <c r="P538" s="245">
        <f t="shared" si="404"/>
        <v>1721.1302211302211</v>
      </c>
      <c r="Q538" s="246">
        <f t="shared" si="422"/>
        <v>0.56578947368421051</v>
      </c>
      <c r="R538" s="225">
        <f t="shared" si="423"/>
        <v>44</v>
      </c>
      <c r="S538" s="247">
        <f t="shared" si="424"/>
        <v>716.32</v>
      </c>
      <c r="T538" s="248">
        <f t="shared" si="424"/>
        <v>86944</v>
      </c>
      <c r="U538" s="247">
        <f t="shared" si="424"/>
        <v>189</v>
      </c>
      <c r="V538" s="248">
        <f t="shared" si="424"/>
        <v>14100</v>
      </c>
      <c r="W538" s="248">
        <f t="shared" si="424"/>
        <v>339040</v>
      </c>
      <c r="X538" s="249">
        <f t="shared" si="414"/>
        <v>323460</v>
      </c>
      <c r="Y538" s="250" t="s">
        <v>8</v>
      </c>
      <c r="Z538" s="251">
        <f t="shared" si="408"/>
        <v>6.1662411347517727</v>
      </c>
      <c r="AA538" s="252">
        <f t="shared" si="409"/>
        <v>24.045390070921986</v>
      </c>
      <c r="AB538" s="195">
        <f t="shared" si="410"/>
        <v>20825.552825552822</v>
      </c>
      <c r="AC538" s="106">
        <f t="shared" si="425"/>
        <v>7.1356275303643724</v>
      </c>
      <c r="AW538" s="222">
        <v>16.28</v>
      </c>
      <c r="AX538" s="223">
        <v>1976</v>
      </c>
      <c r="AY538" s="224">
        <f t="shared" si="412"/>
        <v>121.37592137592137</v>
      </c>
      <c r="AZ538" s="225">
        <f t="shared" si="426"/>
        <v>4</v>
      </c>
      <c r="BA538" s="226">
        <v>65.12</v>
      </c>
      <c r="BB538" s="227">
        <v>7904</v>
      </c>
      <c r="BC538" s="226">
        <v>15</v>
      </c>
      <c r="BD538" s="227">
        <v>1118</v>
      </c>
      <c r="BE538" s="227">
        <v>27910</v>
      </c>
    </row>
    <row r="539" spans="1:57" x14ac:dyDescent="0.25">
      <c r="A539" s="90" t="s">
        <v>46</v>
      </c>
      <c r="B539" s="563"/>
      <c r="C539" s="27">
        <v>18.239999999999998</v>
      </c>
      <c r="D539" s="223">
        <v>2461</v>
      </c>
      <c r="E539" s="224">
        <f t="shared" si="400"/>
        <v>134.9232456140351</v>
      </c>
      <c r="F539" s="225">
        <f t="shared" si="421"/>
        <v>5.0000000000000018</v>
      </c>
      <c r="G539" s="226">
        <v>91.200000000000017</v>
      </c>
      <c r="H539" s="227">
        <v>12305</v>
      </c>
      <c r="I539" s="226">
        <v>24</v>
      </c>
      <c r="J539" s="227">
        <v>1810</v>
      </c>
      <c r="K539" s="227">
        <v>48310</v>
      </c>
      <c r="L539" s="263">
        <v>45940</v>
      </c>
      <c r="M539" s="250" t="s">
        <v>8</v>
      </c>
      <c r="N539" s="251">
        <f t="shared" si="402"/>
        <v>6.7983425414364644</v>
      </c>
      <c r="O539" s="252">
        <f t="shared" si="403"/>
        <v>26.69060773480663</v>
      </c>
      <c r="P539" s="245">
        <f t="shared" si="404"/>
        <v>2648.5745614035091</v>
      </c>
      <c r="Q539" s="246">
        <f t="shared" si="422"/>
        <v>0.73547338480292568</v>
      </c>
      <c r="R539" s="225">
        <f t="shared" si="423"/>
        <v>44.191885964912288</v>
      </c>
      <c r="S539" s="247">
        <f t="shared" si="424"/>
        <v>806.06000000000006</v>
      </c>
      <c r="T539" s="248">
        <f t="shared" si="424"/>
        <v>108756</v>
      </c>
      <c r="U539" s="247">
        <f t="shared" si="424"/>
        <v>221</v>
      </c>
      <c r="V539" s="248">
        <f t="shared" si="424"/>
        <v>16623</v>
      </c>
      <c r="W539" s="248">
        <f t="shared" si="424"/>
        <v>414150</v>
      </c>
      <c r="X539" s="249">
        <f t="shared" si="414"/>
        <v>395230</v>
      </c>
      <c r="Y539" s="250" t="s">
        <v>8</v>
      </c>
      <c r="Z539" s="251">
        <f t="shared" si="408"/>
        <v>6.5425013535462915</v>
      </c>
      <c r="AA539" s="252">
        <f t="shared" si="409"/>
        <v>24.914275401552068</v>
      </c>
      <c r="AB539" s="195">
        <f t="shared" si="410"/>
        <v>22705.59210526316</v>
      </c>
      <c r="AC539" s="106">
        <f t="shared" si="425"/>
        <v>6.7545713124746039</v>
      </c>
      <c r="AW539" s="222">
        <v>18.239999999999998</v>
      </c>
      <c r="AX539" s="223">
        <v>2462</v>
      </c>
      <c r="AY539" s="224">
        <f t="shared" si="412"/>
        <v>134.9780701754386</v>
      </c>
      <c r="AZ539" s="225">
        <f t="shared" si="426"/>
        <v>5.0000000000000018</v>
      </c>
      <c r="BA539" s="226">
        <v>91.200000000000017</v>
      </c>
      <c r="BB539" s="227">
        <v>12305</v>
      </c>
      <c r="BC539" s="226">
        <v>24</v>
      </c>
      <c r="BD539" s="227">
        <v>1810</v>
      </c>
      <c r="BE539" s="227">
        <v>48120</v>
      </c>
    </row>
    <row r="540" spans="1:57" x14ac:dyDescent="0.25">
      <c r="A540" s="90" t="s">
        <v>47</v>
      </c>
      <c r="B540" s="563"/>
      <c r="C540" s="222">
        <v>16.23</v>
      </c>
      <c r="D540" s="223">
        <v>2246</v>
      </c>
      <c r="E540" s="224">
        <f t="shared" si="400"/>
        <v>138.38570548367221</v>
      </c>
      <c r="F540" s="225">
        <f t="shared" si="421"/>
        <v>5</v>
      </c>
      <c r="G540" s="226">
        <v>81.150000000000006</v>
      </c>
      <c r="H540" s="227">
        <v>11230</v>
      </c>
      <c r="I540" s="226">
        <v>24</v>
      </c>
      <c r="J540" s="227">
        <v>1711</v>
      </c>
      <c r="K540" s="227">
        <v>42410</v>
      </c>
      <c r="L540" s="263">
        <v>40330</v>
      </c>
      <c r="M540" s="250" t="s">
        <v>8</v>
      </c>
      <c r="N540" s="251">
        <f t="shared" si="402"/>
        <v>6.5634132086499122</v>
      </c>
      <c r="O540" s="252">
        <f t="shared" si="403"/>
        <v>24.786674459380478</v>
      </c>
      <c r="P540" s="245">
        <f t="shared" si="404"/>
        <v>2613.0622304374615</v>
      </c>
      <c r="Q540" s="246">
        <f t="shared" si="422"/>
        <v>0.76179875333926983</v>
      </c>
      <c r="R540" s="225">
        <f t="shared" si="423"/>
        <v>44</v>
      </c>
      <c r="S540" s="247">
        <f t="shared" si="424"/>
        <v>714.12</v>
      </c>
      <c r="T540" s="248">
        <f t="shared" si="424"/>
        <v>98824</v>
      </c>
      <c r="U540" s="247">
        <f t="shared" si="424"/>
        <v>197</v>
      </c>
      <c r="V540" s="248">
        <f t="shared" si="424"/>
        <v>15351</v>
      </c>
      <c r="W540" s="248">
        <f t="shared" si="424"/>
        <v>360800</v>
      </c>
      <c r="X540" s="249">
        <f t="shared" si="414"/>
        <v>344290</v>
      </c>
      <c r="Y540" s="250" t="s">
        <v>8</v>
      </c>
      <c r="Z540" s="251">
        <f t="shared" si="408"/>
        <v>6.4376262132760083</v>
      </c>
      <c r="AA540" s="252">
        <f t="shared" si="409"/>
        <v>23.503354830304215</v>
      </c>
      <c r="AB540" s="195">
        <f t="shared" si="410"/>
        <v>22230.437461491067</v>
      </c>
      <c r="AC540" s="106">
        <f t="shared" si="425"/>
        <v>6.8348174532502224</v>
      </c>
      <c r="AW540" s="222">
        <v>16.23</v>
      </c>
      <c r="AX540" s="223">
        <v>2247</v>
      </c>
      <c r="AY540" s="224">
        <f t="shared" si="412"/>
        <v>138.44731977818853</v>
      </c>
      <c r="AZ540" s="225">
        <f t="shared" si="426"/>
        <v>5</v>
      </c>
      <c r="BA540" s="226">
        <v>81.150000000000006</v>
      </c>
      <c r="BB540" s="227">
        <v>11230</v>
      </c>
      <c r="BC540" s="226">
        <v>24</v>
      </c>
      <c r="BD540" s="227">
        <v>1711</v>
      </c>
      <c r="BE540" s="227">
        <v>42250</v>
      </c>
    </row>
    <row r="541" spans="1:57" x14ac:dyDescent="0.25">
      <c r="A541" s="90" t="s">
        <v>48</v>
      </c>
      <c r="B541" s="563"/>
      <c r="C541" s="27">
        <v>3.23</v>
      </c>
      <c r="D541" s="223">
        <v>402</v>
      </c>
      <c r="E541" s="224">
        <f t="shared" si="400"/>
        <v>124.45820433436532</v>
      </c>
      <c r="F541" s="225">
        <f t="shared" si="421"/>
        <v>5</v>
      </c>
      <c r="G541" s="226">
        <v>16.149999999999999</v>
      </c>
      <c r="H541" s="227">
        <v>2010</v>
      </c>
      <c r="I541" s="226">
        <v>10</v>
      </c>
      <c r="J541" s="227">
        <v>366</v>
      </c>
      <c r="K541" s="227">
        <v>9070</v>
      </c>
      <c r="L541" s="263">
        <v>8640</v>
      </c>
      <c r="M541" s="250" t="s">
        <v>8</v>
      </c>
      <c r="N541" s="251">
        <f t="shared" si="402"/>
        <v>5.4918032786885247</v>
      </c>
      <c r="O541" s="252">
        <f t="shared" si="403"/>
        <v>24.781420765027324</v>
      </c>
      <c r="P541" s="245">
        <f t="shared" si="404"/>
        <v>2808.0495356037154</v>
      </c>
      <c r="Q541" s="246">
        <f t="shared" si="422"/>
        <v>0.91044776119402981</v>
      </c>
      <c r="R541" s="225">
        <f t="shared" si="423"/>
        <v>44</v>
      </c>
      <c r="S541" s="247">
        <f t="shared" si="424"/>
        <v>142.12</v>
      </c>
      <c r="T541" s="248">
        <f t="shared" si="424"/>
        <v>17688</v>
      </c>
      <c r="U541" s="247">
        <f t="shared" si="424"/>
        <v>49</v>
      </c>
      <c r="V541" s="248">
        <f t="shared" si="424"/>
        <v>2922</v>
      </c>
      <c r="W541" s="248">
        <f t="shared" si="424"/>
        <v>69990</v>
      </c>
      <c r="X541" s="249">
        <f t="shared" si="414"/>
        <v>66810</v>
      </c>
      <c r="Y541" s="250" t="s">
        <v>8</v>
      </c>
      <c r="Z541" s="251">
        <f t="shared" si="408"/>
        <v>6.0533880903490758</v>
      </c>
      <c r="AA541" s="252">
        <f t="shared" si="409"/>
        <v>23.95277207392197</v>
      </c>
      <c r="AB541" s="195">
        <f t="shared" si="410"/>
        <v>21668.730650154797</v>
      </c>
      <c r="AC541" s="106">
        <f t="shared" si="425"/>
        <v>7.2686567164179108</v>
      </c>
      <c r="AW541" s="222">
        <v>3.23</v>
      </c>
      <c r="AX541" s="223">
        <v>402</v>
      </c>
      <c r="AY541" s="224">
        <f t="shared" si="412"/>
        <v>124.45820433436532</v>
      </c>
      <c r="AZ541" s="225">
        <f t="shared" si="426"/>
        <v>5</v>
      </c>
      <c r="BA541" s="226">
        <v>16.149999999999999</v>
      </c>
      <c r="BB541" s="227">
        <v>2010</v>
      </c>
      <c r="BC541" s="226">
        <v>10</v>
      </c>
      <c r="BD541" s="227">
        <v>366</v>
      </c>
      <c r="BE541" s="227">
        <v>9040</v>
      </c>
    </row>
    <row r="542" spans="1:57" x14ac:dyDescent="0.25">
      <c r="A542" s="90" t="s">
        <v>49</v>
      </c>
      <c r="B542" s="563"/>
      <c r="C542" s="27">
        <v>8.82</v>
      </c>
      <c r="D542" s="223">
        <v>1152</v>
      </c>
      <c r="E542" s="224">
        <f t="shared" si="400"/>
        <v>130.61224489795919</v>
      </c>
      <c r="F542" s="225">
        <f t="shared" si="421"/>
        <v>5</v>
      </c>
      <c r="G542" s="226">
        <v>44.1</v>
      </c>
      <c r="H542" s="227">
        <v>5760</v>
      </c>
      <c r="I542" s="226">
        <v>5</v>
      </c>
      <c r="J542" s="227">
        <v>833</v>
      </c>
      <c r="K542" s="227">
        <v>21910</v>
      </c>
      <c r="L542" s="263">
        <v>20850</v>
      </c>
      <c r="M542" s="250" t="s">
        <v>8</v>
      </c>
      <c r="N542" s="251">
        <f t="shared" si="402"/>
        <v>6.9147659063625451</v>
      </c>
      <c r="O542" s="252">
        <f t="shared" si="403"/>
        <v>26.30252100840336</v>
      </c>
      <c r="P542" s="245">
        <f t="shared" si="404"/>
        <v>2484.1269841269841</v>
      </c>
      <c r="Q542" s="246">
        <f t="shared" si="422"/>
        <v>0.72309027777777779</v>
      </c>
      <c r="R542" s="225">
        <f t="shared" si="423"/>
        <v>44.249433106575957</v>
      </c>
      <c r="S542" s="247">
        <f t="shared" si="424"/>
        <v>390.28</v>
      </c>
      <c r="T542" s="248">
        <f t="shared" si="424"/>
        <v>50975</v>
      </c>
      <c r="U542" s="247">
        <f t="shared" si="424"/>
        <v>93</v>
      </c>
      <c r="V542" s="248">
        <f t="shared" si="424"/>
        <v>7699</v>
      </c>
      <c r="W542" s="248">
        <f t="shared" si="424"/>
        <v>189060</v>
      </c>
      <c r="X542" s="249">
        <f t="shared" si="414"/>
        <v>180420</v>
      </c>
      <c r="Y542" s="250" t="s">
        <v>8</v>
      </c>
      <c r="Z542" s="251">
        <f t="shared" si="408"/>
        <v>6.6209897389271335</v>
      </c>
      <c r="AA542" s="252">
        <f t="shared" si="409"/>
        <v>24.556435900766335</v>
      </c>
      <c r="AB542" s="195">
        <f t="shared" si="410"/>
        <v>21435.374149659863</v>
      </c>
      <c r="AC542" s="106">
        <f t="shared" si="425"/>
        <v>6.6831597222222223</v>
      </c>
      <c r="AW542" s="222">
        <v>8.82</v>
      </c>
      <c r="AX542" s="223">
        <v>1152</v>
      </c>
      <c r="AY542" s="224">
        <f t="shared" si="412"/>
        <v>130.61224489795919</v>
      </c>
      <c r="AZ542" s="225">
        <f t="shared" si="426"/>
        <v>5</v>
      </c>
      <c r="BA542" s="226">
        <v>44.1</v>
      </c>
      <c r="BB542" s="227">
        <v>5760</v>
      </c>
      <c r="BC542" s="226">
        <v>5</v>
      </c>
      <c r="BD542" s="227">
        <v>833</v>
      </c>
      <c r="BE542" s="227">
        <v>21830</v>
      </c>
    </row>
    <row r="543" spans="1:57" x14ac:dyDescent="0.25">
      <c r="A543" s="90" t="s">
        <v>50</v>
      </c>
      <c r="B543" s="563"/>
      <c r="C543" s="27">
        <v>11.54</v>
      </c>
      <c r="D543" s="223">
        <v>1448</v>
      </c>
      <c r="E543" s="224">
        <f t="shared" si="400"/>
        <v>125.47660311958407</v>
      </c>
      <c r="F543" s="225">
        <f t="shared" si="421"/>
        <v>5.0000000000000009</v>
      </c>
      <c r="G543" s="226">
        <v>57.7</v>
      </c>
      <c r="H543" s="227">
        <v>7240</v>
      </c>
      <c r="I543" s="226">
        <v>12</v>
      </c>
      <c r="J543" s="227">
        <v>1160</v>
      </c>
      <c r="K543" s="227">
        <v>30540</v>
      </c>
      <c r="L543" s="263">
        <v>29040</v>
      </c>
      <c r="M543" s="250" t="s">
        <v>8</v>
      </c>
      <c r="N543" s="251">
        <f t="shared" si="402"/>
        <v>6.2413793103448274</v>
      </c>
      <c r="O543" s="252">
        <f t="shared" si="403"/>
        <v>26.327586206896552</v>
      </c>
      <c r="P543" s="245">
        <f t="shared" si="404"/>
        <v>2646.4471403812827</v>
      </c>
      <c r="Q543" s="246">
        <f t="shared" si="422"/>
        <v>0.80110497237569056</v>
      </c>
      <c r="R543" s="225">
        <f t="shared" si="423"/>
        <v>44.259965337954938</v>
      </c>
      <c r="S543" s="247">
        <f t="shared" si="424"/>
        <v>510.75999999999993</v>
      </c>
      <c r="T543" s="248">
        <f t="shared" si="424"/>
        <v>64089</v>
      </c>
      <c r="U543" s="247">
        <f t="shared" si="424"/>
        <v>124</v>
      </c>
      <c r="V543" s="248">
        <f t="shared" si="424"/>
        <v>10974</v>
      </c>
      <c r="W543" s="248">
        <f t="shared" si="424"/>
        <v>271940</v>
      </c>
      <c r="X543" s="249">
        <f t="shared" si="414"/>
        <v>259490</v>
      </c>
      <c r="Y543" s="250" t="s">
        <v>8</v>
      </c>
      <c r="Z543" s="251">
        <f t="shared" si="408"/>
        <v>5.840076544559869</v>
      </c>
      <c r="AA543" s="252">
        <f t="shared" si="409"/>
        <v>24.780390012757426</v>
      </c>
      <c r="AB543" s="195">
        <f t="shared" si="410"/>
        <v>23564.991334488735</v>
      </c>
      <c r="AC543" s="106">
        <f t="shared" si="425"/>
        <v>7.5787292817679557</v>
      </c>
      <c r="AW543" s="222">
        <v>11.54</v>
      </c>
      <c r="AX543" s="223">
        <v>1448</v>
      </c>
      <c r="AY543" s="224">
        <f t="shared" si="412"/>
        <v>125.47660311958407</v>
      </c>
      <c r="AZ543" s="225">
        <f t="shared" si="426"/>
        <v>5.0000000000000009</v>
      </c>
      <c r="BA543" s="216">
        <v>57.7</v>
      </c>
      <c r="BB543" s="209">
        <v>7240</v>
      </c>
      <c r="BC543" s="216">
        <v>12</v>
      </c>
      <c r="BD543" s="209">
        <v>1160</v>
      </c>
      <c r="BE543" s="209">
        <v>30430</v>
      </c>
    </row>
    <row r="544" spans="1:57" x14ac:dyDescent="0.25">
      <c r="A544" s="90" t="s">
        <v>51</v>
      </c>
      <c r="B544" s="563"/>
      <c r="C544" s="27">
        <v>19.36</v>
      </c>
      <c r="D544" s="223">
        <v>2441</v>
      </c>
      <c r="E544" s="224">
        <f t="shared" si="400"/>
        <v>126.08471074380165</v>
      </c>
      <c r="F544" s="225">
        <f t="shared" si="421"/>
        <v>4.8708677685950414</v>
      </c>
      <c r="G544" s="226">
        <v>94.3</v>
      </c>
      <c r="H544" s="227">
        <v>11890</v>
      </c>
      <c r="I544" s="226">
        <v>22</v>
      </c>
      <c r="J544" s="227">
        <v>2049</v>
      </c>
      <c r="K544" s="227">
        <v>51520</v>
      </c>
      <c r="L544" s="263">
        <v>48990</v>
      </c>
      <c r="M544" s="250" t="s">
        <v>8</v>
      </c>
      <c r="N544" s="251">
        <f t="shared" si="402"/>
        <v>5.8028306490971202</v>
      </c>
      <c r="O544" s="252">
        <f t="shared" si="403"/>
        <v>25.143972669594923</v>
      </c>
      <c r="P544" s="245">
        <f t="shared" si="404"/>
        <v>2661.1570247933887</v>
      </c>
      <c r="Q544" s="246">
        <f t="shared" si="422"/>
        <v>0.8394100778369521</v>
      </c>
      <c r="R544" s="225">
        <f t="shared" si="423"/>
        <v>44.870867768595048</v>
      </c>
      <c r="S544" s="247">
        <f t="shared" si="424"/>
        <v>868.7</v>
      </c>
      <c r="T544" s="248">
        <f t="shared" si="424"/>
        <v>109530</v>
      </c>
      <c r="U544" s="247">
        <f t="shared" si="424"/>
        <v>220</v>
      </c>
      <c r="V544" s="248">
        <f t="shared" si="424"/>
        <v>19204</v>
      </c>
      <c r="W544" s="248">
        <f t="shared" si="424"/>
        <v>458130</v>
      </c>
      <c r="X544" s="249">
        <f t="shared" si="414"/>
        <v>437100</v>
      </c>
      <c r="Y544" s="250" t="s">
        <v>8</v>
      </c>
      <c r="Z544" s="251">
        <f t="shared" si="408"/>
        <v>5.703499270985211</v>
      </c>
      <c r="AA544" s="252">
        <f t="shared" si="409"/>
        <v>23.855967506769424</v>
      </c>
      <c r="AB544" s="195">
        <f t="shared" si="410"/>
        <v>23663.739669421488</v>
      </c>
      <c r="AC544" s="106">
        <f t="shared" si="425"/>
        <v>7.8672675133142151</v>
      </c>
      <c r="AW544" s="222">
        <v>19.36</v>
      </c>
      <c r="AX544" s="223">
        <v>2442</v>
      </c>
      <c r="AY544" s="224">
        <f t="shared" si="412"/>
        <v>126.13636363636364</v>
      </c>
      <c r="AZ544" s="225">
        <f t="shared" si="426"/>
        <v>4.8708677685950414</v>
      </c>
      <c r="BA544" s="216">
        <v>94.3</v>
      </c>
      <c r="BB544" s="209">
        <v>11890</v>
      </c>
      <c r="BC544" s="216">
        <v>22</v>
      </c>
      <c r="BD544" s="209">
        <v>2049</v>
      </c>
      <c r="BE544" s="209">
        <v>51330</v>
      </c>
    </row>
    <row r="545" spans="1:57" x14ac:dyDescent="0.25">
      <c r="A545" s="94" t="s">
        <v>52</v>
      </c>
      <c r="B545" s="564"/>
      <c r="C545" s="29">
        <v>16.18</v>
      </c>
      <c r="D545" s="235">
        <v>2228</v>
      </c>
      <c r="E545" s="236">
        <f t="shared" si="400"/>
        <v>137.7008652657602</v>
      </c>
      <c r="F545" s="237">
        <f t="shared" si="421"/>
        <v>4.5253399258343636</v>
      </c>
      <c r="G545" s="238">
        <v>73.22</v>
      </c>
      <c r="H545" s="239">
        <v>9989</v>
      </c>
      <c r="I545" s="238">
        <v>17</v>
      </c>
      <c r="J545" s="239">
        <v>1419</v>
      </c>
      <c r="K545" s="239">
        <v>33650</v>
      </c>
      <c r="L545" s="324">
        <v>32010</v>
      </c>
      <c r="M545" s="256" t="s">
        <v>8</v>
      </c>
      <c r="N545" s="325">
        <f t="shared" si="402"/>
        <v>7.039464411557435</v>
      </c>
      <c r="O545" s="326">
        <f t="shared" si="403"/>
        <v>23.713883016208598</v>
      </c>
      <c r="P545" s="253">
        <f t="shared" si="404"/>
        <v>2079.7280593325095</v>
      </c>
      <c r="Q545" s="246">
        <f t="shared" si="422"/>
        <v>0.63689407540394971</v>
      </c>
      <c r="R545" s="237">
        <f t="shared" si="423"/>
        <v>43.969097651421514</v>
      </c>
      <c r="S545" s="254">
        <f t="shared" si="424"/>
        <v>711.42000000000007</v>
      </c>
      <c r="T545" s="255">
        <f t="shared" si="424"/>
        <v>97872</v>
      </c>
      <c r="U545" s="254">
        <f t="shared" si="424"/>
        <v>183</v>
      </c>
      <c r="V545" s="255">
        <f t="shared" si="424"/>
        <v>13972</v>
      </c>
      <c r="W545" s="255">
        <f t="shared" si="424"/>
        <v>312500</v>
      </c>
      <c r="X545" s="249">
        <f t="shared" si="414"/>
        <v>298130</v>
      </c>
      <c r="Y545" s="256" t="s">
        <v>8</v>
      </c>
      <c r="Z545" s="251">
        <f t="shared" si="408"/>
        <v>7.0048668766103637</v>
      </c>
      <c r="AA545" s="252">
        <f t="shared" si="409"/>
        <v>22.366160893215003</v>
      </c>
      <c r="AB545" s="195">
        <f t="shared" si="410"/>
        <v>19313.967861557478</v>
      </c>
      <c r="AC545" s="106">
        <f t="shared" si="425"/>
        <v>6.2710951526032312</v>
      </c>
      <c r="AW545" s="234">
        <v>16.18</v>
      </c>
      <c r="AX545" s="235">
        <v>2228</v>
      </c>
      <c r="AY545" s="236">
        <f t="shared" si="412"/>
        <v>137.7008652657602</v>
      </c>
      <c r="AZ545" s="237">
        <f t="shared" si="426"/>
        <v>4.5253399258343636</v>
      </c>
      <c r="BA545" s="426">
        <v>73.22</v>
      </c>
      <c r="BB545" s="427">
        <v>9989</v>
      </c>
      <c r="BC545" s="426">
        <v>17</v>
      </c>
      <c r="BD545" s="427">
        <v>1419</v>
      </c>
      <c r="BE545" s="427">
        <v>33530</v>
      </c>
    </row>
    <row r="546" spans="1:57" x14ac:dyDescent="0.25">
      <c r="A546" s="92" t="s">
        <v>24</v>
      </c>
      <c r="B546" s="44"/>
      <c r="C546" s="45">
        <f>SUM(C535:C545)</f>
        <v>164.87</v>
      </c>
      <c r="D546" s="46">
        <f>SUM(D535:D545)</f>
        <v>21065</v>
      </c>
      <c r="E546" s="80">
        <f t="shared" si="400"/>
        <v>127.76733183720506</v>
      </c>
      <c r="F546" s="73"/>
      <c r="G546" s="312">
        <f>SUM(G535:G545)</f>
        <v>780.65</v>
      </c>
      <c r="H546" s="313">
        <f>SUM(H535:H545)</f>
        <v>99708</v>
      </c>
      <c r="I546" s="312">
        <f>SUM(I535:I545)</f>
        <v>193</v>
      </c>
      <c r="J546" s="313">
        <f>SUM(J535:J545)</f>
        <v>15570</v>
      </c>
      <c r="K546" s="313">
        <f>SUM(K535:K545)</f>
        <v>388680</v>
      </c>
      <c r="L546" s="46">
        <f t="shared" ref="L546" si="427">SUM(L535:L545)</f>
        <v>369650</v>
      </c>
      <c r="M546" s="74" t="s">
        <v>8</v>
      </c>
      <c r="N546" s="75">
        <f t="shared" si="402"/>
        <v>6.4038535645472061</v>
      </c>
      <c r="O546" s="76">
        <f t="shared" si="403"/>
        <v>24.96339113680154</v>
      </c>
      <c r="P546" s="77">
        <f t="shared" si="404"/>
        <v>2357.4937829805299</v>
      </c>
      <c r="Q546" s="101">
        <f>J546/D546</f>
        <v>0.73914075480655117</v>
      </c>
      <c r="R546" s="73"/>
      <c r="S546" s="45">
        <f>SUM(S535:S545)</f>
        <v>7279.34</v>
      </c>
      <c r="T546" s="46">
        <f>SUM(T535:T545)</f>
        <v>929962</v>
      </c>
      <c r="U546" s="45">
        <f>SUM(U535:U545)</f>
        <v>1869</v>
      </c>
      <c r="V546" s="46">
        <f t="shared" ref="V546:W546" si="428">SUM(V535:V545)</f>
        <v>153516</v>
      </c>
      <c r="W546" s="46">
        <f t="shared" si="428"/>
        <v>3649830</v>
      </c>
      <c r="X546" s="72">
        <f t="shared" si="414"/>
        <v>3482410</v>
      </c>
      <c r="Y546" s="74" t="s">
        <v>8</v>
      </c>
      <c r="Z546" s="75">
        <f t="shared" si="408"/>
        <v>6.0577529378045289</v>
      </c>
      <c r="AA546" s="76">
        <f t="shared" si="409"/>
        <v>23.774915969670914</v>
      </c>
      <c r="AB546" s="333">
        <f t="shared" si="410"/>
        <v>22137.623582216293</v>
      </c>
      <c r="AC546" s="107">
        <f>V546/D546</f>
        <v>7.287728459530026</v>
      </c>
      <c r="AW546" s="45">
        <f>SUM(AW535:AW545)</f>
        <v>164.87</v>
      </c>
      <c r="AX546" s="46">
        <f>SUM(AX535:AX545)</f>
        <v>21069</v>
      </c>
      <c r="AY546" s="80">
        <f t="shared" si="412"/>
        <v>127.79159337659974</v>
      </c>
      <c r="AZ546" s="73"/>
      <c r="BA546" s="45">
        <f>SUM(BA535:BA545)</f>
        <v>780.65</v>
      </c>
      <c r="BB546" s="46">
        <f>SUM(BB535:BB545)</f>
        <v>99708</v>
      </c>
      <c r="BC546" s="45">
        <f>SUM(BC535:BC545)</f>
        <v>193</v>
      </c>
      <c r="BD546" s="46">
        <f>SUM(BD535:BD545)</f>
        <v>15570</v>
      </c>
      <c r="BE546" s="46">
        <f>SUM(BE535:BE545)</f>
        <v>387220</v>
      </c>
    </row>
    <row r="547" spans="1:57" x14ac:dyDescent="0.25">
      <c r="A547" s="117" t="s">
        <v>16</v>
      </c>
      <c r="B547" s="565">
        <v>2005</v>
      </c>
      <c r="C547" s="115">
        <v>2.82</v>
      </c>
      <c r="D547" s="241">
        <v>326</v>
      </c>
      <c r="E547" s="230">
        <f>D547/C547</f>
        <v>115.60283687943263</v>
      </c>
      <c r="F547" s="242">
        <f t="shared" ref="F547:F555" si="429">G547/C547</f>
        <v>4</v>
      </c>
      <c r="G547" s="243">
        <v>11.28</v>
      </c>
      <c r="H547" s="244">
        <v>1304</v>
      </c>
      <c r="I547" s="243">
        <v>4</v>
      </c>
      <c r="J547" s="244">
        <v>79</v>
      </c>
      <c r="K547" s="244">
        <v>1770</v>
      </c>
      <c r="L547" s="137">
        <v>1680</v>
      </c>
      <c r="M547" s="15" t="s">
        <v>8</v>
      </c>
      <c r="N547" s="86">
        <f t="shared" si="402"/>
        <v>16.50632911392405</v>
      </c>
      <c r="O547" s="87">
        <f t="shared" si="403"/>
        <v>22.405063291139239</v>
      </c>
      <c r="P547" s="287">
        <f>K547/C547</f>
        <v>627.65957446808511</v>
      </c>
      <c r="Q547" s="100">
        <f t="shared" ref="Q547:Q557" si="430">J547/D547</f>
        <v>0.24233128834355827</v>
      </c>
      <c r="R547" s="14">
        <f t="shared" ref="R547:R555" si="431">S547/C547</f>
        <v>70.379432624113463</v>
      </c>
      <c r="S547" s="71">
        <f t="shared" ref="S547:X557" si="432">G547+S496</f>
        <v>198.46999999999997</v>
      </c>
      <c r="T547" s="72">
        <f t="shared" si="432"/>
        <v>20585</v>
      </c>
      <c r="U547" s="71">
        <f t="shared" si="432"/>
        <v>43</v>
      </c>
      <c r="V547" s="72">
        <f t="shared" si="432"/>
        <v>3408</v>
      </c>
      <c r="W547" s="72">
        <f t="shared" si="432"/>
        <v>71640</v>
      </c>
      <c r="X547" s="72">
        <f t="shared" si="414"/>
        <v>68390</v>
      </c>
      <c r="Y547" s="15" t="s">
        <v>8</v>
      </c>
      <c r="Z547" s="21">
        <f t="shared" si="408"/>
        <v>6.040199530516432</v>
      </c>
      <c r="AA547" s="22">
        <f t="shared" si="409"/>
        <v>21.02112676056338</v>
      </c>
      <c r="AB547" s="195">
        <f t="shared" si="410"/>
        <v>25404.255319148939</v>
      </c>
      <c r="AC547" s="106">
        <f t="shared" ref="AC547:AC557" si="433">V547/D547</f>
        <v>10.45398773006135</v>
      </c>
      <c r="AW547" s="240">
        <v>5.16</v>
      </c>
      <c r="AX547" s="241">
        <v>525</v>
      </c>
      <c r="AY547" s="230">
        <f>AX547/AW547</f>
        <v>101.74418604651163</v>
      </c>
      <c r="AZ547" s="242">
        <f t="shared" ref="AZ547:AZ555" si="434">BA547/AW547</f>
        <v>2.1860465116279069</v>
      </c>
      <c r="BA547" s="243">
        <v>11.28</v>
      </c>
      <c r="BB547" s="244">
        <v>1304</v>
      </c>
      <c r="BC547" s="243">
        <v>4</v>
      </c>
      <c r="BD547" s="244">
        <v>79</v>
      </c>
      <c r="BE547" s="244">
        <v>1760</v>
      </c>
    </row>
    <row r="548" spans="1:57" x14ac:dyDescent="0.25">
      <c r="A548" s="90" t="s">
        <v>53</v>
      </c>
      <c r="B548" s="560"/>
      <c r="C548" s="27">
        <v>10.6</v>
      </c>
      <c r="D548" s="223">
        <v>1372</v>
      </c>
      <c r="E548" s="224">
        <f t="shared" ref="E548:E557" si="435">D548/C548</f>
        <v>129.43396226415095</v>
      </c>
      <c r="F548" s="225">
        <f t="shared" si="429"/>
        <v>4</v>
      </c>
      <c r="G548" s="226">
        <v>42.4</v>
      </c>
      <c r="H548" s="227">
        <v>5488</v>
      </c>
      <c r="I548" s="226">
        <v>8</v>
      </c>
      <c r="J548" s="227">
        <v>842</v>
      </c>
      <c r="K548" s="227">
        <v>19360</v>
      </c>
      <c r="L548" s="136">
        <v>18410</v>
      </c>
      <c r="M548" s="20" t="s">
        <v>8</v>
      </c>
      <c r="N548" s="21">
        <f t="shared" si="402"/>
        <v>6.5178147268408555</v>
      </c>
      <c r="O548" s="22">
        <f t="shared" si="403"/>
        <v>22.992874109263656</v>
      </c>
      <c r="P548" s="245">
        <f t="shared" ref="P548:P557" si="436">K548/C548</f>
        <v>1826.4150943396228</v>
      </c>
      <c r="Q548" s="246">
        <f t="shared" si="430"/>
        <v>0.61370262390670549</v>
      </c>
      <c r="R548" s="225">
        <f t="shared" si="431"/>
        <v>44.307547169811315</v>
      </c>
      <c r="S548" s="247">
        <f t="shared" si="432"/>
        <v>469.65999999999991</v>
      </c>
      <c r="T548" s="248">
        <f t="shared" si="432"/>
        <v>60778</v>
      </c>
      <c r="U548" s="247">
        <f t="shared" si="432"/>
        <v>117</v>
      </c>
      <c r="V548" s="248">
        <f t="shared" si="432"/>
        <v>10706</v>
      </c>
      <c r="W548" s="248">
        <f t="shared" si="432"/>
        <v>232090</v>
      </c>
      <c r="X548" s="249">
        <f t="shared" si="414"/>
        <v>221310</v>
      </c>
      <c r="Y548" s="250" t="s">
        <v>8</v>
      </c>
      <c r="Z548" s="251">
        <f t="shared" si="408"/>
        <v>5.6770035494115447</v>
      </c>
      <c r="AA548" s="252">
        <f t="shared" si="409"/>
        <v>21.678498038483095</v>
      </c>
      <c r="AB548" s="195">
        <f t="shared" si="410"/>
        <v>21895.283018867925</v>
      </c>
      <c r="AC548" s="106">
        <f t="shared" si="433"/>
        <v>7.8032069970845477</v>
      </c>
      <c r="AW548" s="222">
        <v>11.02</v>
      </c>
      <c r="AX548" s="223">
        <v>1429</v>
      </c>
      <c r="AY548" s="224">
        <f t="shared" ref="AY548:AY557" si="437">AX548/AW548</f>
        <v>129.67332123411978</v>
      </c>
      <c r="AZ548" s="225">
        <f t="shared" si="434"/>
        <v>3.8475499092558985</v>
      </c>
      <c r="BA548" s="226">
        <v>42.4</v>
      </c>
      <c r="BB548" s="227">
        <v>5488</v>
      </c>
      <c r="BC548" s="226">
        <v>8</v>
      </c>
      <c r="BD548" s="227">
        <v>842</v>
      </c>
      <c r="BE548" s="227">
        <v>19290</v>
      </c>
    </row>
    <row r="549" spans="1:57" x14ac:dyDescent="0.25">
      <c r="A549" s="90" t="s">
        <v>54</v>
      </c>
      <c r="B549" s="560"/>
      <c r="C549" s="27">
        <v>3.49</v>
      </c>
      <c r="D549" s="223">
        <v>453</v>
      </c>
      <c r="E549" s="224">
        <f t="shared" si="435"/>
        <v>129.79942693409743</v>
      </c>
      <c r="F549" s="225">
        <f t="shared" si="429"/>
        <v>5.0000000000000009</v>
      </c>
      <c r="G549" s="226">
        <v>17.450000000000003</v>
      </c>
      <c r="H549" s="227">
        <v>2265</v>
      </c>
      <c r="I549" s="226">
        <v>5</v>
      </c>
      <c r="J549" s="227">
        <v>346</v>
      </c>
      <c r="K549" s="227">
        <v>7710</v>
      </c>
      <c r="L549" s="136">
        <v>7330</v>
      </c>
      <c r="M549" s="20" t="s">
        <v>8</v>
      </c>
      <c r="N549" s="21">
        <f t="shared" si="402"/>
        <v>6.5462427745664744</v>
      </c>
      <c r="O549" s="22">
        <f t="shared" si="403"/>
        <v>22.283236994219653</v>
      </c>
      <c r="P549" s="245">
        <f t="shared" si="436"/>
        <v>2209.1690544412604</v>
      </c>
      <c r="Q549" s="246">
        <f t="shared" si="430"/>
        <v>0.76379690949227375</v>
      </c>
      <c r="R549" s="225">
        <f t="shared" si="431"/>
        <v>52.670487106017184</v>
      </c>
      <c r="S549" s="247">
        <f t="shared" si="432"/>
        <v>183.82</v>
      </c>
      <c r="T549" s="248">
        <f t="shared" si="432"/>
        <v>20340</v>
      </c>
      <c r="U549" s="247">
        <f t="shared" si="432"/>
        <v>50</v>
      </c>
      <c r="V549" s="248">
        <f t="shared" si="432"/>
        <v>4017</v>
      </c>
      <c r="W549" s="248">
        <f t="shared" si="432"/>
        <v>84750</v>
      </c>
      <c r="X549" s="249">
        <f t="shared" si="432"/>
        <v>80910</v>
      </c>
      <c r="Y549" s="250" t="s">
        <v>8</v>
      </c>
      <c r="Z549" s="251">
        <f t="shared" si="408"/>
        <v>5.0634802091112769</v>
      </c>
      <c r="AA549" s="252">
        <f t="shared" si="409"/>
        <v>21.09783420463032</v>
      </c>
      <c r="AB549" s="195">
        <f t="shared" si="410"/>
        <v>24283.667621776502</v>
      </c>
      <c r="AC549" s="106">
        <f t="shared" si="433"/>
        <v>8.8675496688741724</v>
      </c>
      <c r="AW549" s="222">
        <v>4.38</v>
      </c>
      <c r="AX549" s="223">
        <v>465</v>
      </c>
      <c r="AY549" s="224">
        <f t="shared" si="437"/>
        <v>106.16438356164385</v>
      </c>
      <c r="AZ549" s="225">
        <f t="shared" si="434"/>
        <v>3.9840182648401834</v>
      </c>
      <c r="BA549" s="226">
        <v>17.450000000000003</v>
      </c>
      <c r="BB549" s="227">
        <v>2265</v>
      </c>
      <c r="BC549" s="226">
        <v>5</v>
      </c>
      <c r="BD549" s="227">
        <v>346</v>
      </c>
      <c r="BE549" s="227">
        <v>7680</v>
      </c>
    </row>
    <row r="550" spans="1:57" x14ac:dyDescent="0.25">
      <c r="A550" s="90" t="s">
        <v>17</v>
      </c>
      <c r="B550" s="560"/>
      <c r="C550" s="27">
        <v>8.1199999999999992</v>
      </c>
      <c r="D550" s="223">
        <v>806</v>
      </c>
      <c r="E550" s="224">
        <f t="shared" si="435"/>
        <v>99.261083743842377</v>
      </c>
      <c r="F550" s="225">
        <f t="shared" si="429"/>
        <v>4</v>
      </c>
      <c r="G550" s="226">
        <v>32.479999999999997</v>
      </c>
      <c r="H550" s="227">
        <v>3224</v>
      </c>
      <c r="I550" s="226">
        <v>4</v>
      </c>
      <c r="J550" s="227">
        <v>371</v>
      </c>
      <c r="K550" s="227">
        <v>8330</v>
      </c>
      <c r="L550" s="136">
        <v>7920</v>
      </c>
      <c r="M550" s="20" t="s">
        <v>8</v>
      </c>
      <c r="N550" s="21">
        <f t="shared" si="402"/>
        <v>8.6900269541778972</v>
      </c>
      <c r="O550" s="22">
        <f t="shared" si="403"/>
        <v>22.452830188679247</v>
      </c>
      <c r="P550" s="245">
        <f t="shared" si="436"/>
        <v>1025.8620689655174</v>
      </c>
      <c r="Q550" s="246">
        <f t="shared" si="430"/>
        <v>0.46029776674937967</v>
      </c>
      <c r="R550" s="225">
        <f t="shared" si="431"/>
        <v>48.161330049261096</v>
      </c>
      <c r="S550" s="247">
        <f t="shared" si="432"/>
        <v>391.07000000000005</v>
      </c>
      <c r="T550" s="248">
        <f t="shared" si="432"/>
        <v>38156</v>
      </c>
      <c r="U550" s="247">
        <f t="shared" si="432"/>
        <v>83</v>
      </c>
      <c r="V550" s="248">
        <f t="shared" si="432"/>
        <v>7048</v>
      </c>
      <c r="W550" s="248">
        <f t="shared" si="432"/>
        <v>153830</v>
      </c>
      <c r="X550" s="249">
        <f t="shared" si="432"/>
        <v>146830</v>
      </c>
      <c r="Y550" s="250" t="s">
        <v>8</v>
      </c>
      <c r="Z550" s="251">
        <f t="shared" si="408"/>
        <v>5.4137343927355275</v>
      </c>
      <c r="AA550" s="252">
        <f t="shared" si="409"/>
        <v>21.826049943246311</v>
      </c>
      <c r="AB550" s="195">
        <f t="shared" si="410"/>
        <v>18944.581280788178</v>
      </c>
      <c r="AC550" s="106">
        <f t="shared" si="433"/>
        <v>8.744416873449131</v>
      </c>
      <c r="AW550" s="222">
        <v>9.39</v>
      </c>
      <c r="AX550" s="223">
        <v>912</v>
      </c>
      <c r="AY550" s="224">
        <f t="shared" si="437"/>
        <v>97.124600638977626</v>
      </c>
      <c r="AZ550" s="225">
        <f t="shared" si="434"/>
        <v>3.4589989350372732</v>
      </c>
      <c r="BA550" s="226">
        <v>32.479999999999997</v>
      </c>
      <c r="BB550" s="227">
        <v>3224</v>
      </c>
      <c r="BC550" s="226">
        <v>4</v>
      </c>
      <c r="BD550" s="227">
        <v>371</v>
      </c>
      <c r="BE550" s="227">
        <v>8300</v>
      </c>
    </row>
    <row r="551" spans="1:57" x14ac:dyDescent="0.25">
      <c r="A551" s="90" t="s">
        <v>55</v>
      </c>
      <c r="B551" s="560"/>
      <c r="C551" s="27">
        <v>4.76</v>
      </c>
      <c r="D551" s="223">
        <v>513</v>
      </c>
      <c r="E551" s="224">
        <f t="shared" si="435"/>
        <v>107.77310924369749</v>
      </c>
      <c r="F551" s="225">
        <f t="shared" si="429"/>
        <v>5</v>
      </c>
      <c r="G551" s="226">
        <v>23.799999999999997</v>
      </c>
      <c r="H551" s="227">
        <v>2565</v>
      </c>
      <c r="I551" s="226">
        <v>5</v>
      </c>
      <c r="J551" s="227">
        <v>435</v>
      </c>
      <c r="K551" s="227">
        <v>9620</v>
      </c>
      <c r="L551" s="136">
        <v>9150</v>
      </c>
      <c r="M551" s="20" t="s">
        <v>8</v>
      </c>
      <c r="N551" s="21">
        <f t="shared" si="402"/>
        <v>5.8965517241379306</v>
      </c>
      <c r="O551" s="22">
        <f t="shared" si="403"/>
        <v>22.114942528735632</v>
      </c>
      <c r="P551" s="245">
        <f t="shared" si="436"/>
        <v>2021.0084033613446</v>
      </c>
      <c r="Q551" s="246">
        <f t="shared" si="430"/>
        <v>0.84795321637426901</v>
      </c>
      <c r="R551" s="225">
        <f t="shared" si="431"/>
        <v>44</v>
      </c>
      <c r="S551" s="247">
        <f t="shared" si="432"/>
        <v>209.44</v>
      </c>
      <c r="T551" s="248">
        <f t="shared" si="432"/>
        <v>22572</v>
      </c>
      <c r="U551" s="247">
        <f t="shared" si="432"/>
        <v>50</v>
      </c>
      <c r="V551" s="248">
        <f t="shared" si="432"/>
        <v>4534</v>
      </c>
      <c r="W551" s="248">
        <f t="shared" si="432"/>
        <v>95840</v>
      </c>
      <c r="X551" s="249">
        <f t="shared" si="432"/>
        <v>91470</v>
      </c>
      <c r="Y551" s="250" t="s">
        <v>8</v>
      </c>
      <c r="Z551" s="251">
        <f t="shared" si="408"/>
        <v>4.9783855315394794</v>
      </c>
      <c r="AA551" s="252">
        <f t="shared" si="409"/>
        <v>21.13806793118659</v>
      </c>
      <c r="AB551" s="195">
        <f t="shared" si="410"/>
        <v>20134.453781512606</v>
      </c>
      <c r="AC551" s="106">
        <f t="shared" si="433"/>
        <v>8.8382066276803126</v>
      </c>
      <c r="AW551" s="222">
        <v>4.76</v>
      </c>
      <c r="AX551" s="223">
        <v>513</v>
      </c>
      <c r="AY551" s="224">
        <f t="shared" si="437"/>
        <v>107.77310924369749</v>
      </c>
      <c r="AZ551" s="225">
        <f t="shared" si="434"/>
        <v>5</v>
      </c>
      <c r="BA551" s="226">
        <v>23.799999999999997</v>
      </c>
      <c r="BB551" s="227">
        <v>2565</v>
      </c>
      <c r="BC551" s="226">
        <v>5</v>
      </c>
      <c r="BD551" s="227">
        <v>435</v>
      </c>
      <c r="BE551" s="227">
        <v>9580</v>
      </c>
    </row>
    <row r="552" spans="1:57" x14ac:dyDescent="0.25">
      <c r="A552" s="90" t="s">
        <v>56</v>
      </c>
      <c r="B552" s="560"/>
      <c r="C552" s="27">
        <v>0.86</v>
      </c>
      <c r="D552" s="223">
        <v>110</v>
      </c>
      <c r="E552" s="16">
        <f t="shared" si="435"/>
        <v>127.90697674418605</v>
      </c>
      <c r="F552" s="17">
        <f t="shared" si="429"/>
        <v>5</v>
      </c>
      <c r="G552" s="226">
        <v>4.3</v>
      </c>
      <c r="H552" s="227">
        <v>550</v>
      </c>
      <c r="I552" s="226">
        <v>5</v>
      </c>
      <c r="J552" s="227">
        <v>70</v>
      </c>
      <c r="K552" s="227">
        <v>1620</v>
      </c>
      <c r="L552" s="136">
        <v>1540</v>
      </c>
      <c r="M552" s="20" t="s">
        <v>8</v>
      </c>
      <c r="N552" s="21">
        <f t="shared" si="402"/>
        <v>7.8571428571428568</v>
      </c>
      <c r="O552" s="22">
        <f t="shared" si="403"/>
        <v>23.142857142857142</v>
      </c>
      <c r="P552" s="23">
        <f t="shared" si="436"/>
        <v>1883.7209302325582</v>
      </c>
      <c r="Q552" s="100">
        <f t="shared" si="430"/>
        <v>0.63636363636363635</v>
      </c>
      <c r="R552" s="17">
        <f t="shared" si="431"/>
        <v>45.000000000000007</v>
      </c>
      <c r="S552" s="24">
        <f t="shared" si="432"/>
        <v>38.700000000000003</v>
      </c>
      <c r="T552" s="25">
        <f t="shared" si="432"/>
        <v>4950</v>
      </c>
      <c r="U552" s="24">
        <f t="shared" si="432"/>
        <v>45</v>
      </c>
      <c r="V552" s="25">
        <f t="shared" si="432"/>
        <v>686</v>
      </c>
      <c r="W552" s="25">
        <f t="shared" si="432"/>
        <v>15400</v>
      </c>
      <c r="X552" s="72">
        <f t="shared" si="432"/>
        <v>14720</v>
      </c>
      <c r="Y552" s="20" t="s">
        <v>8</v>
      </c>
      <c r="Z552" s="21">
        <f t="shared" si="408"/>
        <v>7.2157434402332363</v>
      </c>
      <c r="AA552" s="22">
        <f t="shared" si="409"/>
        <v>22.448979591836736</v>
      </c>
      <c r="AB552" s="103">
        <f t="shared" si="410"/>
        <v>17906.976744186046</v>
      </c>
      <c r="AC552" s="106">
        <f t="shared" si="433"/>
        <v>6.2363636363636363</v>
      </c>
      <c r="AW552" s="27">
        <v>0.86</v>
      </c>
      <c r="AX552" s="28">
        <v>110</v>
      </c>
      <c r="AY552" s="16">
        <f t="shared" si="437"/>
        <v>127.90697674418605</v>
      </c>
      <c r="AZ552" s="17">
        <f t="shared" si="434"/>
        <v>5</v>
      </c>
      <c r="BA552" s="216">
        <v>4.3</v>
      </c>
      <c r="BB552" s="209">
        <v>550</v>
      </c>
      <c r="BC552" s="216">
        <v>5</v>
      </c>
      <c r="BD552" s="209">
        <v>70</v>
      </c>
      <c r="BE552" s="209">
        <v>1610</v>
      </c>
    </row>
    <row r="553" spans="1:57" x14ac:dyDescent="0.25">
      <c r="A553" s="90" t="s">
        <v>20</v>
      </c>
      <c r="B553" s="560"/>
      <c r="C553" s="27">
        <v>8.61</v>
      </c>
      <c r="D553" s="223">
        <v>1053</v>
      </c>
      <c r="E553" s="16">
        <f t="shared" si="435"/>
        <v>122.29965156794425</v>
      </c>
      <c r="F553" s="17">
        <f t="shared" si="429"/>
        <v>4</v>
      </c>
      <c r="G553" s="18">
        <v>34.44</v>
      </c>
      <c r="H553" s="19">
        <v>4212</v>
      </c>
      <c r="I553" s="18">
        <v>6</v>
      </c>
      <c r="J553" s="19">
        <v>709</v>
      </c>
      <c r="K553" s="19">
        <v>15630</v>
      </c>
      <c r="L553" s="136">
        <v>14860</v>
      </c>
      <c r="M553" s="20" t="s">
        <v>8</v>
      </c>
      <c r="N553" s="21">
        <f t="shared" si="402"/>
        <v>5.9407616361071929</v>
      </c>
      <c r="O553" s="22">
        <f t="shared" si="403"/>
        <v>22.045133991537377</v>
      </c>
      <c r="P553" s="23">
        <f t="shared" si="436"/>
        <v>1815.3310104529619</v>
      </c>
      <c r="Q553" s="100">
        <f t="shared" si="430"/>
        <v>0.67331433998100665</v>
      </c>
      <c r="R553" s="17">
        <f t="shared" si="431"/>
        <v>48.634146341463421</v>
      </c>
      <c r="S553" s="24">
        <f t="shared" si="432"/>
        <v>418.74</v>
      </c>
      <c r="T553" s="25">
        <f t="shared" si="432"/>
        <v>48777</v>
      </c>
      <c r="U553" s="24">
        <f t="shared" si="432"/>
        <v>83</v>
      </c>
      <c r="V553" s="25">
        <f t="shared" si="432"/>
        <v>9986</v>
      </c>
      <c r="W553" s="25">
        <f t="shared" si="432"/>
        <v>208000</v>
      </c>
      <c r="X553" s="72">
        <f>L553+X502</f>
        <v>198480</v>
      </c>
      <c r="Y553" s="20" t="s">
        <v>8</v>
      </c>
      <c r="Z553" s="21">
        <f t="shared" si="408"/>
        <v>4.8845383536951736</v>
      </c>
      <c r="AA553" s="22">
        <f t="shared" si="409"/>
        <v>20.829160825155217</v>
      </c>
      <c r="AB553" s="103">
        <f t="shared" si="410"/>
        <v>24157.955865272939</v>
      </c>
      <c r="AC553" s="106">
        <f t="shared" si="433"/>
        <v>9.4833808167141509</v>
      </c>
      <c r="AW553" s="27">
        <v>10.08</v>
      </c>
      <c r="AX553" s="28">
        <v>1160</v>
      </c>
      <c r="AY553" s="16">
        <f t="shared" si="437"/>
        <v>115.07936507936508</v>
      </c>
      <c r="AZ553" s="17">
        <f t="shared" si="434"/>
        <v>3.4166666666666665</v>
      </c>
      <c r="BA553" s="18">
        <v>34.44</v>
      </c>
      <c r="BB553" s="19">
        <v>4212</v>
      </c>
      <c r="BC553" s="18">
        <v>6</v>
      </c>
      <c r="BD553" s="19">
        <v>709</v>
      </c>
      <c r="BE553" s="19">
        <v>15570</v>
      </c>
    </row>
    <row r="554" spans="1:57" x14ac:dyDescent="0.25">
      <c r="A554" s="90" t="s">
        <v>19</v>
      </c>
      <c r="B554" s="560"/>
      <c r="C554" s="27">
        <v>8.6999999999999993</v>
      </c>
      <c r="D554" s="223">
        <v>1106</v>
      </c>
      <c r="E554" s="16">
        <f t="shared" si="435"/>
        <v>127.1264367816092</v>
      </c>
      <c r="F554" s="17">
        <f t="shared" si="429"/>
        <v>4</v>
      </c>
      <c r="G554" s="18">
        <v>34.799999999999997</v>
      </c>
      <c r="H554" s="19">
        <v>4424</v>
      </c>
      <c r="I554" s="18">
        <v>8</v>
      </c>
      <c r="J554" s="19">
        <v>486</v>
      </c>
      <c r="K554" s="19">
        <v>10490</v>
      </c>
      <c r="L554" s="136">
        <v>9980</v>
      </c>
      <c r="M554" s="20" t="s">
        <v>8</v>
      </c>
      <c r="N554" s="21">
        <f t="shared" si="402"/>
        <v>9.1028806584362147</v>
      </c>
      <c r="O554" s="22">
        <f t="shared" si="403"/>
        <v>21.584362139917694</v>
      </c>
      <c r="P554" s="23">
        <f t="shared" si="436"/>
        <v>1205.7471264367816</v>
      </c>
      <c r="Q554" s="100">
        <f t="shared" si="430"/>
        <v>0.43942133815551537</v>
      </c>
      <c r="R554" s="17">
        <f t="shared" si="431"/>
        <v>51.079310344827597</v>
      </c>
      <c r="S554" s="24">
        <f t="shared" si="432"/>
        <v>444.39000000000004</v>
      </c>
      <c r="T554" s="25">
        <f t="shared" si="432"/>
        <v>53630</v>
      </c>
      <c r="U554" s="24">
        <f t="shared" si="432"/>
        <v>93</v>
      </c>
      <c r="V554" s="25">
        <f t="shared" si="432"/>
        <v>8213</v>
      </c>
      <c r="W554" s="25">
        <f t="shared" si="432"/>
        <v>170500</v>
      </c>
      <c r="X554" s="72">
        <f t="shared" si="432"/>
        <v>162710</v>
      </c>
      <c r="Y554" s="20" t="s">
        <v>8</v>
      </c>
      <c r="Z554" s="21">
        <f t="shared" si="408"/>
        <v>6.5298916352124676</v>
      </c>
      <c r="AA554" s="22">
        <f t="shared" si="409"/>
        <v>20.759771094606112</v>
      </c>
      <c r="AB554" s="103">
        <f t="shared" si="410"/>
        <v>19597.701149425287</v>
      </c>
      <c r="AC554" s="106">
        <f t="shared" si="433"/>
        <v>7.4258589511754067</v>
      </c>
      <c r="AW554" s="27">
        <v>10.83</v>
      </c>
      <c r="AX554" s="28">
        <v>1290</v>
      </c>
      <c r="AY554" s="16">
        <f t="shared" si="437"/>
        <v>119.11357340720221</v>
      </c>
      <c r="AZ554" s="17">
        <f t="shared" si="434"/>
        <v>3.2132963988919663</v>
      </c>
      <c r="BA554" s="18">
        <v>34.799999999999997</v>
      </c>
      <c r="BB554" s="19">
        <v>4424</v>
      </c>
      <c r="BC554" s="18">
        <v>8</v>
      </c>
      <c r="BD554" s="19">
        <v>486</v>
      </c>
      <c r="BE554" s="19">
        <v>10450</v>
      </c>
    </row>
    <row r="555" spans="1:57" x14ac:dyDescent="0.25">
      <c r="A555" s="94" t="s">
        <v>21</v>
      </c>
      <c r="B555" s="566"/>
      <c r="C555" s="29">
        <v>0.64</v>
      </c>
      <c r="D555" s="235">
        <v>59</v>
      </c>
      <c r="E555" s="32">
        <f t="shared" si="435"/>
        <v>92.1875</v>
      </c>
      <c r="F555" s="7">
        <f t="shared" si="429"/>
        <v>4</v>
      </c>
      <c r="G555" s="6">
        <v>2.56</v>
      </c>
      <c r="H555" s="5">
        <v>236</v>
      </c>
      <c r="I555" s="6">
        <v>4</v>
      </c>
      <c r="J555" s="5">
        <v>50</v>
      </c>
      <c r="K555" s="5">
        <v>1110</v>
      </c>
      <c r="L555" s="137">
        <v>1060</v>
      </c>
      <c r="M555" s="43" t="s">
        <v>8</v>
      </c>
      <c r="N555" s="37">
        <f t="shared" si="402"/>
        <v>4.72</v>
      </c>
      <c r="O555" s="38">
        <f t="shared" si="403"/>
        <v>22.2</v>
      </c>
      <c r="P555" s="336">
        <f t="shared" si="436"/>
        <v>1734.375</v>
      </c>
      <c r="Q555" s="100">
        <f t="shared" si="430"/>
        <v>0.84745762711864403</v>
      </c>
      <c r="R555" s="7">
        <f t="shared" si="431"/>
        <v>53.78125</v>
      </c>
      <c r="S555" s="47">
        <f t="shared" si="432"/>
        <v>34.42</v>
      </c>
      <c r="T555" s="48">
        <f t="shared" si="432"/>
        <v>3897</v>
      </c>
      <c r="U555" s="47">
        <f t="shared" si="432"/>
        <v>46</v>
      </c>
      <c r="V555" s="48">
        <f t="shared" si="432"/>
        <v>611</v>
      </c>
      <c r="W555" s="48">
        <f t="shared" si="432"/>
        <v>12960</v>
      </c>
      <c r="X555" s="192">
        <f t="shared" si="432"/>
        <v>12370</v>
      </c>
      <c r="Y555" s="49" t="s">
        <v>8</v>
      </c>
      <c r="Z555" s="21">
        <f t="shared" si="408"/>
        <v>6.3780687397708675</v>
      </c>
      <c r="AA555" s="22">
        <f t="shared" si="409"/>
        <v>21.211129296235679</v>
      </c>
      <c r="AB555" s="103">
        <f t="shared" si="410"/>
        <v>20250</v>
      </c>
      <c r="AC555" s="106">
        <f t="shared" si="433"/>
        <v>10.35593220338983</v>
      </c>
      <c r="AW555" s="29">
        <v>0.83</v>
      </c>
      <c r="AX555" s="30">
        <v>98</v>
      </c>
      <c r="AY555" s="32">
        <f t="shared" si="437"/>
        <v>118.07228915662651</v>
      </c>
      <c r="AZ555" s="7">
        <f t="shared" si="434"/>
        <v>3.0843373493975905</v>
      </c>
      <c r="BA555" s="6">
        <v>2.56</v>
      </c>
      <c r="BB555" s="5">
        <v>236</v>
      </c>
      <c r="BC555" s="6">
        <v>4</v>
      </c>
      <c r="BD555" s="5">
        <v>50</v>
      </c>
      <c r="BE555" s="5">
        <v>1110</v>
      </c>
    </row>
    <row r="556" spans="1:57" ht="15.75" thickBot="1" x14ac:dyDescent="0.3">
      <c r="A556" s="122" t="s">
        <v>24</v>
      </c>
      <c r="B556" s="123"/>
      <c r="C556" s="98">
        <f t="shared" ref="C556:D556" si="438">SUM(C547:C555)</f>
        <v>48.599999999999994</v>
      </c>
      <c r="D556" s="99">
        <f t="shared" si="438"/>
        <v>5798</v>
      </c>
      <c r="E556" s="50">
        <f t="shared" si="435"/>
        <v>119.30041152263375</v>
      </c>
      <c r="F556" s="51"/>
      <c r="G556" s="98">
        <f t="shared" ref="G556:L556" si="439">SUM(G547:G555)</f>
        <v>203.51</v>
      </c>
      <c r="H556" s="99">
        <f t="shared" si="439"/>
        <v>24268</v>
      </c>
      <c r="I556" s="98">
        <f t="shared" si="439"/>
        <v>49</v>
      </c>
      <c r="J556" s="99">
        <f t="shared" si="439"/>
        <v>3388</v>
      </c>
      <c r="K556" s="99">
        <f t="shared" si="439"/>
        <v>75640</v>
      </c>
      <c r="L556" s="99">
        <f t="shared" si="439"/>
        <v>71930</v>
      </c>
      <c r="M556" s="42" t="s">
        <v>8</v>
      </c>
      <c r="N556" s="126">
        <f t="shared" si="402"/>
        <v>7.1629279811097994</v>
      </c>
      <c r="O556" s="127">
        <f t="shared" si="403"/>
        <v>22.325855962219599</v>
      </c>
      <c r="P556" s="110">
        <f t="shared" si="436"/>
        <v>1556.3786008230454</v>
      </c>
      <c r="Q556" s="113">
        <f t="shared" si="430"/>
        <v>0.58433942738875477</v>
      </c>
      <c r="R556" s="51"/>
      <c r="S556" s="98">
        <f t="shared" ref="S556:W556" si="440">SUM(S547:S555)</f>
        <v>2388.71</v>
      </c>
      <c r="T556" s="99">
        <f t="shared" si="440"/>
        <v>273685</v>
      </c>
      <c r="U556" s="98">
        <f t="shared" si="440"/>
        <v>610</v>
      </c>
      <c r="V556" s="99">
        <f t="shared" si="440"/>
        <v>49209</v>
      </c>
      <c r="W556" s="140">
        <f t="shared" si="440"/>
        <v>1045010</v>
      </c>
      <c r="X556" s="493">
        <f t="shared" si="432"/>
        <v>997190</v>
      </c>
      <c r="Y556" s="491" t="s">
        <v>8</v>
      </c>
      <c r="Z556" s="126">
        <f t="shared" si="408"/>
        <v>5.5616858704708489</v>
      </c>
      <c r="AA556" s="127">
        <f t="shared" si="409"/>
        <v>21.236155987725823</v>
      </c>
      <c r="AB556" s="128">
        <f t="shared" si="410"/>
        <v>21502.263374485599</v>
      </c>
      <c r="AC556" s="108">
        <f t="shared" si="433"/>
        <v>8.4872369782683688</v>
      </c>
      <c r="AW556" s="98">
        <f t="shared" ref="AW556:AX556" si="441">SUM(AW547:AW555)</f>
        <v>57.309999999999995</v>
      </c>
      <c r="AX556" s="99">
        <f t="shared" si="441"/>
        <v>6502</v>
      </c>
      <c r="AY556" s="50">
        <f t="shared" si="437"/>
        <v>113.45314953760253</v>
      </c>
      <c r="AZ556" s="51"/>
      <c r="BA556" s="98">
        <f t="shared" ref="BA556:BE556" si="442">SUM(BA547:BA555)</f>
        <v>203.51</v>
      </c>
      <c r="BB556" s="99">
        <f t="shared" si="442"/>
        <v>24268</v>
      </c>
      <c r="BC556" s="98">
        <f t="shared" si="442"/>
        <v>49</v>
      </c>
      <c r="BD556" s="99">
        <f t="shared" si="442"/>
        <v>3388</v>
      </c>
      <c r="BE556" s="99">
        <f t="shared" si="442"/>
        <v>75350</v>
      </c>
    </row>
    <row r="557" spans="1:57" ht="15.75" thickBot="1" x14ac:dyDescent="0.3">
      <c r="A557" s="93" t="s">
        <v>25</v>
      </c>
      <c r="B557" s="52"/>
      <c r="C557" s="40">
        <f t="shared" ref="C557:D557" si="443">C534+C546+C556</f>
        <v>496.85</v>
      </c>
      <c r="D557" s="41">
        <f t="shared" si="443"/>
        <v>62479</v>
      </c>
      <c r="E557" s="10">
        <f t="shared" si="435"/>
        <v>125.75022642648686</v>
      </c>
      <c r="F557" s="4"/>
      <c r="G557" s="40">
        <f t="shared" ref="G557:L557" si="444">G534+G546+G556</f>
        <v>2231.1400000000003</v>
      </c>
      <c r="H557" s="41">
        <f t="shared" si="444"/>
        <v>281057</v>
      </c>
      <c r="I557" s="40">
        <f t="shared" si="444"/>
        <v>543</v>
      </c>
      <c r="J557" s="41">
        <f t="shared" si="444"/>
        <v>43228</v>
      </c>
      <c r="K557" s="41">
        <f t="shared" si="444"/>
        <v>1086510</v>
      </c>
      <c r="L557" s="41">
        <f t="shared" si="444"/>
        <v>1033260</v>
      </c>
      <c r="M557" s="83" t="s">
        <v>8</v>
      </c>
      <c r="N557" s="12">
        <f t="shared" si="402"/>
        <v>6.50173498658277</v>
      </c>
      <c r="O557" s="13">
        <f t="shared" si="403"/>
        <v>25.134403627278616</v>
      </c>
      <c r="P557" s="26">
        <f t="shared" si="436"/>
        <v>2186.7968199657844</v>
      </c>
      <c r="Q557" s="114">
        <f t="shared" si="430"/>
        <v>0.69188047183853774</v>
      </c>
      <c r="R557" s="4"/>
      <c r="S557" s="40">
        <f t="shared" ref="S557:W557" si="445">S534+S546+S556</f>
        <v>22278.55</v>
      </c>
      <c r="T557" s="41">
        <f t="shared" si="445"/>
        <v>2786685</v>
      </c>
      <c r="U557" s="40">
        <f t="shared" si="445"/>
        <v>5652</v>
      </c>
      <c r="V557" s="41">
        <f t="shared" si="445"/>
        <v>465919</v>
      </c>
      <c r="W557" s="490">
        <f t="shared" si="445"/>
        <v>11054490</v>
      </c>
      <c r="X557" s="349">
        <f t="shared" si="432"/>
        <v>10546030</v>
      </c>
      <c r="Y557" s="492" t="s">
        <v>8</v>
      </c>
      <c r="Z557" s="12">
        <f t="shared" si="408"/>
        <v>5.9810503542461246</v>
      </c>
      <c r="AA557" s="13">
        <f t="shared" si="409"/>
        <v>23.726205628016888</v>
      </c>
      <c r="AB557" s="104">
        <f t="shared" si="410"/>
        <v>22249.149642749318</v>
      </c>
      <c r="AC557" s="109">
        <f t="shared" si="433"/>
        <v>7.4572096224331377</v>
      </c>
      <c r="AW557" s="40">
        <f t="shared" ref="AW557:AX557" si="446">AW534+AW546+AW556</f>
        <v>507.90000000000003</v>
      </c>
      <c r="AX557" s="41">
        <f t="shared" si="446"/>
        <v>63428</v>
      </c>
      <c r="AY557" s="10">
        <f t="shared" si="437"/>
        <v>124.88285095491237</v>
      </c>
      <c r="AZ557" s="4"/>
      <c r="BA557" s="40">
        <f t="shared" ref="BA557:BE557" si="447">BA534+BA546+BA556</f>
        <v>2231.1400000000003</v>
      </c>
      <c r="BB557" s="41">
        <f t="shared" si="447"/>
        <v>281057</v>
      </c>
      <c r="BC557" s="40">
        <f t="shared" si="447"/>
        <v>543</v>
      </c>
      <c r="BD557" s="41">
        <f t="shared" si="447"/>
        <v>43228</v>
      </c>
      <c r="BE557" s="41">
        <f t="shared" si="447"/>
        <v>1082470</v>
      </c>
    </row>
    <row r="562" spans="1:53" ht="18.75" x14ac:dyDescent="0.3">
      <c r="A562" s="567" t="s">
        <v>58</v>
      </c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</row>
    <row r="563" spans="1:53" ht="15.75" x14ac:dyDescent="0.25">
      <c r="A563" s="568" t="s">
        <v>62</v>
      </c>
      <c r="B563" s="568"/>
      <c r="C563" s="568"/>
      <c r="D563" s="568"/>
      <c r="E563" s="568"/>
      <c r="F563" s="568"/>
      <c r="G563" s="568"/>
      <c r="H563" s="568"/>
      <c r="I563" s="568"/>
      <c r="J563" s="568"/>
      <c r="K563" s="568"/>
      <c r="L563" s="568"/>
      <c r="M563" s="568"/>
      <c r="N563" s="568"/>
      <c r="O563" s="568"/>
      <c r="P563" s="568"/>
      <c r="Q563" s="568"/>
      <c r="R563" s="568"/>
      <c r="S563" s="568"/>
      <c r="T563" s="568"/>
      <c r="U563" s="568"/>
      <c r="V563" s="568"/>
      <c r="W563" s="568"/>
      <c r="X563" s="568"/>
      <c r="Y563" s="568"/>
      <c r="Z563" s="568"/>
      <c r="AA563" s="568"/>
      <c r="AB563" s="568"/>
      <c r="AC563" s="568"/>
    </row>
    <row r="564" spans="1:53" ht="15.75" x14ac:dyDescent="0.25">
      <c r="A564" s="568" t="s">
        <v>128</v>
      </c>
      <c r="B564" s="568"/>
      <c r="C564" s="568"/>
      <c r="D564" s="568"/>
      <c r="E564" s="568"/>
      <c r="F564" s="568"/>
      <c r="G564" s="568"/>
      <c r="H564" s="568"/>
      <c r="I564" s="568"/>
      <c r="J564" s="568"/>
      <c r="K564" s="568"/>
      <c r="L564" s="568"/>
      <c r="M564" s="568"/>
      <c r="N564" s="568"/>
      <c r="O564" s="568"/>
      <c r="P564" s="568"/>
      <c r="Q564" s="568"/>
      <c r="R564" s="568"/>
      <c r="S564" s="568"/>
      <c r="T564" s="568"/>
      <c r="U564" s="568"/>
      <c r="V564" s="568"/>
      <c r="W564" s="568"/>
      <c r="X564" s="568"/>
      <c r="Y564" s="568"/>
      <c r="Z564" s="568"/>
      <c r="AA564" s="568"/>
      <c r="AB564" s="568"/>
      <c r="AC564" s="568"/>
    </row>
    <row r="565" spans="1:53" ht="19.5" thickBot="1" x14ac:dyDescent="0.35"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11">
        <v>4</v>
      </c>
      <c r="AC565" s="4"/>
    </row>
    <row r="566" spans="1:53" ht="15" customHeight="1" x14ac:dyDescent="0.25">
      <c r="A566" s="569" t="s">
        <v>3</v>
      </c>
      <c r="B566" s="571" t="s">
        <v>2</v>
      </c>
      <c r="C566" s="573" t="s">
        <v>59</v>
      </c>
      <c r="D566" s="573" t="s">
        <v>60</v>
      </c>
      <c r="E566" s="573" t="s">
        <v>23</v>
      </c>
      <c r="F566" s="576" t="s">
        <v>9</v>
      </c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8"/>
      <c r="R566" s="576" t="s">
        <v>10</v>
      </c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9"/>
    </row>
    <row r="567" spans="1:53" ht="51.75" thickBot="1" x14ac:dyDescent="0.3">
      <c r="A567" s="570"/>
      <c r="B567" s="572"/>
      <c r="C567" s="574"/>
      <c r="D567" s="575"/>
      <c r="E567" s="575"/>
      <c r="F567" s="8" t="s">
        <v>14</v>
      </c>
      <c r="G567" s="95" t="s">
        <v>13</v>
      </c>
      <c r="H567" s="95" t="s">
        <v>57</v>
      </c>
      <c r="I567" s="1" t="s">
        <v>4</v>
      </c>
      <c r="J567" s="1" t="s">
        <v>5</v>
      </c>
      <c r="K567" s="1" t="s">
        <v>6</v>
      </c>
      <c r="L567" s="95" t="s">
        <v>64</v>
      </c>
      <c r="M567" s="557" t="s">
        <v>7</v>
      </c>
      <c r="N567" s="558"/>
      <c r="O567" s="1" t="s">
        <v>0</v>
      </c>
      <c r="P567" s="1" t="s">
        <v>1</v>
      </c>
      <c r="Q567" s="95" t="s">
        <v>61</v>
      </c>
      <c r="R567" s="8" t="s">
        <v>14</v>
      </c>
      <c r="S567" s="95" t="s">
        <v>12</v>
      </c>
      <c r="T567" s="95" t="s">
        <v>11</v>
      </c>
      <c r="U567" s="1" t="s">
        <v>4</v>
      </c>
      <c r="V567" s="1" t="s">
        <v>5</v>
      </c>
      <c r="W567" s="1" t="s">
        <v>6</v>
      </c>
      <c r="X567" s="95" t="s">
        <v>65</v>
      </c>
      <c r="Y567" s="557" t="s">
        <v>7</v>
      </c>
      <c r="Z567" s="558"/>
      <c r="AA567" s="1" t="s">
        <v>0</v>
      </c>
      <c r="AB567" s="102" t="s">
        <v>1</v>
      </c>
      <c r="AC567" s="105" t="s">
        <v>15</v>
      </c>
    </row>
    <row r="568" spans="1:53" x14ac:dyDescent="0.25">
      <c r="A568" s="352" t="s">
        <v>26</v>
      </c>
      <c r="B568" s="582">
        <v>1997</v>
      </c>
      <c r="C568" s="78">
        <v>18.91</v>
      </c>
      <c r="D568" s="229">
        <v>2445</v>
      </c>
      <c r="E568" s="353">
        <f t="shared" ref="E568:E597" si="448">D568/C568</f>
        <v>129.29666842940244</v>
      </c>
      <c r="F568" s="231">
        <f t="shared" ref="F568:F584" si="449">G568/C568</f>
        <v>6</v>
      </c>
      <c r="G568" s="226">
        <v>113.46000000000001</v>
      </c>
      <c r="H568" s="227">
        <v>14670</v>
      </c>
      <c r="I568" s="232">
        <v>32</v>
      </c>
      <c r="J568" s="227">
        <v>2992</v>
      </c>
      <c r="K568" s="227">
        <v>73800</v>
      </c>
      <c r="L568" s="264">
        <v>70100</v>
      </c>
      <c r="M568" s="320" t="s">
        <v>8</v>
      </c>
      <c r="N568" s="321">
        <f t="shared" ref="N568:N608" si="450">H568/J568</f>
        <v>4.9030748663101607</v>
      </c>
      <c r="O568" s="322">
        <f t="shared" ref="O568:O608" si="451">K568/J568</f>
        <v>24.665775401069517</v>
      </c>
      <c r="P568" s="287">
        <f t="shared" ref="P568:P597" si="452">K568/C568</f>
        <v>3902.6969857218401</v>
      </c>
      <c r="Q568" s="246">
        <f t="shared" ref="Q568:Q584" si="453">J568/D568</f>
        <v>1.223721881390593</v>
      </c>
      <c r="R568" s="231">
        <f t="shared" ref="R568:R584" si="454">S568/C568</f>
        <v>49.158646218931779</v>
      </c>
      <c r="S568" s="335">
        <f t="shared" ref="S568:X583" si="455">G568+S517</f>
        <v>929.58999999999992</v>
      </c>
      <c r="T568" s="249">
        <f t="shared" si="455"/>
        <v>120180</v>
      </c>
      <c r="U568" s="335">
        <f t="shared" si="455"/>
        <v>228</v>
      </c>
      <c r="V568" s="249">
        <f t="shared" si="455"/>
        <v>19867</v>
      </c>
      <c r="W568" s="249">
        <f t="shared" si="455"/>
        <v>460080</v>
      </c>
      <c r="X568" s="249">
        <f t="shared" si="455"/>
        <v>438540</v>
      </c>
      <c r="Y568" s="320" t="s">
        <v>8</v>
      </c>
      <c r="Z568" s="251">
        <f t="shared" ref="Z568:Z608" si="456">T568/V568</f>
        <v>6.0492273619570138</v>
      </c>
      <c r="AA568" s="252">
        <f t="shared" ref="AA568:AA608" si="457">W568/V568</f>
        <v>23.158000704686163</v>
      </c>
      <c r="AB568" s="195">
        <f t="shared" ref="AB568:AB608" si="458">W568/C568</f>
        <v>24329.984135378105</v>
      </c>
      <c r="AC568" s="350">
        <f t="shared" ref="AC568:AC584" si="459">V568/D568</f>
        <v>8.1255623721881385</v>
      </c>
      <c r="AW568" s="226">
        <v>113.46000000000001</v>
      </c>
      <c r="AX568" s="227">
        <v>14670</v>
      </c>
      <c r="AY568" s="232">
        <v>32</v>
      </c>
      <c r="AZ568" s="227">
        <v>2992</v>
      </c>
      <c r="BA568" s="227">
        <v>73510</v>
      </c>
    </row>
    <row r="569" spans="1:53" x14ac:dyDescent="0.25">
      <c r="A569" s="133" t="s">
        <v>27</v>
      </c>
      <c r="B569" s="583"/>
      <c r="C569" s="27">
        <v>16.41</v>
      </c>
      <c r="D569" s="223">
        <v>2026</v>
      </c>
      <c r="E569" s="224">
        <f t="shared" si="448"/>
        <v>123.4613040828763</v>
      </c>
      <c r="F569" s="225">
        <f t="shared" si="449"/>
        <v>6</v>
      </c>
      <c r="G569" s="226">
        <v>98.460000000000008</v>
      </c>
      <c r="H569" s="227">
        <v>12156</v>
      </c>
      <c r="I569" s="232">
        <v>26</v>
      </c>
      <c r="J569" s="227">
        <v>2204</v>
      </c>
      <c r="K569" s="227">
        <v>57650</v>
      </c>
      <c r="L569" s="264">
        <v>54760</v>
      </c>
      <c r="M569" s="250" t="s">
        <v>8</v>
      </c>
      <c r="N569" s="251">
        <f t="shared" si="450"/>
        <v>5.5154264972776765</v>
      </c>
      <c r="O569" s="252">
        <f t="shared" si="451"/>
        <v>26.156987295825772</v>
      </c>
      <c r="P569" s="245">
        <f t="shared" si="452"/>
        <v>3513.1017672151129</v>
      </c>
      <c r="Q569" s="246">
        <f t="shared" si="453"/>
        <v>1.0878578479763079</v>
      </c>
      <c r="R569" s="225">
        <f t="shared" si="454"/>
        <v>50</v>
      </c>
      <c r="S569" s="247">
        <f t="shared" si="455"/>
        <v>820.5</v>
      </c>
      <c r="T569" s="248">
        <f t="shared" si="455"/>
        <v>101300</v>
      </c>
      <c r="U569" s="247">
        <f t="shared" si="455"/>
        <v>210</v>
      </c>
      <c r="V569" s="248">
        <f t="shared" si="455"/>
        <v>15380</v>
      </c>
      <c r="W569" s="248">
        <f t="shared" si="455"/>
        <v>379550</v>
      </c>
      <c r="X569" s="249">
        <f t="shared" si="455"/>
        <v>361730</v>
      </c>
      <c r="Y569" s="250" t="s">
        <v>8</v>
      </c>
      <c r="Z569" s="251">
        <f t="shared" si="456"/>
        <v>6.586475942782835</v>
      </c>
      <c r="AA569" s="252">
        <f t="shared" si="457"/>
        <v>24.678153446033811</v>
      </c>
      <c r="AB569" s="195">
        <f t="shared" si="458"/>
        <v>23129.189518586227</v>
      </c>
      <c r="AC569" s="350">
        <f t="shared" si="459"/>
        <v>7.5913129318854891</v>
      </c>
      <c r="AW569" s="226">
        <v>98.460000000000008</v>
      </c>
      <c r="AX569" s="227">
        <v>12156</v>
      </c>
      <c r="AY569" s="232">
        <v>26</v>
      </c>
      <c r="AZ569" s="227">
        <v>2204</v>
      </c>
      <c r="BA569" s="227">
        <v>57430</v>
      </c>
    </row>
    <row r="570" spans="1:53" x14ac:dyDescent="0.25">
      <c r="A570" s="133" t="s">
        <v>28</v>
      </c>
      <c r="B570" s="583"/>
      <c r="C570" s="27">
        <v>18.7</v>
      </c>
      <c r="D570" s="223">
        <v>2284</v>
      </c>
      <c r="E570" s="224">
        <f t="shared" si="448"/>
        <v>122.13903743315508</v>
      </c>
      <c r="F570" s="225">
        <f t="shared" si="449"/>
        <v>6</v>
      </c>
      <c r="G570" s="226">
        <v>112.2</v>
      </c>
      <c r="H570" s="227">
        <v>13704</v>
      </c>
      <c r="I570" s="232">
        <v>26</v>
      </c>
      <c r="J570" s="227">
        <v>2355</v>
      </c>
      <c r="K570" s="227">
        <v>62130</v>
      </c>
      <c r="L570" s="264">
        <v>59020</v>
      </c>
      <c r="M570" s="250" t="s">
        <v>8</v>
      </c>
      <c r="N570" s="251">
        <f t="shared" si="450"/>
        <v>5.8191082802547767</v>
      </c>
      <c r="O570" s="252">
        <f t="shared" si="451"/>
        <v>26.38216560509554</v>
      </c>
      <c r="P570" s="245">
        <f t="shared" si="452"/>
        <v>3322.4598930481284</v>
      </c>
      <c r="Q570" s="246">
        <f t="shared" si="453"/>
        <v>1.0310858143607706</v>
      </c>
      <c r="R570" s="225">
        <f t="shared" si="454"/>
        <v>50</v>
      </c>
      <c r="S570" s="247">
        <f t="shared" si="455"/>
        <v>935</v>
      </c>
      <c r="T570" s="248">
        <f t="shared" si="455"/>
        <v>114094</v>
      </c>
      <c r="U570" s="247">
        <f t="shared" si="455"/>
        <v>230</v>
      </c>
      <c r="V570" s="248">
        <f t="shared" si="455"/>
        <v>18955</v>
      </c>
      <c r="W570" s="248">
        <f t="shared" si="455"/>
        <v>466490</v>
      </c>
      <c r="X570" s="249">
        <f t="shared" si="455"/>
        <v>444650</v>
      </c>
      <c r="Y570" s="250" t="s">
        <v>8</v>
      </c>
      <c r="Z570" s="251">
        <f t="shared" si="456"/>
        <v>6.0192033764178321</v>
      </c>
      <c r="AA570" s="252">
        <f t="shared" si="457"/>
        <v>24.610393036138223</v>
      </c>
      <c r="AB570" s="195">
        <f t="shared" si="458"/>
        <v>24945.989304812836</v>
      </c>
      <c r="AC570" s="350">
        <f t="shared" si="459"/>
        <v>8.2990367775831881</v>
      </c>
      <c r="AW570" s="226">
        <v>112.2</v>
      </c>
      <c r="AX570" s="227">
        <v>13704</v>
      </c>
      <c r="AY570" s="232">
        <v>26</v>
      </c>
      <c r="AZ570" s="227">
        <v>2355</v>
      </c>
      <c r="BA570" s="227">
        <v>61890</v>
      </c>
    </row>
    <row r="571" spans="1:53" x14ac:dyDescent="0.25">
      <c r="A571" s="133" t="s">
        <v>29</v>
      </c>
      <c r="B571" s="583"/>
      <c r="C571" s="27">
        <v>17.149999999999999</v>
      </c>
      <c r="D571" s="223">
        <v>2151</v>
      </c>
      <c r="E571" s="224">
        <f t="shared" si="448"/>
        <v>125.42274052478135</v>
      </c>
      <c r="F571" s="225">
        <f t="shared" si="449"/>
        <v>6.0000000000000009</v>
      </c>
      <c r="G571" s="226">
        <v>102.9</v>
      </c>
      <c r="H571" s="227">
        <v>12906</v>
      </c>
      <c r="I571" s="232">
        <v>28</v>
      </c>
      <c r="J571" s="227">
        <v>2169</v>
      </c>
      <c r="K571" s="227">
        <v>57110</v>
      </c>
      <c r="L571" s="264">
        <v>54250</v>
      </c>
      <c r="M571" s="250" t="s">
        <v>8</v>
      </c>
      <c r="N571" s="251">
        <f t="shared" si="450"/>
        <v>5.9502074688796682</v>
      </c>
      <c r="O571" s="252">
        <f t="shared" si="451"/>
        <v>26.330106039649607</v>
      </c>
      <c r="P571" s="245">
        <f t="shared" si="452"/>
        <v>3330.0291545189507</v>
      </c>
      <c r="Q571" s="246">
        <f t="shared" si="453"/>
        <v>1.00836820083682</v>
      </c>
      <c r="R571" s="225">
        <f t="shared" si="454"/>
        <v>50.000000000000007</v>
      </c>
      <c r="S571" s="247">
        <f t="shared" si="455"/>
        <v>857.5</v>
      </c>
      <c r="T571" s="248">
        <f t="shared" si="455"/>
        <v>107543</v>
      </c>
      <c r="U571" s="247">
        <f t="shared" si="455"/>
        <v>214</v>
      </c>
      <c r="V571" s="248">
        <f t="shared" si="455"/>
        <v>17543</v>
      </c>
      <c r="W571" s="248">
        <f t="shared" si="455"/>
        <v>431760</v>
      </c>
      <c r="X571" s="249">
        <f t="shared" si="455"/>
        <v>411580</v>
      </c>
      <c r="Y571" s="250" t="s">
        <v>8</v>
      </c>
      <c r="Z571" s="251">
        <f t="shared" si="456"/>
        <v>6.1302513823177334</v>
      </c>
      <c r="AA571" s="252">
        <f t="shared" si="457"/>
        <v>24.611525964772273</v>
      </c>
      <c r="AB571" s="195">
        <f t="shared" si="458"/>
        <v>25175.510204081635</v>
      </c>
      <c r="AC571" s="350">
        <f t="shared" si="459"/>
        <v>8.1557415155741513</v>
      </c>
      <c r="AW571" s="226">
        <v>102.9</v>
      </c>
      <c r="AX571" s="227">
        <v>12906</v>
      </c>
      <c r="AY571" s="232">
        <v>28</v>
      </c>
      <c r="AZ571" s="227">
        <v>2169</v>
      </c>
      <c r="BA571" s="227">
        <v>56890</v>
      </c>
    </row>
    <row r="572" spans="1:53" x14ac:dyDescent="0.25">
      <c r="A572" s="133" t="s">
        <v>30</v>
      </c>
      <c r="B572" s="583"/>
      <c r="C572" s="27">
        <v>16.600000000000001</v>
      </c>
      <c r="D572" s="223">
        <v>2133</v>
      </c>
      <c r="E572" s="224">
        <f t="shared" si="448"/>
        <v>128.49397590361446</v>
      </c>
      <c r="F572" s="225">
        <f t="shared" si="449"/>
        <v>5.9999999999999991</v>
      </c>
      <c r="G572" s="226">
        <v>99.6</v>
      </c>
      <c r="H572" s="227">
        <v>12798</v>
      </c>
      <c r="I572" s="232">
        <v>25</v>
      </c>
      <c r="J572" s="227">
        <v>2016</v>
      </c>
      <c r="K572" s="227">
        <v>52670</v>
      </c>
      <c r="L572" s="264">
        <v>50030</v>
      </c>
      <c r="M572" s="250" t="s">
        <v>8</v>
      </c>
      <c r="N572" s="251">
        <f t="shared" si="450"/>
        <v>6.3482142857142856</v>
      </c>
      <c r="O572" s="252">
        <f t="shared" si="451"/>
        <v>26.125992063492063</v>
      </c>
      <c r="P572" s="245">
        <f t="shared" si="452"/>
        <v>3172.8915662650602</v>
      </c>
      <c r="Q572" s="246">
        <f t="shared" si="453"/>
        <v>0.94514767932489452</v>
      </c>
      <c r="R572" s="225">
        <f t="shared" si="454"/>
        <v>49.999999999999993</v>
      </c>
      <c r="S572" s="247">
        <f t="shared" si="455"/>
        <v>830</v>
      </c>
      <c r="T572" s="248">
        <f t="shared" si="455"/>
        <v>106650</v>
      </c>
      <c r="U572" s="247">
        <f t="shared" si="455"/>
        <v>217</v>
      </c>
      <c r="V572" s="248">
        <f t="shared" si="455"/>
        <v>16764</v>
      </c>
      <c r="W572" s="248">
        <f t="shared" si="455"/>
        <v>413650</v>
      </c>
      <c r="X572" s="249">
        <f t="shared" si="455"/>
        <v>394390</v>
      </c>
      <c r="Y572" s="250" t="s">
        <v>8</v>
      </c>
      <c r="Z572" s="251">
        <f t="shared" si="456"/>
        <v>6.3618468146027203</v>
      </c>
      <c r="AA572" s="252">
        <f t="shared" si="457"/>
        <v>24.674898592221428</v>
      </c>
      <c r="AB572" s="195">
        <f t="shared" si="458"/>
        <v>24918.674698795177</v>
      </c>
      <c r="AC572" s="350">
        <f t="shared" si="459"/>
        <v>7.8593530239099856</v>
      </c>
      <c r="AW572" s="226">
        <v>99.6</v>
      </c>
      <c r="AX572" s="227">
        <v>12798</v>
      </c>
      <c r="AY572" s="232">
        <v>25</v>
      </c>
      <c r="AZ572" s="227">
        <v>2016</v>
      </c>
      <c r="BA572" s="227">
        <v>52470</v>
      </c>
    </row>
    <row r="573" spans="1:53" x14ac:dyDescent="0.25">
      <c r="A573" s="133" t="s">
        <v>31</v>
      </c>
      <c r="B573" s="583"/>
      <c r="C573" s="27">
        <v>14.28</v>
      </c>
      <c r="D573" s="223">
        <v>1762</v>
      </c>
      <c r="E573" s="224">
        <f t="shared" si="448"/>
        <v>123.38935574229693</v>
      </c>
      <c r="F573" s="225">
        <f t="shared" si="449"/>
        <v>6.0000000000000009</v>
      </c>
      <c r="G573" s="226">
        <v>85.68</v>
      </c>
      <c r="H573" s="227">
        <v>10572</v>
      </c>
      <c r="I573" s="232">
        <v>20</v>
      </c>
      <c r="J573" s="227">
        <v>1796</v>
      </c>
      <c r="K573" s="227">
        <v>44630</v>
      </c>
      <c r="L573" s="264">
        <v>42390</v>
      </c>
      <c r="M573" s="250" t="s">
        <v>8</v>
      </c>
      <c r="N573" s="251">
        <f t="shared" si="450"/>
        <v>5.8864142538975504</v>
      </c>
      <c r="O573" s="252">
        <f t="shared" si="451"/>
        <v>24.84966592427617</v>
      </c>
      <c r="P573" s="245">
        <f t="shared" si="452"/>
        <v>3125.3501400560226</v>
      </c>
      <c r="Q573" s="246">
        <f t="shared" si="453"/>
        <v>1.0192962542565267</v>
      </c>
      <c r="R573" s="225">
        <f t="shared" si="454"/>
        <v>49.439775910364148</v>
      </c>
      <c r="S573" s="247">
        <f t="shared" si="455"/>
        <v>706</v>
      </c>
      <c r="T573" s="248">
        <f t="shared" si="455"/>
        <v>87100</v>
      </c>
      <c r="U573" s="247">
        <f t="shared" si="455"/>
        <v>181</v>
      </c>
      <c r="V573" s="248">
        <f t="shared" si="455"/>
        <v>13828</v>
      </c>
      <c r="W573" s="248">
        <f t="shared" si="455"/>
        <v>319770</v>
      </c>
      <c r="X573" s="249">
        <f t="shared" si="455"/>
        <v>304840</v>
      </c>
      <c r="Y573" s="250" t="s">
        <v>8</v>
      </c>
      <c r="Z573" s="251">
        <f t="shared" si="456"/>
        <v>6.2988140005785365</v>
      </c>
      <c r="AA573" s="252">
        <f t="shared" si="457"/>
        <v>23.124819207405263</v>
      </c>
      <c r="AB573" s="195">
        <f t="shared" si="458"/>
        <v>22392.857142857145</v>
      </c>
      <c r="AC573" s="350">
        <f t="shared" si="459"/>
        <v>7.8479001135073778</v>
      </c>
      <c r="AW573" s="226">
        <v>85.68</v>
      </c>
      <c r="AX573" s="227">
        <v>10572</v>
      </c>
      <c r="AY573" s="232">
        <v>20</v>
      </c>
      <c r="AZ573" s="227">
        <v>1796</v>
      </c>
      <c r="BA573" s="227">
        <v>44460</v>
      </c>
    </row>
    <row r="574" spans="1:53" x14ac:dyDescent="0.25">
      <c r="A574" s="133" t="s">
        <v>32</v>
      </c>
      <c r="B574" s="583"/>
      <c r="C574" s="27">
        <v>19.53</v>
      </c>
      <c r="D574" s="223">
        <v>2423</v>
      </c>
      <c r="E574" s="224">
        <f t="shared" si="448"/>
        <v>124.06554019457245</v>
      </c>
      <c r="F574" s="225">
        <f t="shared" si="449"/>
        <v>6</v>
      </c>
      <c r="G574" s="226">
        <v>117.18</v>
      </c>
      <c r="H574" s="227">
        <v>14538</v>
      </c>
      <c r="I574" s="232">
        <v>31</v>
      </c>
      <c r="J574" s="227">
        <v>2496</v>
      </c>
      <c r="K574" s="227">
        <v>64160</v>
      </c>
      <c r="L574" s="264">
        <v>60940</v>
      </c>
      <c r="M574" s="250" t="s">
        <v>8</v>
      </c>
      <c r="N574" s="251">
        <f t="shared" si="450"/>
        <v>5.8245192307692308</v>
      </c>
      <c r="O574" s="252">
        <f t="shared" si="451"/>
        <v>25.705128205128204</v>
      </c>
      <c r="P574" s="245">
        <f t="shared" si="452"/>
        <v>3285.2022529441883</v>
      </c>
      <c r="Q574" s="246">
        <f t="shared" si="453"/>
        <v>1.0301279405695418</v>
      </c>
      <c r="R574" s="225">
        <f t="shared" si="454"/>
        <v>50</v>
      </c>
      <c r="S574" s="247">
        <f t="shared" si="455"/>
        <v>976.5</v>
      </c>
      <c r="T574" s="248">
        <f t="shared" si="455"/>
        <v>121150</v>
      </c>
      <c r="U574" s="247">
        <f t="shared" si="455"/>
        <v>248</v>
      </c>
      <c r="V574" s="248">
        <f t="shared" si="455"/>
        <v>20126</v>
      </c>
      <c r="W574" s="248">
        <f t="shared" si="455"/>
        <v>493160</v>
      </c>
      <c r="X574" s="249">
        <f t="shared" si="455"/>
        <v>470060</v>
      </c>
      <c r="Y574" s="250" t="s">
        <v>8</v>
      </c>
      <c r="Z574" s="251">
        <f t="shared" si="456"/>
        <v>6.0195766669979127</v>
      </c>
      <c r="AA574" s="252">
        <f t="shared" si="457"/>
        <v>24.503627148961542</v>
      </c>
      <c r="AB574" s="195">
        <f t="shared" si="458"/>
        <v>25251.408090117766</v>
      </c>
      <c r="AC574" s="350">
        <f t="shared" si="459"/>
        <v>8.306231943871234</v>
      </c>
      <c r="AW574" s="226">
        <v>117.18</v>
      </c>
      <c r="AX574" s="227">
        <v>14538</v>
      </c>
      <c r="AY574" s="232">
        <v>31</v>
      </c>
      <c r="AZ574" s="227">
        <v>2496</v>
      </c>
      <c r="BA574" s="227">
        <v>63910</v>
      </c>
    </row>
    <row r="575" spans="1:53" x14ac:dyDescent="0.25">
      <c r="A575" s="133" t="s">
        <v>33</v>
      </c>
      <c r="B575" s="583"/>
      <c r="C575" s="27">
        <v>19.88</v>
      </c>
      <c r="D575" s="223">
        <v>2472</v>
      </c>
      <c r="E575" s="224">
        <f t="shared" si="448"/>
        <v>124.34607645875252</v>
      </c>
      <c r="F575" s="225">
        <f t="shared" si="449"/>
        <v>6</v>
      </c>
      <c r="G575" s="226">
        <v>119.28</v>
      </c>
      <c r="H575" s="227">
        <v>14832</v>
      </c>
      <c r="I575" s="232">
        <v>32</v>
      </c>
      <c r="J575" s="227">
        <v>2762</v>
      </c>
      <c r="K575" s="227">
        <v>72760</v>
      </c>
      <c r="L575" s="264">
        <v>69110</v>
      </c>
      <c r="M575" s="250" t="s">
        <v>8</v>
      </c>
      <c r="N575" s="251">
        <f t="shared" si="450"/>
        <v>5.3700217233888488</v>
      </c>
      <c r="O575" s="252">
        <f t="shared" si="451"/>
        <v>26.343229543808835</v>
      </c>
      <c r="P575" s="245">
        <f t="shared" si="452"/>
        <v>3659.9597585513079</v>
      </c>
      <c r="Q575" s="246">
        <f t="shared" si="453"/>
        <v>1.1173139158576051</v>
      </c>
      <c r="R575" s="225">
        <f t="shared" si="454"/>
        <v>50</v>
      </c>
      <c r="S575" s="247">
        <f t="shared" si="455"/>
        <v>993.99999999999989</v>
      </c>
      <c r="T575" s="248">
        <f t="shared" si="455"/>
        <v>123600</v>
      </c>
      <c r="U575" s="247">
        <f t="shared" si="455"/>
        <v>253</v>
      </c>
      <c r="V575" s="248">
        <f t="shared" si="455"/>
        <v>22100</v>
      </c>
      <c r="W575" s="248">
        <f t="shared" si="455"/>
        <v>543300</v>
      </c>
      <c r="X575" s="249">
        <f t="shared" si="455"/>
        <v>517860</v>
      </c>
      <c r="Y575" s="250" t="s">
        <v>8</v>
      </c>
      <c r="Z575" s="251">
        <f t="shared" si="456"/>
        <v>5.5927601809954748</v>
      </c>
      <c r="AA575" s="252">
        <f t="shared" si="457"/>
        <v>24.58371040723982</v>
      </c>
      <c r="AB575" s="195">
        <f t="shared" si="458"/>
        <v>27328.973843058353</v>
      </c>
      <c r="AC575" s="350">
        <f t="shared" si="459"/>
        <v>8.9401294498381869</v>
      </c>
      <c r="AW575" s="226">
        <v>119.28</v>
      </c>
      <c r="AX575" s="227">
        <v>14832</v>
      </c>
      <c r="AY575" s="232">
        <v>32</v>
      </c>
      <c r="AZ575" s="227">
        <v>2762</v>
      </c>
      <c r="BA575" s="227">
        <v>72480</v>
      </c>
    </row>
    <row r="576" spans="1:53" x14ac:dyDescent="0.25">
      <c r="A576" s="133" t="s">
        <v>34</v>
      </c>
      <c r="B576" s="583"/>
      <c r="C576" s="27">
        <v>19.899999999999999</v>
      </c>
      <c r="D576" s="223">
        <v>2484</v>
      </c>
      <c r="E576" s="224">
        <f t="shared" si="448"/>
        <v>124.82412060301509</v>
      </c>
      <c r="F576" s="225">
        <f t="shared" si="449"/>
        <v>6.0000000000000009</v>
      </c>
      <c r="G576" s="226">
        <v>119.4</v>
      </c>
      <c r="H576" s="227">
        <v>14904</v>
      </c>
      <c r="I576" s="232">
        <v>30</v>
      </c>
      <c r="J576" s="227">
        <v>2539</v>
      </c>
      <c r="K576" s="227">
        <v>66920</v>
      </c>
      <c r="L576" s="264">
        <v>63570</v>
      </c>
      <c r="M576" s="250" t="s">
        <v>8</v>
      </c>
      <c r="N576" s="251">
        <f t="shared" si="450"/>
        <v>5.8700275699094133</v>
      </c>
      <c r="O576" s="252">
        <f t="shared" si="451"/>
        <v>26.356833398975976</v>
      </c>
      <c r="P576" s="245">
        <f t="shared" si="452"/>
        <v>3362.8140703517593</v>
      </c>
      <c r="Q576" s="246">
        <f t="shared" si="453"/>
        <v>1.0221417069243157</v>
      </c>
      <c r="R576" s="225">
        <f t="shared" si="454"/>
        <v>50.000000000000007</v>
      </c>
      <c r="S576" s="247">
        <f t="shared" si="455"/>
        <v>995</v>
      </c>
      <c r="T576" s="248">
        <f t="shared" si="455"/>
        <v>124200</v>
      </c>
      <c r="U576" s="247">
        <f t="shared" si="455"/>
        <v>255</v>
      </c>
      <c r="V576" s="248">
        <f t="shared" si="455"/>
        <v>22540</v>
      </c>
      <c r="W576" s="248">
        <f t="shared" si="455"/>
        <v>553920</v>
      </c>
      <c r="X576" s="249">
        <f t="shared" si="455"/>
        <v>527950</v>
      </c>
      <c r="Y576" s="250" t="s">
        <v>8</v>
      </c>
      <c r="Z576" s="251">
        <f t="shared" si="456"/>
        <v>5.5102040816326534</v>
      </c>
      <c r="AA576" s="252">
        <f t="shared" si="457"/>
        <v>24.574977817213842</v>
      </c>
      <c r="AB576" s="195">
        <f t="shared" si="458"/>
        <v>27835.175879396986</v>
      </c>
      <c r="AC576" s="350">
        <f t="shared" si="459"/>
        <v>9.0740740740740744</v>
      </c>
      <c r="AW576" s="226">
        <v>119.4</v>
      </c>
      <c r="AX576" s="227">
        <v>14904</v>
      </c>
      <c r="AY576" s="232">
        <v>30</v>
      </c>
      <c r="AZ576" s="227">
        <v>2539</v>
      </c>
      <c r="BA576" s="227">
        <v>66660</v>
      </c>
    </row>
    <row r="577" spans="1:53" x14ac:dyDescent="0.25">
      <c r="A577" s="133" t="s">
        <v>35</v>
      </c>
      <c r="B577" s="583"/>
      <c r="C577" s="27">
        <v>16.489999999999998</v>
      </c>
      <c r="D577" s="223">
        <v>2171</v>
      </c>
      <c r="E577" s="224">
        <f t="shared" si="448"/>
        <v>131.65554881746513</v>
      </c>
      <c r="F577" s="225">
        <f t="shared" si="449"/>
        <v>6</v>
      </c>
      <c r="G577" s="226">
        <v>98.94</v>
      </c>
      <c r="H577" s="227">
        <v>13026</v>
      </c>
      <c r="I577" s="232">
        <v>25</v>
      </c>
      <c r="J577" s="227">
        <v>2165</v>
      </c>
      <c r="K577" s="227">
        <v>57670</v>
      </c>
      <c r="L577" s="264">
        <v>54850</v>
      </c>
      <c r="M577" s="250" t="s">
        <v>8</v>
      </c>
      <c r="N577" s="251">
        <f t="shared" si="450"/>
        <v>6.0166281755196307</v>
      </c>
      <c r="O577" s="252">
        <f t="shared" si="451"/>
        <v>26.637413394919168</v>
      </c>
      <c r="P577" s="245">
        <f t="shared" si="452"/>
        <v>3497.2710733778049</v>
      </c>
      <c r="Q577" s="246">
        <f t="shared" si="453"/>
        <v>0.99723629663749425</v>
      </c>
      <c r="R577" s="225">
        <f t="shared" si="454"/>
        <v>51.000000000000007</v>
      </c>
      <c r="S577" s="247">
        <f t="shared" si="455"/>
        <v>840.99</v>
      </c>
      <c r="T577" s="248">
        <f t="shared" si="455"/>
        <v>110721</v>
      </c>
      <c r="U577" s="247">
        <f t="shared" si="455"/>
        <v>211</v>
      </c>
      <c r="V577" s="248">
        <f t="shared" si="455"/>
        <v>18254</v>
      </c>
      <c r="W577" s="248">
        <f t="shared" si="455"/>
        <v>458640</v>
      </c>
      <c r="X577" s="249">
        <f t="shared" si="455"/>
        <v>437440</v>
      </c>
      <c r="Y577" s="250" t="s">
        <v>8</v>
      </c>
      <c r="Z577" s="251">
        <f t="shared" si="456"/>
        <v>6.0655746685657936</v>
      </c>
      <c r="AA577" s="252">
        <f t="shared" si="457"/>
        <v>25.125451955735731</v>
      </c>
      <c r="AB577" s="195">
        <f t="shared" si="458"/>
        <v>27813.220133414194</v>
      </c>
      <c r="AC577" s="350">
        <f t="shared" si="459"/>
        <v>8.408106863196684</v>
      </c>
      <c r="AW577" s="226"/>
      <c r="AX577" s="227"/>
      <c r="AY577" s="232"/>
      <c r="AZ577" s="227"/>
      <c r="BA577" s="227"/>
    </row>
    <row r="578" spans="1:53" x14ac:dyDescent="0.25">
      <c r="A578" s="133" t="s">
        <v>36</v>
      </c>
      <c r="B578" s="583"/>
      <c r="C578" s="27">
        <v>19.05</v>
      </c>
      <c r="D578" s="223">
        <v>2489</v>
      </c>
      <c r="E578" s="224">
        <f t="shared" si="448"/>
        <v>130.65616797900262</v>
      </c>
      <c r="F578" s="225">
        <f t="shared" si="449"/>
        <v>5</v>
      </c>
      <c r="G578" s="226">
        <v>95.25</v>
      </c>
      <c r="H578" s="227">
        <v>12445</v>
      </c>
      <c r="I578" s="232">
        <v>25</v>
      </c>
      <c r="J578" s="227">
        <v>2046</v>
      </c>
      <c r="K578" s="227">
        <v>54450</v>
      </c>
      <c r="L578" s="264">
        <v>51720</v>
      </c>
      <c r="M578" s="250" t="s">
        <v>8</v>
      </c>
      <c r="N578" s="251">
        <f t="shared" si="450"/>
        <v>6.0826001955034217</v>
      </c>
      <c r="O578" s="252">
        <f t="shared" si="451"/>
        <v>26.612903225806452</v>
      </c>
      <c r="P578" s="245">
        <f t="shared" si="452"/>
        <v>2858.267716535433</v>
      </c>
      <c r="Q578" s="246">
        <f t="shared" si="453"/>
        <v>0.82201687424668546</v>
      </c>
      <c r="R578" s="225">
        <f t="shared" si="454"/>
        <v>50.000000000000007</v>
      </c>
      <c r="S578" s="247">
        <f t="shared" si="455"/>
        <v>952.50000000000011</v>
      </c>
      <c r="T578" s="248">
        <f t="shared" si="455"/>
        <v>124450</v>
      </c>
      <c r="U578" s="247">
        <f t="shared" si="455"/>
        <v>253</v>
      </c>
      <c r="V578" s="248">
        <f t="shared" si="455"/>
        <v>21261</v>
      </c>
      <c r="W578" s="248">
        <f t="shared" si="455"/>
        <v>528320</v>
      </c>
      <c r="X578" s="249">
        <f t="shared" si="455"/>
        <v>503820</v>
      </c>
      <c r="Y578" s="250" t="s">
        <v>8</v>
      </c>
      <c r="Z578" s="251">
        <f t="shared" si="456"/>
        <v>5.8534405719392311</v>
      </c>
      <c r="AA578" s="252">
        <f t="shared" si="457"/>
        <v>24.849254503551101</v>
      </c>
      <c r="AB578" s="195">
        <f t="shared" si="458"/>
        <v>27733.333333333332</v>
      </c>
      <c r="AC578" s="350">
        <f t="shared" si="459"/>
        <v>8.5419847328244281</v>
      </c>
      <c r="AW578" s="226">
        <v>95.25</v>
      </c>
      <c r="AX578" s="227">
        <v>12445</v>
      </c>
      <c r="AY578" s="232">
        <v>25</v>
      </c>
      <c r="AZ578" s="227">
        <v>2046</v>
      </c>
      <c r="BA578" s="227">
        <v>54240</v>
      </c>
    </row>
    <row r="579" spans="1:53" x14ac:dyDescent="0.25">
      <c r="A579" s="133" t="s">
        <v>37</v>
      </c>
      <c r="B579" s="583"/>
      <c r="C579" s="27">
        <v>20.239999999999998</v>
      </c>
      <c r="D579" s="223">
        <v>2519</v>
      </c>
      <c r="E579" s="224">
        <f t="shared" si="448"/>
        <v>124.45652173913045</v>
      </c>
      <c r="F579" s="225">
        <f t="shared" si="449"/>
        <v>5.0000000000000009</v>
      </c>
      <c r="G579" s="226">
        <v>101.2</v>
      </c>
      <c r="H579" s="227">
        <v>12595</v>
      </c>
      <c r="I579" s="232">
        <v>24</v>
      </c>
      <c r="J579" s="227">
        <v>1904</v>
      </c>
      <c r="K579" s="227">
        <v>50980</v>
      </c>
      <c r="L579" s="264">
        <v>48120</v>
      </c>
      <c r="M579" s="250" t="s">
        <v>8</v>
      </c>
      <c r="N579" s="251">
        <f t="shared" si="450"/>
        <v>6.6150210084033612</v>
      </c>
      <c r="O579" s="252">
        <f t="shared" si="451"/>
        <v>26.775210084033613</v>
      </c>
      <c r="P579" s="218">
        <f t="shared" si="452"/>
        <v>2518.7747035573125</v>
      </c>
      <c r="Q579" s="246">
        <f t="shared" si="453"/>
        <v>0.75585549821357678</v>
      </c>
      <c r="R579" s="225">
        <f t="shared" si="454"/>
        <v>50.000000000000014</v>
      </c>
      <c r="S579" s="247">
        <f t="shared" si="455"/>
        <v>1012.0000000000002</v>
      </c>
      <c r="T579" s="248">
        <f t="shared" si="455"/>
        <v>125950</v>
      </c>
      <c r="U579" s="247">
        <f t="shared" si="455"/>
        <v>258</v>
      </c>
      <c r="V579" s="248">
        <f t="shared" si="455"/>
        <v>19882</v>
      </c>
      <c r="W579" s="248">
        <f t="shared" si="455"/>
        <v>490690</v>
      </c>
      <c r="X579" s="249">
        <f t="shared" si="455"/>
        <v>467630</v>
      </c>
      <c r="Y579" s="250" t="s">
        <v>8</v>
      </c>
      <c r="Z579" s="251">
        <f t="shared" si="456"/>
        <v>6.3348757670254505</v>
      </c>
      <c r="AA579" s="252">
        <f t="shared" si="457"/>
        <v>24.680112664721857</v>
      </c>
      <c r="AB579" s="195">
        <f t="shared" si="458"/>
        <v>24243.577075098816</v>
      </c>
      <c r="AC579" s="350">
        <f t="shared" si="459"/>
        <v>7.8928146089718139</v>
      </c>
      <c r="AW579" s="226">
        <v>101.2</v>
      </c>
      <c r="AX579" s="227">
        <v>12595</v>
      </c>
      <c r="AY579" s="232">
        <v>24</v>
      </c>
      <c r="AZ579" s="227">
        <v>1730</v>
      </c>
      <c r="BA579" s="227">
        <v>44870</v>
      </c>
    </row>
    <row r="580" spans="1:53" x14ac:dyDescent="0.25">
      <c r="A580" s="133" t="s">
        <v>18</v>
      </c>
      <c r="B580" s="583"/>
      <c r="C580" s="27">
        <v>13.13</v>
      </c>
      <c r="D580" s="223">
        <v>1410</v>
      </c>
      <c r="E580" s="224">
        <f t="shared" si="448"/>
        <v>107.38766184310738</v>
      </c>
      <c r="F580" s="225">
        <f t="shared" si="449"/>
        <v>6</v>
      </c>
      <c r="G580" s="226">
        <v>78.78</v>
      </c>
      <c r="H580" s="227">
        <v>8460</v>
      </c>
      <c r="I580" s="226">
        <v>19</v>
      </c>
      <c r="J580" s="227">
        <v>1800</v>
      </c>
      <c r="K580" s="227">
        <v>43650</v>
      </c>
      <c r="L580" s="264">
        <v>41460</v>
      </c>
      <c r="M580" s="250" t="s">
        <v>8</v>
      </c>
      <c r="N580" s="251">
        <f t="shared" si="450"/>
        <v>4.7</v>
      </c>
      <c r="O580" s="252">
        <f t="shared" si="451"/>
        <v>24.25</v>
      </c>
      <c r="P580" s="245">
        <f t="shared" si="452"/>
        <v>3324.4478293983243</v>
      </c>
      <c r="Q580" s="246">
        <f t="shared" si="453"/>
        <v>1.2765957446808511</v>
      </c>
      <c r="R580" s="225">
        <f t="shared" si="454"/>
        <v>55.261995430312254</v>
      </c>
      <c r="S580" s="247">
        <f t="shared" si="455"/>
        <v>725.58999999999992</v>
      </c>
      <c r="T580" s="248">
        <f t="shared" si="455"/>
        <v>77210</v>
      </c>
      <c r="U580" s="247">
        <f t="shared" si="455"/>
        <v>184</v>
      </c>
      <c r="V580" s="248">
        <f t="shared" si="455"/>
        <v>13860</v>
      </c>
      <c r="W580" s="248">
        <f t="shared" si="455"/>
        <v>322930</v>
      </c>
      <c r="X580" s="249">
        <f t="shared" si="455"/>
        <v>307960</v>
      </c>
      <c r="Y580" s="250" t="s">
        <v>8</v>
      </c>
      <c r="Z580" s="251">
        <f t="shared" si="456"/>
        <v>5.5707070707070709</v>
      </c>
      <c r="AA580" s="252">
        <f t="shared" si="457"/>
        <v>23.2994227994228</v>
      </c>
      <c r="AB580" s="195">
        <f t="shared" si="458"/>
        <v>24594.821020563595</v>
      </c>
      <c r="AC580" s="350">
        <f t="shared" si="459"/>
        <v>9.8297872340425538</v>
      </c>
      <c r="AW580" s="226">
        <v>78.78</v>
      </c>
      <c r="AX580" s="227">
        <v>8460</v>
      </c>
      <c r="AY580" s="226">
        <v>19</v>
      </c>
      <c r="AZ580" s="227">
        <v>1800</v>
      </c>
      <c r="BA580" s="227">
        <v>43480</v>
      </c>
    </row>
    <row r="581" spans="1:53" x14ac:dyDescent="0.25">
      <c r="A581" s="133" t="s">
        <v>38</v>
      </c>
      <c r="B581" s="583"/>
      <c r="C581" s="27">
        <v>20.6</v>
      </c>
      <c r="D581" s="223">
        <v>2626</v>
      </c>
      <c r="E581" s="224">
        <f t="shared" si="448"/>
        <v>127.47572815533979</v>
      </c>
      <c r="F581" s="225">
        <f t="shared" si="449"/>
        <v>5</v>
      </c>
      <c r="G581" s="226">
        <v>103</v>
      </c>
      <c r="H581" s="227">
        <v>13130</v>
      </c>
      <c r="I581" s="232">
        <v>24</v>
      </c>
      <c r="J581" s="227">
        <v>2275</v>
      </c>
      <c r="K581" s="227">
        <v>58940</v>
      </c>
      <c r="L581" s="264">
        <v>55990</v>
      </c>
      <c r="M581" s="250" t="s">
        <v>8</v>
      </c>
      <c r="N581" s="251">
        <f t="shared" si="450"/>
        <v>5.7714285714285714</v>
      </c>
      <c r="O581" s="252">
        <f t="shared" si="451"/>
        <v>25.907692307692308</v>
      </c>
      <c r="P581" s="245">
        <f t="shared" si="452"/>
        <v>2861.165048543689</v>
      </c>
      <c r="Q581" s="246">
        <f t="shared" si="453"/>
        <v>0.86633663366336633</v>
      </c>
      <c r="R581" s="225">
        <f t="shared" si="454"/>
        <v>50.414563106796109</v>
      </c>
      <c r="S581" s="247">
        <f t="shared" si="455"/>
        <v>1038.54</v>
      </c>
      <c r="T581" s="248">
        <f t="shared" si="455"/>
        <v>132371</v>
      </c>
      <c r="U581" s="247">
        <f t="shared" si="455"/>
        <v>233</v>
      </c>
      <c r="V581" s="248">
        <f t="shared" si="455"/>
        <v>23741</v>
      </c>
      <c r="W581" s="248">
        <f t="shared" si="455"/>
        <v>585270</v>
      </c>
      <c r="X581" s="249">
        <f t="shared" si="455"/>
        <v>558110</v>
      </c>
      <c r="Y581" s="250" t="s">
        <v>8</v>
      </c>
      <c r="Z581" s="251">
        <f t="shared" si="456"/>
        <v>5.5756286592814117</v>
      </c>
      <c r="AA581" s="252">
        <f t="shared" si="457"/>
        <v>24.652289288572511</v>
      </c>
      <c r="AB581" s="195">
        <f t="shared" si="458"/>
        <v>28411.165048543688</v>
      </c>
      <c r="AC581" s="350">
        <f t="shared" si="459"/>
        <v>9.040746382330541</v>
      </c>
      <c r="AW581" s="226">
        <v>103</v>
      </c>
      <c r="AX581" s="227">
        <v>13130</v>
      </c>
      <c r="AY581" s="232">
        <v>24</v>
      </c>
      <c r="AZ581" s="227">
        <v>2275</v>
      </c>
      <c r="BA581" s="227">
        <v>58710</v>
      </c>
    </row>
    <row r="582" spans="1:53" x14ac:dyDescent="0.25">
      <c r="A582" s="133" t="s">
        <v>39</v>
      </c>
      <c r="B582" s="583"/>
      <c r="C582" s="222">
        <v>17.48</v>
      </c>
      <c r="D582" s="223">
        <v>2303</v>
      </c>
      <c r="E582" s="224">
        <f t="shared" si="448"/>
        <v>131.75057208237985</v>
      </c>
      <c r="F582" s="225">
        <f t="shared" si="449"/>
        <v>5</v>
      </c>
      <c r="G582" s="226">
        <v>87.4</v>
      </c>
      <c r="H582" s="227">
        <v>11515</v>
      </c>
      <c r="I582" s="232">
        <v>22</v>
      </c>
      <c r="J582" s="227">
        <v>1869</v>
      </c>
      <c r="K582" s="227">
        <v>49230</v>
      </c>
      <c r="L582" s="264">
        <v>46760</v>
      </c>
      <c r="M582" s="250" t="s">
        <v>8</v>
      </c>
      <c r="N582" s="251">
        <f t="shared" si="450"/>
        <v>6.1610486891385765</v>
      </c>
      <c r="O582" s="252">
        <f t="shared" si="451"/>
        <v>26.340288924558589</v>
      </c>
      <c r="P582" s="245">
        <f t="shared" si="452"/>
        <v>2816.3615560640733</v>
      </c>
      <c r="Q582" s="246">
        <f t="shared" si="453"/>
        <v>0.81155015197568392</v>
      </c>
      <c r="R582" s="225">
        <f t="shared" si="454"/>
        <v>50.011441647597252</v>
      </c>
      <c r="S582" s="247">
        <f t="shared" si="455"/>
        <v>874.19999999999993</v>
      </c>
      <c r="T582" s="248">
        <f t="shared" si="455"/>
        <v>115150</v>
      </c>
      <c r="U582" s="247">
        <f t="shared" si="455"/>
        <v>231</v>
      </c>
      <c r="V582" s="248">
        <f t="shared" si="455"/>
        <v>19053</v>
      </c>
      <c r="W582" s="248">
        <f t="shared" si="455"/>
        <v>471540</v>
      </c>
      <c r="X582" s="249">
        <f t="shared" si="455"/>
        <v>449700</v>
      </c>
      <c r="Y582" s="250" t="s">
        <v>8</v>
      </c>
      <c r="Z582" s="251">
        <f t="shared" si="456"/>
        <v>6.0436676638849525</v>
      </c>
      <c r="AA582" s="252">
        <f t="shared" si="457"/>
        <v>24.748858447488583</v>
      </c>
      <c r="AB582" s="195">
        <f t="shared" si="458"/>
        <v>26975.972540045765</v>
      </c>
      <c r="AC582" s="350">
        <f t="shared" si="459"/>
        <v>8.2731220147633522</v>
      </c>
      <c r="AW582" s="226">
        <v>87.4</v>
      </c>
      <c r="AX582" s="227">
        <v>11515</v>
      </c>
      <c r="AY582" s="232">
        <v>22</v>
      </c>
      <c r="AZ582" s="227">
        <v>1869</v>
      </c>
      <c r="BA582" s="227">
        <v>49040</v>
      </c>
    </row>
    <row r="583" spans="1:53" x14ac:dyDescent="0.25">
      <c r="A583" s="133" t="s">
        <v>40</v>
      </c>
      <c r="B583" s="583"/>
      <c r="C583" s="27">
        <v>12.81</v>
      </c>
      <c r="D583" s="223">
        <v>1641</v>
      </c>
      <c r="E583" s="224">
        <f t="shared" si="448"/>
        <v>128.10304449648712</v>
      </c>
      <c r="F583" s="225">
        <f t="shared" si="449"/>
        <v>6</v>
      </c>
      <c r="G583" s="226">
        <v>76.86</v>
      </c>
      <c r="H583" s="227">
        <v>9846</v>
      </c>
      <c r="I583" s="226">
        <v>15</v>
      </c>
      <c r="J583" s="227">
        <v>1714</v>
      </c>
      <c r="K583" s="227">
        <v>40420</v>
      </c>
      <c r="L583" s="264">
        <v>38390</v>
      </c>
      <c r="M583" s="250" t="s">
        <v>8</v>
      </c>
      <c r="N583" s="251">
        <f t="shared" si="450"/>
        <v>5.7444574095682617</v>
      </c>
      <c r="O583" s="252">
        <f t="shared" si="451"/>
        <v>23.582263710618438</v>
      </c>
      <c r="P583" s="245">
        <f t="shared" si="452"/>
        <v>3155.3473848555814</v>
      </c>
      <c r="Q583" s="246">
        <f t="shared" si="453"/>
        <v>1.0444850700792201</v>
      </c>
      <c r="R583" s="225">
        <f t="shared" si="454"/>
        <v>49.531615925058546</v>
      </c>
      <c r="S583" s="247">
        <f t="shared" si="455"/>
        <v>634.5</v>
      </c>
      <c r="T583" s="248">
        <f t="shared" si="455"/>
        <v>81278</v>
      </c>
      <c r="U583" s="247">
        <f t="shared" si="455"/>
        <v>126</v>
      </c>
      <c r="V583" s="248">
        <f t="shared" si="455"/>
        <v>12731</v>
      </c>
      <c r="W583" s="248">
        <f t="shared" si="455"/>
        <v>289590</v>
      </c>
      <c r="X583" s="249">
        <f t="shared" si="455"/>
        <v>276140</v>
      </c>
      <c r="Y583" s="250" t="s">
        <v>8</v>
      </c>
      <c r="Z583" s="251">
        <f t="shared" si="456"/>
        <v>6.3842588956091433</v>
      </c>
      <c r="AA583" s="252">
        <f t="shared" si="457"/>
        <v>22.74683842588956</v>
      </c>
      <c r="AB583" s="195">
        <f t="shared" si="458"/>
        <v>22606.557377049179</v>
      </c>
      <c r="AC583" s="350">
        <f t="shared" si="459"/>
        <v>7.7580743449116394</v>
      </c>
      <c r="AW583" s="226">
        <v>76.86</v>
      </c>
      <c r="AX583" s="227">
        <v>9846</v>
      </c>
      <c r="AY583" s="226">
        <v>15</v>
      </c>
      <c r="AZ583" s="227">
        <v>1714</v>
      </c>
      <c r="BA583" s="227">
        <v>40260</v>
      </c>
    </row>
    <row r="584" spans="1:53" x14ac:dyDescent="0.25">
      <c r="A584" s="354" t="s">
        <v>41</v>
      </c>
      <c r="B584" s="584"/>
      <c r="C584" s="54">
        <v>2.2200000000000002</v>
      </c>
      <c r="D584" s="306">
        <v>277</v>
      </c>
      <c r="E584" s="307">
        <f t="shared" si="448"/>
        <v>124.77477477477477</v>
      </c>
      <c r="F584" s="242">
        <f t="shared" si="449"/>
        <v>6</v>
      </c>
      <c r="G584" s="226">
        <v>13.32</v>
      </c>
      <c r="H584" s="227">
        <v>1662</v>
      </c>
      <c r="I584" s="226">
        <v>6</v>
      </c>
      <c r="J584" s="227">
        <v>379</v>
      </c>
      <c r="K584" s="227">
        <v>9460</v>
      </c>
      <c r="L584" s="264">
        <v>8990</v>
      </c>
      <c r="M584" s="308" t="s">
        <v>8</v>
      </c>
      <c r="N584" s="309">
        <f t="shared" si="450"/>
        <v>4.3852242744063323</v>
      </c>
      <c r="O584" s="310">
        <f t="shared" si="451"/>
        <v>24.96042216358839</v>
      </c>
      <c r="P584" s="311">
        <f t="shared" si="452"/>
        <v>4261.2612612612611</v>
      </c>
      <c r="Q584" s="355">
        <f t="shared" si="453"/>
        <v>1.3682310469314078</v>
      </c>
      <c r="R584" s="225">
        <f t="shared" si="454"/>
        <v>49.999999999999993</v>
      </c>
      <c r="S584" s="247">
        <f t="shared" ref="S584:X599" si="460">G584+S533</f>
        <v>111</v>
      </c>
      <c r="T584" s="248">
        <f t="shared" si="460"/>
        <v>13850</v>
      </c>
      <c r="U584" s="247">
        <f t="shared" si="460"/>
        <v>51</v>
      </c>
      <c r="V584" s="248">
        <f t="shared" si="460"/>
        <v>2790</v>
      </c>
      <c r="W584" s="248">
        <f t="shared" si="460"/>
        <v>67620</v>
      </c>
      <c r="X584" s="249">
        <f t="shared" si="460"/>
        <v>64480</v>
      </c>
      <c r="Y584" s="308" t="s">
        <v>8</v>
      </c>
      <c r="Z584" s="251">
        <f t="shared" si="456"/>
        <v>4.9641577060931903</v>
      </c>
      <c r="AA584" s="252">
        <f t="shared" si="457"/>
        <v>24.236559139784948</v>
      </c>
      <c r="AB584" s="195">
        <f t="shared" si="458"/>
        <v>30459.459459459456</v>
      </c>
      <c r="AC584" s="350">
        <f t="shared" si="459"/>
        <v>10.072202166064981</v>
      </c>
      <c r="AW584" s="226">
        <v>13.32</v>
      </c>
      <c r="AX584" s="227">
        <v>1662</v>
      </c>
      <c r="AY584" s="226">
        <v>6</v>
      </c>
      <c r="AZ584" s="227">
        <v>379</v>
      </c>
      <c r="BA584" s="227">
        <v>9420</v>
      </c>
    </row>
    <row r="585" spans="1:53" x14ac:dyDescent="0.25">
      <c r="A585" s="356" t="s">
        <v>24</v>
      </c>
      <c r="B585" s="357"/>
      <c r="C585" s="45">
        <f t="shared" ref="C585" si="461">SUM(C568:C584)</f>
        <v>283.38000000000005</v>
      </c>
      <c r="D585" s="46">
        <f t="shared" ref="D585" si="462">SUM(D568:D584)</f>
        <v>35616</v>
      </c>
      <c r="E585" s="314">
        <f t="shared" si="448"/>
        <v>125.68282871056529</v>
      </c>
      <c r="F585" s="315"/>
      <c r="G585" s="312">
        <f t="shared" ref="G585:L585" si="463">SUM(G568:G584)</f>
        <v>1622.9099999999999</v>
      </c>
      <c r="H585" s="313">
        <f t="shared" si="463"/>
        <v>203759</v>
      </c>
      <c r="I585" s="312">
        <f t="shared" si="463"/>
        <v>410</v>
      </c>
      <c r="J585" s="313">
        <f t="shared" si="463"/>
        <v>35481</v>
      </c>
      <c r="K585" s="313">
        <f t="shared" si="463"/>
        <v>916630</v>
      </c>
      <c r="L585" s="313">
        <f t="shared" si="463"/>
        <v>870450</v>
      </c>
      <c r="M585" s="316" t="s">
        <v>8</v>
      </c>
      <c r="N585" s="317">
        <f t="shared" si="450"/>
        <v>5.7427637327020093</v>
      </c>
      <c r="O585" s="318">
        <f t="shared" si="451"/>
        <v>25.83439023702827</v>
      </c>
      <c r="P585" s="319">
        <f t="shared" si="452"/>
        <v>3234.6319429740979</v>
      </c>
      <c r="Q585" s="332">
        <f>J585/D585</f>
        <v>0.99620956873315369</v>
      </c>
      <c r="R585" s="315"/>
      <c r="S585" s="312">
        <f t="shared" ref="S585:W585" si="464">SUM(S568:S584)</f>
        <v>14233.41</v>
      </c>
      <c r="T585" s="313">
        <f t="shared" si="464"/>
        <v>1786797</v>
      </c>
      <c r="U585" s="312">
        <f t="shared" si="464"/>
        <v>3583</v>
      </c>
      <c r="V585" s="313">
        <f t="shared" si="464"/>
        <v>298675</v>
      </c>
      <c r="W585" s="313">
        <f t="shared" si="464"/>
        <v>7276280</v>
      </c>
      <c r="X585" s="249">
        <f t="shared" si="460"/>
        <v>6936880</v>
      </c>
      <c r="Y585" s="358" t="s">
        <v>8</v>
      </c>
      <c r="Z585" s="317">
        <f t="shared" si="456"/>
        <v>5.9824123210847908</v>
      </c>
      <c r="AA585" s="318">
        <f t="shared" si="457"/>
        <v>24.36186490332301</v>
      </c>
      <c r="AB585" s="333">
        <f t="shared" si="458"/>
        <v>25676.759122026957</v>
      </c>
      <c r="AC585" s="359">
        <f>V585/D585</f>
        <v>8.3859782120395323</v>
      </c>
      <c r="AW585" s="312">
        <f t="shared" ref="AW585:BA585" si="465">SUM(AW568:AW584)</f>
        <v>1523.9699999999998</v>
      </c>
      <c r="AX585" s="313">
        <f t="shared" si="465"/>
        <v>190733</v>
      </c>
      <c r="AY585" s="312">
        <f t="shared" si="465"/>
        <v>385</v>
      </c>
      <c r="AZ585" s="313">
        <f t="shared" si="465"/>
        <v>33142</v>
      </c>
      <c r="BA585" s="313">
        <f t="shared" si="465"/>
        <v>849720</v>
      </c>
    </row>
    <row r="586" spans="1:53" x14ac:dyDescent="0.25">
      <c r="A586" s="133" t="s">
        <v>42</v>
      </c>
      <c r="B586" s="585">
        <v>1998</v>
      </c>
      <c r="C586" s="27">
        <v>19.739999999999998</v>
      </c>
      <c r="D586" s="223">
        <v>2490</v>
      </c>
      <c r="E586" s="224">
        <f t="shared" si="448"/>
        <v>126.13981762917935</v>
      </c>
      <c r="F586" s="225">
        <f t="shared" ref="F586:F596" si="466">G586/C586</f>
        <v>6</v>
      </c>
      <c r="G586" s="226">
        <v>118.44</v>
      </c>
      <c r="H586" s="227">
        <v>14940</v>
      </c>
      <c r="I586" s="226">
        <v>27</v>
      </c>
      <c r="J586" s="227">
        <v>2640</v>
      </c>
      <c r="K586" s="227">
        <v>68680</v>
      </c>
      <c r="L586" s="264">
        <v>65240</v>
      </c>
      <c r="M586" s="250" t="s">
        <v>8</v>
      </c>
      <c r="N586" s="251">
        <f t="shared" si="450"/>
        <v>5.6590909090909092</v>
      </c>
      <c r="O586" s="252">
        <f t="shared" si="451"/>
        <v>26.015151515151516</v>
      </c>
      <c r="P586" s="245">
        <f t="shared" si="452"/>
        <v>3479.2299898682882</v>
      </c>
      <c r="Q586" s="246">
        <f t="shared" ref="Q586:Q596" si="467">J586/D586</f>
        <v>1.0602409638554218</v>
      </c>
      <c r="R586" s="225">
        <f t="shared" ref="R586:R596" si="468">S586/C586</f>
        <v>50.000000000000014</v>
      </c>
      <c r="S586" s="247">
        <f t="shared" ref="S586:W596" si="469">G586+S535</f>
        <v>987.00000000000023</v>
      </c>
      <c r="T586" s="248">
        <f t="shared" si="469"/>
        <v>124500</v>
      </c>
      <c r="U586" s="247">
        <f t="shared" si="469"/>
        <v>234</v>
      </c>
      <c r="V586" s="248">
        <f t="shared" si="469"/>
        <v>21513</v>
      </c>
      <c r="W586" s="248">
        <f t="shared" si="469"/>
        <v>528040</v>
      </c>
      <c r="X586" s="249">
        <f t="shared" si="460"/>
        <v>503350</v>
      </c>
      <c r="Y586" s="308" t="s">
        <v>8</v>
      </c>
      <c r="Z586" s="251">
        <f t="shared" si="456"/>
        <v>5.7871984381536743</v>
      </c>
      <c r="AA586" s="252">
        <f t="shared" si="457"/>
        <v>24.545158741226235</v>
      </c>
      <c r="AB586" s="195">
        <f t="shared" si="458"/>
        <v>26749.746707193517</v>
      </c>
      <c r="AC586" s="350">
        <f t="shared" ref="AC586:AC596" si="470">V586/D586</f>
        <v>8.6397590361445786</v>
      </c>
      <c r="AW586" s="226">
        <v>118.44</v>
      </c>
      <c r="AX586" s="227">
        <v>14940</v>
      </c>
      <c r="AY586" s="226">
        <v>27</v>
      </c>
      <c r="AZ586" s="227">
        <v>2640</v>
      </c>
      <c r="BA586" s="227">
        <v>68410</v>
      </c>
    </row>
    <row r="587" spans="1:53" x14ac:dyDescent="0.25">
      <c r="A587" s="352" t="s">
        <v>43</v>
      </c>
      <c r="B587" s="586"/>
      <c r="C587" s="78">
        <v>22.16</v>
      </c>
      <c r="D587" s="229">
        <v>2704</v>
      </c>
      <c r="E587" s="230">
        <f t="shared" si="448"/>
        <v>122.02166064981949</v>
      </c>
      <c r="F587" s="231">
        <f t="shared" si="466"/>
        <v>6</v>
      </c>
      <c r="G587" s="232">
        <v>132.96</v>
      </c>
      <c r="H587" s="233">
        <v>16224</v>
      </c>
      <c r="I587" s="232">
        <v>30</v>
      </c>
      <c r="J587" s="233">
        <v>2689</v>
      </c>
      <c r="K587" s="233">
        <v>66160</v>
      </c>
      <c r="L587" s="264">
        <v>62920</v>
      </c>
      <c r="M587" s="320" t="s">
        <v>8</v>
      </c>
      <c r="N587" s="321">
        <f t="shared" si="450"/>
        <v>6.0334696913350685</v>
      </c>
      <c r="O587" s="322">
        <f t="shared" si="451"/>
        <v>24.603941985868353</v>
      </c>
      <c r="P587" s="287">
        <f t="shared" si="452"/>
        <v>2985.5595667870034</v>
      </c>
      <c r="Q587" s="246">
        <f t="shared" si="467"/>
        <v>0.99445266272189348</v>
      </c>
      <c r="R587" s="231">
        <f t="shared" si="468"/>
        <v>49.999999999999993</v>
      </c>
      <c r="S587" s="335">
        <f t="shared" si="469"/>
        <v>1107.9999999999998</v>
      </c>
      <c r="T587" s="249">
        <f t="shared" si="469"/>
        <v>135200</v>
      </c>
      <c r="U587" s="335">
        <f t="shared" si="469"/>
        <v>268</v>
      </c>
      <c r="V587" s="249">
        <f t="shared" si="469"/>
        <v>23709</v>
      </c>
      <c r="W587" s="249">
        <f t="shared" si="469"/>
        <v>548850</v>
      </c>
      <c r="X587" s="249">
        <f t="shared" si="460"/>
        <v>523580</v>
      </c>
      <c r="Y587" s="320" t="s">
        <v>8</v>
      </c>
      <c r="Z587" s="251">
        <f t="shared" si="456"/>
        <v>5.7024758530515838</v>
      </c>
      <c r="AA587" s="252">
        <f t="shared" si="457"/>
        <v>23.149436922687588</v>
      </c>
      <c r="AB587" s="195">
        <f t="shared" si="458"/>
        <v>24767.599277978341</v>
      </c>
      <c r="AC587" s="350">
        <f t="shared" si="470"/>
        <v>8.7681213017751478</v>
      </c>
      <c r="AW587" s="232"/>
      <c r="AX587" s="233"/>
      <c r="AY587" s="232"/>
      <c r="AZ587" s="233"/>
      <c r="BA587" s="233"/>
    </row>
    <row r="588" spans="1:53" x14ac:dyDescent="0.25">
      <c r="A588" s="133" t="s">
        <v>44</v>
      </c>
      <c r="B588" s="586"/>
      <c r="C588" s="27">
        <v>13.09</v>
      </c>
      <c r="D588" s="223">
        <v>1517</v>
      </c>
      <c r="E588" s="224">
        <f t="shared" si="448"/>
        <v>115.88999236058059</v>
      </c>
      <c r="F588" s="225">
        <f t="shared" si="466"/>
        <v>6.0000000000000009</v>
      </c>
      <c r="G588" s="226">
        <v>78.540000000000006</v>
      </c>
      <c r="H588" s="227">
        <v>9102</v>
      </c>
      <c r="I588" s="226">
        <v>20</v>
      </c>
      <c r="J588" s="227">
        <v>1725</v>
      </c>
      <c r="K588" s="227">
        <v>42490</v>
      </c>
      <c r="L588" s="264">
        <v>40360</v>
      </c>
      <c r="M588" s="250" t="s">
        <v>8</v>
      </c>
      <c r="N588" s="251">
        <f t="shared" si="450"/>
        <v>5.2765217391304349</v>
      </c>
      <c r="O588" s="252">
        <f t="shared" si="451"/>
        <v>24.631884057971014</v>
      </c>
      <c r="P588" s="245">
        <f t="shared" si="452"/>
        <v>3245.9893048128342</v>
      </c>
      <c r="Q588" s="246">
        <f t="shared" si="467"/>
        <v>1.1371127224785762</v>
      </c>
      <c r="R588" s="225">
        <f t="shared" si="468"/>
        <v>50</v>
      </c>
      <c r="S588" s="247">
        <f t="shared" si="469"/>
        <v>654.5</v>
      </c>
      <c r="T588" s="248">
        <f t="shared" si="469"/>
        <v>75850</v>
      </c>
      <c r="U588" s="247">
        <f t="shared" si="469"/>
        <v>168</v>
      </c>
      <c r="V588" s="248">
        <f t="shared" si="469"/>
        <v>14503</v>
      </c>
      <c r="W588" s="248">
        <f t="shared" si="469"/>
        <v>334660</v>
      </c>
      <c r="X588" s="249">
        <f t="shared" si="460"/>
        <v>319070</v>
      </c>
      <c r="Y588" s="250" t="s">
        <v>8</v>
      </c>
      <c r="Z588" s="251">
        <f t="shared" si="456"/>
        <v>5.2299524236364894</v>
      </c>
      <c r="AA588" s="252">
        <f t="shared" si="457"/>
        <v>23.075225815348549</v>
      </c>
      <c r="AB588" s="195">
        <f t="shared" si="458"/>
        <v>25566.080977845682</v>
      </c>
      <c r="AC588" s="350">
        <f t="shared" si="470"/>
        <v>9.5603164139749506</v>
      </c>
      <c r="AW588" s="226">
        <v>78.540000000000006</v>
      </c>
      <c r="AX588" s="227">
        <v>9102</v>
      </c>
      <c r="AY588" s="226">
        <v>20</v>
      </c>
      <c r="AZ588" s="227">
        <v>1725</v>
      </c>
      <c r="BA588" s="227">
        <v>42330</v>
      </c>
    </row>
    <row r="589" spans="1:53" x14ac:dyDescent="0.25">
      <c r="A589" s="133" t="s">
        <v>45</v>
      </c>
      <c r="B589" s="586"/>
      <c r="C589" s="27">
        <v>16.28</v>
      </c>
      <c r="D589" s="223">
        <v>1976</v>
      </c>
      <c r="E589" s="224">
        <f t="shared" si="448"/>
        <v>121.37592137592137</v>
      </c>
      <c r="F589" s="225">
        <f t="shared" si="466"/>
        <v>6</v>
      </c>
      <c r="G589" s="226">
        <v>97.68</v>
      </c>
      <c r="H589" s="227">
        <v>11856</v>
      </c>
      <c r="I589" s="226">
        <v>25</v>
      </c>
      <c r="J589" s="227">
        <v>1941</v>
      </c>
      <c r="K589" s="227">
        <v>48730</v>
      </c>
      <c r="L589" s="264">
        <v>46290</v>
      </c>
      <c r="M589" s="250" t="s">
        <v>8</v>
      </c>
      <c r="N589" s="251">
        <f t="shared" si="450"/>
        <v>6.108191653786708</v>
      </c>
      <c r="O589" s="252">
        <f t="shared" si="451"/>
        <v>25.10561566202988</v>
      </c>
      <c r="P589" s="245">
        <f t="shared" si="452"/>
        <v>2993.2432432432429</v>
      </c>
      <c r="Q589" s="246">
        <f t="shared" si="467"/>
        <v>0.98228744939271251</v>
      </c>
      <c r="R589" s="225">
        <f t="shared" si="468"/>
        <v>50</v>
      </c>
      <c r="S589" s="247">
        <f t="shared" si="469"/>
        <v>814</v>
      </c>
      <c r="T589" s="248">
        <f t="shared" si="469"/>
        <v>98800</v>
      </c>
      <c r="U589" s="247">
        <f t="shared" si="469"/>
        <v>214</v>
      </c>
      <c r="V589" s="248">
        <f t="shared" si="469"/>
        <v>16041</v>
      </c>
      <c r="W589" s="248">
        <f t="shared" si="469"/>
        <v>387770</v>
      </c>
      <c r="X589" s="249">
        <f t="shared" si="460"/>
        <v>369750</v>
      </c>
      <c r="Y589" s="250" t="s">
        <v>8</v>
      </c>
      <c r="Z589" s="251">
        <f t="shared" si="456"/>
        <v>6.1592170064210459</v>
      </c>
      <c r="AA589" s="252">
        <f t="shared" si="457"/>
        <v>24.173679945140577</v>
      </c>
      <c r="AB589" s="195">
        <f t="shared" si="458"/>
        <v>23818.796068796066</v>
      </c>
      <c r="AC589" s="350">
        <f t="shared" si="470"/>
        <v>8.1179149797570851</v>
      </c>
      <c r="AW589" s="226">
        <v>97.68</v>
      </c>
      <c r="AX589" s="227">
        <v>11856</v>
      </c>
      <c r="AY589" s="226">
        <v>25</v>
      </c>
      <c r="AZ589" s="227">
        <v>1941</v>
      </c>
      <c r="BA589" s="227">
        <v>48540</v>
      </c>
    </row>
    <row r="590" spans="1:53" x14ac:dyDescent="0.25">
      <c r="A590" s="133" t="s">
        <v>46</v>
      </c>
      <c r="B590" s="586"/>
      <c r="C590" s="27">
        <v>18.239999999999998</v>
      </c>
      <c r="D590" s="223">
        <v>2461</v>
      </c>
      <c r="E590" s="224">
        <f t="shared" si="448"/>
        <v>134.9232456140351</v>
      </c>
      <c r="F590" s="225">
        <f t="shared" si="466"/>
        <v>6</v>
      </c>
      <c r="G590" s="226">
        <v>109.44</v>
      </c>
      <c r="H590" s="227">
        <v>14766</v>
      </c>
      <c r="I590" s="232">
        <v>28</v>
      </c>
      <c r="J590" s="227">
        <v>2195</v>
      </c>
      <c r="K590" s="227">
        <v>58130</v>
      </c>
      <c r="L590" s="264">
        <v>55290</v>
      </c>
      <c r="M590" s="250" t="s">
        <v>8</v>
      </c>
      <c r="N590" s="251">
        <f t="shared" si="450"/>
        <v>6.7271070615034168</v>
      </c>
      <c r="O590" s="252">
        <f t="shared" si="451"/>
        <v>26.482915717539864</v>
      </c>
      <c r="P590" s="245">
        <f t="shared" si="452"/>
        <v>3186.9517543859652</v>
      </c>
      <c r="Q590" s="246">
        <f t="shared" si="467"/>
        <v>0.89191385615603413</v>
      </c>
      <c r="R590" s="225">
        <f t="shared" si="468"/>
        <v>50.191885964912288</v>
      </c>
      <c r="S590" s="247">
        <f t="shared" si="469"/>
        <v>915.5</v>
      </c>
      <c r="T590" s="248">
        <f t="shared" si="469"/>
        <v>123522</v>
      </c>
      <c r="U590" s="247">
        <f t="shared" si="469"/>
        <v>249</v>
      </c>
      <c r="V590" s="248">
        <f t="shared" si="469"/>
        <v>18818</v>
      </c>
      <c r="W590" s="248">
        <f t="shared" si="469"/>
        <v>472280</v>
      </c>
      <c r="X590" s="249">
        <f t="shared" si="460"/>
        <v>450520</v>
      </c>
      <c r="Y590" s="250" t="s">
        <v>8</v>
      </c>
      <c r="Z590" s="251">
        <f t="shared" si="456"/>
        <v>6.5640344351153148</v>
      </c>
      <c r="AA590" s="252">
        <f t="shared" si="457"/>
        <v>25.097247316399191</v>
      </c>
      <c r="AB590" s="195">
        <f t="shared" si="458"/>
        <v>25892.543859649126</v>
      </c>
      <c r="AC590" s="350">
        <f t="shared" si="470"/>
        <v>7.6464851686306377</v>
      </c>
      <c r="AW590" s="226"/>
      <c r="AX590" s="227"/>
      <c r="AY590" s="232"/>
      <c r="AZ590" s="227"/>
      <c r="BA590" s="227"/>
    </row>
    <row r="591" spans="1:53" x14ac:dyDescent="0.25">
      <c r="A591" s="133" t="s">
        <v>47</v>
      </c>
      <c r="B591" s="586"/>
      <c r="C591" s="222">
        <v>16.23</v>
      </c>
      <c r="D591" s="223">
        <v>2246</v>
      </c>
      <c r="E591" s="224">
        <f t="shared" si="448"/>
        <v>138.38570548367221</v>
      </c>
      <c r="F591" s="225">
        <f t="shared" si="466"/>
        <v>6</v>
      </c>
      <c r="G591" s="226">
        <v>97.38</v>
      </c>
      <c r="H591" s="227">
        <v>13476</v>
      </c>
      <c r="I591" s="226">
        <v>25</v>
      </c>
      <c r="J591" s="227">
        <v>2140</v>
      </c>
      <c r="K591" s="227">
        <v>53800</v>
      </c>
      <c r="L591" s="264">
        <v>51170</v>
      </c>
      <c r="M591" s="250" t="s">
        <v>8</v>
      </c>
      <c r="N591" s="251">
        <f t="shared" si="450"/>
        <v>6.2971962616822426</v>
      </c>
      <c r="O591" s="252">
        <f t="shared" si="451"/>
        <v>25.140186915887849</v>
      </c>
      <c r="P591" s="245">
        <f t="shared" si="452"/>
        <v>3314.8490449784349</v>
      </c>
      <c r="Q591" s="246">
        <f t="shared" si="467"/>
        <v>0.95280498664292079</v>
      </c>
      <c r="R591" s="225">
        <f t="shared" si="468"/>
        <v>50</v>
      </c>
      <c r="S591" s="247">
        <f t="shared" si="469"/>
        <v>811.5</v>
      </c>
      <c r="T591" s="248">
        <f t="shared" si="469"/>
        <v>112300</v>
      </c>
      <c r="U591" s="247">
        <f t="shared" si="469"/>
        <v>222</v>
      </c>
      <c r="V591" s="248">
        <f t="shared" si="469"/>
        <v>17491</v>
      </c>
      <c r="W591" s="248">
        <f t="shared" si="469"/>
        <v>414600</v>
      </c>
      <c r="X591" s="249">
        <f t="shared" si="460"/>
        <v>395460</v>
      </c>
      <c r="Y591" s="250" t="s">
        <v>8</v>
      </c>
      <c r="Z591" s="251">
        <f t="shared" si="456"/>
        <v>6.4204448001829508</v>
      </c>
      <c r="AA591" s="252">
        <f t="shared" si="457"/>
        <v>23.703619004059231</v>
      </c>
      <c r="AB591" s="195">
        <f t="shared" si="458"/>
        <v>25545.2865064695</v>
      </c>
      <c r="AC591" s="350">
        <f t="shared" si="470"/>
        <v>7.7876224398931431</v>
      </c>
      <c r="AW591" s="226"/>
      <c r="AX591" s="227"/>
      <c r="AY591" s="226"/>
      <c r="AZ591" s="227"/>
      <c r="BA591" s="227"/>
    </row>
    <row r="592" spans="1:53" x14ac:dyDescent="0.25">
      <c r="A592" s="133" t="s">
        <v>48</v>
      </c>
      <c r="B592" s="586"/>
      <c r="C592" s="27">
        <v>3.23</v>
      </c>
      <c r="D592" s="223">
        <v>402</v>
      </c>
      <c r="E592" s="224">
        <f t="shared" si="448"/>
        <v>124.45820433436532</v>
      </c>
      <c r="F592" s="225">
        <f t="shared" si="466"/>
        <v>6</v>
      </c>
      <c r="G592" s="226">
        <v>19.38</v>
      </c>
      <c r="H592" s="227">
        <v>2412</v>
      </c>
      <c r="I592" s="226">
        <v>6</v>
      </c>
      <c r="J592" s="227">
        <v>393</v>
      </c>
      <c r="K592" s="227">
        <v>10180</v>
      </c>
      <c r="L592" s="264">
        <v>9680</v>
      </c>
      <c r="M592" s="250" t="s">
        <v>8</v>
      </c>
      <c r="N592" s="251">
        <f t="shared" si="450"/>
        <v>6.1374045801526718</v>
      </c>
      <c r="O592" s="252">
        <f t="shared" si="451"/>
        <v>25.903307888040711</v>
      </c>
      <c r="P592" s="245">
        <f t="shared" si="452"/>
        <v>3151.7027863777089</v>
      </c>
      <c r="Q592" s="246">
        <f t="shared" si="467"/>
        <v>0.97761194029850751</v>
      </c>
      <c r="R592" s="225">
        <f t="shared" si="468"/>
        <v>50</v>
      </c>
      <c r="S592" s="247">
        <f t="shared" si="469"/>
        <v>161.5</v>
      </c>
      <c r="T592" s="248">
        <f t="shared" si="469"/>
        <v>20100</v>
      </c>
      <c r="U592" s="247">
        <f t="shared" si="469"/>
        <v>55</v>
      </c>
      <c r="V592" s="248">
        <f t="shared" si="469"/>
        <v>3315</v>
      </c>
      <c r="W592" s="248">
        <f t="shared" si="469"/>
        <v>80170</v>
      </c>
      <c r="X592" s="249">
        <f t="shared" si="460"/>
        <v>76490</v>
      </c>
      <c r="Y592" s="250" t="s">
        <v>8</v>
      </c>
      <c r="Z592" s="251">
        <f t="shared" si="456"/>
        <v>6.0633484162895925</v>
      </c>
      <c r="AA592" s="252">
        <f t="shared" si="457"/>
        <v>24.184012066365007</v>
      </c>
      <c r="AB592" s="195">
        <f t="shared" si="458"/>
        <v>24820.433436532508</v>
      </c>
      <c r="AC592" s="350">
        <f t="shared" si="470"/>
        <v>8.2462686567164187</v>
      </c>
      <c r="AW592" s="226"/>
      <c r="AX592" s="227"/>
      <c r="AY592" s="226"/>
      <c r="AZ592" s="227"/>
      <c r="BA592" s="227"/>
    </row>
    <row r="593" spans="1:53" x14ac:dyDescent="0.25">
      <c r="A593" s="133" t="s">
        <v>49</v>
      </c>
      <c r="B593" s="586"/>
      <c r="C593" s="27">
        <v>8.82</v>
      </c>
      <c r="D593" s="223">
        <v>1152</v>
      </c>
      <c r="E593" s="224">
        <f t="shared" si="448"/>
        <v>130.61224489795919</v>
      </c>
      <c r="F593" s="225">
        <f t="shared" si="466"/>
        <v>6</v>
      </c>
      <c r="G593" s="226">
        <v>52.92</v>
      </c>
      <c r="H593" s="227">
        <v>6912</v>
      </c>
      <c r="I593" s="226">
        <v>12</v>
      </c>
      <c r="J593" s="227">
        <v>997</v>
      </c>
      <c r="K593" s="227">
        <v>26370</v>
      </c>
      <c r="L593" s="264">
        <v>25080</v>
      </c>
      <c r="M593" s="250" t="s">
        <v>8</v>
      </c>
      <c r="N593" s="251">
        <f t="shared" si="450"/>
        <v>6.9327983951855563</v>
      </c>
      <c r="O593" s="252">
        <f t="shared" si="451"/>
        <v>26.449348044132396</v>
      </c>
      <c r="P593" s="245">
        <f t="shared" si="452"/>
        <v>2989.795918367347</v>
      </c>
      <c r="Q593" s="246">
        <f t="shared" si="467"/>
        <v>0.86545138888888884</v>
      </c>
      <c r="R593" s="225">
        <f t="shared" si="468"/>
        <v>50.249433106575964</v>
      </c>
      <c r="S593" s="247">
        <f t="shared" si="469"/>
        <v>443.2</v>
      </c>
      <c r="T593" s="248">
        <f t="shared" si="469"/>
        <v>57887</v>
      </c>
      <c r="U593" s="247">
        <f t="shared" si="469"/>
        <v>105</v>
      </c>
      <c r="V593" s="248">
        <f t="shared" si="469"/>
        <v>8696</v>
      </c>
      <c r="W593" s="248">
        <f t="shared" si="469"/>
        <v>215430</v>
      </c>
      <c r="X593" s="249">
        <f t="shared" si="460"/>
        <v>205500</v>
      </c>
      <c r="Y593" s="250" t="s">
        <v>8</v>
      </c>
      <c r="Z593" s="251">
        <f t="shared" si="456"/>
        <v>6.6567387304507823</v>
      </c>
      <c r="AA593" s="252">
        <f t="shared" si="457"/>
        <v>24.773459061637535</v>
      </c>
      <c r="AB593" s="195">
        <f t="shared" si="458"/>
        <v>24425.170068027212</v>
      </c>
      <c r="AC593" s="350">
        <f t="shared" si="470"/>
        <v>7.5486111111111107</v>
      </c>
      <c r="AW593" s="226"/>
      <c r="AX593" s="227"/>
      <c r="AY593" s="226"/>
      <c r="AZ593" s="227"/>
      <c r="BA593" s="227"/>
    </row>
    <row r="594" spans="1:53" x14ac:dyDescent="0.25">
      <c r="A594" s="133" t="s">
        <v>50</v>
      </c>
      <c r="B594" s="586"/>
      <c r="C594" s="27">
        <v>11.54</v>
      </c>
      <c r="D594" s="223">
        <v>1448</v>
      </c>
      <c r="E594" s="224">
        <f t="shared" si="448"/>
        <v>125.47660311958407</v>
      </c>
      <c r="F594" s="225">
        <f t="shared" si="466"/>
        <v>5.0000000000000009</v>
      </c>
      <c r="G594" s="226">
        <v>57.7</v>
      </c>
      <c r="H594" s="227">
        <v>7240</v>
      </c>
      <c r="I594" s="226">
        <v>15</v>
      </c>
      <c r="J594" s="227">
        <v>1250</v>
      </c>
      <c r="K594" s="227">
        <v>33360</v>
      </c>
      <c r="L594" s="264">
        <v>31730</v>
      </c>
      <c r="M594" s="250" t="s">
        <v>8</v>
      </c>
      <c r="N594" s="251">
        <f t="shared" si="450"/>
        <v>5.7919999999999998</v>
      </c>
      <c r="O594" s="252">
        <f t="shared" si="451"/>
        <v>26.687999999999999</v>
      </c>
      <c r="P594" s="245">
        <f t="shared" si="452"/>
        <v>2890.8145580589257</v>
      </c>
      <c r="Q594" s="246">
        <f t="shared" si="467"/>
        <v>0.86325966850828728</v>
      </c>
      <c r="R594" s="225">
        <f t="shared" si="468"/>
        <v>49.259965337954938</v>
      </c>
      <c r="S594" s="247">
        <f t="shared" si="469"/>
        <v>568.45999999999992</v>
      </c>
      <c r="T594" s="248">
        <f t="shared" si="469"/>
        <v>71329</v>
      </c>
      <c r="U594" s="247">
        <f t="shared" si="469"/>
        <v>139</v>
      </c>
      <c r="V594" s="248">
        <f t="shared" si="469"/>
        <v>12224</v>
      </c>
      <c r="W594" s="248">
        <f t="shared" si="469"/>
        <v>305300</v>
      </c>
      <c r="X594" s="249">
        <f t="shared" si="460"/>
        <v>291220</v>
      </c>
      <c r="Y594" s="250" t="s">
        <v>8</v>
      </c>
      <c r="Z594" s="251">
        <f t="shared" si="456"/>
        <v>5.8351603403141361</v>
      </c>
      <c r="AA594" s="252">
        <f t="shared" si="457"/>
        <v>24.975458115183248</v>
      </c>
      <c r="AB594" s="195">
        <f t="shared" si="458"/>
        <v>26455.805892547662</v>
      </c>
      <c r="AC594" s="350">
        <f t="shared" si="470"/>
        <v>8.4419889502762437</v>
      </c>
      <c r="AW594" s="226"/>
      <c r="AX594" s="227"/>
      <c r="AY594" s="226"/>
      <c r="AZ594" s="227"/>
      <c r="BA594" s="227"/>
    </row>
    <row r="595" spans="1:53" x14ac:dyDescent="0.25">
      <c r="A595" s="133" t="s">
        <v>51</v>
      </c>
      <c r="B595" s="586"/>
      <c r="C595" s="27">
        <v>19.36</v>
      </c>
      <c r="D595" s="223">
        <v>2441</v>
      </c>
      <c r="E595" s="224">
        <f t="shared" si="448"/>
        <v>126.08471074380165</v>
      </c>
      <c r="F595" s="225">
        <f t="shared" si="466"/>
        <v>5.1291322314049586</v>
      </c>
      <c r="G595" s="226">
        <v>99.3</v>
      </c>
      <c r="H595" s="227">
        <v>12520</v>
      </c>
      <c r="I595" s="226">
        <v>24</v>
      </c>
      <c r="J595" s="227">
        <v>2009</v>
      </c>
      <c r="K595" s="227">
        <v>50950</v>
      </c>
      <c r="L595" s="264">
        <v>48400</v>
      </c>
      <c r="M595" s="250" t="s">
        <v>8</v>
      </c>
      <c r="N595" s="251">
        <f t="shared" si="450"/>
        <v>6.231956197112992</v>
      </c>
      <c r="O595" s="252">
        <f t="shared" si="451"/>
        <v>25.360876057740168</v>
      </c>
      <c r="P595" s="218">
        <f t="shared" si="452"/>
        <v>2631.7148760330579</v>
      </c>
      <c r="Q595" s="246">
        <f t="shared" si="467"/>
        <v>0.82302335108562064</v>
      </c>
      <c r="R595" s="225">
        <f t="shared" si="468"/>
        <v>50</v>
      </c>
      <c r="S595" s="247">
        <f t="shared" si="469"/>
        <v>968</v>
      </c>
      <c r="T595" s="248">
        <f t="shared" si="469"/>
        <v>122050</v>
      </c>
      <c r="U595" s="247">
        <f t="shared" si="469"/>
        <v>244</v>
      </c>
      <c r="V595" s="248">
        <f t="shared" si="469"/>
        <v>21213</v>
      </c>
      <c r="W595" s="248">
        <f t="shared" si="469"/>
        <v>509080</v>
      </c>
      <c r="X595" s="249">
        <f t="shared" si="460"/>
        <v>485500</v>
      </c>
      <c r="Y595" s="250" t="s">
        <v>8</v>
      </c>
      <c r="Z595" s="251">
        <f t="shared" si="456"/>
        <v>5.7535473530382308</v>
      </c>
      <c r="AA595" s="252">
        <f t="shared" si="457"/>
        <v>23.998491491066797</v>
      </c>
      <c r="AB595" s="195">
        <f t="shared" si="458"/>
        <v>26295.454545454548</v>
      </c>
      <c r="AC595" s="350">
        <f t="shared" si="470"/>
        <v>8.6902908643998362</v>
      </c>
      <c r="AW595" s="226">
        <v>99.3</v>
      </c>
      <c r="AX595" s="227">
        <v>12520</v>
      </c>
      <c r="AY595" s="226">
        <v>24</v>
      </c>
      <c r="AZ595" s="227">
        <v>2009</v>
      </c>
      <c r="BA595" s="227">
        <v>50750</v>
      </c>
    </row>
    <row r="596" spans="1:53" x14ac:dyDescent="0.25">
      <c r="A596" s="265" t="s">
        <v>52</v>
      </c>
      <c r="B596" s="587"/>
      <c r="C596" s="29">
        <v>16.18</v>
      </c>
      <c r="D596" s="235">
        <v>2228</v>
      </c>
      <c r="E596" s="236">
        <f t="shared" si="448"/>
        <v>137.7008652657602</v>
      </c>
      <c r="F596" s="237">
        <f t="shared" si="466"/>
        <v>5.4746600741656364</v>
      </c>
      <c r="G596" s="226">
        <v>88.58</v>
      </c>
      <c r="H596" s="227">
        <v>12291</v>
      </c>
      <c r="I596" s="226">
        <v>21</v>
      </c>
      <c r="J596" s="227">
        <v>1934</v>
      </c>
      <c r="K596" s="227">
        <v>46390</v>
      </c>
      <c r="L596" s="264">
        <v>44060</v>
      </c>
      <c r="M596" s="256" t="s">
        <v>8</v>
      </c>
      <c r="N596" s="325">
        <f t="shared" si="450"/>
        <v>6.3552223371251291</v>
      </c>
      <c r="O596" s="326">
        <f t="shared" si="451"/>
        <v>23.986556359875905</v>
      </c>
      <c r="P596" s="253">
        <f t="shared" si="452"/>
        <v>2867.1199011124845</v>
      </c>
      <c r="Q596" s="246">
        <f t="shared" si="467"/>
        <v>0.86804308797127472</v>
      </c>
      <c r="R596" s="237">
        <f t="shared" si="468"/>
        <v>49.443757725587155</v>
      </c>
      <c r="S596" s="254">
        <f t="shared" si="469"/>
        <v>800.00000000000011</v>
      </c>
      <c r="T596" s="255">
        <f t="shared" si="469"/>
        <v>110163</v>
      </c>
      <c r="U596" s="254">
        <f t="shared" si="469"/>
        <v>204</v>
      </c>
      <c r="V596" s="255">
        <f t="shared" si="469"/>
        <v>15906</v>
      </c>
      <c r="W596" s="255">
        <f t="shared" si="469"/>
        <v>358890</v>
      </c>
      <c r="X596" s="249">
        <f t="shared" si="460"/>
        <v>342190</v>
      </c>
      <c r="Y596" s="256" t="s">
        <v>8</v>
      </c>
      <c r="Z596" s="251">
        <f t="shared" si="456"/>
        <v>6.9258770275367789</v>
      </c>
      <c r="AA596" s="252">
        <f t="shared" si="457"/>
        <v>22.563183704262542</v>
      </c>
      <c r="AB596" s="195">
        <f t="shared" si="458"/>
        <v>22181.087762669962</v>
      </c>
      <c r="AC596" s="350">
        <f t="shared" si="470"/>
        <v>7.1391382405745061</v>
      </c>
      <c r="AW596" s="226">
        <v>88.58</v>
      </c>
      <c r="AX596" s="227">
        <v>12291</v>
      </c>
      <c r="AY596" s="226">
        <v>21</v>
      </c>
      <c r="AZ596" s="227">
        <v>1934</v>
      </c>
      <c r="BA596" s="227">
        <v>46210</v>
      </c>
    </row>
    <row r="597" spans="1:53" x14ac:dyDescent="0.25">
      <c r="A597" s="356" t="s">
        <v>24</v>
      </c>
      <c r="B597" s="357"/>
      <c r="C597" s="45">
        <f>SUM(C586:C596)</f>
        <v>164.87</v>
      </c>
      <c r="D597" s="46">
        <f>SUM(D586:D596)</f>
        <v>21065</v>
      </c>
      <c r="E597" s="327">
        <f t="shared" si="448"/>
        <v>127.76733183720506</v>
      </c>
      <c r="F597" s="315"/>
      <c r="G597" s="312">
        <f>SUM(G586:G596)</f>
        <v>952.31999999999994</v>
      </c>
      <c r="H597" s="313">
        <f>SUM(H586:H596)</f>
        <v>121739</v>
      </c>
      <c r="I597" s="312">
        <f>SUM(I586:I596)</f>
        <v>233</v>
      </c>
      <c r="J597" s="313">
        <f>SUM(J586:J596)</f>
        <v>19913</v>
      </c>
      <c r="K597" s="313">
        <f>SUM(K586:K596)</f>
        <v>505240</v>
      </c>
      <c r="L597" s="313">
        <f t="shared" ref="L597" si="471">SUM(L586:L596)</f>
        <v>480220</v>
      </c>
      <c r="M597" s="316" t="s">
        <v>8</v>
      </c>
      <c r="N597" s="317">
        <f t="shared" si="450"/>
        <v>6.1135439160347511</v>
      </c>
      <c r="O597" s="318">
        <f t="shared" si="451"/>
        <v>25.372369808667706</v>
      </c>
      <c r="P597" s="319">
        <f t="shared" si="452"/>
        <v>3064.4750409413477</v>
      </c>
      <c r="Q597" s="332">
        <f>J597/D597</f>
        <v>0.94531212912413953</v>
      </c>
      <c r="R597" s="315"/>
      <c r="S597" s="312">
        <f>SUM(S586:S596)</f>
        <v>8231.66</v>
      </c>
      <c r="T597" s="313">
        <f>SUM(T586:T596)</f>
        <v>1051701</v>
      </c>
      <c r="U597" s="312">
        <f>SUM(U586:U596)</f>
        <v>2102</v>
      </c>
      <c r="V597" s="313">
        <f t="shared" ref="V597:W597" si="472">SUM(V586:V596)</f>
        <v>173429</v>
      </c>
      <c r="W597" s="313">
        <f t="shared" si="472"/>
        <v>4155070</v>
      </c>
      <c r="X597" s="249">
        <f t="shared" si="460"/>
        <v>3962630</v>
      </c>
      <c r="Y597" s="316" t="s">
        <v>8</v>
      </c>
      <c r="Z597" s="317">
        <f t="shared" si="456"/>
        <v>6.0641588200358649</v>
      </c>
      <c r="AA597" s="318">
        <f t="shared" si="457"/>
        <v>23.958334534593408</v>
      </c>
      <c r="AB597" s="333">
        <f t="shared" si="458"/>
        <v>25202.098623157639</v>
      </c>
      <c r="AC597" s="359">
        <f>V597/D597</f>
        <v>8.2330405886541662</v>
      </c>
      <c r="AW597" s="312">
        <f>SUM(AW586:AW596)</f>
        <v>482.54</v>
      </c>
      <c r="AX597" s="313">
        <f>SUM(AX586:AX596)</f>
        <v>60709</v>
      </c>
      <c r="AY597" s="312">
        <f>SUM(AY586:AY596)</f>
        <v>117</v>
      </c>
      <c r="AZ597" s="313">
        <f>SUM(AZ586:AZ596)</f>
        <v>10249</v>
      </c>
      <c r="BA597" s="313">
        <f>SUM(BA586:BA596)</f>
        <v>256240</v>
      </c>
    </row>
    <row r="598" spans="1:53" x14ac:dyDescent="0.25">
      <c r="A598" s="360" t="s">
        <v>16</v>
      </c>
      <c r="B598" s="588">
        <v>2005</v>
      </c>
      <c r="C598" s="115">
        <v>2.82</v>
      </c>
      <c r="D598" s="241">
        <v>326</v>
      </c>
      <c r="E598" s="230">
        <f>D598/C598</f>
        <v>115.60283687943263</v>
      </c>
      <c r="F598" s="242">
        <f t="shared" ref="F598:F606" si="473">G598/C598</f>
        <v>6</v>
      </c>
      <c r="G598" s="226">
        <v>16.919999999999998</v>
      </c>
      <c r="H598" s="227">
        <v>1956</v>
      </c>
      <c r="I598" s="232">
        <v>6</v>
      </c>
      <c r="J598" s="227">
        <v>175</v>
      </c>
      <c r="K598" s="227">
        <v>3840</v>
      </c>
      <c r="L598" s="264">
        <v>3650</v>
      </c>
      <c r="M598" s="328" t="s">
        <v>8</v>
      </c>
      <c r="N598" s="329">
        <f t="shared" si="450"/>
        <v>11.177142857142858</v>
      </c>
      <c r="O598" s="330">
        <f t="shared" si="451"/>
        <v>21.942857142857143</v>
      </c>
      <c r="P598" s="273">
        <f>K598/C598</f>
        <v>1361.7021276595744</v>
      </c>
      <c r="Q598" s="246">
        <f t="shared" ref="Q598:Q608" si="474">J598/D598</f>
        <v>0.53680981595092025</v>
      </c>
      <c r="R598" s="334">
        <f t="shared" ref="R598:R606" si="475">S598/C598</f>
        <v>76.379432624113463</v>
      </c>
      <c r="S598" s="335">
        <f t="shared" ref="S598:X608" si="476">G598+S547</f>
        <v>215.38999999999996</v>
      </c>
      <c r="T598" s="249">
        <f t="shared" si="476"/>
        <v>22541</v>
      </c>
      <c r="U598" s="335">
        <f t="shared" si="476"/>
        <v>49</v>
      </c>
      <c r="V598" s="249">
        <f t="shared" si="476"/>
        <v>3583</v>
      </c>
      <c r="W598" s="249">
        <f t="shared" si="476"/>
        <v>75480</v>
      </c>
      <c r="X598" s="249">
        <f t="shared" si="460"/>
        <v>72040</v>
      </c>
      <c r="Y598" s="328" t="s">
        <v>8</v>
      </c>
      <c r="Z598" s="251">
        <f t="shared" si="456"/>
        <v>6.2910968462182533</v>
      </c>
      <c r="AA598" s="252">
        <f t="shared" si="457"/>
        <v>21.066145687970973</v>
      </c>
      <c r="AB598" s="195">
        <f t="shared" si="458"/>
        <v>26765.957446808512</v>
      </c>
      <c r="AC598" s="350">
        <f t="shared" ref="AC598:AC608" si="477">V598/D598</f>
        <v>10.990797546012271</v>
      </c>
      <c r="AW598" s="226">
        <v>16.919999999999998</v>
      </c>
      <c r="AX598" s="227">
        <v>1956</v>
      </c>
      <c r="AY598" s="232">
        <v>6</v>
      </c>
      <c r="AZ598" s="227">
        <v>175</v>
      </c>
      <c r="BA598" s="227">
        <v>3830</v>
      </c>
    </row>
    <row r="599" spans="1:53" x14ac:dyDescent="0.25">
      <c r="A599" s="133" t="s">
        <v>53</v>
      </c>
      <c r="B599" s="583"/>
      <c r="C599" s="27">
        <v>10.6</v>
      </c>
      <c r="D599" s="223">
        <v>1372</v>
      </c>
      <c r="E599" s="224">
        <f t="shared" ref="E599:E608" si="478">D599/C599</f>
        <v>129.43396226415095</v>
      </c>
      <c r="F599" s="225">
        <f t="shared" si="473"/>
        <v>6</v>
      </c>
      <c r="G599" s="226">
        <v>63.599999999999994</v>
      </c>
      <c r="H599" s="227">
        <v>8232</v>
      </c>
      <c r="I599" s="232">
        <v>12</v>
      </c>
      <c r="J599" s="227">
        <v>1508</v>
      </c>
      <c r="K599" s="227">
        <v>33960</v>
      </c>
      <c r="L599" s="264">
        <v>32260</v>
      </c>
      <c r="M599" s="250" t="s">
        <v>8</v>
      </c>
      <c r="N599" s="251">
        <f t="shared" si="450"/>
        <v>5.4588859416445628</v>
      </c>
      <c r="O599" s="252">
        <f t="shared" si="451"/>
        <v>22.519893899204245</v>
      </c>
      <c r="P599" s="245">
        <f t="shared" ref="P599:P608" si="479">K599/C599</f>
        <v>3203.7735849056603</v>
      </c>
      <c r="Q599" s="246">
        <f t="shared" si="474"/>
        <v>1.0991253644314869</v>
      </c>
      <c r="R599" s="225">
        <f t="shared" si="475"/>
        <v>50.307547169811308</v>
      </c>
      <c r="S599" s="247">
        <f t="shared" si="476"/>
        <v>533.25999999999988</v>
      </c>
      <c r="T599" s="248">
        <f t="shared" si="476"/>
        <v>69010</v>
      </c>
      <c r="U599" s="247">
        <f t="shared" si="476"/>
        <v>129</v>
      </c>
      <c r="V599" s="248">
        <f t="shared" si="476"/>
        <v>12214</v>
      </c>
      <c r="W599" s="248">
        <f t="shared" si="476"/>
        <v>266050</v>
      </c>
      <c r="X599" s="249">
        <f t="shared" si="460"/>
        <v>253570</v>
      </c>
      <c r="Y599" s="250" t="s">
        <v>8</v>
      </c>
      <c r="Z599" s="251">
        <f t="shared" si="456"/>
        <v>5.6500736859341743</v>
      </c>
      <c r="AA599" s="252">
        <f t="shared" si="457"/>
        <v>21.782380874406417</v>
      </c>
      <c r="AB599" s="195">
        <f t="shared" si="458"/>
        <v>25099.056603773584</v>
      </c>
      <c r="AC599" s="350">
        <f t="shared" si="477"/>
        <v>8.9023323615160344</v>
      </c>
      <c r="AW599" s="226">
        <v>63.599999999999994</v>
      </c>
      <c r="AX599" s="227">
        <v>8232</v>
      </c>
      <c r="AY599" s="232">
        <v>12</v>
      </c>
      <c r="AZ599" s="227">
        <v>1508</v>
      </c>
      <c r="BA599" s="227">
        <v>33830</v>
      </c>
    </row>
    <row r="600" spans="1:53" x14ac:dyDescent="0.25">
      <c r="A600" s="133" t="s">
        <v>54</v>
      </c>
      <c r="B600" s="583"/>
      <c r="C600" s="27">
        <v>3.49</v>
      </c>
      <c r="D600" s="223">
        <v>453</v>
      </c>
      <c r="E600" s="224">
        <f t="shared" si="478"/>
        <v>129.79942693409743</v>
      </c>
      <c r="F600" s="225">
        <f t="shared" si="473"/>
        <v>5.88538681948424</v>
      </c>
      <c r="G600" s="226">
        <v>20.54</v>
      </c>
      <c r="H600" s="227">
        <v>2718</v>
      </c>
      <c r="I600" s="226">
        <v>6</v>
      </c>
      <c r="J600" s="227">
        <v>397</v>
      </c>
      <c r="K600" s="227">
        <v>8930</v>
      </c>
      <c r="L600" s="264">
        <v>8480</v>
      </c>
      <c r="M600" s="250" t="s">
        <v>8</v>
      </c>
      <c r="N600" s="251">
        <f t="shared" si="450"/>
        <v>6.8463476070528966</v>
      </c>
      <c r="O600" s="252">
        <f t="shared" si="451"/>
        <v>22.493702770780857</v>
      </c>
      <c r="P600" s="245">
        <f t="shared" si="479"/>
        <v>2558.7392550143263</v>
      </c>
      <c r="Q600" s="246">
        <f t="shared" si="474"/>
        <v>0.87637969094922741</v>
      </c>
      <c r="R600" s="225">
        <f t="shared" si="475"/>
        <v>58.555873925501423</v>
      </c>
      <c r="S600" s="247">
        <f t="shared" si="476"/>
        <v>204.35999999999999</v>
      </c>
      <c r="T600" s="248">
        <f t="shared" si="476"/>
        <v>23058</v>
      </c>
      <c r="U600" s="247">
        <f t="shared" si="476"/>
        <v>56</v>
      </c>
      <c r="V600" s="248">
        <f t="shared" si="476"/>
        <v>4414</v>
      </c>
      <c r="W600" s="248">
        <f t="shared" si="476"/>
        <v>93680</v>
      </c>
      <c r="X600" s="249">
        <f t="shared" si="476"/>
        <v>89390</v>
      </c>
      <c r="Y600" s="250" t="s">
        <v>8</v>
      </c>
      <c r="Z600" s="251">
        <f t="shared" si="456"/>
        <v>5.2238332578160396</v>
      </c>
      <c r="AA600" s="252">
        <f t="shared" si="457"/>
        <v>21.223380154055278</v>
      </c>
      <c r="AB600" s="195">
        <f t="shared" si="458"/>
        <v>26842.406876790828</v>
      </c>
      <c r="AC600" s="350">
        <f t="shared" si="477"/>
        <v>9.7439293598233991</v>
      </c>
      <c r="AW600" s="226">
        <v>20.54</v>
      </c>
      <c r="AX600" s="227">
        <v>2718</v>
      </c>
      <c r="AY600" s="226">
        <v>6</v>
      </c>
      <c r="AZ600" s="227">
        <v>397</v>
      </c>
      <c r="BA600" s="227">
        <v>8900</v>
      </c>
    </row>
    <row r="601" spans="1:53" x14ac:dyDescent="0.25">
      <c r="A601" s="133" t="s">
        <v>17</v>
      </c>
      <c r="B601" s="583"/>
      <c r="C601" s="27">
        <v>8.1199999999999992</v>
      </c>
      <c r="D601" s="223">
        <v>806</v>
      </c>
      <c r="E601" s="224">
        <f t="shared" si="478"/>
        <v>99.261083743842377</v>
      </c>
      <c r="F601" s="225">
        <f t="shared" si="473"/>
        <v>6</v>
      </c>
      <c r="G601" s="226">
        <v>48.72</v>
      </c>
      <c r="H601" s="227">
        <v>4836</v>
      </c>
      <c r="I601" s="232">
        <v>8</v>
      </c>
      <c r="J601" s="227">
        <v>758</v>
      </c>
      <c r="K601" s="227">
        <v>17250</v>
      </c>
      <c r="L601" s="264">
        <v>16390</v>
      </c>
      <c r="M601" s="250" t="s">
        <v>8</v>
      </c>
      <c r="N601" s="251">
        <f t="shared" si="450"/>
        <v>6.3799472295514512</v>
      </c>
      <c r="O601" s="252">
        <f t="shared" si="451"/>
        <v>22.757255936675463</v>
      </c>
      <c r="P601" s="245">
        <f t="shared" si="479"/>
        <v>2124.384236453202</v>
      </c>
      <c r="Q601" s="246">
        <f t="shared" si="474"/>
        <v>0.94044665012406947</v>
      </c>
      <c r="R601" s="225">
        <f t="shared" si="475"/>
        <v>54.161330049261096</v>
      </c>
      <c r="S601" s="247">
        <f t="shared" si="476"/>
        <v>439.79000000000008</v>
      </c>
      <c r="T601" s="248">
        <f t="shared" si="476"/>
        <v>42992</v>
      </c>
      <c r="U601" s="247">
        <f t="shared" si="476"/>
        <v>91</v>
      </c>
      <c r="V601" s="248">
        <f t="shared" si="476"/>
        <v>7806</v>
      </c>
      <c r="W601" s="248">
        <f t="shared" si="476"/>
        <v>171080</v>
      </c>
      <c r="X601" s="249">
        <f t="shared" si="476"/>
        <v>163220</v>
      </c>
      <c r="Y601" s="250" t="s">
        <v>8</v>
      </c>
      <c r="Z601" s="251">
        <f t="shared" si="456"/>
        <v>5.5075582884960284</v>
      </c>
      <c r="AA601" s="252">
        <f t="shared" si="457"/>
        <v>21.916474506789648</v>
      </c>
      <c r="AB601" s="195">
        <f t="shared" si="458"/>
        <v>21068.96551724138</v>
      </c>
      <c r="AC601" s="350">
        <f t="shared" si="477"/>
        <v>9.6848635235732008</v>
      </c>
      <c r="AW601" s="226">
        <v>48.72</v>
      </c>
      <c r="AX601" s="227">
        <v>4836</v>
      </c>
      <c r="AY601" s="232">
        <v>8</v>
      </c>
      <c r="AZ601" s="227">
        <v>758</v>
      </c>
      <c r="BA601" s="227">
        <v>17180</v>
      </c>
    </row>
    <row r="602" spans="1:53" x14ac:dyDescent="0.25">
      <c r="A602" s="133" t="s">
        <v>55</v>
      </c>
      <c r="B602" s="583"/>
      <c r="C602" s="27">
        <v>4.76</v>
      </c>
      <c r="D602" s="223">
        <v>513</v>
      </c>
      <c r="E602" s="224">
        <f t="shared" si="478"/>
        <v>107.77310924369749</v>
      </c>
      <c r="F602" s="225">
        <f t="shared" si="473"/>
        <v>6</v>
      </c>
      <c r="G602" s="226">
        <v>28.56</v>
      </c>
      <c r="H602" s="227">
        <v>3078</v>
      </c>
      <c r="I602" s="226">
        <v>6</v>
      </c>
      <c r="J602" s="227">
        <v>619</v>
      </c>
      <c r="K602" s="227">
        <v>13930</v>
      </c>
      <c r="L602" s="264">
        <v>13230</v>
      </c>
      <c r="M602" s="250" t="s">
        <v>8</v>
      </c>
      <c r="N602" s="251">
        <f t="shared" si="450"/>
        <v>4.9725363489499195</v>
      </c>
      <c r="O602" s="252">
        <f t="shared" si="451"/>
        <v>22.504038772213246</v>
      </c>
      <c r="P602" s="245">
        <f t="shared" si="479"/>
        <v>2926.4705882352941</v>
      </c>
      <c r="Q602" s="246">
        <f t="shared" si="474"/>
        <v>1.2066276803118909</v>
      </c>
      <c r="R602" s="225">
        <f t="shared" si="475"/>
        <v>50</v>
      </c>
      <c r="S602" s="247">
        <f t="shared" si="476"/>
        <v>238</v>
      </c>
      <c r="T602" s="248">
        <f t="shared" si="476"/>
        <v>25650</v>
      </c>
      <c r="U602" s="247">
        <f t="shared" si="476"/>
        <v>56</v>
      </c>
      <c r="V602" s="248">
        <f t="shared" si="476"/>
        <v>5153</v>
      </c>
      <c r="W602" s="248">
        <f t="shared" si="476"/>
        <v>109770</v>
      </c>
      <c r="X602" s="249">
        <f t="shared" si="476"/>
        <v>104700</v>
      </c>
      <c r="Y602" s="250" t="s">
        <v>8</v>
      </c>
      <c r="Z602" s="251">
        <f t="shared" si="456"/>
        <v>4.9776829031632062</v>
      </c>
      <c r="AA602" s="252">
        <f t="shared" si="457"/>
        <v>21.302154084999028</v>
      </c>
      <c r="AB602" s="195">
        <f t="shared" si="458"/>
        <v>23060.9243697479</v>
      </c>
      <c r="AC602" s="350">
        <f t="shared" si="477"/>
        <v>10.044834307992202</v>
      </c>
      <c r="AW602" s="226">
        <v>28.56</v>
      </c>
      <c r="AX602" s="227">
        <v>3078</v>
      </c>
      <c r="AY602" s="226">
        <v>6</v>
      </c>
      <c r="AZ602" s="227">
        <v>619</v>
      </c>
      <c r="BA602" s="227">
        <v>13880</v>
      </c>
    </row>
    <row r="603" spans="1:53" x14ac:dyDescent="0.25">
      <c r="A603" s="133" t="s">
        <v>56</v>
      </c>
      <c r="B603" s="583"/>
      <c r="C603" s="27">
        <v>0.86</v>
      </c>
      <c r="D603" s="223">
        <v>110</v>
      </c>
      <c r="E603" s="224">
        <f t="shared" si="478"/>
        <v>127.90697674418605</v>
      </c>
      <c r="F603" s="225">
        <f t="shared" si="473"/>
        <v>5</v>
      </c>
      <c r="G603" s="226">
        <v>4.3</v>
      </c>
      <c r="H603" s="227">
        <v>550</v>
      </c>
      <c r="I603" s="226">
        <v>5</v>
      </c>
      <c r="J603" s="227">
        <v>58</v>
      </c>
      <c r="K603" s="227">
        <v>1330</v>
      </c>
      <c r="L603" s="264">
        <v>1260</v>
      </c>
      <c r="M603" s="250" t="s">
        <v>8</v>
      </c>
      <c r="N603" s="251">
        <f t="shared" si="450"/>
        <v>9.4827586206896548</v>
      </c>
      <c r="O603" s="252">
        <f t="shared" si="451"/>
        <v>22.931034482758619</v>
      </c>
      <c r="P603" s="245">
        <f t="shared" si="479"/>
        <v>1546.5116279069769</v>
      </c>
      <c r="Q603" s="246">
        <f t="shared" si="474"/>
        <v>0.52727272727272723</v>
      </c>
      <c r="R603" s="225">
        <f t="shared" si="475"/>
        <v>50</v>
      </c>
      <c r="S603" s="247">
        <f t="shared" si="476"/>
        <v>43</v>
      </c>
      <c r="T603" s="248">
        <f t="shared" si="476"/>
        <v>5500</v>
      </c>
      <c r="U603" s="247">
        <f t="shared" si="476"/>
        <v>50</v>
      </c>
      <c r="V603" s="248">
        <f t="shared" si="476"/>
        <v>744</v>
      </c>
      <c r="W603" s="248">
        <f t="shared" si="476"/>
        <v>16730</v>
      </c>
      <c r="X603" s="249">
        <f t="shared" si="476"/>
        <v>15980</v>
      </c>
      <c r="Y603" s="250" t="s">
        <v>8</v>
      </c>
      <c r="Z603" s="251">
        <f t="shared" si="456"/>
        <v>7.39247311827957</v>
      </c>
      <c r="AA603" s="252">
        <f t="shared" si="457"/>
        <v>22.486559139784948</v>
      </c>
      <c r="AB603" s="195">
        <f t="shared" si="458"/>
        <v>19453.488372093023</v>
      </c>
      <c r="AC603" s="350">
        <f t="shared" si="477"/>
        <v>6.7636363636363637</v>
      </c>
      <c r="AW603" s="226">
        <v>4.3</v>
      </c>
      <c r="AX603" s="227">
        <v>550</v>
      </c>
      <c r="AY603" s="226">
        <v>5</v>
      </c>
      <c r="AZ603" s="227">
        <v>58</v>
      </c>
      <c r="BA603" s="227">
        <v>1320</v>
      </c>
    </row>
    <row r="604" spans="1:53" s="351" customFormat="1" x14ac:dyDescent="0.25">
      <c r="A604" s="133" t="s">
        <v>20</v>
      </c>
      <c r="B604" s="583"/>
      <c r="C604" s="27">
        <v>8.61</v>
      </c>
      <c r="D604" s="223">
        <v>1053</v>
      </c>
      <c r="E604" s="224">
        <f t="shared" si="478"/>
        <v>122.29965156794425</v>
      </c>
      <c r="F604" s="225">
        <f t="shared" si="473"/>
        <v>6</v>
      </c>
      <c r="G604" s="226">
        <v>51.66</v>
      </c>
      <c r="H604" s="227">
        <v>6318</v>
      </c>
      <c r="I604" s="226">
        <v>10</v>
      </c>
      <c r="J604" s="227">
        <v>1387</v>
      </c>
      <c r="K604" s="227">
        <v>29980</v>
      </c>
      <c r="L604" s="264">
        <v>28580</v>
      </c>
      <c r="M604" s="250" t="s">
        <v>8</v>
      </c>
      <c r="N604" s="251">
        <f t="shared" si="450"/>
        <v>4.5551550108147083</v>
      </c>
      <c r="O604" s="252">
        <f>K604/J604</f>
        <v>21.614996395097332</v>
      </c>
      <c r="P604" s="245">
        <f t="shared" si="479"/>
        <v>3481.9976771196284</v>
      </c>
      <c r="Q604" s="246">
        <f t="shared" si="474"/>
        <v>1.3171889838556505</v>
      </c>
      <c r="R604" s="225">
        <f t="shared" si="475"/>
        <v>54.634146341463413</v>
      </c>
      <c r="S604" s="247">
        <f t="shared" si="476"/>
        <v>470.4</v>
      </c>
      <c r="T604" s="248">
        <f t="shared" si="476"/>
        <v>55095</v>
      </c>
      <c r="U604" s="247">
        <f t="shared" si="476"/>
        <v>93</v>
      </c>
      <c r="V604" s="248">
        <f t="shared" si="476"/>
        <v>11373</v>
      </c>
      <c r="W604" s="248">
        <f t="shared" si="476"/>
        <v>237980</v>
      </c>
      <c r="X604" s="249">
        <f t="shared" si="476"/>
        <v>227060</v>
      </c>
      <c r="Y604" s="250" t="s">
        <v>8</v>
      </c>
      <c r="Z604" s="251">
        <f t="shared" si="456"/>
        <v>4.8443682405697706</v>
      </c>
      <c r="AA604" s="252">
        <f t="shared" si="457"/>
        <v>20.924997801811308</v>
      </c>
      <c r="AB604" s="195">
        <f t="shared" si="458"/>
        <v>27639.95354239257</v>
      </c>
      <c r="AC604" s="350">
        <f t="shared" si="477"/>
        <v>10.8005698005698</v>
      </c>
      <c r="AW604" s="226">
        <v>51.66</v>
      </c>
      <c r="AX604" s="227">
        <v>6318</v>
      </c>
      <c r="AY604" s="226">
        <v>10</v>
      </c>
      <c r="AZ604" s="227">
        <v>1387</v>
      </c>
      <c r="BA604" s="227">
        <v>29860</v>
      </c>
    </row>
    <row r="605" spans="1:53" x14ac:dyDescent="0.25">
      <c r="A605" s="133" t="s">
        <v>19</v>
      </c>
      <c r="B605" s="583"/>
      <c r="C605" s="27">
        <v>8.6999999999999993</v>
      </c>
      <c r="D605" s="223">
        <v>1106</v>
      </c>
      <c r="E605" s="224">
        <f t="shared" si="478"/>
        <v>127.1264367816092</v>
      </c>
      <c r="F605" s="225">
        <f t="shared" si="473"/>
        <v>6</v>
      </c>
      <c r="G605" s="226">
        <v>52.199999999999996</v>
      </c>
      <c r="H605" s="227">
        <v>6636</v>
      </c>
      <c r="I605" s="232">
        <v>12</v>
      </c>
      <c r="J605" s="227">
        <v>1171</v>
      </c>
      <c r="K605" s="227">
        <v>24650</v>
      </c>
      <c r="L605" s="264">
        <v>23410</v>
      </c>
      <c r="M605" s="250" t="s">
        <v>8</v>
      </c>
      <c r="N605" s="251">
        <f t="shared" si="450"/>
        <v>5.6669513236549953</v>
      </c>
      <c r="O605" s="252">
        <f t="shared" si="451"/>
        <v>21.050384286934243</v>
      </c>
      <c r="P605" s="245">
        <f t="shared" si="479"/>
        <v>2833.3333333333335</v>
      </c>
      <c r="Q605" s="246">
        <f t="shared" si="474"/>
        <v>1.0587703435804701</v>
      </c>
      <c r="R605" s="225">
        <f t="shared" si="475"/>
        <v>57.079310344827597</v>
      </c>
      <c r="S605" s="247">
        <f t="shared" si="476"/>
        <v>496.59000000000003</v>
      </c>
      <c r="T605" s="248">
        <f t="shared" si="476"/>
        <v>60266</v>
      </c>
      <c r="U605" s="247">
        <f t="shared" si="476"/>
        <v>105</v>
      </c>
      <c r="V605" s="248">
        <f t="shared" si="476"/>
        <v>9384</v>
      </c>
      <c r="W605" s="248">
        <f t="shared" si="476"/>
        <v>195150</v>
      </c>
      <c r="X605" s="249">
        <f t="shared" si="476"/>
        <v>186120</v>
      </c>
      <c r="Y605" s="250" t="s">
        <v>8</v>
      </c>
      <c r="Z605" s="251">
        <f t="shared" si="456"/>
        <v>6.4222080136402386</v>
      </c>
      <c r="AA605" s="252">
        <f t="shared" si="457"/>
        <v>20.796035805626598</v>
      </c>
      <c r="AB605" s="195">
        <f t="shared" si="458"/>
        <v>22431.034482758623</v>
      </c>
      <c r="AC605" s="350">
        <f t="shared" si="477"/>
        <v>8.4846292947558766</v>
      </c>
      <c r="AW605" s="226">
        <v>52.199999999999996</v>
      </c>
      <c r="AX605" s="227">
        <v>6636</v>
      </c>
      <c r="AY605" s="232">
        <v>12</v>
      </c>
      <c r="AZ605" s="227">
        <v>1171</v>
      </c>
      <c r="BA605" s="227">
        <v>24550</v>
      </c>
    </row>
    <row r="606" spans="1:53" ht="15.75" thickBot="1" x14ac:dyDescent="0.3">
      <c r="A606" s="354" t="s">
        <v>21</v>
      </c>
      <c r="B606" s="584"/>
      <c r="C606" s="29">
        <v>0.64</v>
      </c>
      <c r="D606" s="235">
        <v>59</v>
      </c>
      <c r="E606" s="361">
        <f t="shared" si="478"/>
        <v>92.1875</v>
      </c>
      <c r="F606" s="242">
        <f t="shared" si="473"/>
        <v>6</v>
      </c>
      <c r="G606" s="238">
        <v>3.84</v>
      </c>
      <c r="H606" s="239">
        <v>354</v>
      </c>
      <c r="I606" s="238">
        <v>6</v>
      </c>
      <c r="J606" s="239">
        <v>107</v>
      </c>
      <c r="K606" s="239">
        <v>2320</v>
      </c>
      <c r="L606" s="262">
        <v>2200</v>
      </c>
      <c r="M606" s="331" t="s">
        <v>8</v>
      </c>
      <c r="N606" s="309">
        <f t="shared" si="450"/>
        <v>3.3084112149532712</v>
      </c>
      <c r="O606" s="310">
        <f t="shared" si="451"/>
        <v>21.682242990654206</v>
      </c>
      <c r="P606" s="311">
        <f t="shared" si="479"/>
        <v>3625</v>
      </c>
      <c r="Q606" s="355">
        <f t="shared" si="474"/>
        <v>1.8135593220338984</v>
      </c>
      <c r="R606" s="242">
        <f t="shared" si="475"/>
        <v>59.781250000000007</v>
      </c>
      <c r="S606" s="254">
        <f t="shared" si="476"/>
        <v>38.260000000000005</v>
      </c>
      <c r="T606" s="255">
        <f t="shared" si="476"/>
        <v>4251</v>
      </c>
      <c r="U606" s="254">
        <f t="shared" si="476"/>
        <v>52</v>
      </c>
      <c r="V606" s="255">
        <f t="shared" si="476"/>
        <v>718</v>
      </c>
      <c r="W606" s="255">
        <f t="shared" si="476"/>
        <v>15280</v>
      </c>
      <c r="X606" s="362">
        <f t="shared" si="476"/>
        <v>14570</v>
      </c>
      <c r="Y606" s="256" t="s">
        <v>8</v>
      </c>
      <c r="Z606" s="309">
        <f t="shared" si="456"/>
        <v>5.9206128133704734</v>
      </c>
      <c r="AA606" s="310">
        <f t="shared" si="457"/>
        <v>21.281337047353759</v>
      </c>
      <c r="AB606" s="363">
        <f t="shared" si="458"/>
        <v>23875</v>
      </c>
      <c r="AC606" s="364">
        <f t="shared" si="477"/>
        <v>12.169491525423728</v>
      </c>
      <c r="AW606" s="238">
        <v>3.84</v>
      </c>
      <c r="AX606" s="239">
        <v>354</v>
      </c>
      <c r="AY606" s="238">
        <v>6</v>
      </c>
      <c r="AZ606" s="239">
        <v>107</v>
      </c>
      <c r="BA606" s="239">
        <v>2310</v>
      </c>
    </row>
    <row r="607" spans="1:53" ht="15.75" thickBot="1" x14ac:dyDescent="0.3">
      <c r="A607" s="93" t="s">
        <v>24</v>
      </c>
      <c r="B607" s="52"/>
      <c r="C607" s="40">
        <f t="shared" ref="C607:D607" si="480">SUM(C598:C606)</f>
        <v>48.599999999999994</v>
      </c>
      <c r="D607" s="41">
        <f t="shared" si="480"/>
        <v>5798</v>
      </c>
      <c r="E607" s="10">
        <f t="shared" si="478"/>
        <v>119.30041152263375</v>
      </c>
      <c r="F607" s="53"/>
      <c r="G607" s="40">
        <f t="shared" ref="G607:L607" si="481">SUM(G598:G606)</f>
        <v>290.33999999999997</v>
      </c>
      <c r="H607" s="41">
        <f t="shared" si="481"/>
        <v>34678</v>
      </c>
      <c r="I607" s="40">
        <f t="shared" si="481"/>
        <v>71</v>
      </c>
      <c r="J607" s="41">
        <f t="shared" si="481"/>
        <v>6180</v>
      </c>
      <c r="K607" s="41">
        <f t="shared" si="481"/>
        <v>136190</v>
      </c>
      <c r="L607" s="41">
        <f t="shared" si="481"/>
        <v>129460</v>
      </c>
      <c r="M607" s="9" t="s">
        <v>8</v>
      </c>
      <c r="N607" s="12">
        <f t="shared" si="450"/>
        <v>5.611326860841424</v>
      </c>
      <c r="O607" s="13">
        <f t="shared" si="451"/>
        <v>22.037216828478964</v>
      </c>
      <c r="P607" s="26">
        <f t="shared" si="479"/>
        <v>2802.2633744855971</v>
      </c>
      <c r="Q607" s="114">
        <f t="shared" si="474"/>
        <v>1.0658847878578821</v>
      </c>
      <c r="R607" s="53"/>
      <c r="S607" s="40">
        <f t="shared" ref="S607:W607" si="482">SUM(S598:S606)</f>
        <v>2679.05</v>
      </c>
      <c r="T607" s="41">
        <f t="shared" si="482"/>
        <v>308363</v>
      </c>
      <c r="U607" s="40">
        <f t="shared" si="482"/>
        <v>681</v>
      </c>
      <c r="V607" s="41">
        <f t="shared" si="482"/>
        <v>55389</v>
      </c>
      <c r="W607" s="41">
        <f t="shared" si="482"/>
        <v>1181200</v>
      </c>
      <c r="X607" s="349">
        <f t="shared" si="476"/>
        <v>1126650</v>
      </c>
      <c r="Y607" s="9" t="s">
        <v>8</v>
      </c>
      <c r="Z607" s="12">
        <f t="shared" si="456"/>
        <v>5.5672245391684267</v>
      </c>
      <c r="AA607" s="13">
        <f t="shared" si="457"/>
        <v>21.32553395078445</v>
      </c>
      <c r="AB607" s="104">
        <f t="shared" si="458"/>
        <v>24304.526748971195</v>
      </c>
      <c r="AC607" s="109">
        <f t="shared" si="477"/>
        <v>9.5531217661262513</v>
      </c>
      <c r="AW607" s="40">
        <f t="shared" ref="AW607:BA607" si="483">SUM(AW598:AW606)</f>
        <v>290.33999999999997</v>
      </c>
      <c r="AX607" s="41">
        <f t="shared" si="483"/>
        <v>34678</v>
      </c>
      <c r="AY607" s="40">
        <f t="shared" si="483"/>
        <v>71</v>
      </c>
      <c r="AZ607" s="41">
        <f t="shared" si="483"/>
        <v>6180</v>
      </c>
      <c r="BA607" s="41">
        <f t="shared" si="483"/>
        <v>135660</v>
      </c>
    </row>
    <row r="608" spans="1:53" ht="15.75" thickBot="1" x14ac:dyDescent="0.3">
      <c r="A608" s="338" t="s">
        <v>25</v>
      </c>
      <c r="B608" s="339"/>
      <c r="C608" s="340">
        <f t="shared" ref="C608:D608" si="484">C585+C597+C607</f>
        <v>496.85</v>
      </c>
      <c r="D608" s="341">
        <f t="shared" si="484"/>
        <v>62479</v>
      </c>
      <c r="E608" s="342">
        <f t="shared" si="478"/>
        <v>125.75022642648686</v>
      </c>
      <c r="F608" s="4"/>
      <c r="G608" s="340">
        <f t="shared" ref="G608:L608" si="485">G585+G597+G607</f>
        <v>2865.5699999999997</v>
      </c>
      <c r="H608" s="341">
        <f t="shared" si="485"/>
        <v>360176</v>
      </c>
      <c r="I608" s="340">
        <f t="shared" si="485"/>
        <v>714</v>
      </c>
      <c r="J608" s="341">
        <f t="shared" si="485"/>
        <v>61574</v>
      </c>
      <c r="K608" s="341">
        <f t="shared" si="485"/>
        <v>1558060</v>
      </c>
      <c r="L608" s="341">
        <f t="shared" si="485"/>
        <v>1480130</v>
      </c>
      <c r="M608" s="83" t="s">
        <v>8</v>
      </c>
      <c r="N608" s="343">
        <f t="shared" si="450"/>
        <v>5.8494819241887805</v>
      </c>
      <c r="O608" s="344">
        <f t="shared" si="451"/>
        <v>25.303862019683631</v>
      </c>
      <c r="P608" s="345">
        <f t="shared" si="479"/>
        <v>3135.8760189191908</v>
      </c>
      <c r="Q608" s="346">
        <f t="shared" si="474"/>
        <v>0.9855151330847165</v>
      </c>
      <c r="R608" s="4"/>
      <c r="S608" s="340">
        <f t="shared" ref="S608:W608" si="486">S585+S597+S607</f>
        <v>25144.12</v>
      </c>
      <c r="T608" s="341">
        <f t="shared" si="486"/>
        <v>3146861</v>
      </c>
      <c r="U608" s="340">
        <f t="shared" si="486"/>
        <v>6366</v>
      </c>
      <c r="V608" s="341">
        <f t="shared" si="486"/>
        <v>527493</v>
      </c>
      <c r="W608" s="341">
        <f t="shared" si="486"/>
        <v>12612550</v>
      </c>
      <c r="X608" s="337">
        <f t="shared" si="476"/>
        <v>12026160</v>
      </c>
      <c r="Y608" s="83" t="s">
        <v>8</v>
      </c>
      <c r="Z608" s="343">
        <f t="shared" si="456"/>
        <v>5.9656924357290047</v>
      </c>
      <c r="AA608" s="344">
        <f t="shared" si="457"/>
        <v>23.910364687303908</v>
      </c>
      <c r="AB608" s="347">
        <f t="shared" si="458"/>
        <v>25385.025661668511</v>
      </c>
      <c r="AC608" s="348">
        <f t="shared" si="477"/>
        <v>8.4427247555178546</v>
      </c>
      <c r="AW608" s="340">
        <f t="shared" ref="AW608:BA608" si="487">AW585+AW597+AW607</f>
        <v>2296.85</v>
      </c>
      <c r="AX608" s="341">
        <f t="shared" si="487"/>
        <v>286120</v>
      </c>
      <c r="AY608" s="340">
        <f t="shared" si="487"/>
        <v>573</v>
      </c>
      <c r="AZ608" s="341">
        <f t="shared" si="487"/>
        <v>49571</v>
      </c>
      <c r="BA608" s="341">
        <f t="shared" si="487"/>
        <v>1241620</v>
      </c>
    </row>
    <row r="609" spans="1:29" x14ac:dyDescent="0.25">
      <c r="J609" s="244">
        <v>61574</v>
      </c>
      <c r="K609" s="132">
        <v>1558060</v>
      </c>
      <c r="L609" s="132">
        <v>1480130</v>
      </c>
    </row>
    <row r="610" spans="1:29" x14ac:dyDescent="0.25">
      <c r="J610" s="132">
        <f>J609-J608</f>
        <v>0</v>
      </c>
      <c r="K610" s="132">
        <f t="shared" ref="K610:L610" si="488">K609-K608</f>
        <v>0</v>
      </c>
      <c r="L610" s="132">
        <f t="shared" si="488"/>
        <v>0</v>
      </c>
    </row>
    <row r="611" spans="1:29" ht="18.75" x14ac:dyDescent="0.3">
      <c r="A611" s="567" t="s">
        <v>58</v>
      </c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</row>
    <row r="612" spans="1:29" ht="15.75" x14ac:dyDescent="0.25">
      <c r="A612" s="568" t="s">
        <v>62</v>
      </c>
      <c r="B612" s="568"/>
      <c r="C612" s="568"/>
      <c r="D612" s="568"/>
      <c r="E612" s="568"/>
      <c r="F612" s="568"/>
      <c r="G612" s="568"/>
      <c r="H612" s="568"/>
      <c r="I612" s="568"/>
      <c r="J612" s="568"/>
      <c r="K612" s="568"/>
      <c r="L612" s="568"/>
      <c r="M612" s="568"/>
      <c r="N612" s="568"/>
      <c r="O612" s="568"/>
      <c r="P612" s="568"/>
      <c r="Q612" s="568"/>
      <c r="R612" s="568"/>
      <c r="S612" s="568"/>
      <c r="T612" s="568"/>
      <c r="U612" s="568"/>
      <c r="V612" s="568"/>
      <c r="W612" s="568"/>
      <c r="X612" s="568"/>
      <c r="Y612" s="568"/>
      <c r="Z612" s="568"/>
      <c r="AA612" s="568"/>
      <c r="AB612" s="568"/>
      <c r="AC612" s="568"/>
    </row>
    <row r="613" spans="1:29" ht="15.75" x14ac:dyDescent="0.25">
      <c r="A613" s="568" t="s">
        <v>63</v>
      </c>
      <c r="B613" s="568"/>
      <c r="C613" s="568"/>
      <c r="D613" s="568"/>
      <c r="E613" s="568"/>
      <c r="F613" s="568"/>
      <c r="G613" s="568"/>
      <c r="H613" s="568"/>
      <c r="I613" s="568"/>
      <c r="J613" s="568"/>
      <c r="K613" s="568"/>
      <c r="L613" s="568"/>
      <c r="M613" s="568"/>
      <c r="N613" s="568"/>
      <c r="O613" s="568"/>
      <c r="P613" s="568"/>
      <c r="Q613" s="568"/>
      <c r="R613" s="568"/>
      <c r="S613" s="568"/>
      <c r="T613" s="568"/>
      <c r="U613" s="568"/>
      <c r="V613" s="568"/>
      <c r="W613" s="568"/>
      <c r="X613" s="568"/>
      <c r="Y613" s="568"/>
      <c r="Z613" s="568"/>
      <c r="AA613" s="568"/>
      <c r="AB613" s="568"/>
      <c r="AC613" s="568"/>
    </row>
    <row r="614" spans="1:29" ht="19.5" thickBot="1" x14ac:dyDescent="0.35"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11">
        <v>4</v>
      </c>
      <c r="AC614" s="4"/>
    </row>
    <row r="615" spans="1:29" x14ac:dyDescent="0.25">
      <c r="A615" s="569" t="s">
        <v>3</v>
      </c>
      <c r="B615" s="571" t="s">
        <v>2</v>
      </c>
      <c r="C615" s="573" t="s">
        <v>59</v>
      </c>
      <c r="D615" s="573" t="s">
        <v>60</v>
      </c>
      <c r="E615" s="573" t="s">
        <v>23</v>
      </c>
      <c r="F615" s="576" t="s">
        <v>9</v>
      </c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8"/>
      <c r="R615" s="576" t="s">
        <v>10</v>
      </c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9"/>
    </row>
    <row r="616" spans="1:29" ht="45.75" thickBot="1" x14ac:dyDescent="0.3">
      <c r="A616" s="570"/>
      <c r="B616" s="572"/>
      <c r="C616" s="574"/>
      <c r="D616" s="575"/>
      <c r="E616" s="575"/>
      <c r="F616" s="8" t="s">
        <v>14</v>
      </c>
      <c r="G616" s="95" t="s">
        <v>13</v>
      </c>
      <c r="H616" s="95" t="s">
        <v>57</v>
      </c>
      <c r="I616" s="1" t="s">
        <v>4</v>
      </c>
      <c r="J616" s="1" t="s">
        <v>5</v>
      </c>
      <c r="K616" s="1" t="s">
        <v>6</v>
      </c>
      <c r="L616" s="102"/>
      <c r="M616" s="557" t="s">
        <v>7</v>
      </c>
      <c r="N616" s="558"/>
      <c r="O616" s="1" t="s">
        <v>0</v>
      </c>
      <c r="P616" s="1" t="s">
        <v>1</v>
      </c>
      <c r="Q616" s="95" t="s">
        <v>61</v>
      </c>
      <c r="R616" s="8" t="s">
        <v>14</v>
      </c>
      <c r="S616" s="95" t="s">
        <v>12</v>
      </c>
      <c r="T616" s="95" t="s">
        <v>11</v>
      </c>
      <c r="U616" s="1" t="s">
        <v>4</v>
      </c>
      <c r="V616" s="1" t="s">
        <v>5</v>
      </c>
      <c r="W616" s="1" t="s">
        <v>6</v>
      </c>
      <c r="X616" s="102"/>
      <c r="Y616" s="557" t="s">
        <v>7</v>
      </c>
      <c r="Z616" s="558"/>
      <c r="AA616" s="1" t="s">
        <v>0</v>
      </c>
      <c r="AB616" s="102" t="s">
        <v>1</v>
      </c>
      <c r="AC616" s="105" t="s">
        <v>15</v>
      </c>
    </row>
    <row r="617" spans="1:29" x14ac:dyDescent="0.25">
      <c r="A617" s="89" t="s">
        <v>26</v>
      </c>
      <c r="B617" s="559">
        <v>1997</v>
      </c>
      <c r="C617" s="78">
        <v>18.91</v>
      </c>
      <c r="D617" s="79">
        <v>2467</v>
      </c>
      <c r="E617" s="31">
        <f t="shared" ref="E617:E646" si="489">D617/C617</f>
        <v>130.46007403490216</v>
      </c>
      <c r="F617" s="64">
        <f t="shared" ref="F617:F633" si="490">G617/C617</f>
        <v>4</v>
      </c>
      <c r="G617" s="65">
        <v>75.64</v>
      </c>
      <c r="H617" s="66">
        <v>9868</v>
      </c>
      <c r="I617" s="65">
        <v>24</v>
      </c>
      <c r="J617" s="66">
        <v>1802</v>
      </c>
      <c r="K617" s="66">
        <v>40050</v>
      </c>
      <c r="L617" s="135"/>
      <c r="M617" s="67" t="s">
        <v>8</v>
      </c>
      <c r="N617" s="68">
        <f t="shared" ref="N617:N657" si="491">H617/J617</f>
        <v>5.4761376248612654</v>
      </c>
      <c r="O617" s="69">
        <f t="shared" ref="O617:O657" si="492">K617/J617</f>
        <v>22.225305216426193</v>
      </c>
      <c r="P617" s="70">
        <f t="shared" ref="P617:P646" si="493">K617/C617</f>
        <v>2117.9270227392913</v>
      </c>
      <c r="Q617" s="100">
        <f t="shared" ref="Q617:Q633" si="494">J617/D617</f>
        <v>0.73044183218483993</v>
      </c>
      <c r="R617" s="64">
        <f t="shared" ref="R617:R633" si="495">S617/C617</f>
        <v>4</v>
      </c>
      <c r="S617" s="71">
        <f t="shared" ref="S617:W632" si="496">G617+S566</f>
        <v>75.64</v>
      </c>
      <c r="T617" s="72">
        <f t="shared" si="496"/>
        <v>9868</v>
      </c>
      <c r="U617" s="71">
        <f t="shared" si="496"/>
        <v>24</v>
      </c>
      <c r="V617" s="72">
        <f t="shared" si="496"/>
        <v>1802</v>
      </c>
      <c r="W617" s="72">
        <f t="shared" si="496"/>
        <v>40050</v>
      </c>
      <c r="X617" s="142"/>
      <c r="Y617" s="67" t="s">
        <v>8</v>
      </c>
      <c r="Z617" s="21">
        <f t="shared" ref="Z617:Z657" si="497">T617/V617</f>
        <v>5.4761376248612654</v>
      </c>
      <c r="AA617" s="22">
        <f t="shared" ref="AA617:AA657" si="498">W617/V617</f>
        <v>22.225305216426193</v>
      </c>
      <c r="AB617" s="103">
        <f t="shared" ref="AB617:AB657" si="499">W617/C617</f>
        <v>2117.9270227392913</v>
      </c>
      <c r="AC617" s="106">
        <f t="shared" ref="AC617:AC633" si="500">V617/D617</f>
        <v>0.73044183218483993</v>
      </c>
    </row>
    <row r="618" spans="1:29" x14ac:dyDescent="0.25">
      <c r="A618" s="90" t="s">
        <v>27</v>
      </c>
      <c r="B618" s="560"/>
      <c r="C618" s="27">
        <v>16.41</v>
      </c>
      <c r="D618" s="28">
        <v>2048</v>
      </c>
      <c r="E618" s="16">
        <f t="shared" si="489"/>
        <v>124.80195003046923</v>
      </c>
      <c r="F618" s="17">
        <f t="shared" si="490"/>
        <v>4</v>
      </c>
      <c r="G618" s="18">
        <v>65.64</v>
      </c>
      <c r="H618" s="19">
        <v>8192</v>
      </c>
      <c r="I618" s="65">
        <v>24</v>
      </c>
      <c r="J618" s="19">
        <v>1244</v>
      </c>
      <c r="K618" s="19">
        <v>29100</v>
      </c>
      <c r="L618" s="136"/>
      <c r="M618" s="20" t="s">
        <v>8</v>
      </c>
      <c r="N618" s="21">
        <f t="shared" si="491"/>
        <v>6.585209003215434</v>
      </c>
      <c r="O618" s="22">
        <f t="shared" si="492"/>
        <v>23.392282958199356</v>
      </c>
      <c r="P618" s="23">
        <f t="shared" si="493"/>
        <v>1773.3089579524681</v>
      </c>
      <c r="Q618" s="100">
        <f t="shared" si="494"/>
        <v>0.607421875</v>
      </c>
      <c r="R618" s="17" t="e">
        <f t="shared" si="495"/>
        <v>#VALUE!</v>
      </c>
      <c r="S618" s="24" t="e">
        <f t="shared" si="496"/>
        <v>#VALUE!</v>
      </c>
      <c r="T618" s="25" t="e">
        <f t="shared" si="496"/>
        <v>#VALUE!</v>
      </c>
      <c r="U618" s="24" t="e">
        <f t="shared" si="496"/>
        <v>#VALUE!</v>
      </c>
      <c r="V618" s="25" t="e">
        <f t="shared" si="496"/>
        <v>#VALUE!</v>
      </c>
      <c r="W618" s="25" t="e">
        <f t="shared" si="496"/>
        <v>#VALUE!</v>
      </c>
      <c r="X618" s="143"/>
      <c r="Y618" s="20" t="s">
        <v>8</v>
      </c>
      <c r="Z618" s="21" t="e">
        <f t="shared" si="497"/>
        <v>#VALUE!</v>
      </c>
      <c r="AA618" s="22" t="e">
        <f t="shared" si="498"/>
        <v>#VALUE!</v>
      </c>
      <c r="AB618" s="103" t="e">
        <f t="shared" si="499"/>
        <v>#VALUE!</v>
      </c>
      <c r="AC618" s="106" t="e">
        <f t="shared" si="500"/>
        <v>#VALUE!</v>
      </c>
    </row>
    <row r="619" spans="1:29" x14ac:dyDescent="0.25">
      <c r="A619" s="90" t="s">
        <v>28</v>
      </c>
      <c r="B619" s="560"/>
      <c r="C619" s="27">
        <v>18.7</v>
      </c>
      <c r="D619" s="28">
        <v>2297</v>
      </c>
      <c r="E619" s="16">
        <f t="shared" si="489"/>
        <v>122.83422459893049</v>
      </c>
      <c r="F619" s="17">
        <f t="shared" si="490"/>
        <v>4</v>
      </c>
      <c r="G619" s="18">
        <v>74.8</v>
      </c>
      <c r="H619" s="19">
        <v>9188</v>
      </c>
      <c r="I619" s="65">
        <v>19</v>
      </c>
      <c r="J619" s="19">
        <v>1576</v>
      </c>
      <c r="K619" s="19">
        <v>36340</v>
      </c>
      <c r="L619" s="136"/>
      <c r="M619" s="20" t="s">
        <v>8</v>
      </c>
      <c r="N619" s="21">
        <f t="shared" si="491"/>
        <v>5.8299492385786804</v>
      </c>
      <c r="O619" s="22">
        <f t="shared" si="492"/>
        <v>23.058375634517766</v>
      </c>
      <c r="P619" s="23">
        <f t="shared" si="493"/>
        <v>1943.3155080213905</v>
      </c>
      <c r="Q619" s="100">
        <f t="shared" si="494"/>
        <v>0.68611232041793646</v>
      </c>
      <c r="R619" s="17">
        <f t="shared" si="495"/>
        <v>53.710695187165769</v>
      </c>
      <c r="S619" s="24">
        <f t="shared" si="496"/>
        <v>1004.3899999999999</v>
      </c>
      <c r="T619" s="25">
        <f t="shared" si="496"/>
        <v>129368</v>
      </c>
      <c r="U619" s="24">
        <f t="shared" si="496"/>
        <v>247</v>
      </c>
      <c r="V619" s="25">
        <f t="shared" si="496"/>
        <v>21443</v>
      </c>
      <c r="W619" s="25">
        <f t="shared" si="496"/>
        <v>496420</v>
      </c>
      <c r="X619" s="143"/>
      <c r="Y619" s="20" t="s">
        <v>8</v>
      </c>
      <c r="Z619" s="21">
        <f t="shared" si="497"/>
        <v>6.0331110385673643</v>
      </c>
      <c r="AA619" s="22">
        <f t="shared" si="498"/>
        <v>23.150678543114303</v>
      </c>
      <c r="AB619" s="103">
        <f t="shared" si="499"/>
        <v>26546.524064171124</v>
      </c>
      <c r="AC619" s="106">
        <f t="shared" si="500"/>
        <v>9.3352198519808454</v>
      </c>
    </row>
    <row r="620" spans="1:29" x14ac:dyDescent="0.25">
      <c r="A620" s="90" t="s">
        <v>29</v>
      </c>
      <c r="B620" s="560"/>
      <c r="C620" s="27">
        <v>17.149999999999999</v>
      </c>
      <c r="D620" s="28">
        <v>2160</v>
      </c>
      <c r="E620" s="16">
        <f t="shared" si="489"/>
        <v>125.94752186588923</v>
      </c>
      <c r="F620" s="17">
        <f t="shared" si="490"/>
        <v>4</v>
      </c>
      <c r="G620" s="18">
        <v>68.599999999999994</v>
      </c>
      <c r="H620" s="19">
        <v>8640</v>
      </c>
      <c r="I620" s="65">
        <v>19</v>
      </c>
      <c r="J620" s="19">
        <v>1473</v>
      </c>
      <c r="K620" s="19">
        <v>33990</v>
      </c>
      <c r="L620" s="136"/>
      <c r="M620" s="20" t="s">
        <v>8</v>
      </c>
      <c r="N620" s="21">
        <f t="shared" si="491"/>
        <v>5.865580448065173</v>
      </c>
      <c r="O620" s="22">
        <f t="shared" si="492"/>
        <v>23.075356415478616</v>
      </c>
      <c r="P620" s="23">
        <f t="shared" si="493"/>
        <v>1981.924198250729</v>
      </c>
      <c r="Q620" s="100">
        <f t="shared" si="494"/>
        <v>0.68194444444444446</v>
      </c>
      <c r="R620" s="17">
        <f t="shared" si="495"/>
        <v>51.842565597667644</v>
      </c>
      <c r="S620" s="24">
        <f t="shared" si="496"/>
        <v>889.1</v>
      </c>
      <c r="T620" s="25">
        <f t="shared" si="496"/>
        <v>109940</v>
      </c>
      <c r="U620" s="24">
        <f t="shared" si="496"/>
        <v>229</v>
      </c>
      <c r="V620" s="25">
        <f t="shared" si="496"/>
        <v>16853</v>
      </c>
      <c r="W620" s="25">
        <f t="shared" si="496"/>
        <v>413540</v>
      </c>
      <c r="X620" s="143"/>
      <c r="Y620" s="20" t="s">
        <v>8</v>
      </c>
      <c r="Z620" s="21">
        <f t="shared" si="497"/>
        <v>6.5234676318756302</v>
      </c>
      <c r="AA620" s="22">
        <f t="shared" si="498"/>
        <v>24.538064439565655</v>
      </c>
      <c r="AB620" s="103">
        <f t="shared" si="499"/>
        <v>24113.119533527697</v>
      </c>
      <c r="AC620" s="106">
        <f t="shared" si="500"/>
        <v>7.8023148148148147</v>
      </c>
    </row>
    <row r="621" spans="1:29" x14ac:dyDescent="0.25">
      <c r="A621" s="90" t="s">
        <v>30</v>
      </c>
      <c r="B621" s="560"/>
      <c r="C621" s="27">
        <v>16.600000000000001</v>
      </c>
      <c r="D621" s="28">
        <v>2142</v>
      </c>
      <c r="E621" s="16">
        <f t="shared" si="489"/>
        <v>129.03614457831324</v>
      </c>
      <c r="F621" s="17">
        <f t="shared" si="490"/>
        <v>4</v>
      </c>
      <c r="G621" s="18">
        <v>66.400000000000006</v>
      </c>
      <c r="H621" s="19">
        <v>8568</v>
      </c>
      <c r="I621" s="65">
        <v>18</v>
      </c>
      <c r="J621" s="19">
        <v>1345</v>
      </c>
      <c r="K621" s="19">
        <v>31080</v>
      </c>
      <c r="L621" s="136"/>
      <c r="M621" s="20" t="s">
        <v>8</v>
      </c>
      <c r="N621" s="21">
        <f t="shared" si="491"/>
        <v>6.3702602230483274</v>
      </c>
      <c r="O621" s="22">
        <f t="shared" si="492"/>
        <v>23.107806691449813</v>
      </c>
      <c r="P621" s="23">
        <f t="shared" si="493"/>
        <v>1872.2891566265059</v>
      </c>
      <c r="Q621" s="100">
        <f t="shared" si="494"/>
        <v>0.62791783380018673</v>
      </c>
      <c r="R621" s="17">
        <f t="shared" si="495"/>
        <v>60.325301204819269</v>
      </c>
      <c r="S621" s="24">
        <f t="shared" si="496"/>
        <v>1001.4</v>
      </c>
      <c r="T621" s="25">
        <f t="shared" si="496"/>
        <v>122662</v>
      </c>
      <c r="U621" s="24">
        <f t="shared" si="496"/>
        <v>248</v>
      </c>
      <c r="V621" s="25">
        <f t="shared" si="496"/>
        <v>20300</v>
      </c>
      <c r="W621" s="25">
        <f t="shared" si="496"/>
        <v>497570</v>
      </c>
      <c r="X621" s="143"/>
      <c r="Y621" s="20" t="s">
        <v>8</v>
      </c>
      <c r="Z621" s="21">
        <f t="shared" si="497"/>
        <v>6.0424630541871922</v>
      </c>
      <c r="AA621" s="22">
        <f t="shared" si="498"/>
        <v>24.510837438423646</v>
      </c>
      <c r="AB621" s="103">
        <f t="shared" si="499"/>
        <v>29974.096385542165</v>
      </c>
      <c r="AC621" s="106">
        <f t="shared" si="500"/>
        <v>9.477124183006536</v>
      </c>
    </row>
    <row r="622" spans="1:29" x14ac:dyDescent="0.25">
      <c r="A622" s="90" t="s">
        <v>31</v>
      </c>
      <c r="B622" s="560"/>
      <c r="C622" s="27">
        <v>14.28</v>
      </c>
      <c r="D622" s="28">
        <v>1781</v>
      </c>
      <c r="E622" s="16">
        <f t="shared" si="489"/>
        <v>124.71988795518207</v>
      </c>
      <c r="F622" s="17">
        <f t="shared" si="490"/>
        <v>4.0021008403361344</v>
      </c>
      <c r="G622" s="18">
        <v>57.15</v>
      </c>
      <c r="H622" s="19">
        <v>7124</v>
      </c>
      <c r="I622" s="65">
        <v>17</v>
      </c>
      <c r="J622" s="19">
        <v>1095</v>
      </c>
      <c r="K622" s="19">
        <v>24300</v>
      </c>
      <c r="L622" s="136"/>
      <c r="M622" s="20" t="s">
        <v>8</v>
      </c>
      <c r="N622" s="21">
        <f t="shared" si="491"/>
        <v>6.5059360730593605</v>
      </c>
      <c r="O622" s="22">
        <f t="shared" si="492"/>
        <v>22.19178082191781</v>
      </c>
      <c r="P622" s="23">
        <f t="shared" si="493"/>
        <v>1701.6806722689075</v>
      </c>
      <c r="Q622" s="100">
        <f t="shared" si="494"/>
        <v>0.6148231330713082</v>
      </c>
      <c r="R622" s="17">
        <f t="shared" si="495"/>
        <v>64.051120448179276</v>
      </c>
      <c r="S622" s="24">
        <f t="shared" si="496"/>
        <v>914.65</v>
      </c>
      <c r="T622" s="25">
        <f t="shared" si="496"/>
        <v>114667</v>
      </c>
      <c r="U622" s="24">
        <f t="shared" si="496"/>
        <v>231</v>
      </c>
      <c r="V622" s="25">
        <f t="shared" si="496"/>
        <v>18638</v>
      </c>
      <c r="W622" s="25">
        <f t="shared" si="496"/>
        <v>456060</v>
      </c>
      <c r="X622" s="143"/>
      <c r="Y622" s="20" t="s">
        <v>8</v>
      </c>
      <c r="Z622" s="21">
        <f t="shared" si="497"/>
        <v>6.1523232106449193</v>
      </c>
      <c r="AA622" s="22">
        <f t="shared" si="498"/>
        <v>24.469363665629359</v>
      </c>
      <c r="AB622" s="103">
        <f t="shared" si="499"/>
        <v>31936.974789915967</v>
      </c>
      <c r="AC622" s="106">
        <f t="shared" si="500"/>
        <v>10.464907355418305</v>
      </c>
    </row>
    <row r="623" spans="1:29" x14ac:dyDescent="0.25">
      <c r="A623" s="90" t="s">
        <v>32</v>
      </c>
      <c r="B623" s="560"/>
      <c r="C623" s="27">
        <v>19.53</v>
      </c>
      <c r="D623" s="28">
        <v>2435</v>
      </c>
      <c r="E623" s="16">
        <f t="shared" si="489"/>
        <v>124.67997951868919</v>
      </c>
      <c r="F623" s="17">
        <f t="shared" si="490"/>
        <v>4</v>
      </c>
      <c r="G623" s="18">
        <v>78.12</v>
      </c>
      <c r="H623" s="19">
        <v>9740</v>
      </c>
      <c r="I623" s="65">
        <v>21</v>
      </c>
      <c r="J623" s="19">
        <v>1599</v>
      </c>
      <c r="K623" s="19">
        <v>37510</v>
      </c>
      <c r="L623" s="136"/>
      <c r="M623" s="20" t="s">
        <v>8</v>
      </c>
      <c r="N623" s="21">
        <f t="shared" si="491"/>
        <v>6.0913070669168228</v>
      </c>
      <c r="O623" s="22">
        <f t="shared" si="492"/>
        <v>23.458411507191997</v>
      </c>
      <c r="P623" s="23">
        <f t="shared" si="493"/>
        <v>1920.6349206349205</v>
      </c>
      <c r="Q623" s="100">
        <f t="shared" si="494"/>
        <v>0.65667351129363449</v>
      </c>
      <c r="R623" s="17">
        <f t="shared" si="495"/>
        <v>46.498719918074755</v>
      </c>
      <c r="S623" s="24">
        <f t="shared" si="496"/>
        <v>908.12</v>
      </c>
      <c r="T623" s="25">
        <f t="shared" si="496"/>
        <v>116390</v>
      </c>
      <c r="U623" s="24">
        <f t="shared" si="496"/>
        <v>238</v>
      </c>
      <c r="V623" s="25">
        <f t="shared" si="496"/>
        <v>18363</v>
      </c>
      <c r="W623" s="25">
        <f t="shared" si="496"/>
        <v>451160</v>
      </c>
      <c r="X623" s="143"/>
      <c r="Y623" s="20" t="s">
        <v>8</v>
      </c>
      <c r="Z623" s="21">
        <f t="shared" si="497"/>
        <v>6.3382889506071995</v>
      </c>
      <c r="AA623" s="22">
        <f t="shared" si="498"/>
        <v>24.568970211839023</v>
      </c>
      <c r="AB623" s="103">
        <f t="shared" si="499"/>
        <v>23100.870455709162</v>
      </c>
      <c r="AC623" s="106">
        <f t="shared" si="500"/>
        <v>7.5412731006160163</v>
      </c>
    </row>
    <row r="624" spans="1:29" x14ac:dyDescent="0.25">
      <c r="A624" s="90" t="s">
        <v>33</v>
      </c>
      <c r="B624" s="560"/>
      <c r="C624" s="27">
        <v>19.88</v>
      </c>
      <c r="D624" s="28">
        <v>2482</v>
      </c>
      <c r="E624" s="16">
        <f t="shared" si="489"/>
        <v>124.84909456740444</v>
      </c>
      <c r="F624" s="17">
        <f t="shared" si="490"/>
        <v>4</v>
      </c>
      <c r="G624" s="18">
        <v>79.52</v>
      </c>
      <c r="H624" s="19">
        <v>9928</v>
      </c>
      <c r="I624" s="65">
        <v>22</v>
      </c>
      <c r="J624" s="19">
        <v>1808</v>
      </c>
      <c r="K624" s="19">
        <v>41670</v>
      </c>
      <c r="L624" s="136"/>
      <c r="M624" s="20" t="s">
        <v>8</v>
      </c>
      <c r="N624" s="21">
        <f t="shared" si="491"/>
        <v>5.4911504424778759</v>
      </c>
      <c r="O624" s="22">
        <f t="shared" si="492"/>
        <v>23.047566371681416</v>
      </c>
      <c r="P624" s="23">
        <f t="shared" si="493"/>
        <v>2096.076458752515</v>
      </c>
      <c r="Q624" s="100">
        <f t="shared" si="494"/>
        <v>0.7284448025785657</v>
      </c>
      <c r="R624" s="17">
        <f t="shared" si="495"/>
        <v>39.513078470824951</v>
      </c>
      <c r="S624" s="24">
        <f t="shared" si="496"/>
        <v>785.52</v>
      </c>
      <c r="T624" s="25">
        <f t="shared" si="496"/>
        <v>97028</v>
      </c>
      <c r="U624" s="24">
        <f t="shared" si="496"/>
        <v>203</v>
      </c>
      <c r="V624" s="25">
        <f t="shared" si="496"/>
        <v>15636</v>
      </c>
      <c r="W624" s="25">
        <f t="shared" si="496"/>
        <v>361440</v>
      </c>
      <c r="X624" s="143"/>
      <c r="Y624" s="20" t="s">
        <v>8</v>
      </c>
      <c r="Z624" s="21">
        <f t="shared" si="497"/>
        <v>6.2054233819391147</v>
      </c>
      <c r="AA624" s="22">
        <f t="shared" si="498"/>
        <v>23.115886415963161</v>
      </c>
      <c r="AB624" s="103">
        <f t="shared" si="499"/>
        <v>18181.086519114688</v>
      </c>
      <c r="AC624" s="106">
        <f t="shared" si="500"/>
        <v>6.2997582594681711</v>
      </c>
    </row>
    <row r="625" spans="1:29" x14ac:dyDescent="0.25">
      <c r="A625" s="90" t="s">
        <v>34</v>
      </c>
      <c r="B625" s="560"/>
      <c r="C625" s="27">
        <v>19.899999999999999</v>
      </c>
      <c r="D625" s="28">
        <v>2492</v>
      </c>
      <c r="E625" s="16">
        <f t="shared" si="489"/>
        <v>125.22613065326634</v>
      </c>
      <c r="F625" s="17">
        <f t="shared" si="490"/>
        <v>4</v>
      </c>
      <c r="G625" s="18">
        <v>79.599999999999994</v>
      </c>
      <c r="H625" s="19">
        <v>9968</v>
      </c>
      <c r="I625" s="65">
        <v>21</v>
      </c>
      <c r="J625" s="19">
        <v>1807</v>
      </c>
      <c r="K625" s="19">
        <v>41680</v>
      </c>
      <c r="L625" s="136"/>
      <c r="M625" s="20" t="s">
        <v>8</v>
      </c>
      <c r="N625" s="21">
        <f t="shared" si="491"/>
        <v>5.5163254012174878</v>
      </c>
      <c r="O625" s="22">
        <f t="shared" si="492"/>
        <v>23.065855008301053</v>
      </c>
      <c r="P625" s="23">
        <f t="shared" si="493"/>
        <v>2094.4723618090452</v>
      </c>
      <c r="Q625" s="100">
        <f t="shared" si="494"/>
        <v>0.7251203852327448</v>
      </c>
      <c r="R625" s="17">
        <f t="shared" si="495"/>
        <v>53.070351758793969</v>
      </c>
      <c r="S625" s="24">
        <f t="shared" si="496"/>
        <v>1056.0999999999999</v>
      </c>
      <c r="T625" s="25">
        <f t="shared" si="496"/>
        <v>131118</v>
      </c>
      <c r="U625" s="24">
        <f t="shared" si="496"/>
        <v>269</v>
      </c>
      <c r="V625" s="25">
        <f t="shared" si="496"/>
        <v>21933</v>
      </c>
      <c r="W625" s="25">
        <f t="shared" si="496"/>
        <v>534840</v>
      </c>
      <c r="X625" s="143"/>
      <c r="Y625" s="20" t="s">
        <v>8</v>
      </c>
      <c r="Z625" s="21">
        <f t="shared" si="497"/>
        <v>5.9781151689235399</v>
      </c>
      <c r="AA625" s="22">
        <f t="shared" si="498"/>
        <v>24.385173026945697</v>
      </c>
      <c r="AB625" s="103">
        <f t="shared" si="499"/>
        <v>26876.381909547741</v>
      </c>
      <c r="AC625" s="106">
        <f t="shared" si="500"/>
        <v>8.8013643659711072</v>
      </c>
    </row>
    <row r="626" spans="1:29" x14ac:dyDescent="0.25">
      <c r="A626" s="90" t="s">
        <v>35</v>
      </c>
      <c r="B626" s="560"/>
      <c r="C626" s="27">
        <v>16.489999999999998</v>
      </c>
      <c r="D626" s="28">
        <v>2176</v>
      </c>
      <c r="E626" s="16">
        <f t="shared" si="489"/>
        <v>131.95876288659795</v>
      </c>
      <c r="F626" s="17">
        <f t="shared" si="490"/>
        <v>4</v>
      </c>
      <c r="G626" s="18">
        <v>65.959999999999994</v>
      </c>
      <c r="H626" s="19">
        <v>8704</v>
      </c>
      <c r="I626" s="65">
        <v>20</v>
      </c>
      <c r="J626" s="19">
        <v>1603</v>
      </c>
      <c r="K626" s="19">
        <v>39280</v>
      </c>
      <c r="L626" s="136"/>
      <c r="M626" s="20" t="s">
        <v>8</v>
      </c>
      <c r="N626" s="21">
        <f t="shared" si="491"/>
        <v>5.4298190892077356</v>
      </c>
      <c r="O626" s="22">
        <f t="shared" si="492"/>
        <v>24.504054897067999</v>
      </c>
      <c r="P626" s="23">
        <f t="shared" si="493"/>
        <v>2382.0497271073382</v>
      </c>
      <c r="Q626" s="100">
        <f t="shared" si="494"/>
        <v>0.73667279411764708</v>
      </c>
      <c r="R626" s="17">
        <f t="shared" si="495"/>
        <v>64.278956943602182</v>
      </c>
      <c r="S626" s="24">
        <f t="shared" si="496"/>
        <v>1059.9599999999998</v>
      </c>
      <c r="T626" s="25">
        <f t="shared" si="496"/>
        <v>132304</v>
      </c>
      <c r="U626" s="24">
        <f t="shared" si="496"/>
        <v>273</v>
      </c>
      <c r="V626" s="25">
        <f t="shared" si="496"/>
        <v>23703</v>
      </c>
      <c r="W626" s="25">
        <f t="shared" si="496"/>
        <v>582580</v>
      </c>
      <c r="X626" s="143"/>
      <c r="Y626" s="20" t="s">
        <v>8</v>
      </c>
      <c r="Z626" s="21">
        <f t="shared" si="497"/>
        <v>5.581740707927267</v>
      </c>
      <c r="AA626" s="22">
        <f t="shared" si="498"/>
        <v>24.578323418976503</v>
      </c>
      <c r="AB626" s="103">
        <f t="shared" si="499"/>
        <v>35329.290479078234</v>
      </c>
      <c r="AC626" s="106">
        <f t="shared" si="500"/>
        <v>10.892922794117647</v>
      </c>
    </row>
    <row r="627" spans="1:29" x14ac:dyDescent="0.25">
      <c r="A627" s="90" t="s">
        <v>36</v>
      </c>
      <c r="B627" s="560"/>
      <c r="C627" s="27">
        <v>19.05</v>
      </c>
      <c r="D627" s="28">
        <v>2503</v>
      </c>
      <c r="E627" s="16">
        <f t="shared" si="489"/>
        <v>131.39107611548556</v>
      </c>
      <c r="F627" s="17">
        <f t="shared" si="490"/>
        <v>4</v>
      </c>
      <c r="G627" s="18">
        <v>76.2</v>
      </c>
      <c r="H627" s="19">
        <v>10012</v>
      </c>
      <c r="I627" s="65">
        <v>21</v>
      </c>
      <c r="J627" s="19">
        <v>1714</v>
      </c>
      <c r="K627" s="19">
        <v>41220</v>
      </c>
      <c r="L627" s="136"/>
      <c r="M627" s="20" t="s">
        <v>8</v>
      </c>
      <c r="N627" s="21">
        <f t="shared" si="491"/>
        <v>5.8413068844807468</v>
      </c>
      <c r="O627" s="22">
        <f t="shared" si="492"/>
        <v>24.049008168028006</v>
      </c>
      <c r="P627" s="23">
        <f t="shared" si="493"/>
        <v>2163.7795275590552</v>
      </c>
      <c r="Q627" s="100">
        <f t="shared" si="494"/>
        <v>0.68477826608070314</v>
      </c>
      <c r="R627" s="17">
        <f t="shared" si="495"/>
        <v>56.230971128608921</v>
      </c>
      <c r="S627" s="24">
        <f t="shared" si="496"/>
        <v>1071.2</v>
      </c>
      <c r="T627" s="25">
        <f t="shared" si="496"/>
        <v>134212</v>
      </c>
      <c r="U627" s="24">
        <f t="shared" si="496"/>
        <v>276</v>
      </c>
      <c r="V627" s="25">
        <f t="shared" si="496"/>
        <v>24254</v>
      </c>
      <c r="W627" s="25">
        <f t="shared" si="496"/>
        <v>595140</v>
      </c>
      <c r="X627" s="143"/>
      <c r="Y627" s="20" t="s">
        <v>8</v>
      </c>
      <c r="Z627" s="21">
        <f t="shared" si="497"/>
        <v>5.5336027047085015</v>
      </c>
      <c r="AA627" s="22">
        <f t="shared" si="498"/>
        <v>24.537808196586131</v>
      </c>
      <c r="AB627" s="103">
        <f t="shared" si="499"/>
        <v>31240.944881889762</v>
      </c>
      <c r="AC627" s="106">
        <f t="shared" si="500"/>
        <v>9.6899720335597284</v>
      </c>
    </row>
    <row r="628" spans="1:29" x14ac:dyDescent="0.25">
      <c r="A628" s="90" t="s">
        <v>37</v>
      </c>
      <c r="B628" s="560"/>
      <c r="C628" s="27">
        <v>20.239999999999998</v>
      </c>
      <c r="D628" s="28">
        <v>2526</v>
      </c>
      <c r="E628" s="16">
        <f t="shared" si="489"/>
        <v>124.80237154150198</v>
      </c>
      <c r="F628" s="17">
        <f t="shared" si="490"/>
        <v>4</v>
      </c>
      <c r="G628" s="18">
        <v>80.959999999999994</v>
      </c>
      <c r="H628" s="19">
        <v>10104</v>
      </c>
      <c r="I628" s="65">
        <v>26</v>
      </c>
      <c r="J628" s="19"/>
      <c r="K628" s="19"/>
      <c r="L628" s="136"/>
      <c r="M628" s="20" t="s">
        <v>8</v>
      </c>
      <c r="N628" s="21" t="e">
        <f t="shared" si="491"/>
        <v>#DIV/0!</v>
      </c>
      <c r="O628" s="22" t="e">
        <f t="shared" si="492"/>
        <v>#DIV/0!</v>
      </c>
      <c r="P628" s="23">
        <f t="shared" si="493"/>
        <v>0</v>
      </c>
      <c r="Q628" s="100">
        <f t="shared" si="494"/>
        <v>0</v>
      </c>
      <c r="R628" s="17">
        <f t="shared" si="495"/>
        <v>45.550889328063249</v>
      </c>
      <c r="S628" s="24">
        <f t="shared" si="496"/>
        <v>921.95</v>
      </c>
      <c r="T628" s="25">
        <f t="shared" si="496"/>
        <v>120825</v>
      </c>
      <c r="U628" s="24">
        <f t="shared" si="496"/>
        <v>237</v>
      </c>
      <c r="V628" s="25">
        <f t="shared" si="496"/>
        <v>18254</v>
      </c>
      <c r="W628" s="25">
        <f t="shared" si="496"/>
        <v>458640</v>
      </c>
      <c r="X628" s="143"/>
      <c r="Y628" s="20" t="s">
        <v>8</v>
      </c>
      <c r="Z628" s="21">
        <f t="shared" si="497"/>
        <v>6.61909718417881</v>
      </c>
      <c r="AA628" s="22">
        <f t="shared" si="498"/>
        <v>25.125451955735731</v>
      </c>
      <c r="AB628" s="103">
        <f t="shared" si="499"/>
        <v>22660.0790513834</v>
      </c>
      <c r="AC628" s="106">
        <f t="shared" si="500"/>
        <v>7.2264449722882027</v>
      </c>
    </row>
    <row r="629" spans="1:29" x14ac:dyDescent="0.25">
      <c r="A629" s="90" t="s">
        <v>18</v>
      </c>
      <c r="B629" s="560"/>
      <c r="C629" s="27">
        <v>15.47</v>
      </c>
      <c r="D629" s="28">
        <v>1648</v>
      </c>
      <c r="E629" s="16">
        <f t="shared" si="489"/>
        <v>106.52876535229476</v>
      </c>
      <c r="F629" s="17">
        <f t="shared" si="490"/>
        <v>0</v>
      </c>
      <c r="G629" s="18"/>
      <c r="H629" s="19"/>
      <c r="I629" s="65"/>
      <c r="J629" s="19"/>
      <c r="K629" s="19"/>
      <c r="L629" s="136"/>
      <c r="M629" s="20" t="s">
        <v>8</v>
      </c>
      <c r="N629" s="21" t="e">
        <f t="shared" si="491"/>
        <v>#DIV/0!</v>
      </c>
      <c r="O629" s="22" t="e">
        <f t="shared" si="492"/>
        <v>#DIV/0!</v>
      </c>
      <c r="P629" s="23">
        <f t="shared" si="493"/>
        <v>0</v>
      </c>
      <c r="Q629" s="100">
        <f t="shared" si="494"/>
        <v>0</v>
      </c>
      <c r="R629" s="17">
        <f t="shared" si="495"/>
        <v>61.570782159017455</v>
      </c>
      <c r="S629" s="24">
        <f t="shared" si="496"/>
        <v>952.50000000000011</v>
      </c>
      <c r="T629" s="25">
        <f t="shared" si="496"/>
        <v>124450</v>
      </c>
      <c r="U629" s="24">
        <f t="shared" si="496"/>
        <v>253</v>
      </c>
      <c r="V629" s="25">
        <f t="shared" si="496"/>
        <v>21261</v>
      </c>
      <c r="W629" s="25">
        <f t="shared" si="496"/>
        <v>528320</v>
      </c>
      <c r="X629" s="143"/>
      <c r="Y629" s="20" t="s">
        <v>8</v>
      </c>
      <c r="Z629" s="21">
        <f t="shared" si="497"/>
        <v>5.8534405719392311</v>
      </c>
      <c r="AA629" s="22">
        <f t="shared" si="498"/>
        <v>24.849254503551101</v>
      </c>
      <c r="AB629" s="103">
        <f t="shared" si="499"/>
        <v>34151.26050420168</v>
      </c>
      <c r="AC629" s="106">
        <f t="shared" si="500"/>
        <v>12.90109223300971</v>
      </c>
    </row>
    <row r="630" spans="1:29" x14ac:dyDescent="0.25">
      <c r="A630" s="90" t="s">
        <v>38</v>
      </c>
      <c r="B630" s="560"/>
      <c r="C630" s="27">
        <v>20.6</v>
      </c>
      <c r="D630" s="28">
        <v>2642</v>
      </c>
      <c r="E630" s="16">
        <f t="shared" si="489"/>
        <v>128.252427184466</v>
      </c>
      <c r="F630" s="17">
        <f t="shared" si="490"/>
        <v>0</v>
      </c>
      <c r="G630" s="18"/>
      <c r="H630" s="19"/>
      <c r="I630" s="65"/>
      <c r="J630" s="19"/>
      <c r="K630" s="19"/>
      <c r="L630" s="136"/>
      <c r="M630" s="20" t="s">
        <v>8</v>
      </c>
      <c r="N630" s="21" t="e">
        <f t="shared" si="491"/>
        <v>#DIV/0!</v>
      </c>
      <c r="O630" s="22" t="e">
        <f t="shared" si="492"/>
        <v>#DIV/0!</v>
      </c>
      <c r="P630" s="23">
        <f t="shared" si="493"/>
        <v>0</v>
      </c>
      <c r="Q630" s="100">
        <f t="shared" si="494"/>
        <v>0</v>
      </c>
      <c r="R630" s="17">
        <f t="shared" si="495"/>
        <v>49.126213592233015</v>
      </c>
      <c r="S630" s="24">
        <f t="shared" si="496"/>
        <v>1012.0000000000002</v>
      </c>
      <c r="T630" s="25">
        <f t="shared" si="496"/>
        <v>125950</v>
      </c>
      <c r="U630" s="24">
        <f t="shared" si="496"/>
        <v>258</v>
      </c>
      <c r="V630" s="25">
        <f t="shared" si="496"/>
        <v>19882</v>
      </c>
      <c r="W630" s="25">
        <f t="shared" si="496"/>
        <v>490690</v>
      </c>
      <c r="X630" s="143"/>
      <c r="Y630" s="20" t="s">
        <v>8</v>
      </c>
      <c r="Z630" s="21">
        <f t="shared" si="497"/>
        <v>6.3348757670254505</v>
      </c>
      <c r="AA630" s="22">
        <f t="shared" si="498"/>
        <v>24.680112664721857</v>
      </c>
      <c r="AB630" s="103">
        <f t="shared" si="499"/>
        <v>23819.902912621357</v>
      </c>
      <c r="AC630" s="106">
        <f t="shared" si="500"/>
        <v>7.5253595760787286</v>
      </c>
    </row>
    <row r="631" spans="1:29" x14ac:dyDescent="0.25">
      <c r="A631" s="90" t="s">
        <v>39</v>
      </c>
      <c r="B631" s="560"/>
      <c r="C631" s="27">
        <v>17.48</v>
      </c>
      <c r="D631" s="28">
        <v>2307</v>
      </c>
      <c r="E631" s="16">
        <f t="shared" si="489"/>
        <v>131.97940503432494</v>
      </c>
      <c r="F631" s="17">
        <f t="shared" si="490"/>
        <v>0</v>
      </c>
      <c r="G631" s="18"/>
      <c r="H631" s="19"/>
      <c r="I631" s="65"/>
      <c r="J631" s="19"/>
      <c r="K631" s="19"/>
      <c r="L631" s="136"/>
      <c r="M631" s="20" t="s">
        <v>8</v>
      </c>
      <c r="N631" s="21" t="e">
        <f t="shared" si="491"/>
        <v>#DIV/0!</v>
      </c>
      <c r="O631" s="22" t="e">
        <f t="shared" si="492"/>
        <v>#DIV/0!</v>
      </c>
      <c r="P631" s="23">
        <f t="shared" si="493"/>
        <v>0</v>
      </c>
      <c r="Q631" s="100">
        <f t="shared" si="494"/>
        <v>0</v>
      </c>
      <c r="R631" s="17">
        <f t="shared" si="495"/>
        <v>41.509725400457661</v>
      </c>
      <c r="S631" s="24">
        <f t="shared" si="496"/>
        <v>725.58999999999992</v>
      </c>
      <c r="T631" s="25">
        <f t="shared" si="496"/>
        <v>77210</v>
      </c>
      <c r="U631" s="24">
        <f t="shared" si="496"/>
        <v>184</v>
      </c>
      <c r="V631" s="25">
        <f t="shared" si="496"/>
        <v>13860</v>
      </c>
      <c r="W631" s="25">
        <f t="shared" si="496"/>
        <v>322930</v>
      </c>
      <c r="X631" s="143"/>
      <c r="Y631" s="20" t="s">
        <v>8</v>
      </c>
      <c r="Z631" s="21">
        <f t="shared" si="497"/>
        <v>5.5707070707070709</v>
      </c>
      <c r="AA631" s="22">
        <f t="shared" si="498"/>
        <v>23.2994227994228</v>
      </c>
      <c r="AB631" s="103">
        <f t="shared" si="499"/>
        <v>18474.256292906179</v>
      </c>
      <c r="AC631" s="106">
        <f t="shared" si="500"/>
        <v>6.0078023407022103</v>
      </c>
    </row>
    <row r="632" spans="1:29" x14ac:dyDescent="0.25">
      <c r="A632" s="90" t="s">
        <v>40</v>
      </c>
      <c r="B632" s="560"/>
      <c r="C632" s="27">
        <v>12.81</v>
      </c>
      <c r="D632" s="28">
        <v>1647</v>
      </c>
      <c r="E632" s="16">
        <f t="shared" si="489"/>
        <v>128.57142857142856</v>
      </c>
      <c r="F632" s="17">
        <f t="shared" si="490"/>
        <v>0</v>
      </c>
      <c r="G632" s="18"/>
      <c r="H632" s="19"/>
      <c r="I632" s="65"/>
      <c r="J632" s="19"/>
      <c r="K632" s="19"/>
      <c r="L632" s="136"/>
      <c r="M632" s="20" t="s">
        <v>8</v>
      </c>
      <c r="N632" s="21" t="e">
        <f t="shared" si="491"/>
        <v>#DIV/0!</v>
      </c>
      <c r="O632" s="22" t="e">
        <f t="shared" si="492"/>
        <v>#DIV/0!</v>
      </c>
      <c r="P632" s="23">
        <f t="shared" si="493"/>
        <v>0</v>
      </c>
      <c r="Q632" s="100">
        <f t="shared" si="494"/>
        <v>0</v>
      </c>
      <c r="R632" s="17">
        <f t="shared" si="495"/>
        <v>81.072599531615921</v>
      </c>
      <c r="S632" s="24">
        <f t="shared" si="496"/>
        <v>1038.54</v>
      </c>
      <c r="T632" s="25">
        <f t="shared" si="496"/>
        <v>132371</v>
      </c>
      <c r="U632" s="24">
        <f t="shared" si="496"/>
        <v>233</v>
      </c>
      <c r="V632" s="25">
        <f t="shared" si="496"/>
        <v>23741</v>
      </c>
      <c r="W632" s="25">
        <f t="shared" si="496"/>
        <v>585270</v>
      </c>
      <c r="X632" s="143"/>
      <c r="Y632" s="20" t="s">
        <v>8</v>
      </c>
      <c r="Z632" s="21">
        <f t="shared" si="497"/>
        <v>5.5756286592814117</v>
      </c>
      <c r="AA632" s="22">
        <f t="shared" si="498"/>
        <v>24.652289288572511</v>
      </c>
      <c r="AB632" s="103">
        <f t="shared" si="499"/>
        <v>45688.524590163935</v>
      </c>
      <c r="AC632" s="106">
        <f t="shared" si="500"/>
        <v>14.414693381906497</v>
      </c>
    </row>
    <row r="633" spans="1:29" x14ac:dyDescent="0.25">
      <c r="A633" s="91" t="s">
        <v>41</v>
      </c>
      <c r="B633" s="561"/>
      <c r="C633" s="82">
        <v>2.2200000000000002</v>
      </c>
      <c r="D633" s="55">
        <v>278</v>
      </c>
      <c r="E633" s="11">
        <f t="shared" si="489"/>
        <v>125.22522522522522</v>
      </c>
      <c r="F633" s="7">
        <f t="shared" si="490"/>
        <v>0</v>
      </c>
      <c r="G633" s="6"/>
      <c r="H633" s="5"/>
      <c r="I633" s="65"/>
      <c r="J633" s="5"/>
      <c r="K633" s="5"/>
      <c r="L633" s="137"/>
      <c r="M633" s="131" t="s">
        <v>8</v>
      </c>
      <c r="N633" s="60" t="e">
        <f t="shared" si="491"/>
        <v>#DIV/0!</v>
      </c>
      <c r="O633" s="61" t="e">
        <f t="shared" si="492"/>
        <v>#DIV/0!</v>
      </c>
      <c r="P633" s="62">
        <f t="shared" si="493"/>
        <v>0</v>
      </c>
      <c r="Q633" s="120">
        <f t="shared" si="494"/>
        <v>0</v>
      </c>
      <c r="R633" s="17">
        <f t="shared" si="495"/>
        <v>393.78378378378369</v>
      </c>
      <c r="S633" s="24">
        <f t="shared" ref="S633:W633" si="501">G633+S582</f>
        <v>874.19999999999993</v>
      </c>
      <c r="T633" s="25">
        <f t="shared" si="501"/>
        <v>115150</v>
      </c>
      <c r="U633" s="24">
        <f t="shared" si="501"/>
        <v>231</v>
      </c>
      <c r="V633" s="25">
        <f t="shared" si="501"/>
        <v>19053</v>
      </c>
      <c r="W633" s="25">
        <f t="shared" si="501"/>
        <v>471540</v>
      </c>
      <c r="X633" s="144"/>
      <c r="Y633" s="131" t="s">
        <v>8</v>
      </c>
      <c r="Z633" s="21">
        <f t="shared" si="497"/>
        <v>6.0436676638849525</v>
      </c>
      <c r="AA633" s="22">
        <f t="shared" si="498"/>
        <v>24.748858447488583</v>
      </c>
      <c r="AB633" s="103">
        <f t="shared" si="499"/>
        <v>212405.40540540538</v>
      </c>
      <c r="AC633" s="106">
        <f t="shared" si="500"/>
        <v>68.535971223021576</v>
      </c>
    </row>
    <row r="634" spans="1:29" x14ac:dyDescent="0.25">
      <c r="A634" s="92" t="s">
        <v>24</v>
      </c>
      <c r="B634" s="44"/>
      <c r="C634" s="45">
        <f t="shared" ref="C634:D634" si="502">SUM(C617:C633)</f>
        <v>285.72000000000003</v>
      </c>
      <c r="D634" s="46">
        <f t="shared" si="502"/>
        <v>36031</v>
      </c>
      <c r="E634" s="130">
        <f t="shared" si="489"/>
        <v>126.10597788044238</v>
      </c>
      <c r="F634" s="73"/>
      <c r="G634" s="45">
        <f t="shared" ref="G634:K634" si="503">SUM(G617:G633)</f>
        <v>868.59</v>
      </c>
      <c r="H634" s="46">
        <f t="shared" si="503"/>
        <v>110036</v>
      </c>
      <c r="I634" s="45">
        <f t="shared" si="503"/>
        <v>252</v>
      </c>
      <c r="J634" s="46">
        <f t="shared" si="503"/>
        <v>17066</v>
      </c>
      <c r="K634" s="46">
        <f t="shared" si="503"/>
        <v>396220</v>
      </c>
      <c r="L634" s="138"/>
      <c r="M634" s="74" t="s">
        <v>8</v>
      </c>
      <c r="N634" s="75">
        <f t="shared" si="491"/>
        <v>6.4476737372553616</v>
      </c>
      <c r="O634" s="76">
        <f t="shared" si="492"/>
        <v>23.216922536036563</v>
      </c>
      <c r="P634" s="77">
        <f t="shared" si="493"/>
        <v>1386.7422651546967</v>
      </c>
      <c r="Q634" s="101">
        <f>J634/D634</f>
        <v>0.47364769226499404</v>
      </c>
      <c r="R634" s="73"/>
      <c r="S634" s="45" t="e">
        <f t="shared" ref="S634:W634" si="504">SUM(S617:S633)</f>
        <v>#VALUE!</v>
      </c>
      <c r="T634" s="46" t="e">
        <f t="shared" si="504"/>
        <v>#VALUE!</v>
      </c>
      <c r="U634" s="45" t="e">
        <f t="shared" si="504"/>
        <v>#VALUE!</v>
      </c>
      <c r="V634" s="46" t="e">
        <f t="shared" si="504"/>
        <v>#VALUE!</v>
      </c>
      <c r="W634" s="46" t="e">
        <f t="shared" si="504"/>
        <v>#VALUE!</v>
      </c>
      <c r="X634" s="138"/>
      <c r="Y634" s="129" t="s">
        <v>8</v>
      </c>
      <c r="Z634" s="75" t="e">
        <f t="shared" si="497"/>
        <v>#VALUE!</v>
      </c>
      <c r="AA634" s="76" t="e">
        <f t="shared" si="498"/>
        <v>#VALUE!</v>
      </c>
      <c r="AB634" s="112" t="e">
        <f t="shared" si="499"/>
        <v>#VALUE!</v>
      </c>
      <c r="AC634" s="107" t="e">
        <f>V634/D634</f>
        <v>#VALUE!</v>
      </c>
    </row>
    <row r="635" spans="1:29" x14ac:dyDescent="0.25">
      <c r="A635" s="90" t="s">
        <v>42</v>
      </c>
      <c r="B635" s="562">
        <v>1998</v>
      </c>
      <c r="C635" s="27">
        <v>19.739999999999998</v>
      </c>
      <c r="D635" s="28">
        <v>2499</v>
      </c>
      <c r="E635" s="16">
        <f t="shared" si="489"/>
        <v>126.59574468085107</v>
      </c>
      <c r="F635" s="17">
        <f t="shared" ref="F635:F645" si="505">G635/C635</f>
        <v>4</v>
      </c>
      <c r="G635" s="18">
        <v>78.959999999999994</v>
      </c>
      <c r="H635" s="19">
        <v>9996</v>
      </c>
      <c r="I635" s="18">
        <v>20</v>
      </c>
      <c r="J635" s="19">
        <v>1685</v>
      </c>
      <c r="K635" s="19">
        <v>38760</v>
      </c>
      <c r="L635" s="136"/>
      <c r="M635" s="20" t="s">
        <v>8</v>
      </c>
      <c r="N635" s="21">
        <f t="shared" si="491"/>
        <v>5.9323442136498512</v>
      </c>
      <c r="O635" s="22">
        <f t="shared" si="492"/>
        <v>23.002967359050444</v>
      </c>
      <c r="P635" s="23">
        <f t="shared" si="493"/>
        <v>1963.5258358662616</v>
      </c>
      <c r="Q635" s="100">
        <f t="shared" ref="Q635:Q645" si="506">J635/D635</f>
        <v>0.67426970788315321</v>
      </c>
      <c r="R635" s="17">
        <f t="shared" ref="R635:R645" si="507">S635/C635</f>
        <v>9.6231003039513681</v>
      </c>
      <c r="S635" s="24">
        <f t="shared" ref="S635:W645" si="508">G635+S584</f>
        <v>189.95999999999998</v>
      </c>
      <c r="T635" s="25">
        <f t="shared" si="508"/>
        <v>23846</v>
      </c>
      <c r="U635" s="24">
        <f t="shared" si="508"/>
        <v>71</v>
      </c>
      <c r="V635" s="25">
        <f t="shared" si="508"/>
        <v>4475</v>
      </c>
      <c r="W635" s="25">
        <f t="shared" si="508"/>
        <v>106380</v>
      </c>
      <c r="X635" s="144"/>
      <c r="Y635" s="131" t="s">
        <v>8</v>
      </c>
      <c r="Z635" s="21">
        <f t="shared" si="497"/>
        <v>5.3287150837988824</v>
      </c>
      <c r="AA635" s="22">
        <f t="shared" si="498"/>
        <v>23.772067039106144</v>
      </c>
      <c r="AB635" s="103">
        <f t="shared" si="499"/>
        <v>5389.0577507598791</v>
      </c>
      <c r="AC635" s="106">
        <f t="shared" ref="AC635:AC645" si="509">V635/D635</f>
        <v>1.7907162865146058</v>
      </c>
    </row>
    <row r="636" spans="1:29" x14ac:dyDescent="0.25">
      <c r="A636" s="89" t="s">
        <v>43</v>
      </c>
      <c r="B636" s="563"/>
      <c r="C636" s="78">
        <v>22.16</v>
      </c>
      <c r="D636" s="79">
        <v>2722</v>
      </c>
      <c r="E636" s="63">
        <f t="shared" si="489"/>
        <v>122.83393501805054</v>
      </c>
      <c r="F636" s="64">
        <f t="shared" si="505"/>
        <v>3.7518050541516246</v>
      </c>
      <c r="G636" s="65">
        <v>83.14</v>
      </c>
      <c r="H636" s="66">
        <v>10197</v>
      </c>
      <c r="I636" s="65">
        <v>27</v>
      </c>
      <c r="J636" s="66">
        <v>1832</v>
      </c>
      <c r="K636" s="66">
        <v>41430</v>
      </c>
      <c r="L636" s="135"/>
      <c r="M636" s="67" t="s">
        <v>8</v>
      </c>
      <c r="N636" s="68">
        <f t="shared" si="491"/>
        <v>5.5660480349344974</v>
      </c>
      <c r="O636" s="69">
        <f t="shared" si="492"/>
        <v>22.6146288209607</v>
      </c>
      <c r="P636" s="70">
        <f t="shared" si="493"/>
        <v>1869.5848375451264</v>
      </c>
      <c r="Q636" s="100">
        <f t="shared" si="506"/>
        <v>0.67303453343130049</v>
      </c>
      <c r="R636" s="64">
        <f t="shared" si="507"/>
        <v>646.05370036101078</v>
      </c>
      <c r="S636" s="71">
        <f t="shared" si="508"/>
        <v>14316.55</v>
      </c>
      <c r="T636" s="72">
        <f t="shared" si="508"/>
        <v>1796994</v>
      </c>
      <c r="U636" s="71">
        <f t="shared" si="508"/>
        <v>3610</v>
      </c>
      <c r="V636" s="72">
        <f t="shared" si="508"/>
        <v>300507</v>
      </c>
      <c r="W636" s="72">
        <f t="shared" si="508"/>
        <v>7317710</v>
      </c>
      <c r="X636" s="142"/>
      <c r="Y636" s="67" t="s">
        <v>8</v>
      </c>
      <c r="Z636" s="21">
        <f t="shared" si="497"/>
        <v>5.9798740129181684</v>
      </c>
      <c r="AA636" s="22">
        <f t="shared" si="498"/>
        <v>24.351213116499782</v>
      </c>
      <c r="AB636" s="103">
        <f t="shared" si="499"/>
        <v>330221.57039711194</v>
      </c>
      <c r="AC636" s="106">
        <f t="shared" si="509"/>
        <v>110.3993387215283</v>
      </c>
    </row>
    <row r="637" spans="1:29" x14ac:dyDescent="0.25">
      <c r="A637" s="90" t="s">
        <v>44</v>
      </c>
      <c r="B637" s="563"/>
      <c r="C637" s="27">
        <v>13.09</v>
      </c>
      <c r="D637" s="28">
        <v>1520</v>
      </c>
      <c r="E637" s="16">
        <f t="shared" si="489"/>
        <v>116.11917494270436</v>
      </c>
      <c r="F637" s="17">
        <f t="shared" si="505"/>
        <v>3.5416348357524829</v>
      </c>
      <c r="G637" s="18">
        <v>46.36</v>
      </c>
      <c r="H637" s="19">
        <v>5380</v>
      </c>
      <c r="I637" s="18"/>
      <c r="J637" s="19">
        <v>1196</v>
      </c>
      <c r="K637" s="19">
        <v>25940</v>
      </c>
      <c r="L637" s="136"/>
      <c r="M637" s="20" t="s">
        <v>8</v>
      </c>
      <c r="N637" s="21">
        <f t="shared" si="491"/>
        <v>4.4983277591973243</v>
      </c>
      <c r="O637" s="22">
        <f t="shared" si="492"/>
        <v>21.68896321070234</v>
      </c>
      <c r="P637" s="23">
        <f t="shared" si="493"/>
        <v>1981.6653934300994</v>
      </c>
      <c r="Q637" s="100">
        <f t="shared" si="506"/>
        <v>0.7868421052631579</v>
      </c>
      <c r="R637" s="17">
        <f t="shared" si="507"/>
        <v>78.942704354469072</v>
      </c>
      <c r="S637" s="24">
        <f t="shared" si="508"/>
        <v>1033.3600000000001</v>
      </c>
      <c r="T637" s="25">
        <f t="shared" si="508"/>
        <v>129880</v>
      </c>
      <c r="U637" s="24">
        <f t="shared" si="508"/>
        <v>234</v>
      </c>
      <c r="V637" s="25">
        <f t="shared" si="508"/>
        <v>22709</v>
      </c>
      <c r="W637" s="25">
        <f t="shared" si="508"/>
        <v>553980</v>
      </c>
      <c r="X637" s="143"/>
      <c r="Y637" s="20" t="s">
        <v>8</v>
      </c>
      <c r="Z637" s="21">
        <f t="shared" si="497"/>
        <v>5.7193183319388785</v>
      </c>
      <c r="AA637" s="22">
        <f t="shared" si="498"/>
        <v>24.394733365625964</v>
      </c>
      <c r="AB637" s="103">
        <f t="shared" si="499"/>
        <v>42320.855614973261</v>
      </c>
      <c r="AC637" s="106">
        <f t="shared" si="509"/>
        <v>14.940131578947369</v>
      </c>
    </row>
    <row r="638" spans="1:29" x14ac:dyDescent="0.25">
      <c r="A638" s="90" t="s">
        <v>45</v>
      </c>
      <c r="B638" s="563"/>
      <c r="C638" s="27">
        <v>16.28</v>
      </c>
      <c r="D638" s="28">
        <v>1988</v>
      </c>
      <c r="E638" s="16">
        <f t="shared" si="489"/>
        <v>122.1130221130221</v>
      </c>
      <c r="F638" s="17">
        <f t="shared" si="505"/>
        <v>0</v>
      </c>
      <c r="G638" s="18"/>
      <c r="H638" s="19"/>
      <c r="I638" s="18"/>
      <c r="J638" s="19"/>
      <c r="K638" s="19"/>
      <c r="L638" s="136"/>
      <c r="M638" s="20" t="s">
        <v>8</v>
      </c>
      <c r="N638" s="21" t="e">
        <f t="shared" si="491"/>
        <v>#DIV/0!</v>
      </c>
      <c r="O638" s="22" t="e">
        <f t="shared" si="492"/>
        <v>#DIV/0!</v>
      </c>
      <c r="P638" s="23">
        <f t="shared" si="493"/>
        <v>0</v>
      </c>
      <c r="Q638" s="100">
        <f t="shared" si="506"/>
        <v>0</v>
      </c>
      <c r="R638" s="17">
        <f t="shared" si="507"/>
        <v>68.058968058968034</v>
      </c>
      <c r="S638" s="24">
        <f t="shared" si="508"/>
        <v>1107.9999999999998</v>
      </c>
      <c r="T638" s="25">
        <f t="shared" si="508"/>
        <v>135200</v>
      </c>
      <c r="U638" s="24">
        <f t="shared" si="508"/>
        <v>268</v>
      </c>
      <c r="V638" s="25">
        <f t="shared" si="508"/>
        <v>23709</v>
      </c>
      <c r="W638" s="25">
        <f t="shared" si="508"/>
        <v>548850</v>
      </c>
      <c r="X638" s="143"/>
      <c r="Y638" s="20" t="s">
        <v>8</v>
      </c>
      <c r="Z638" s="21">
        <f t="shared" si="497"/>
        <v>5.7024758530515838</v>
      </c>
      <c r="AA638" s="22">
        <f t="shared" si="498"/>
        <v>23.149436922687588</v>
      </c>
      <c r="AB638" s="103">
        <f t="shared" si="499"/>
        <v>33713.144963144958</v>
      </c>
      <c r="AC638" s="106">
        <f t="shared" si="509"/>
        <v>11.92605633802817</v>
      </c>
    </row>
    <row r="639" spans="1:29" x14ac:dyDescent="0.25">
      <c r="A639" s="90" t="s">
        <v>46</v>
      </c>
      <c r="B639" s="563"/>
      <c r="C639" s="27">
        <v>18.239999999999998</v>
      </c>
      <c r="D639" s="28">
        <v>2485</v>
      </c>
      <c r="E639" s="16">
        <f t="shared" si="489"/>
        <v>136.23903508771932</v>
      </c>
      <c r="F639" s="17">
        <f t="shared" si="505"/>
        <v>4</v>
      </c>
      <c r="G639" s="18">
        <v>72.959999999999994</v>
      </c>
      <c r="H639" s="19">
        <v>9940</v>
      </c>
      <c r="I639" s="65">
        <v>25</v>
      </c>
      <c r="J639" s="19">
        <v>1518</v>
      </c>
      <c r="K639" s="19">
        <v>37240</v>
      </c>
      <c r="L639" s="136"/>
      <c r="M639" s="20" t="s">
        <v>8</v>
      </c>
      <c r="N639" s="21">
        <f t="shared" si="491"/>
        <v>6.5480895915678525</v>
      </c>
      <c r="O639" s="22">
        <f t="shared" si="492"/>
        <v>24.532279314888012</v>
      </c>
      <c r="P639" s="23">
        <f t="shared" si="493"/>
        <v>2041.6666666666667</v>
      </c>
      <c r="Q639" s="100">
        <f t="shared" si="506"/>
        <v>0.61086519114688131</v>
      </c>
      <c r="R639" s="17">
        <f t="shared" si="507"/>
        <v>39.882675438596493</v>
      </c>
      <c r="S639" s="24">
        <f t="shared" si="508"/>
        <v>727.46</v>
      </c>
      <c r="T639" s="25">
        <f t="shared" si="508"/>
        <v>85790</v>
      </c>
      <c r="U639" s="24">
        <f t="shared" si="508"/>
        <v>193</v>
      </c>
      <c r="V639" s="25">
        <f t="shared" si="508"/>
        <v>16021</v>
      </c>
      <c r="W639" s="25">
        <f t="shared" si="508"/>
        <v>371900</v>
      </c>
      <c r="X639" s="143"/>
      <c r="Y639" s="20" t="s">
        <v>8</v>
      </c>
      <c r="Z639" s="21">
        <f t="shared" si="497"/>
        <v>5.3548467636227448</v>
      </c>
      <c r="AA639" s="22">
        <f t="shared" si="498"/>
        <v>23.213282566631296</v>
      </c>
      <c r="AB639" s="103">
        <f t="shared" si="499"/>
        <v>20389.254385964912</v>
      </c>
      <c r="AC639" s="106">
        <f t="shared" si="509"/>
        <v>6.4470824949698189</v>
      </c>
    </row>
    <row r="640" spans="1:29" x14ac:dyDescent="0.25">
      <c r="A640" s="90" t="s">
        <v>47</v>
      </c>
      <c r="B640" s="563"/>
      <c r="C640" s="27">
        <v>16.23</v>
      </c>
      <c r="D640" s="28">
        <v>2261</v>
      </c>
      <c r="E640" s="16">
        <f t="shared" si="489"/>
        <v>139.30991990141712</v>
      </c>
      <c r="F640" s="17">
        <f t="shared" si="505"/>
        <v>3.7535428219346887</v>
      </c>
      <c r="G640" s="18">
        <v>60.92</v>
      </c>
      <c r="H640" s="19">
        <v>8470</v>
      </c>
      <c r="I640" s="18">
        <v>18</v>
      </c>
      <c r="J640" s="19">
        <v>1424</v>
      </c>
      <c r="K640" s="19">
        <v>32010</v>
      </c>
      <c r="L640" s="136"/>
      <c r="M640" s="20" t="s">
        <v>8</v>
      </c>
      <c r="N640" s="21">
        <f t="shared" si="491"/>
        <v>5.9480337078651688</v>
      </c>
      <c r="O640" s="22">
        <f t="shared" si="492"/>
        <v>22.478932584269664</v>
      </c>
      <c r="P640" s="23">
        <f t="shared" si="493"/>
        <v>1972.2735674676524</v>
      </c>
      <c r="Q640" s="100">
        <f t="shared" si="506"/>
        <v>0.62980981866430785</v>
      </c>
      <c r="R640" s="17">
        <f t="shared" si="507"/>
        <v>53.907578558225502</v>
      </c>
      <c r="S640" s="24">
        <f t="shared" si="508"/>
        <v>874.92</v>
      </c>
      <c r="T640" s="25">
        <f t="shared" si="508"/>
        <v>107270</v>
      </c>
      <c r="U640" s="24">
        <f t="shared" si="508"/>
        <v>232</v>
      </c>
      <c r="V640" s="25">
        <f t="shared" si="508"/>
        <v>17465</v>
      </c>
      <c r="W640" s="25">
        <f t="shared" si="508"/>
        <v>419780</v>
      </c>
      <c r="X640" s="143"/>
      <c r="Y640" s="20" t="s">
        <v>8</v>
      </c>
      <c r="Z640" s="21">
        <f t="shared" si="497"/>
        <v>6.141998282278843</v>
      </c>
      <c r="AA640" s="22">
        <f t="shared" si="498"/>
        <v>24.035499570569712</v>
      </c>
      <c r="AB640" s="103">
        <f t="shared" si="499"/>
        <v>25864.448552064077</v>
      </c>
      <c r="AC640" s="106">
        <f t="shared" si="509"/>
        <v>7.7244582043343657</v>
      </c>
    </row>
    <row r="641" spans="1:29" x14ac:dyDescent="0.25">
      <c r="A641" s="90" t="s">
        <v>48</v>
      </c>
      <c r="B641" s="563"/>
      <c r="C641" s="27">
        <v>3.23</v>
      </c>
      <c r="D641" s="28">
        <v>405</v>
      </c>
      <c r="E641" s="16">
        <f t="shared" si="489"/>
        <v>125.38699690402477</v>
      </c>
      <c r="F641" s="17">
        <f t="shared" si="505"/>
        <v>4</v>
      </c>
      <c r="G641" s="18">
        <v>12.92</v>
      </c>
      <c r="H641" s="19">
        <v>1620</v>
      </c>
      <c r="I641" s="18">
        <v>4</v>
      </c>
      <c r="J641" s="19">
        <v>253</v>
      </c>
      <c r="K641" s="19">
        <v>5560</v>
      </c>
      <c r="L641" s="136"/>
      <c r="M641" s="20" t="s">
        <v>8</v>
      </c>
      <c r="N641" s="21">
        <f t="shared" si="491"/>
        <v>6.4031620553359687</v>
      </c>
      <c r="O641" s="22">
        <f t="shared" si="492"/>
        <v>21.976284584980238</v>
      </c>
      <c r="P641" s="23">
        <f t="shared" si="493"/>
        <v>1721.3622291021672</v>
      </c>
      <c r="Q641" s="100">
        <f t="shared" si="506"/>
        <v>0.62469135802469133</v>
      </c>
      <c r="R641" s="17">
        <f t="shared" si="507"/>
        <v>287.43653250773991</v>
      </c>
      <c r="S641" s="24">
        <f t="shared" si="508"/>
        <v>928.42</v>
      </c>
      <c r="T641" s="25">
        <f t="shared" si="508"/>
        <v>125142</v>
      </c>
      <c r="U641" s="24">
        <f t="shared" si="508"/>
        <v>253</v>
      </c>
      <c r="V641" s="25">
        <f t="shared" si="508"/>
        <v>19071</v>
      </c>
      <c r="W641" s="25">
        <f t="shared" si="508"/>
        <v>477840</v>
      </c>
      <c r="X641" s="143"/>
      <c r="Y641" s="20" t="s">
        <v>8</v>
      </c>
      <c r="Z641" s="21">
        <f t="shared" si="497"/>
        <v>6.5619002674217395</v>
      </c>
      <c r="AA641" s="22">
        <f t="shared" si="498"/>
        <v>25.055843951549473</v>
      </c>
      <c r="AB641" s="103">
        <f t="shared" si="499"/>
        <v>147938.08049535603</v>
      </c>
      <c r="AC641" s="106">
        <f t="shared" si="509"/>
        <v>47.088888888888889</v>
      </c>
    </row>
    <row r="642" spans="1:29" x14ac:dyDescent="0.25">
      <c r="A642" s="90" t="s">
        <v>49</v>
      </c>
      <c r="B642" s="563"/>
      <c r="C642" s="27">
        <v>8.82</v>
      </c>
      <c r="D642" s="28">
        <v>1155</v>
      </c>
      <c r="E642" s="16">
        <f t="shared" si="489"/>
        <v>130.95238095238093</v>
      </c>
      <c r="F642" s="17">
        <f t="shared" si="505"/>
        <v>4</v>
      </c>
      <c r="G642" s="18">
        <v>35.28</v>
      </c>
      <c r="H642" s="19">
        <v>4620</v>
      </c>
      <c r="I642" s="18">
        <v>11</v>
      </c>
      <c r="J642" s="19">
        <v>733</v>
      </c>
      <c r="K642" s="19">
        <v>16610</v>
      </c>
      <c r="L642" s="136"/>
      <c r="M642" s="20" t="s">
        <v>8</v>
      </c>
      <c r="N642" s="21">
        <f t="shared" si="491"/>
        <v>6.3028649386084581</v>
      </c>
      <c r="O642" s="22">
        <f t="shared" si="492"/>
        <v>22.660300136425647</v>
      </c>
      <c r="P642" s="23">
        <f t="shared" si="493"/>
        <v>1883.219954648526</v>
      </c>
      <c r="Q642" s="100">
        <f t="shared" si="506"/>
        <v>0.63463203463203466</v>
      </c>
      <c r="R642" s="17">
        <f t="shared" si="507"/>
        <v>96.006802721088434</v>
      </c>
      <c r="S642" s="24">
        <f t="shared" si="508"/>
        <v>846.78</v>
      </c>
      <c r="T642" s="25">
        <f t="shared" si="508"/>
        <v>116920</v>
      </c>
      <c r="U642" s="24">
        <f t="shared" si="508"/>
        <v>233</v>
      </c>
      <c r="V642" s="25">
        <f t="shared" si="508"/>
        <v>18224</v>
      </c>
      <c r="W642" s="25">
        <f t="shared" si="508"/>
        <v>431210</v>
      </c>
      <c r="X642" s="143"/>
      <c r="Y642" s="20" t="s">
        <v>8</v>
      </c>
      <c r="Z642" s="21">
        <f t="shared" si="497"/>
        <v>6.415715539947322</v>
      </c>
      <c r="AA642" s="22">
        <f t="shared" si="498"/>
        <v>23.66165496049166</v>
      </c>
      <c r="AB642" s="103">
        <f t="shared" si="499"/>
        <v>48890.02267573696</v>
      </c>
      <c r="AC642" s="106">
        <f t="shared" si="509"/>
        <v>15.778354978354978</v>
      </c>
    </row>
    <row r="643" spans="1:29" x14ac:dyDescent="0.25">
      <c r="A643" s="90" t="s">
        <v>50</v>
      </c>
      <c r="B643" s="563"/>
      <c r="C643" s="27">
        <v>11.54</v>
      </c>
      <c r="D643" s="28">
        <v>1452</v>
      </c>
      <c r="E643" s="16">
        <f t="shared" si="489"/>
        <v>125.82322357019065</v>
      </c>
      <c r="F643" s="17">
        <f t="shared" si="505"/>
        <v>0</v>
      </c>
      <c r="G643" s="18"/>
      <c r="H643" s="19"/>
      <c r="I643" s="18"/>
      <c r="J643" s="19"/>
      <c r="K643" s="19"/>
      <c r="L643" s="136"/>
      <c r="M643" s="20" t="s">
        <v>8</v>
      </c>
      <c r="N643" s="21" t="e">
        <f t="shared" si="491"/>
        <v>#DIV/0!</v>
      </c>
      <c r="O643" s="22" t="e">
        <f t="shared" si="492"/>
        <v>#DIV/0!</v>
      </c>
      <c r="P643" s="23">
        <f t="shared" si="493"/>
        <v>0</v>
      </c>
      <c r="Q643" s="100">
        <f t="shared" si="506"/>
        <v>0</v>
      </c>
      <c r="R643" s="17">
        <f t="shared" si="507"/>
        <v>13.994800693240903</v>
      </c>
      <c r="S643" s="24">
        <f t="shared" si="508"/>
        <v>161.5</v>
      </c>
      <c r="T643" s="25">
        <f t="shared" si="508"/>
        <v>20100</v>
      </c>
      <c r="U643" s="24">
        <f t="shared" si="508"/>
        <v>55</v>
      </c>
      <c r="V643" s="25">
        <f t="shared" si="508"/>
        <v>3315</v>
      </c>
      <c r="W643" s="25">
        <f t="shared" si="508"/>
        <v>80170</v>
      </c>
      <c r="X643" s="143"/>
      <c r="Y643" s="20" t="s">
        <v>8</v>
      </c>
      <c r="Z643" s="21">
        <f t="shared" si="497"/>
        <v>6.0633484162895925</v>
      </c>
      <c r="AA643" s="22">
        <f t="shared" si="498"/>
        <v>24.184012066365007</v>
      </c>
      <c r="AB643" s="103">
        <f t="shared" si="499"/>
        <v>6947.1403812824965</v>
      </c>
      <c r="AC643" s="106">
        <f t="shared" si="509"/>
        <v>2.2830578512396693</v>
      </c>
    </row>
    <row r="644" spans="1:29" x14ac:dyDescent="0.25">
      <c r="A644" s="90" t="s">
        <v>51</v>
      </c>
      <c r="B644" s="563"/>
      <c r="C644" s="27">
        <v>19.36</v>
      </c>
      <c r="D644" s="28">
        <v>2445</v>
      </c>
      <c r="E644" s="16">
        <f t="shared" si="489"/>
        <v>126.29132231404959</v>
      </c>
      <c r="F644" s="17">
        <f t="shared" si="505"/>
        <v>0</v>
      </c>
      <c r="G644" s="18"/>
      <c r="H644" s="19"/>
      <c r="I644" s="18"/>
      <c r="J644" s="19"/>
      <c r="K644" s="19"/>
      <c r="L644" s="136"/>
      <c r="M644" s="20" t="s">
        <v>8</v>
      </c>
      <c r="N644" s="21" t="e">
        <f t="shared" si="491"/>
        <v>#DIV/0!</v>
      </c>
      <c r="O644" s="22" t="e">
        <f t="shared" si="492"/>
        <v>#DIV/0!</v>
      </c>
      <c r="P644" s="23">
        <f t="shared" si="493"/>
        <v>0</v>
      </c>
      <c r="Q644" s="100">
        <f t="shared" si="506"/>
        <v>0</v>
      </c>
      <c r="R644" s="17">
        <f t="shared" si="507"/>
        <v>22.892561983471076</v>
      </c>
      <c r="S644" s="24">
        <f t="shared" si="508"/>
        <v>443.2</v>
      </c>
      <c r="T644" s="25">
        <f t="shared" si="508"/>
        <v>57887</v>
      </c>
      <c r="U644" s="24">
        <f t="shared" si="508"/>
        <v>105</v>
      </c>
      <c r="V644" s="25">
        <f t="shared" si="508"/>
        <v>8696</v>
      </c>
      <c r="W644" s="25">
        <f t="shared" si="508"/>
        <v>215430</v>
      </c>
      <c r="X644" s="143"/>
      <c r="Y644" s="20" t="s">
        <v>8</v>
      </c>
      <c r="Z644" s="21">
        <f t="shared" si="497"/>
        <v>6.6567387304507823</v>
      </c>
      <c r="AA644" s="22">
        <f t="shared" si="498"/>
        <v>24.773459061637535</v>
      </c>
      <c r="AB644" s="103">
        <f t="shared" si="499"/>
        <v>11127.582644628099</v>
      </c>
      <c r="AC644" s="106">
        <f t="shared" si="509"/>
        <v>3.5566462167689163</v>
      </c>
    </row>
    <row r="645" spans="1:29" x14ac:dyDescent="0.25">
      <c r="A645" s="94" t="s">
        <v>52</v>
      </c>
      <c r="B645" s="564"/>
      <c r="C645" s="29">
        <v>16.18</v>
      </c>
      <c r="D645" s="30">
        <v>2234</v>
      </c>
      <c r="E645" s="32">
        <f t="shared" si="489"/>
        <v>138.07169344870209</v>
      </c>
      <c r="F645" s="57">
        <f t="shared" si="505"/>
        <v>0</v>
      </c>
      <c r="G645" s="58"/>
      <c r="H645" s="59"/>
      <c r="I645" s="58"/>
      <c r="J645" s="59"/>
      <c r="K645" s="59"/>
      <c r="L645" s="139"/>
      <c r="M645" s="49" t="s">
        <v>8</v>
      </c>
      <c r="N645" s="37" t="e">
        <f t="shared" si="491"/>
        <v>#DIV/0!</v>
      </c>
      <c r="O645" s="38" t="e">
        <f t="shared" si="492"/>
        <v>#DIV/0!</v>
      </c>
      <c r="P645" s="39">
        <f t="shared" si="493"/>
        <v>0</v>
      </c>
      <c r="Q645" s="100">
        <f t="shared" si="506"/>
        <v>0</v>
      </c>
      <c r="R645" s="57">
        <f t="shared" si="507"/>
        <v>35.133498145859079</v>
      </c>
      <c r="S645" s="47">
        <f t="shared" si="508"/>
        <v>568.45999999999992</v>
      </c>
      <c r="T645" s="48">
        <f t="shared" si="508"/>
        <v>71329</v>
      </c>
      <c r="U645" s="47">
        <f t="shared" si="508"/>
        <v>139</v>
      </c>
      <c r="V645" s="48">
        <f t="shared" si="508"/>
        <v>12224</v>
      </c>
      <c r="W645" s="48">
        <f t="shared" si="508"/>
        <v>305300</v>
      </c>
      <c r="X645" s="145"/>
      <c r="Y645" s="49" t="s">
        <v>8</v>
      </c>
      <c r="Z645" s="21">
        <f t="shared" si="497"/>
        <v>5.8351603403141361</v>
      </c>
      <c r="AA645" s="22">
        <f t="shared" si="498"/>
        <v>24.975458115183248</v>
      </c>
      <c r="AB645" s="103">
        <f t="shared" si="499"/>
        <v>18868.974042027196</v>
      </c>
      <c r="AC645" s="106">
        <f t="shared" si="509"/>
        <v>5.4717994628469118</v>
      </c>
    </row>
    <row r="646" spans="1:29" x14ac:dyDescent="0.25">
      <c r="A646" s="92" t="s">
        <v>24</v>
      </c>
      <c r="B646" s="44"/>
      <c r="C646" s="45">
        <f>SUM(C635:C645)</f>
        <v>164.87</v>
      </c>
      <c r="D646" s="46">
        <f>SUM(D635:D645)</f>
        <v>21166</v>
      </c>
      <c r="E646" s="80">
        <f t="shared" si="489"/>
        <v>128.37993570692061</v>
      </c>
      <c r="F646" s="73"/>
      <c r="G646" s="45">
        <f>SUM(G635:G645)</f>
        <v>390.53999999999996</v>
      </c>
      <c r="H646" s="46">
        <f>SUM(H635:H645)</f>
        <v>50223</v>
      </c>
      <c r="I646" s="45">
        <f>SUM(I635:I645)</f>
        <v>105</v>
      </c>
      <c r="J646" s="46">
        <f>SUM(J635:J645)</f>
        <v>8641</v>
      </c>
      <c r="K646" s="46">
        <f>SUM(K635:K645)</f>
        <v>197550</v>
      </c>
      <c r="L646" s="138"/>
      <c r="M646" s="74" t="s">
        <v>8</v>
      </c>
      <c r="N646" s="75">
        <f t="shared" si="491"/>
        <v>5.8121745168383292</v>
      </c>
      <c r="O646" s="76">
        <f t="shared" si="492"/>
        <v>22.861937275778267</v>
      </c>
      <c r="P646" s="77">
        <f t="shared" si="493"/>
        <v>1198.2167768544914</v>
      </c>
      <c r="Q646" s="101">
        <f>J646/D646</f>
        <v>0.40824907871114052</v>
      </c>
      <c r="R646" s="73"/>
      <c r="S646" s="45">
        <f>SUM(S635:S645)</f>
        <v>21198.609999999993</v>
      </c>
      <c r="T646" s="46">
        <f>SUM(T635:T645)</f>
        <v>2670358</v>
      </c>
      <c r="U646" s="45">
        <f>SUM(U635:U645)</f>
        <v>5393</v>
      </c>
      <c r="V646" s="46">
        <f t="shared" ref="V646:W646" si="510">SUM(V635:V645)</f>
        <v>446416</v>
      </c>
      <c r="W646" s="46">
        <f t="shared" si="510"/>
        <v>10828550</v>
      </c>
      <c r="X646" s="138"/>
      <c r="Y646" s="74" t="s">
        <v>8</v>
      </c>
      <c r="Z646" s="75">
        <f t="shared" si="497"/>
        <v>5.9817703666535254</v>
      </c>
      <c r="AA646" s="76">
        <f t="shared" si="498"/>
        <v>24.256635066843483</v>
      </c>
      <c r="AB646" s="112">
        <f t="shared" si="499"/>
        <v>65679.32310305089</v>
      </c>
      <c r="AC646" s="107">
        <f>V646/D646</f>
        <v>21.091183974298403</v>
      </c>
    </row>
    <row r="647" spans="1:29" x14ac:dyDescent="0.25">
      <c r="A647" s="117" t="s">
        <v>16</v>
      </c>
      <c r="B647" s="565">
        <v>2005</v>
      </c>
      <c r="C647" s="115">
        <v>5.16</v>
      </c>
      <c r="D647" s="116">
        <v>527</v>
      </c>
      <c r="E647" s="63">
        <f>D647/C647</f>
        <v>102.13178294573643</v>
      </c>
      <c r="F647" s="7">
        <f t="shared" ref="F647:F655" si="511">G647/C647</f>
        <v>0</v>
      </c>
      <c r="G647" s="6"/>
      <c r="H647" s="5"/>
      <c r="I647" s="6"/>
      <c r="J647" s="5"/>
      <c r="K647" s="5"/>
      <c r="L647" s="137"/>
      <c r="M647" s="15" t="s">
        <v>8</v>
      </c>
      <c r="N647" s="86" t="e">
        <f t="shared" si="491"/>
        <v>#DIV/0!</v>
      </c>
      <c r="O647" s="87" t="e">
        <f t="shared" si="492"/>
        <v>#DIV/0!</v>
      </c>
      <c r="P647" s="70">
        <f>K647/C647</f>
        <v>0</v>
      </c>
      <c r="Q647" s="100">
        <f t="shared" ref="Q647:Q657" si="512">J647/D647</f>
        <v>0</v>
      </c>
      <c r="R647" s="14">
        <f t="shared" ref="R647:R655" si="513">S647/C647</f>
        <v>155.0387596899225</v>
      </c>
      <c r="S647" s="71">
        <f t="shared" ref="S647:W655" si="514">G647+S596</f>
        <v>800.00000000000011</v>
      </c>
      <c r="T647" s="72">
        <f t="shared" si="514"/>
        <v>110163</v>
      </c>
      <c r="U647" s="71">
        <f t="shared" si="514"/>
        <v>204</v>
      </c>
      <c r="V647" s="72">
        <f t="shared" si="514"/>
        <v>15906</v>
      </c>
      <c r="W647" s="72">
        <f t="shared" si="514"/>
        <v>358890</v>
      </c>
      <c r="X647" s="144"/>
      <c r="Y647" s="15" t="s">
        <v>8</v>
      </c>
      <c r="Z647" s="21">
        <f t="shared" si="497"/>
        <v>6.9258770275367789</v>
      </c>
      <c r="AA647" s="22">
        <f t="shared" si="498"/>
        <v>22.563183704262542</v>
      </c>
      <c r="AB647" s="103">
        <f t="shared" si="499"/>
        <v>69552.325581395344</v>
      </c>
      <c r="AC647" s="106">
        <f t="shared" ref="AC647:AC657" si="515">V647/D647</f>
        <v>30.182163187855789</v>
      </c>
    </row>
    <row r="648" spans="1:29" x14ac:dyDescent="0.25">
      <c r="A648" s="90" t="s">
        <v>53</v>
      </c>
      <c r="B648" s="560"/>
      <c r="C648" s="27">
        <v>11.02</v>
      </c>
      <c r="D648" s="28">
        <v>1432</v>
      </c>
      <c r="E648" s="16">
        <f t="shared" ref="E648:E657" si="516">D648/C648</f>
        <v>129.94555353901998</v>
      </c>
      <c r="F648" s="17">
        <f t="shared" si="511"/>
        <v>0</v>
      </c>
      <c r="G648" s="18"/>
      <c r="H648" s="19"/>
      <c r="I648" s="18"/>
      <c r="J648" s="19"/>
      <c r="K648" s="19"/>
      <c r="L648" s="136"/>
      <c r="M648" s="20" t="s">
        <v>8</v>
      </c>
      <c r="N648" s="21" t="e">
        <f t="shared" si="491"/>
        <v>#DIV/0!</v>
      </c>
      <c r="O648" s="22" t="e">
        <f t="shared" si="492"/>
        <v>#DIV/0!</v>
      </c>
      <c r="P648" s="23">
        <f t="shared" ref="P648:P657" si="517">K648/C648</f>
        <v>0</v>
      </c>
      <c r="Q648" s="100">
        <f t="shared" si="512"/>
        <v>0</v>
      </c>
      <c r="R648" s="17">
        <f t="shared" si="513"/>
        <v>746.97459165154271</v>
      </c>
      <c r="S648" s="24">
        <f t="shared" si="514"/>
        <v>8231.66</v>
      </c>
      <c r="T648" s="25">
        <f t="shared" si="514"/>
        <v>1051701</v>
      </c>
      <c r="U648" s="24">
        <f t="shared" si="514"/>
        <v>2102</v>
      </c>
      <c r="V648" s="25">
        <f t="shared" si="514"/>
        <v>173429</v>
      </c>
      <c r="W648" s="25">
        <f t="shared" si="514"/>
        <v>4155070</v>
      </c>
      <c r="X648" s="143"/>
      <c r="Y648" s="20" t="s">
        <v>8</v>
      </c>
      <c r="Z648" s="21">
        <f t="shared" si="497"/>
        <v>6.0641588200358649</v>
      </c>
      <c r="AA648" s="22">
        <f t="shared" si="498"/>
        <v>23.958334534593408</v>
      </c>
      <c r="AB648" s="103">
        <f t="shared" si="499"/>
        <v>377048.09437386569</v>
      </c>
      <c r="AC648" s="106">
        <f t="shared" si="515"/>
        <v>121.10963687150839</v>
      </c>
    </row>
    <row r="649" spans="1:29" x14ac:dyDescent="0.25">
      <c r="A649" s="90" t="s">
        <v>54</v>
      </c>
      <c r="B649" s="560"/>
      <c r="C649" s="27">
        <v>4.38</v>
      </c>
      <c r="D649" s="28">
        <v>466</v>
      </c>
      <c r="E649" s="16">
        <f t="shared" si="516"/>
        <v>106.39269406392694</v>
      </c>
      <c r="F649" s="17">
        <f t="shared" si="511"/>
        <v>1.7716894977168949</v>
      </c>
      <c r="G649" s="18">
        <v>7.76</v>
      </c>
      <c r="H649" s="19">
        <v>826</v>
      </c>
      <c r="I649" s="18">
        <v>4</v>
      </c>
      <c r="J649" s="19">
        <v>294</v>
      </c>
      <c r="K649" s="19">
        <v>5880</v>
      </c>
      <c r="L649" s="136"/>
      <c r="M649" s="20" t="s">
        <v>8</v>
      </c>
      <c r="N649" s="21">
        <f t="shared" si="491"/>
        <v>2.8095238095238093</v>
      </c>
      <c r="O649" s="22">
        <f t="shared" si="492"/>
        <v>20</v>
      </c>
      <c r="P649" s="23">
        <f t="shared" si="517"/>
        <v>1342.4657534246576</v>
      </c>
      <c r="Q649" s="100">
        <f t="shared" si="512"/>
        <v>0.63090128755364805</v>
      </c>
      <c r="R649" s="17">
        <f t="shared" si="513"/>
        <v>50.947488584474875</v>
      </c>
      <c r="S649" s="24">
        <f t="shared" si="514"/>
        <v>223.14999999999995</v>
      </c>
      <c r="T649" s="25">
        <f t="shared" si="514"/>
        <v>23367</v>
      </c>
      <c r="U649" s="24">
        <f t="shared" si="514"/>
        <v>53</v>
      </c>
      <c r="V649" s="25">
        <f t="shared" si="514"/>
        <v>3877</v>
      </c>
      <c r="W649" s="25">
        <f t="shared" si="514"/>
        <v>81360</v>
      </c>
      <c r="X649" s="143"/>
      <c r="Y649" s="20" t="s">
        <v>8</v>
      </c>
      <c r="Z649" s="21">
        <f t="shared" si="497"/>
        <v>6.0270827959762707</v>
      </c>
      <c r="AA649" s="22">
        <f t="shared" si="498"/>
        <v>20.98529791075574</v>
      </c>
      <c r="AB649" s="103">
        <f t="shared" si="499"/>
        <v>18575.342465753423</v>
      </c>
      <c r="AC649" s="106">
        <f t="shared" si="515"/>
        <v>8.3197424892703857</v>
      </c>
    </row>
    <row r="650" spans="1:29" x14ac:dyDescent="0.25">
      <c r="A650" s="90" t="s">
        <v>17</v>
      </c>
      <c r="B650" s="560"/>
      <c r="C650" s="27">
        <v>9.39</v>
      </c>
      <c r="D650" s="28">
        <v>921</v>
      </c>
      <c r="E650" s="16">
        <f t="shared" si="516"/>
        <v>98.083067092651746</v>
      </c>
      <c r="F650" s="17">
        <f t="shared" si="511"/>
        <v>0</v>
      </c>
      <c r="G650" s="18"/>
      <c r="H650" s="19"/>
      <c r="I650" s="18"/>
      <c r="J650" s="19"/>
      <c r="K650" s="19"/>
      <c r="L650" s="136"/>
      <c r="M650" s="20" t="s">
        <v>8</v>
      </c>
      <c r="N650" s="21" t="e">
        <f t="shared" si="491"/>
        <v>#DIV/0!</v>
      </c>
      <c r="O650" s="22" t="e">
        <f t="shared" si="492"/>
        <v>#DIV/0!</v>
      </c>
      <c r="P650" s="23">
        <f t="shared" si="517"/>
        <v>0</v>
      </c>
      <c r="Q650" s="100">
        <f t="shared" si="512"/>
        <v>0</v>
      </c>
      <c r="R650" s="17">
        <f t="shared" si="513"/>
        <v>56.790202342917979</v>
      </c>
      <c r="S650" s="24">
        <f t="shared" si="514"/>
        <v>533.25999999999988</v>
      </c>
      <c r="T650" s="25">
        <f t="shared" si="514"/>
        <v>69010</v>
      </c>
      <c r="U650" s="24">
        <f t="shared" si="514"/>
        <v>129</v>
      </c>
      <c r="V650" s="25">
        <f t="shared" si="514"/>
        <v>12214</v>
      </c>
      <c r="W650" s="25">
        <f t="shared" si="514"/>
        <v>266050</v>
      </c>
      <c r="X650" s="143"/>
      <c r="Y650" s="20" t="s">
        <v>8</v>
      </c>
      <c r="Z650" s="21">
        <f t="shared" si="497"/>
        <v>5.6500736859341743</v>
      </c>
      <c r="AA650" s="22">
        <f t="shared" si="498"/>
        <v>21.782380874406417</v>
      </c>
      <c r="AB650" s="103">
        <f t="shared" si="499"/>
        <v>28333.333333333332</v>
      </c>
      <c r="AC650" s="106">
        <f t="shared" si="515"/>
        <v>13.261672095548317</v>
      </c>
    </row>
    <row r="651" spans="1:29" x14ac:dyDescent="0.25">
      <c r="A651" s="90" t="s">
        <v>55</v>
      </c>
      <c r="B651" s="560"/>
      <c r="C651" s="27">
        <v>4.76</v>
      </c>
      <c r="D651" s="28">
        <v>513</v>
      </c>
      <c r="E651" s="16">
        <f t="shared" si="516"/>
        <v>107.77310924369749</v>
      </c>
      <c r="F651" s="17">
        <f t="shared" si="511"/>
        <v>3</v>
      </c>
      <c r="G651" s="18">
        <v>14.28</v>
      </c>
      <c r="H651" s="19">
        <v>1539</v>
      </c>
      <c r="I651" s="18">
        <v>6</v>
      </c>
      <c r="J651" s="19">
        <v>443</v>
      </c>
      <c r="K651" s="19">
        <v>8840</v>
      </c>
      <c r="L651" s="136"/>
      <c r="M651" s="20" t="s">
        <v>8</v>
      </c>
      <c r="N651" s="21">
        <f t="shared" si="491"/>
        <v>3.4740406320541761</v>
      </c>
      <c r="O651" s="22">
        <f t="shared" si="492"/>
        <v>19.954853273137697</v>
      </c>
      <c r="P651" s="23">
        <f t="shared" si="517"/>
        <v>1857.1428571428573</v>
      </c>
      <c r="Q651" s="100">
        <f t="shared" si="512"/>
        <v>0.8635477582846004</v>
      </c>
      <c r="R651" s="17">
        <f t="shared" si="513"/>
        <v>45.932773109243698</v>
      </c>
      <c r="S651" s="24">
        <f t="shared" si="514"/>
        <v>218.64</v>
      </c>
      <c r="T651" s="25">
        <f t="shared" si="514"/>
        <v>24597</v>
      </c>
      <c r="U651" s="24">
        <f t="shared" si="514"/>
        <v>62</v>
      </c>
      <c r="V651" s="25">
        <f t="shared" si="514"/>
        <v>4857</v>
      </c>
      <c r="W651" s="25">
        <f t="shared" si="514"/>
        <v>102520</v>
      </c>
      <c r="X651" s="143"/>
      <c r="Y651" s="20" t="s">
        <v>8</v>
      </c>
      <c r="Z651" s="21">
        <f t="shared" si="497"/>
        <v>5.064237183446572</v>
      </c>
      <c r="AA651" s="22">
        <f t="shared" si="498"/>
        <v>21.107679637636402</v>
      </c>
      <c r="AB651" s="103">
        <f t="shared" si="499"/>
        <v>21537.81512605042</v>
      </c>
      <c r="AC651" s="106">
        <f t="shared" si="515"/>
        <v>9.4678362573099424</v>
      </c>
    </row>
    <row r="652" spans="1:29" x14ac:dyDescent="0.25">
      <c r="A652" s="90" t="s">
        <v>56</v>
      </c>
      <c r="B652" s="560"/>
      <c r="C652" s="27">
        <v>0.86</v>
      </c>
      <c r="D652" s="28">
        <v>113</v>
      </c>
      <c r="E652" s="16">
        <f t="shared" si="516"/>
        <v>131.3953488372093</v>
      </c>
      <c r="F652" s="17">
        <f t="shared" si="511"/>
        <v>0</v>
      </c>
      <c r="G652" s="18"/>
      <c r="H652" s="19"/>
      <c r="I652" s="18"/>
      <c r="J652" s="19"/>
      <c r="K652" s="19"/>
      <c r="L652" s="136"/>
      <c r="M652" s="20" t="s">
        <v>8</v>
      </c>
      <c r="N652" s="21" t="e">
        <f t="shared" si="491"/>
        <v>#DIV/0!</v>
      </c>
      <c r="O652" s="22" t="e">
        <f t="shared" si="492"/>
        <v>#DIV/0!</v>
      </c>
      <c r="P652" s="23">
        <f t="shared" si="517"/>
        <v>0</v>
      </c>
      <c r="Q652" s="100">
        <f t="shared" si="512"/>
        <v>0</v>
      </c>
      <c r="R652" s="17">
        <f t="shared" si="513"/>
        <v>511.38372093023264</v>
      </c>
      <c r="S652" s="24">
        <f t="shared" si="514"/>
        <v>439.79000000000008</v>
      </c>
      <c r="T652" s="25">
        <f t="shared" si="514"/>
        <v>42992</v>
      </c>
      <c r="U652" s="24">
        <f t="shared" si="514"/>
        <v>91</v>
      </c>
      <c r="V652" s="25">
        <f t="shared" si="514"/>
        <v>7806</v>
      </c>
      <c r="W652" s="25">
        <f t="shared" si="514"/>
        <v>171080</v>
      </c>
      <c r="X652" s="143"/>
      <c r="Y652" s="20" t="s">
        <v>8</v>
      </c>
      <c r="Z652" s="21">
        <f t="shared" si="497"/>
        <v>5.5075582884960284</v>
      </c>
      <c r="AA652" s="22">
        <f t="shared" si="498"/>
        <v>21.916474506789648</v>
      </c>
      <c r="AB652" s="103">
        <f t="shared" si="499"/>
        <v>198930.23255813954</v>
      </c>
      <c r="AC652" s="106">
        <f t="shared" si="515"/>
        <v>69.079646017699119</v>
      </c>
    </row>
    <row r="653" spans="1:29" x14ac:dyDescent="0.25">
      <c r="A653" s="90" t="s">
        <v>20</v>
      </c>
      <c r="B653" s="560"/>
      <c r="C653" s="27">
        <v>10.08</v>
      </c>
      <c r="D653" s="28">
        <v>1166</v>
      </c>
      <c r="E653" s="16">
        <f t="shared" si="516"/>
        <v>115.67460317460318</v>
      </c>
      <c r="F653" s="17">
        <f t="shared" si="511"/>
        <v>0</v>
      </c>
      <c r="G653" s="18"/>
      <c r="H653" s="19"/>
      <c r="I653" s="18"/>
      <c r="J653" s="19"/>
      <c r="K653" s="19"/>
      <c r="L653" s="136"/>
      <c r="M653" s="20" t="s">
        <v>8</v>
      </c>
      <c r="N653" s="21" t="e">
        <f t="shared" si="491"/>
        <v>#DIV/0!</v>
      </c>
      <c r="O653" s="22" t="e">
        <f t="shared" si="492"/>
        <v>#DIV/0!</v>
      </c>
      <c r="P653" s="23">
        <f t="shared" si="517"/>
        <v>0</v>
      </c>
      <c r="Q653" s="100">
        <f t="shared" si="512"/>
        <v>0</v>
      </c>
      <c r="R653" s="17">
        <f t="shared" si="513"/>
        <v>23.611111111111111</v>
      </c>
      <c r="S653" s="24">
        <f t="shared" si="514"/>
        <v>238</v>
      </c>
      <c r="T653" s="25">
        <f t="shared" si="514"/>
        <v>25650</v>
      </c>
      <c r="U653" s="24">
        <f t="shared" si="514"/>
        <v>56</v>
      </c>
      <c r="V653" s="25">
        <f t="shared" si="514"/>
        <v>5153</v>
      </c>
      <c r="W653" s="25">
        <f t="shared" si="514"/>
        <v>109770</v>
      </c>
      <c r="X653" s="143"/>
      <c r="Y653" s="20" t="s">
        <v>8</v>
      </c>
      <c r="Z653" s="21">
        <f t="shared" si="497"/>
        <v>4.9776829031632062</v>
      </c>
      <c r="AA653" s="22">
        <f t="shared" si="498"/>
        <v>21.302154084999028</v>
      </c>
      <c r="AB653" s="103">
        <f t="shared" si="499"/>
        <v>10889.880952380952</v>
      </c>
      <c r="AC653" s="106">
        <f t="shared" si="515"/>
        <v>4.4193825042881647</v>
      </c>
    </row>
    <row r="654" spans="1:29" x14ac:dyDescent="0.25">
      <c r="A654" s="90" t="s">
        <v>19</v>
      </c>
      <c r="B654" s="560"/>
      <c r="C654" s="27">
        <v>10.83</v>
      </c>
      <c r="D654" s="28">
        <v>1293</v>
      </c>
      <c r="E654" s="16">
        <f t="shared" si="516"/>
        <v>119.39058171745152</v>
      </c>
      <c r="F654" s="17">
        <f t="shared" si="511"/>
        <v>0</v>
      </c>
      <c r="G654" s="18"/>
      <c r="H654" s="19"/>
      <c r="I654" s="18"/>
      <c r="J654" s="19"/>
      <c r="K654" s="19"/>
      <c r="L654" s="136"/>
      <c r="M654" s="20" t="s">
        <v>8</v>
      </c>
      <c r="N654" s="21" t="e">
        <f t="shared" si="491"/>
        <v>#DIV/0!</v>
      </c>
      <c r="O654" s="22" t="e">
        <f t="shared" si="492"/>
        <v>#DIV/0!</v>
      </c>
      <c r="P654" s="23">
        <f t="shared" si="517"/>
        <v>0</v>
      </c>
      <c r="Q654" s="100">
        <f t="shared" si="512"/>
        <v>0</v>
      </c>
      <c r="R654" s="17">
        <f t="shared" si="513"/>
        <v>3.9704524469067404</v>
      </c>
      <c r="S654" s="24">
        <f t="shared" si="514"/>
        <v>43</v>
      </c>
      <c r="T654" s="25">
        <f t="shared" si="514"/>
        <v>5500</v>
      </c>
      <c r="U654" s="24">
        <f t="shared" si="514"/>
        <v>50</v>
      </c>
      <c r="V654" s="25">
        <f t="shared" si="514"/>
        <v>744</v>
      </c>
      <c r="W654" s="25">
        <f t="shared" si="514"/>
        <v>16730</v>
      </c>
      <c r="X654" s="143"/>
      <c r="Y654" s="20" t="s">
        <v>8</v>
      </c>
      <c r="Z654" s="21">
        <f t="shared" si="497"/>
        <v>7.39247311827957</v>
      </c>
      <c r="AA654" s="22">
        <f t="shared" si="498"/>
        <v>22.486559139784948</v>
      </c>
      <c r="AB654" s="103">
        <f t="shared" si="499"/>
        <v>1544.7830101569714</v>
      </c>
      <c r="AC654" s="106">
        <f t="shared" si="515"/>
        <v>0.57540603248259858</v>
      </c>
    </row>
    <row r="655" spans="1:29" x14ac:dyDescent="0.25">
      <c r="A655" s="94" t="s">
        <v>21</v>
      </c>
      <c r="B655" s="566"/>
      <c r="C655" s="29">
        <v>0.83</v>
      </c>
      <c r="D655" s="30">
        <v>98</v>
      </c>
      <c r="E655" s="32">
        <f t="shared" si="516"/>
        <v>118.07228915662651</v>
      </c>
      <c r="F655" s="7">
        <f t="shared" si="511"/>
        <v>0</v>
      </c>
      <c r="G655" s="6"/>
      <c r="H655" s="5"/>
      <c r="I655" s="6"/>
      <c r="J655" s="5"/>
      <c r="K655" s="5"/>
      <c r="L655" s="137"/>
      <c r="M655" s="43" t="s">
        <v>8</v>
      </c>
      <c r="N655" s="37" t="e">
        <f t="shared" si="491"/>
        <v>#DIV/0!</v>
      </c>
      <c r="O655" s="38" t="e">
        <f t="shared" si="492"/>
        <v>#DIV/0!</v>
      </c>
      <c r="P655" s="39">
        <f t="shared" si="517"/>
        <v>0</v>
      </c>
      <c r="Q655" s="100">
        <f t="shared" si="512"/>
        <v>0</v>
      </c>
      <c r="R655" s="7">
        <f t="shared" si="513"/>
        <v>566.74698795180723</v>
      </c>
      <c r="S655" s="47">
        <f t="shared" si="514"/>
        <v>470.4</v>
      </c>
      <c r="T655" s="48">
        <f t="shared" si="514"/>
        <v>55095</v>
      </c>
      <c r="U655" s="47">
        <f t="shared" si="514"/>
        <v>93</v>
      </c>
      <c r="V655" s="48">
        <f t="shared" si="514"/>
        <v>11373</v>
      </c>
      <c r="W655" s="48">
        <f t="shared" si="514"/>
        <v>237980</v>
      </c>
      <c r="X655" s="145"/>
      <c r="Y655" s="49" t="s">
        <v>8</v>
      </c>
      <c r="Z655" s="21">
        <f t="shared" si="497"/>
        <v>4.8443682405697706</v>
      </c>
      <c r="AA655" s="22">
        <f t="shared" si="498"/>
        <v>20.924997801811308</v>
      </c>
      <c r="AB655" s="103">
        <f t="shared" si="499"/>
        <v>286722.89156626508</v>
      </c>
      <c r="AC655" s="106">
        <f t="shared" si="515"/>
        <v>116.05102040816327</v>
      </c>
    </row>
    <row r="656" spans="1:29" ht="15.75" thickBot="1" x14ac:dyDescent="0.3">
      <c r="A656" s="122" t="s">
        <v>24</v>
      </c>
      <c r="B656" s="123"/>
      <c r="C656" s="98">
        <f t="shared" ref="C656:D656" si="518">SUM(C647:C655)</f>
        <v>57.309999999999995</v>
      </c>
      <c r="D656" s="99">
        <f t="shared" si="518"/>
        <v>6529</v>
      </c>
      <c r="E656" s="50">
        <f t="shared" si="516"/>
        <v>113.92427150584541</v>
      </c>
      <c r="F656" s="51"/>
      <c r="G656" s="98">
        <f t="shared" ref="G656:K656" si="519">SUM(G647:G655)</f>
        <v>22.04</v>
      </c>
      <c r="H656" s="99">
        <f t="shared" si="519"/>
        <v>2365</v>
      </c>
      <c r="I656" s="98">
        <f t="shared" si="519"/>
        <v>10</v>
      </c>
      <c r="J656" s="99">
        <f t="shared" si="519"/>
        <v>737</v>
      </c>
      <c r="K656" s="99">
        <f t="shared" si="519"/>
        <v>14720</v>
      </c>
      <c r="L656" s="140"/>
      <c r="M656" s="42" t="s">
        <v>8</v>
      </c>
      <c r="N656" s="126">
        <f t="shared" si="491"/>
        <v>3.2089552238805972</v>
      </c>
      <c r="O656" s="127">
        <f t="shared" si="492"/>
        <v>19.972862957937586</v>
      </c>
      <c r="P656" s="110">
        <f t="shared" si="517"/>
        <v>256.84871750130867</v>
      </c>
      <c r="Q656" s="113">
        <f t="shared" si="512"/>
        <v>0.1128809924950222</v>
      </c>
      <c r="R656" s="51"/>
      <c r="S656" s="98">
        <f t="shared" ref="S656:W656" si="520">SUM(S647:S655)</f>
        <v>11197.9</v>
      </c>
      <c r="T656" s="99">
        <f t="shared" si="520"/>
        <v>1408075</v>
      </c>
      <c r="U656" s="98">
        <f t="shared" si="520"/>
        <v>2840</v>
      </c>
      <c r="V656" s="99">
        <f t="shared" si="520"/>
        <v>235359</v>
      </c>
      <c r="W656" s="99">
        <f t="shared" si="520"/>
        <v>5499450</v>
      </c>
      <c r="X656" s="140"/>
      <c r="Y656" s="42" t="s">
        <v>8</v>
      </c>
      <c r="Z656" s="126">
        <f t="shared" si="497"/>
        <v>5.9826690290152493</v>
      </c>
      <c r="AA656" s="127">
        <f t="shared" si="498"/>
        <v>23.366219265037667</v>
      </c>
      <c r="AB656" s="128">
        <f t="shared" si="499"/>
        <v>95959.692898272566</v>
      </c>
      <c r="AC656" s="108">
        <f t="shared" si="515"/>
        <v>36.04824628580181</v>
      </c>
    </row>
    <row r="657" spans="1:29" ht="15.75" thickBot="1" x14ac:dyDescent="0.3">
      <c r="A657" s="93" t="s">
        <v>25</v>
      </c>
      <c r="B657" s="52"/>
      <c r="C657" s="40">
        <f t="shared" ref="C657:D657" si="521">C634+C646+C656</f>
        <v>507.90000000000003</v>
      </c>
      <c r="D657" s="41">
        <f t="shared" si="521"/>
        <v>63726</v>
      </c>
      <c r="E657" s="10">
        <f t="shared" si="516"/>
        <v>125.46958062610749</v>
      </c>
      <c r="F657" s="4"/>
      <c r="G657" s="40">
        <f t="shared" ref="G657:K657" si="522">G634+G646+G656</f>
        <v>1281.17</v>
      </c>
      <c r="H657" s="41">
        <f t="shared" si="522"/>
        <v>162624</v>
      </c>
      <c r="I657" s="40">
        <f t="shared" si="522"/>
        <v>367</v>
      </c>
      <c r="J657" s="41">
        <f t="shared" si="522"/>
        <v>26444</v>
      </c>
      <c r="K657" s="41">
        <f t="shared" si="522"/>
        <v>608490</v>
      </c>
      <c r="L657" s="141"/>
      <c r="M657" s="83" t="s">
        <v>8</v>
      </c>
      <c r="N657" s="12">
        <f t="shared" si="491"/>
        <v>6.1497504159733776</v>
      </c>
      <c r="O657" s="13">
        <f t="shared" si="492"/>
        <v>23.010512781727424</v>
      </c>
      <c r="P657" s="26">
        <f t="shared" si="517"/>
        <v>1198.0507974010632</v>
      </c>
      <c r="Q657" s="114">
        <f t="shared" si="512"/>
        <v>0.41496406490286541</v>
      </c>
      <c r="R657" s="4"/>
      <c r="S657" s="40" t="e">
        <f t="shared" ref="S657:W657" si="523">S634+S646+S656</f>
        <v>#VALUE!</v>
      </c>
      <c r="T657" s="41" t="e">
        <f t="shared" si="523"/>
        <v>#VALUE!</v>
      </c>
      <c r="U657" s="40" t="e">
        <f t="shared" si="523"/>
        <v>#VALUE!</v>
      </c>
      <c r="V657" s="41" t="e">
        <f t="shared" si="523"/>
        <v>#VALUE!</v>
      </c>
      <c r="W657" s="41" t="e">
        <f t="shared" si="523"/>
        <v>#VALUE!</v>
      </c>
      <c r="X657" s="141"/>
      <c r="Y657" s="83" t="s">
        <v>8</v>
      </c>
      <c r="Z657" s="12" t="e">
        <f t="shared" si="497"/>
        <v>#VALUE!</v>
      </c>
      <c r="AA657" s="13" t="e">
        <f t="shared" si="498"/>
        <v>#VALUE!</v>
      </c>
      <c r="AB657" s="104" t="e">
        <f t="shared" si="499"/>
        <v>#VALUE!</v>
      </c>
      <c r="AC657" s="109" t="e">
        <f t="shared" si="515"/>
        <v>#VALUE!</v>
      </c>
    </row>
  </sheetData>
  <mergeCells count="198">
    <mergeCell ref="M6:N6"/>
    <mergeCell ref="Y6:Z6"/>
    <mergeCell ref="B7:B23"/>
    <mergeCell ref="B25:B35"/>
    <mergeCell ref="B37:B45"/>
    <mergeCell ref="A52:AC52"/>
    <mergeCell ref="A1:AC1"/>
    <mergeCell ref="A2:AC2"/>
    <mergeCell ref="A3:AC3"/>
    <mergeCell ref="A5:A6"/>
    <mergeCell ref="B5:B6"/>
    <mergeCell ref="C5:C6"/>
    <mergeCell ref="D5:D6"/>
    <mergeCell ref="E5:E6"/>
    <mergeCell ref="F5:Q5"/>
    <mergeCell ref="R5:AC5"/>
    <mergeCell ref="Y57:Z57"/>
    <mergeCell ref="B58:B74"/>
    <mergeCell ref="B76:B86"/>
    <mergeCell ref="B88:B96"/>
    <mergeCell ref="A103:AC103"/>
    <mergeCell ref="A104:AC104"/>
    <mergeCell ref="A53:AC53"/>
    <mergeCell ref="A54:AC54"/>
    <mergeCell ref="A56:A57"/>
    <mergeCell ref="B56:B57"/>
    <mergeCell ref="C56:C57"/>
    <mergeCell ref="D56:D57"/>
    <mergeCell ref="E56:E57"/>
    <mergeCell ref="F56:Q56"/>
    <mergeCell ref="R56:AC56"/>
    <mergeCell ref="M57:N57"/>
    <mergeCell ref="B109:B125"/>
    <mergeCell ref="B127:B137"/>
    <mergeCell ref="B139:B147"/>
    <mergeCell ref="A154:AC154"/>
    <mergeCell ref="A155:AC155"/>
    <mergeCell ref="A156:AC156"/>
    <mergeCell ref="A105:AC105"/>
    <mergeCell ref="A107:A108"/>
    <mergeCell ref="B107:B108"/>
    <mergeCell ref="C107:C108"/>
    <mergeCell ref="D107:D108"/>
    <mergeCell ref="E107:E108"/>
    <mergeCell ref="F107:Q107"/>
    <mergeCell ref="R107:AC107"/>
    <mergeCell ref="M108:N108"/>
    <mergeCell ref="Y108:Z108"/>
    <mergeCell ref="R158:AC158"/>
    <mergeCell ref="M159:N159"/>
    <mergeCell ref="Y159:Z159"/>
    <mergeCell ref="B160:B176"/>
    <mergeCell ref="B178:B188"/>
    <mergeCell ref="B190:B198"/>
    <mergeCell ref="A158:A159"/>
    <mergeCell ref="B158:B159"/>
    <mergeCell ref="C158:C159"/>
    <mergeCell ref="D158:D159"/>
    <mergeCell ref="E158:E159"/>
    <mergeCell ref="F158:Q158"/>
    <mergeCell ref="M210:N210"/>
    <mergeCell ref="Y210:Z210"/>
    <mergeCell ref="B211:B227"/>
    <mergeCell ref="B229:B239"/>
    <mergeCell ref="B241:B249"/>
    <mergeCell ref="A256:AC256"/>
    <mergeCell ref="A205:AC205"/>
    <mergeCell ref="A206:AC206"/>
    <mergeCell ref="A207:AC207"/>
    <mergeCell ref="A209:A210"/>
    <mergeCell ref="B209:B210"/>
    <mergeCell ref="C209:C210"/>
    <mergeCell ref="D209:D210"/>
    <mergeCell ref="E209:E210"/>
    <mergeCell ref="F209:Q209"/>
    <mergeCell ref="R209:AC209"/>
    <mergeCell ref="Y261:Z261"/>
    <mergeCell ref="B262:B278"/>
    <mergeCell ref="BG262:BG278"/>
    <mergeCell ref="B280:B290"/>
    <mergeCell ref="BG280:BG290"/>
    <mergeCell ref="B292:B300"/>
    <mergeCell ref="BG292:BG300"/>
    <mergeCell ref="A257:AC257"/>
    <mergeCell ref="A258:AC258"/>
    <mergeCell ref="A260:A261"/>
    <mergeCell ref="B260:B261"/>
    <mergeCell ref="C260:C261"/>
    <mergeCell ref="D260:D261"/>
    <mergeCell ref="E260:E261"/>
    <mergeCell ref="F260:Q260"/>
    <mergeCell ref="R260:AC260"/>
    <mergeCell ref="M261:N261"/>
    <mergeCell ref="M312:N312"/>
    <mergeCell ref="Y312:Z312"/>
    <mergeCell ref="B313:B329"/>
    <mergeCell ref="B331:B341"/>
    <mergeCell ref="A307:AC307"/>
    <mergeCell ref="A308:AC308"/>
    <mergeCell ref="A309:AC309"/>
    <mergeCell ref="A311:A312"/>
    <mergeCell ref="B311:B312"/>
    <mergeCell ref="C311:C312"/>
    <mergeCell ref="D311:D312"/>
    <mergeCell ref="E311:E312"/>
    <mergeCell ref="F311:Q311"/>
    <mergeCell ref="R311:AC311"/>
    <mergeCell ref="F362:Q362"/>
    <mergeCell ref="R362:AC362"/>
    <mergeCell ref="M363:N363"/>
    <mergeCell ref="Y363:Z363"/>
    <mergeCell ref="B364:B380"/>
    <mergeCell ref="B382:B392"/>
    <mergeCell ref="B343:B351"/>
    <mergeCell ref="A358:AC358"/>
    <mergeCell ref="A359:AC359"/>
    <mergeCell ref="A360:AC360"/>
    <mergeCell ref="A362:A363"/>
    <mergeCell ref="B362:B363"/>
    <mergeCell ref="C362:C363"/>
    <mergeCell ref="D362:D363"/>
    <mergeCell ref="E362:E363"/>
    <mergeCell ref="R413:AC413"/>
    <mergeCell ref="M414:N414"/>
    <mergeCell ref="Y414:Z414"/>
    <mergeCell ref="B415:B431"/>
    <mergeCell ref="B433:B443"/>
    <mergeCell ref="B445:B453"/>
    <mergeCell ref="B394:B402"/>
    <mergeCell ref="A409:AC409"/>
    <mergeCell ref="A410:AC410"/>
    <mergeCell ref="A411:AC411"/>
    <mergeCell ref="A413:A414"/>
    <mergeCell ref="B413:B414"/>
    <mergeCell ref="C413:C414"/>
    <mergeCell ref="D413:D414"/>
    <mergeCell ref="E413:E414"/>
    <mergeCell ref="F413:Q413"/>
    <mergeCell ref="M465:N465"/>
    <mergeCell ref="Y465:Z465"/>
    <mergeCell ref="B466:B482"/>
    <mergeCell ref="B484:B494"/>
    <mergeCell ref="B496:B504"/>
    <mergeCell ref="A511:AC511"/>
    <mergeCell ref="A460:AC460"/>
    <mergeCell ref="A461:AC461"/>
    <mergeCell ref="A462:AC462"/>
    <mergeCell ref="A464:A465"/>
    <mergeCell ref="B464:B465"/>
    <mergeCell ref="C464:C465"/>
    <mergeCell ref="D464:D465"/>
    <mergeCell ref="E464:E465"/>
    <mergeCell ref="F464:Q464"/>
    <mergeCell ref="R464:AC464"/>
    <mergeCell ref="Y516:Z516"/>
    <mergeCell ref="B517:B533"/>
    <mergeCell ref="B535:B545"/>
    <mergeCell ref="B547:B555"/>
    <mergeCell ref="A562:AC562"/>
    <mergeCell ref="A563:AC563"/>
    <mergeCell ref="A512:AC512"/>
    <mergeCell ref="A513:AC513"/>
    <mergeCell ref="A515:A516"/>
    <mergeCell ref="B515:B516"/>
    <mergeCell ref="C515:C516"/>
    <mergeCell ref="D515:D516"/>
    <mergeCell ref="E515:E516"/>
    <mergeCell ref="F515:Q515"/>
    <mergeCell ref="R515:AC515"/>
    <mergeCell ref="M516:N516"/>
    <mergeCell ref="B568:B584"/>
    <mergeCell ref="B586:B596"/>
    <mergeCell ref="B598:B606"/>
    <mergeCell ref="A611:AC611"/>
    <mergeCell ref="A612:AC612"/>
    <mergeCell ref="A613:AC613"/>
    <mergeCell ref="A564:AC564"/>
    <mergeCell ref="A566:A567"/>
    <mergeCell ref="B566:B567"/>
    <mergeCell ref="C566:C567"/>
    <mergeCell ref="D566:D567"/>
    <mergeCell ref="E566:E567"/>
    <mergeCell ref="F566:Q566"/>
    <mergeCell ref="R566:AC566"/>
    <mergeCell ref="M567:N567"/>
    <mergeCell ref="Y567:Z567"/>
    <mergeCell ref="R615:AC615"/>
    <mergeCell ref="M616:N616"/>
    <mergeCell ref="Y616:Z616"/>
    <mergeCell ref="B617:B633"/>
    <mergeCell ref="B635:B645"/>
    <mergeCell ref="B647:B655"/>
    <mergeCell ref="A615:A616"/>
    <mergeCell ref="B615:B616"/>
    <mergeCell ref="C615:C616"/>
    <mergeCell ref="D615:D616"/>
    <mergeCell ref="E615:E616"/>
    <mergeCell ref="F615:Q615"/>
  </mergeCells>
  <printOptions horizontalCentered="1"/>
  <pageMargins left="0" right="0" top="0.511811023622047" bottom="0" header="0.31496062992126" footer="0.31496062992126"/>
  <pageSetup paperSize="256" scale="65" orientation="landscape" horizontalDpi="4294967293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57"/>
  <sheetViews>
    <sheetView tabSelected="1" topLeftCell="A287" zoomScaleNormal="100" zoomScaleSheetLayoutView="90" workbookViewId="0">
      <selection activeCell="P295" sqref="P295"/>
    </sheetView>
  </sheetViews>
  <sheetFormatPr defaultColWidth="9.140625" defaultRowHeight="15" x14ac:dyDescent="0.25"/>
  <cols>
    <col min="3" max="3" width="8.140625" customWidth="1"/>
    <col min="4" max="4" width="9.140625" customWidth="1"/>
    <col min="5" max="5" width="6.7109375" customWidth="1"/>
    <col min="6" max="6" width="5.140625" customWidth="1"/>
    <col min="7" max="9" width="10" customWidth="1"/>
    <col min="10" max="10" width="9.140625" customWidth="1"/>
    <col min="11" max="12" width="11.5703125" customWidth="1"/>
    <col min="13" max="13" width="4" customWidth="1"/>
    <col min="14" max="14" width="5.140625" customWidth="1"/>
    <col min="15" max="15" width="6.7109375" customWidth="1"/>
    <col min="16" max="16" width="8.140625" customWidth="1"/>
    <col min="17" max="18" width="6.7109375" customWidth="1"/>
    <col min="19" max="20" width="11" customWidth="1"/>
    <col min="21" max="22" width="10" customWidth="1"/>
    <col min="23" max="24" width="12.5703125" customWidth="1"/>
    <col min="25" max="25" width="4" customWidth="1"/>
    <col min="26" max="26" width="5.140625" customWidth="1"/>
    <col min="27" max="27" width="6.7109375" customWidth="1"/>
    <col min="28" max="28" width="9.140625" customWidth="1"/>
    <col min="29" max="29" width="6.7109375" customWidth="1"/>
    <col min="31" max="31" width="11.85546875" customWidth="1"/>
    <col min="32" max="32" width="12.28515625" bestFit="1" customWidth="1"/>
    <col min="33" max="33" width="13.42578125" bestFit="1" customWidth="1"/>
    <col min="42" max="42" width="10.5703125" bestFit="1" customWidth="1"/>
    <col min="46" max="46" width="11.85546875" customWidth="1"/>
    <col min="53" max="53" width="10.42578125" customWidth="1"/>
    <col min="57" max="57" width="10.42578125" customWidth="1"/>
  </cols>
  <sheetData>
    <row r="1" spans="1:57" ht="18.75" x14ac:dyDescent="0.3">
      <c r="A1" s="567" t="s">
        <v>58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7"/>
    </row>
    <row r="2" spans="1:57" ht="15.75" x14ac:dyDescent="0.25">
      <c r="A2" s="568" t="s">
        <v>62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8"/>
      <c r="T2" s="568"/>
      <c r="U2" s="568"/>
      <c r="V2" s="568"/>
      <c r="W2" s="568"/>
      <c r="X2" s="568"/>
      <c r="Y2" s="568"/>
      <c r="Z2" s="568"/>
      <c r="AA2" s="568"/>
      <c r="AB2" s="568"/>
      <c r="AC2" s="568"/>
    </row>
    <row r="3" spans="1:57" ht="15.75" x14ac:dyDescent="0.25">
      <c r="A3" s="568" t="s">
        <v>155</v>
      </c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</row>
    <row r="4" spans="1:57" ht="19.5" thickBot="1" x14ac:dyDescent="0.35">
      <c r="C4" s="2"/>
      <c r="D4" s="2"/>
      <c r="E4" s="2"/>
      <c r="F4" s="3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111">
        <v>4</v>
      </c>
      <c r="AC4" s="4"/>
    </row>
    <row r="5" spans="1:57" ht="15" customHeight="1" x14ac:dyDescent="0.25">
      <c r="A5" s="569" t="s">
        <v>3</v>
      </c>
      <c r="B5" s="571" t="s">
        <v>2</v>
      </c>
      <c r="C5" s="573" t="s">
        <v>59</v>
      </c>
      <c r="D5" s="573" t="s">
        <v>60</v>
      </c>
      <c r="E5" s="573" t="s">
        <v>23</v>
      </c>
      <c r="F5" s="576" t="s">
        <v>9</v>
      </c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8"/>
      <c r="R5" s="576" t="s">
        <v>10</v>
      </c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9"/>
    </row>
    <row r="6" spans="1:57" ht="45.75" customHeight="1" thickBot="1" x14ac:dyDescent="0.3">
      <c r="A6" s="570"/>
      <c r="B6" s="572"/>
      <c r="C6" s="574"/>
      <c r="D6" s="575"/>
      <c r="E6" s="575"/>
      <c r="F6" s="8" t="s">
        <v>14</v>
      </c>
      <c r="G6" s="95" t="s">
        <v>13</v>
      </c>
      <c r="H6" s="95" t="s">
        <v>57</v>
      </c>
      <c r="I6" s="1" t="s">
        <v>4</v>
      </c>
      <c r="J6" s="1" t="s">
        <v>5</v>
      </c>
      <c r="K6" s="1" t="s">
        <v>6</v>
      </c>
      <c r="L6" s="95" t="s">
        <v>64</v>
      </c>
      <c r="M6" s="557" t="s">
        <v>7</v>
      </c>
      <c r="N6" s="558"/>
      <c r="O6" s="1" t="s">
        <v>0</v>
      </c>
      <c r="P6" s="1" t="s">
        <v>1</v>
      </c>
      <c r="Q6" s="95" t="s">
        <v>61</v>
      </c>
      <c r="R6" s="8" t="s">
        <v>14</v>
      </c>
      <c r="S6" s="95" t="s">
        <v>12</v>
      </c>
      <c r="T6" s="95" t="s">
        <v>11</v>
      </c>
      <c r="U6" s="1" t="s">
        <v>4</v>
      </c>
      <c r="V6" s="1" t="s">
        <v>5</v>
      </c>
      <c r="W6" s="1" t="s">
        <v>6</v>
      </c>
      <c r="X6" s="95" t="s">
        <v>65</v>
      </c>
      <c r="Y6" s="557" t="s">
        <v>7</v>
      </c>
      <c r="Z6" s="558"/>
      <c r="AA6" s="1" t="s">
        <v>0</v>
      </c>
      <c r="AB6" s="102" t="s">
        <v>1</v>
      </c>
      <c r="AC6" s="105" t="s">
        <v>15</v>
      </c>
    </row>
    <row r="7" spans="1:57" x14ac:dyDescent="0.25">
      <c r="A7" s="89" t="s">
        <v>26</v>
      </c>
      <c r="B7" s="559">
        <v>1997</v>
      </c>
      <c r="C7" s="78">
        <v>18.91</v>
      </c>
      <c r="D7" s="79">
        <v>2445</v>
      </c>
      <c r="E7" s="63">
        <f t="shared" ref="E7:E36" si="0">D7/C7</f>
        <v>129.29666842940244</v>
      </c>
      <c r="F7" s="64">
        <f t="shared" ref="F7:F45" si="1">G7/C7</f>
        <v>2</v>
      </c>
      <c r="G7" s="65">
        <v>37.82</v>
      </c>
      <c r="H7" s="66">
        <v>4890</v>
      </c>
      <c r="I7" s="65">
        <v>10</v>
      </c>
      <c r="J7" s="66">
        <v>1038</v>
      </c>
      <c r="K7" s="66">
        <v>25400</v>
      </c>
      <c r="L7" s="135">
        <v>24260</v>
      </c>
      <c r="M7" s="67" t="s">
        <v>8</v>
      </c>
      <c r="N7" s="68">
        <f t="shared" ref="N7:N47" si="2">H7/J7</f>
        <v>4.7109826589595372</v>
      </c>
      <c r="O7" s="69">
        <f t="shared" ref="O7:O47" si="3">K7/J7</f>
        <v>24.470134874759154</v>
      </c>
      <c r="P7" s="70">
        <f t="shared" ref="P7:P36" si="4">K7/C7</f>
        <v>1343.204653622422</v>
      </c>
      <c r="Q7" s="100">
        <f t="shared" ref="Q7:Q23" si="5">J7/D7</f>
        <v>0.42453987730061349</v>
      </c>
      <c r="R7" s="64">
        <f t="shared" ref="R7:R23" si="6">S7/C7</f>
        <v>2</v>
      </c>
      <c r="S7" s="65">
        <f t="shared" ref="S7:X22" si="7">G7</f>
        <v>37.82</v>
      </c>
      <c r="T7" s="66">
        <f t="shared" si="7"/>
        <v>4890</v>
      </c>
      <c r="U7" s="65">
        <f t="shared" si="7"/>
        <v>10</v>
      </c>
      <c r="V7" s="66">
        <f t="shared" si="7"/>
        <v>1038</v>
      </c>
      <c r="W7" s="66">
        <f t="shared" si="7"/>
        <v>25400</v>
      </c>
      <c r="X7" s="66">
        <f t="shared" si="7"/>
        <v>24260</v>
      </c>
      <c r="Y7" s="67" t="s">
        <v>8</v>
      </c>
      <c r="Z7" s="21">
        <f t="shared" ref="Z7:Z47" si="8">T7/V7</f>
        <v>4.7109826589595372</v>
      </c>
      <c r="AA7" s="22">
        <f t="shared" ref="AA7:AA47" si="9">W7/V7</f>
        <v>24.470134874759154</v>
      </c>
      <c r="AB7" s="103">
        <f t="shared" ref="AB7:AB47" si="10">W7/C7</f>
        <v>1343.204653622422</v>
      </c>
      <c r="AC7" s="106">
        <f t="shared" ref="AC7:AC23" si="11">V7/D7</f>
        <v>0.42453987730061349</v>
      </c>
      <c r="AF7" s="205">
        <v>1461.1316763617133</v>
      </c>
      <c r="AN7" s="89" t="s">
        <v>26</v>
      </c>
      <c r="AO7" s="559">
        <v>1997</v>
      </c>
      <c r="AP7" s="78">
        <v>18.91</v>
      </c>
      <c r="AQ7" s="79">
        <v>2445</v>
      </c>
      <c r="AR7" s="63">
        <f t="shared" ref="AR7:AR36" si="12">AQ7/AP7</f>
        <v>129.29666842940244</v>
      </c>
      <c r="AS7" s="64">
        <f t="shared" ref="AS7:AS23" si="13">AT7/AP7</f>
        <v>2</v>
      </c>
      <c r="AT7" s="65">
        <v>37.82</v>
      </c>
      <c r="AU7" s="66">
        <v>4890</v>
      </c>
      <c r="AV7" s="65">
        <v>10</v>
      </c>
      <c r="AW7" s="66">
        <v>1038</v>
      </c>
      <c r="AX7" s="66">
        <v>25280</v>
      </c>
      <c r="BE7" s="66">
        <v>27200</v>
      </c>
    </row>
    <row r="8" spans="1:57" x14ac:dyDescent="0.25">
      <c r="A8" s="90" t="s">
        <v>27</v>
      </c>
      <c r="B8" s="560"/>
      <c r="C8" s="27">
        <v>16.41</v>
      </c>
      <c r="D8" s="28">
        <v>2025</v>
      </c>
      <c r="E8" s="16">
        <f t="shared" si="0"/>
        <v>123.40036563071298</v>
      </c>
      <c r="F8" s="17">
        <f t="shared" si="1"/>
        <v>2</v>
      </c>
      <c r="G8" s="18">
        <v>32.82</v>
      </c>
      <c r="H8" s="19">
        <v>4050</v>
      </c>
      <c r="I8" s="301">
        <v>7</v>
      </c>
      <c r="J8" s="19">
        <v>741</v>
      </c>
      <c r="K8" s="19">
        <v>18080</v>
      </c>
      <c r="L8" s="136">
        <v>17270</v>
      </c>
      <c r="M8" s="20" t="s">
        <v>8</v>
      </c>
      <c r="N8" s="21">
        <f t="shared" si="2"/>
        <v>5.4655870445344128</v>
      </c>
      <c r="O8" s="22">
        <f t="shared" si="3"/>
        <v>24.399460188933872</v>
      </c>
      <c r="P8" s="23">
        <f t="shared" si="4"/>
        <v>1101.767215112736</v>
      </c>
      <c r="Q8" s="100">
        <f t="shared" si="5"/>
        <v>0.36592592592592593</v>
      </c>
      <c r="R8" s="17">
        <f t="shared" si="6"/>
        <v>2</v>
      </c>
      <c r="S8" s="18">
        <f t="shared" si="7"/>
        <v>32.82</v>
      </c>
      <c r="T8" s="19">
        <f t="shared" si="7"/>
        <v>4050</v>
      </c>
      <c r="U8" s="18">
        <f t="shared" si="7"/>
        <v>7</v>
      </c>
      <c r="V8" s="19">
        <f t="shared" si="7"/>
        <v>741</v>
      </c>
      <c r="W8" s="19">
        <f t="shared" si="7"/>
        <v>18080</v>
      </c>
      <c r="X8" s="66">
        <f t="shared" si="7"/>
        <v>17270</v>
      </c>
      <c r="Y8" s="20" t="s">
        <v>8</v>
      </c>
      <c r="Z8" s="21">
        <f t="shared" si="8"/>
        <v>5.4655870445344128</v>
      </c>
      <c r="AA8" s="22">
        <f t="shared" si="9"/>
        <v>24.399460188933872</v>
      </c>
      <c r="AB8" s="103">
        <f t="shared" si="10"/>
        <v>1101.767215112736</v>
      </c>
      <c r="AC8" s="106">
        <f t="shared" si="11"/>
        <v>0.36592592592592593</v>
      </c>
      <c r="AF8" s="205">
        <v>1255.3321145642901</v>
      </c>
      <c r="AN8" s="90" t="s">
        <v>27</v>
      </c>
      <c r="AO8" s="560"/>
      <c r="AP8" s="27">
        <v>16.41</v>
      </c>
      <c r="AQ8" s="28">
        <v>2025</v>
      </c>
      <c r="AR8" s="16">
        <f t="shared" si="12"/>
        <v>123.40036563071298</v>
      </c>
      <c r="AS8" s="17">
        <f t="shared" si="13"/>
        <v>2</v>
      </c>
      <c r="AT8" s="18">
        <v>32.82</v>
      </c>
      <c r="AU8" s="19">
        <v>4050</v>
      </c>
      <c r="AV8" s="301">
        <v>7</v>
      </c>
      <c r="AW8" s="19">
        <v>741</v>
      </c>
      <c r="AX8" s="19">
        <v>18000</v>
      </c>
      <c r="BE8" s="19">
        <v>23860</v>
      </c>
    </row>
    <row r="9" spans="1:57" x14ac:dyDescent="0.25">
      <c r="A9" s="90" t="s">
        <v>28</v>
      </c>
      <c r="B9" s="560"/>
      <c r="C9" s="27">
        <v>18.7</v>
      </c>
      <c r="D9" s="28">
        <v>2283</v>
      </c>
      <c r="E9" s="16">
        <f t="shared" si="0"/>
        <v>122.08556149732621</v>
      </c>
      <c r="F9" s="17">
        <f t="shared" si="1"/>
        <v>2</v>
      </c>
      <c r="G9" s="18">
        <v>37.4</v>
      </c>
      <c r="H9" s="19">
        <v>4566</v>
      </c>
      <c r="I9" s="18">
        <v>8</v>
      </c>
      <c r="J9" s="19">
        <v>840</v>
      </c>
      <c r="K9" s="19">
        <v>21030</v>
      </c>
      <c r="L9" s="136">
        <v>20080</v>
      </c>
      <c r="M9" s="20" t="s">
        <v>8</v>
      </c>
      <c r="N9" s="21">
        <f t="shared" si="2"/>
        <v>5.4357142857142859</v>
      </c>
      <c r="O9" s="22">
        <f t="shared" si="3"/>
        <v>25.035714285714285</v>
      </c>
      <c r="P9" s="23">
        <f t="shared" si="4"/>
        <v>1124.5989304812836</v>
      </c>
      <c r="Q9" s="100">
        <f t="shared" si="5"/>
        <v>0.36793692509855452</v>
      </c>
      <c r="R9" s="17">
        <f t="shared" si="6"/>
        <v>2</v>
      </c>
      <c r="S9" s="18">
        <f t="shared" si="7"/>
        <v>37.4</v>
      </c>
      <c r="T9" s="19">
        <f t="shared" si="7"/>
        <v>4566</v>
      </c>
      <c r="U9" s="18">
        <f t="shared" si="7"/>
        <v>8</v>
      </c>
      <c r="V9" s="19">
        <f t="shared" si="7"/>
        <v>840</v>
      </c>
      <c r="W9" s="19">
        <f t="shared" si="7"/>
        <v>21030</v>
      </c>
      <c r="X9" s="66">
        <f t="shared" si="7"/>
        <v>20080</v>
      </c>
      <c r="Y9" s="20" t="s">
        <v>8</v>
      </c>
      <c r="Z9" s="21">
        <f t="shared" si="8"/>
        <v>5.4357142857142859</v>
      </c>
      <c r="AA9" s="22">
        <f t="shared" si="9"/>
        <v>25.035714285714285</v>
      </c>
      <c r="AB9" s="103">
        <f t="shared" si="10"/>
        <v>1124.5989304812836</v>
      </c>
      <c r="AC9" s="106">
        <f t="shared" si="11"/>
        <v>0.36793692509855452</v>
      </c>
      <c r="AF9" s="205">
        <v>1329.9465240641712</v>
      </c>
      <c r="AN9" s="90" t="s">
        <v>28</v>
      </c>
      <c r="AO9" s="560"/>
      <c r="AP9" s="27">
        <v>18.7</v>
      </c>
      <c r="AQ9" s="28">
        <v>2283</v>
      </c>
      <c r="AR9" s="16">
        <f t="shared" si="12"/>
        <v>122.08556149732621</v>
      </c>
      <c r="AS9" s="17">
        <f t="shared" si="13"/>
        <v>2</v>
      </c>
      <c r="AT9" s="18">
        <v>37.4</v>
      </c>
      <c r="AU9" s="19">
        <v>4566</v>
      </c>
      <c r="AV9" s="18">
        <v>8</v>
      </c>
      <c r="AW9" s="19">
        <v>840</v>
      </c>
      <c r="AX9" s="19">
        <v>20930</v>
      </c>
      <c r="BE9" s="19">
        <v>28120</v>
      </c>
    </row>
    <row r="10" spans="1:57" x14ac:dyDescent="0.25">
      <c r="A10" s="90" t="s">
        <v>29</v>
      </c>
      <c r="B10" s="560"/>
      <c r="C10" s="27">
        <v>17.149999999999999</v>
      </c>
      <c r="D10" s="28">
        <v>2151</v>
      </c>
      <c r="E10" s="16">
        <f t="shared" si="0"/>
        <v>125.42274052478135</v>
      </c>
      <c r="F10" s="17">
        <f t="shared" si="1"/>
        <v>2</v>
      </c>
      <c r="G10" s="18">
        <v>34.299999999999997</v>
      </c>
      <c r="H10" s="19">
        <v>4302</v>
      </c>
      <c r="I10" s="18">
        <v>9</v>
      </c>
      <c r="J10" s="19">
        <v>771</v>
      </c>
      <c r="K10" s="19">
        <v>18980</v>
      </c>
      <c r="L10" s="136">
        <v>18130</v>
      </c>
      <c r="M10" s="20" t="s">
        <v>8</v>
      </c>
      <c r="N10" s="21">
        <f t="shared" si="2"/>
        <v>5.5797665369649803</v>
      </c>
      <c r="O10" s="22">
        <f t="shared" si="3"/>
        <v>24.617380025940339</v>
      </c>
      <c r="P10" s="23">
        <f t="shared" si="4"/>
        <v>1106.7055393586006</v>
      </c>
      <c r="Q10" s="100">
        <f t="shared" si="5"/>
        <v>0.35843793584379358</v>
      </c>
      <c r="R10" s="17">
        <f t="shared" si="6"/>
        <v>2</v>
      </c>
      <c r="S10" s="18">
        <f t="shared" si="7"/>
        <v>34.299999999999997</v>
      </c>
      <c r="T10" s="19">
        <f t="shared" si="7"/>
        <v>4302</v>
      </c>
      <c r="U10" s="18">
        <f t="shared" si="7"/>
        <v>9</v>
      </c>
      <c r="V10" s="19">
        <f t="shared" si="7"/>
        <v>771</v>
      </c>
      <c r="W10" s="19">
        <f t="shared" si="7"/>
        <v>18980</v>
      </c>
      <c r="X10" s="66">
        <f t="shared" si="7"/>
        <v>18130</v>
      </c>
      <c r="Y10" s="20" t="s">
        <v>8</v>
      </c>
      <c r="Z10" s="21">
        <f t="shared" si="8"/>
        <v>5.5797665369649803</v>
      </c>
      <c r="AA10" s="22">
        <f t="shared" si="9"/>
        <v>24.617380025940339</v>
      </c>
      <c r="AB10" s="103">
        <f t="shared" si="10"/>
        <v>1106.7055393586006</v>
      </c>
      <c r="AC10" s="106">
        <f t="shared" si="11"/>
        <v>0.35843793584379358</v>
      </c>
      <c r="AF10" s="205">
        <v>1572.0116618075804</v>
      </c>
      <c r="AN10" s="90" t="s">
        <v>29</v>
      </c>
      <c r="AO10" s="560"/>
      <c r="AP10" s="27">
        <v>17.149999999999999</v>
      </c>
      <c r="AQ10" s="28">
        <v>2151</v>
      </c>
      <c r="AR10" s="16">
        <f t="shared" si="12"/>
        <v>125.42274052478135</v>
      </c>
      <c r="AS10" s="17">
        <f t="shared" si="13"/>
        <v>2</v>
      </c>
      <c r="AT10" s="18">
        <v>34.299999999999997</v>
      </c>
      <c r="AU10" s="19">
        <v>4302</v>
      </c>
      <c r="AV10" s="18">
        <v>9</v>
      </c>
      <c r="AW10" s="19">
        <v>771</v>
      </c>
      <c r="AX10" s="19">
        <v>18890</v>
      </c>
      <c r="BE10" s="19">
        <v>23560</v>
      </c>
    </row>
    <row r="11" spans="1:57" x14ac:dyDescent="0.25">
      <c r="A11" s="90" t="s">
        <v>30</v>
      </c>
      <c r="B11" s="560"/>
      <c r="C11" s="27">
        <v>16.600000000000001</v>
      </c>
      <c r="D11" s="28">
        <v>2133</v>
      </c>
      <c r="E11" s="16">
        <f t="shared" si="0"/>
        <v>128.49397590361446</v>
      </c>
      <c r="F11" s="17">
        <f t="shared" si="1"/>
        <v>2</v>
      </c>
      <c r="G11" s="18">
        <v>33.200000000000003</v>
      </c>
      <c r="H11" s="19">
        <v>4266</v>
      </c>
      <c r="I11" s="18">
        <v>8</v>
      </c>
      <c r="J11" s="19">
        <v>775</v>
      </c>
      <c r="K11" s="19">
        <v>18730</v>
      </c>
      <c r="L11" s="136">
        <v>17890</v>
      </c>
      <c r="M11" s="20" t="s">
        <v>8</v>
      </c>
      <c r="N11" s="21">
        <f t="shared" si="2"/>
        <v>5.5045161290322584</v>
      </c>
      <c r="O11" s="22">
        <f t="shared" si="3"/>
        <v>24.167741935483871</v>
      </c>
      <c r="P11" s="23">
        <f t="shared" si="4"/>
        <v>1128.3132530120481</v>
      </c>
      <c r="Q11" s="100">
        <f t="shared" si="5"/>
        <v>0.36333802156586964</v>
      </c>
      <c r="R11" s="17">
        <f t="shared" si="6"/>
        <v>2</v>
      </c>
      <c r="S11" s="18">
        <f t="shared" si="7"/>
        <v>33.200000000000003</v>
      </c>
      <c r="T11" s="19">
        <f t="shared" si="7"/>
        <v>4266</v>
      </c>
      <c r="U11" s="18">
        <f t="shared" si="7"/>
        <v>8</v>
      </c>
      <c r="V11" s="19">
        <f t="shared" si="7"/>
        <v>775</v>
      </c>
      <c r="W11" s="19">
        <f t="shared" si="7"/>
        <v>18730</v>
      </c>
      <c r="X11" s="66">
        <f t="shared" si="7"/>
        <v>17890</v>
      </c>
      <c r="Y11" s="20" t="s">
        <v>8</v>
      </c>
      <c r="Z11" s="21">
        <f t="shared" si="8"/>
        <v>5.5045161290322584</v>
      </c>
      <c r="AA11" s="22">
        <f t="shared" si="9"/>
        <v>24.167741935483871</v>
      </c>
      <c r="AB11" s="103">
        <f t="shared" si="10"/>
        <v>1128.3132530120481</v>
      </c>
      <c r="AC11" s="106">
        <f t="shared" si="11"/>
        <v>0.36333802156586964</v>
      </c>
      <c r="AF11" s="221">
        <v>2044.5783132530119</v>
      </c>
      <c r="AN11" s="90" t="s">
        <v>30</v>
      </c>
      <c r="AO11" s="560"/>
      <c r="AP11" s="27">
        <v>16.600000000000001</v>
      </c>
      <c r="AQ11" s="28">
        <v>2133</v>
      </c>
      <c r="AR11" s="16">
        <f t="shared" si="12"/>
        <v>128.49397590361446</v>
      </c>
      <c r="AS11" s="17">
        <f t="shared" si="13"/>
        <v>2</v>
      </c>
      <c r="AT11" s="18">
        <v>33.200000000000003</v>
      </c>
      <c r="AU11" s="19">
        <v>4266</v>
      </c>
      <c r="AV11" s="18">
        <v>8</v>
      </c>
      <c r="AW11" s="19">
        <v>775</v>
      </c>
      <c r="AX11" s="19">
        <v>18640</v>
      </c>
      <c r="BE11" s="19">
        <v>21320</v>
      </c>
    </row>
    <row r="12" spans="1:57" x14ac:dyDescent="0.25">
      <c r="A12" s="90" t="s">
        <v>31</v>
      </c>
      <c r="B12" s="560"/>
      <c r="C12" s="27">
        <v>14.28</v>
      </c>
      <c r="D12" s="28">
        <v>1762</v>
      </c>
      <c r="E12" s="16">
        <f t="shared" si="0"/>
        <v>123.38935574229693</v>
      </c>
      <c r="F12" s="17">
        <f t="shared" si="1"/>
        <v>2</v>
      </c>
      <c r="G12" s="18">
        <v>28.56</v>
      </c>
      <c r="H12" s="19">
        <v>3524</v>
      </c>
      <c r="I12" s="301">
        <v>9</v>
      </c>
      <c r="J12" s="19">
        <v>642</v>
      </c>
      <c r="K12" s="19">
        <v>15730</v>
      </c>
      <c r="L12" s="136">
        <v>15020</v>
      </c>
      <c r="M12" s="20" t="s">
        <v>8</v>
      </c>
      <c r="N12" s="21">
        <f t="shared" si="2"/>
        <v>5.4890965732087231</v>
      </c>
      <c r="O12" s="22">
        <f t="shared" si="3"/>
        <v>24.501557632398754</v>
      </c>
      <c r="P12" s="23">
        <f t="shared" si="4"/>
        <v>1101.5406162464988</v>
      </c>
      <c r="Q12" s="100">
        <f t="shared" si="5"/>
        <v>0.36435868331441545</v>
      </c>
      <c r="R12" s="17">
        <f t="shared" si="6"/>
        <v>2</v>
      </c>
      <c r="S12" s="18">
        <f t="shared" si="7"/>
        <v>28.56</v>
      </c>
      <c r="T12" s="19">
        <f t="shared" si="7"/>
        <v>3524</v>
      </c>
      <c r="U12" s="18">
        <f t="shared" si="7"/>
        <v>9</v>
      </c>
      <c r="V12" s="19">
        <f t="shared" si="7"/>
        <v>642</v>
      </c>
      <c r="W12" s="19">
        <f t="shared" si="7"/>
        <v>15730</v>
      </c>
      <c r="X12" s="66">
        <f t="shared" si="7"/>
        <v>15020</v>
      </c>
      <c r="Y12" s="20" t="s">
        <v>8</v>
      </c>
      <c r="Z12" s="21">
        <f t="shared" si="8"/>
        <v>5.4890965732087231</v>
      </c>
      <c r="AA12" s="22">
        <f t="shared" si="9"/>
        <v>24.501557632398754</v>
      </c>
      <c r="AB12" s="103">
        <f t="shared" si="10"/>
        <v>1101.5406162464988</v>
      </c>
      <c r="AC12" s="106">
        <f t="shared" si="11"/>
        <v>0.36435868331441545</v>
      </c>
      <c r="AF12" s="205">
        <v>1165.266106442577</v>
      </c>
      <c r="AN12" s="90" t="s">
        <v>31</v>
      </c>
      <c r="AO12" s="560"/>
      <c r="AP12" s="27">
        <v>14.28</v>
      </c>
      <c r="AQ12" s="28">
        <v>1762</v>
      </c>
      <c r="AR12" s="16">
        <f t="shared" si="12"/>
        <v>123.38935574229693</v>
      </c>
      <c r="AS12" s="17">
        <f t="shared" si="13"/>
        <v>2</v>
      </c>
      <c r="AT12" s="18">
        <v>28.56</v>
      </c>
      <c r="AU12" s="19">
        <v>3524</v>
      </c>
      <c r="AV12" s="301">
        <v>9</v>
      </c>
      <c r="AW12" s="19">
        <v>642</v>
      </c>
      <c r="AX12" s="19">
        <v>15660</v>
      </c>
      <c r="BE12" s="19">
        <v>16590</v>
      </c>
    </row>
    <row r="13" spans="1:57" x14ac:dyDescent="0.25">
      <c r="A13" s="90" t="s">
        <v>32</v>
      </c>
      <c r="B13" s="560"/>
      <c r="C13" s="27">
        <v>19.53</v>
      </c>
      <c r="D13" s="28">
        <v>2423</v>
      </c>
      <c r="E13" s="16">
        <f t="shared" si="0"/>
        <v>124.06554019457245</v>
      </c>
      <c r="F13" s="17">
        <f t="shared" si="1"/>
        <v>2</v>
      </c>
      <c r="G13" s="18">
        <v>39.06</v>
      </c>
      <c r="H13" s="19">
        <v>4846</v>
      </c>
      <c r="I13" s="301">
        <v>12</v>
      </c>
      <c r="J13" s="19">
        <v>1047</v>
      </c>
      <c r="K13" s="19">
        <v>26100</v>
      </c>
      <c r="L13" s="136">
        <v>24930</v>
      </c>
      <c r="M13" s="20" t="s">
        <v>8</v>
      </c>
      <c r="N13" s="21">
        <f t="shared" si="2"/>
        <v>4.6284622731614133</v>
      </c>
      <c r="O13" s="22">
        <f t="shared" si="3"/>
        <v>24.928366762177649</v>
      </c>
      <c r="P13" s="23">
        <f t="shared" si="4"/>
        <v>1336.405529953917</v>
      </c>
      <c r="Q13" s="100">
        <f t="shared" si="5"/>
        <v>0.43210895583986791</v>
      </c>
      <c r="R13" s="17">
        <f t="shared" si="6"/>
        <v>2</v>
      </c>
      <c r="S13" s="18">
        <f t="shared" si="7"/>
        <v>39.06</v>
      </c>
      <c r="T13" s="19">
        <f t="shared" si="7"/>
        <v>4846</v>
      </c>
      <c r="U13" s="18">
        <f t="shared" si="7"/>
        <v>12</v>
      </c>
      <c r="V13" s="19">
        <f t="shared" si="7"/>
        <v>1047</v>
      </c>
      <c r="W13" s="19">
        <f t="shared" si="7"/>
        <v>26100</v>
      </c>
      <c r="X13" s="66">
        <f t="shared" si="7"/>
        <v>24930</v>
      </c>
      <c r="Y13" s="20" t="s">
        <v>8</v>
      </c>
      <c r="Z13" s="21">
        <f t="shared" si="8"/>
        <v>4.6284622731614133</v>
      </c>
      <c r="AA13" s="22">
        <f t="shared" si="9"/>
        <v>24.928366762177649</v>
      </c>
      <c r="AB13" s="103">
        <f t="shared" si="10"/>
        <v>1336.405529953917</v>
      </c>
      <c r="AC13" s="106">
        <f t="shared" si="11"/>
        <v>0.43210895583986791</v>
      </c>
      <c r="AF13" s="205">
        <v>1152.5857654889912</v>
      </c>
      <c r="AN13" s="90" t="s">
        <v>32</v>
      </c>
      <c r="AO13" s="560"/>
      <c r="AP13" s="27">
        <v>19.53</v>
      </c>
      <c r="AQ13" s="28">
        <v>2423</v>
      </c>
      <c r="AR13" s="16">
        <f t="shared" si="12"/>
        <v>124.06554019457245</v>
      </c>
      <c r="AS13" s="17">
        <f t="shared" si="13"/>
        <v>2</v>
      </c>
      <c r="AT13" s="18">
        <v>39.06</v>
      </c>
      <c r="AU13" s="19">
        <v>4846</v>
      </c>
      <c r="AV13" s="301">
        <v>12</v>
      </c>
      <c r="AW13" s="19">
        <v>1047</v>
      </c>
      <c r="AX13" s="19">
        <v>25980</v>
      </c>
      <c r="BE13" s="19">
        <v>28430</v>
      </c>
    </row>
    <row r="14" spans="1:57" x14ac:dyDescent="0.25">
      <c r="A14" s="90" t="s">
        <v>33</v>
      </c>
      <c r="B14" s="560"/>
      <c r="C14" s="27">
        <v>19.88</v>
      </c>
      <c r="D14" s="28">
        <v>2472</v>
      </c>
      <c r="E14" s="16">
        <f t="shared" si="0"/>
        <v>124.34607645875252</v>
      </c>
      <c r="F14" s="17">
        <f t="shared" si="1"/>
        <v>2</v>
      </c>
      <c r="G14" s="18">
        <v>39.76</v>
      </c>
      <c r="H14" s="19">
        <v>4944</v>
      </c>
      <c r="I14" s="18">
        <v>10</v>
      </c>
      <c r="J14" s="19">
        <v>834</v>
      </c>
      <c r="K14" s="19">
        <v>20890</v>
      </c>
      <c r="L14" s="136">
        <v>19950</v>
      </c>
      <c r="M14" s="20" t="s">
        <v>8</v>
      </c>
      <c r="N14" s="21">
        <f t="shared" si="2"/>
        <v>5.9280575539568341</v>
      </c>
      <c r="O14" s="22">
        <f t="shared" si="3"/>
        <v>25.047961630695443</v>
      </c>
      <c r="P14" s="23">
        <f t="shared" si="4"/>
        <v>1050.8048289738431</v>
      </c>
      <c r="Q14" s="100">
        <f t="shared" si="5"/>
        <v>0.33737864077669905</v>
      </c>
      <c r="R14" s="17">
        <f t="shared" si="6"/>
        <v>2</v>
      </c>
      <c r="S14" s="18">
        <f t="shared" si="7"/>
        <v>39.76</v>
      </c>
      <c r="T14" s="19">
        <f t="shared" si="7"/>
        <v>4944</v>
      </c>
      <c r="U14" s="18">
        <f t="shared" si="7"/>
        <v>10</v>
      </c>
      <c r="V14" s="19">
        <f t="shared" si="7"/>
        <v>834</v>
      </c>
      <c r="W14" s="19">
        <f t="shared" si="7"/>
        <v>20890</v>
      </c>
      <c r="X14" s="66">
        <f t="shared" si="7"/>
        <v>19950</v>
      </c>
      <c r="Y14" s="20" t="s">
        <v>8</v>
      </c>
      <c r="Z14" s="21">
        <f t="shared" si="8"/>
        <v>5.9280575539568341</v>
      </c>
      <c r="AA14" s="22">
        <f t="shared" si="9"/>
        <v>25.047961630695443</v>
      </c>
      <c r="AB14" s="103">
        <f t="shared" si="10"/>
        <v>1050.8048289738431</v>
      </c>
      <c r="AC14" s="106">
        <f t="shared" si="11"/>
        <v>0.33737864077669905</v>
      </c>
      <c r="AF14" s="205">
        <v>1397.3843058350101</v>
      </c>
      <c r="AN14" s="90" t="s">
        <v>33</v>
      </c>
      <c r="AO14" s="560"/>
      <c r="AP14" s="27">
        <v>19.88</v>
      </c>
      <c r="AQ14" s="28">
        <v>2472</v>
      </c>
      <c r="AR14" s="16">
        <f t="shared" si="12"/>
        <v>124.34607645875252</v>
      </c>
      <c r="AS14" s="17">
        <f t="shared" si="13"/>
        <v>2</v>
      </c>
      <c r="AT14" s="18">
        <v>39.76</v>
      </c>
      <c r="AU14" s="19">
        <v>4944</v>
      </c>
      <c r="AV14" s="18">
        <v>10</v>
      </c>
      <c r="AW14" s="19">
        <v>834</v>
      </c>
      <c r="AX14" s="19">
        <v>20790</v>
      </c>
      <c r="BE14" s="19">
        <v>30760</v>
      </c>
    </row>
    <row r="15" spans="1:57" x14ac:dyDescent="0.25">
      <c r="A15" s="90" t="s">
        <v>34</v>
      </c>
      <c r="B15" s="560"/>
      <c r="C15" s="27">
        <v>19.899999999999999</v>
      </c>
      <c r="D15" s="28">
        <v>2484</v>
      </c>
      <c r="E15" s="16">
        <f t="shared" si="0"/>
        <v>124.82412060301509</v>
      </c>
      <c r="F15" s="17">
        <f t="shared" si="1"/>
        <v>2</v>
      </c>
      <c r="G15" s="18">
        <v>39.799999999999997</v>
      </c>
      <c r="H15" s="19">
        <v>4968</v>
      </c>
      <c r="I15" s="18">
        <v>10</v>
      </c>
      <c r="J15" s="19">
        <v>885</v>
      </c>
      <c r="K15" s="19">
        <v>21870</v>
      </c>
      <c r="L15" s="136">
        <v>20890</v>
      </c>
      <c r="M15" s="20" t="s">
        <v>8</v>
      </c>
      <c r="N15" s="21">
        <f t="shared" si="2"/>
        <v>5.6135593220338986</v>
      </c>
      <c r="O15" s="22">
        <f t="shared" si="3"/>
        <v>24.711864406779661</v>
      </c>
      <c r="P15" s="23">
        <f t="shared" si="4"/>
        <v>1098.994974874372</v>
      </c>
      <c r="Q15" s="100">
        <f t="shared" si="5"/>
        <v>0.35628019323671495</v>
      </c>
      <c r="R15" s="17">
        <f t="shared" si="6"/>
        <v>2</v>
      </c>
      <c r="S15" s="18">
        <f t="shared" si="7"/>
        <v>39.799999999999997</v>
      </c>
      <c r="T15" s="19">
        <f t="shared" si="7"/>
        <v>4968</v>
      </c>
      <c r="U15" s="18">
        <f t="shared" si="7"/>
        <v>10</v>
      </c>
      <c r="V15" s="19">
        <f t="shared" si="7"/>
        <v>885</v>
      </c>
      <c r="W15" s="19">
        <f t="shared" si="7"/>
        <v>21870</v>
      </c>
      <c r="X15" s="66">
        <f t="shared" si="7"/>
        <v>20890</v>
      </c>
      <c r="Y15" s="20" t="s">
        <v>8</v>
      </c>
      <c r="Z15" s="21">
        <f t="shared" si="8"/>
        <v>5.6135593220338986</v>
      </c>
      <c r="AA15" s="22">
        <f t="shared" si="9"/>
        <v>24.711864406779661</v>
      </c>
      <c r="AB15" s="103">
        <f t="shared" si="10"/>
        <v>1098.994974874372</v>
      </c>
      <c r="AC15" s="106">
        <f t="shared" si="11"/>
        <v>0.35628019323671495</v>
      </c>
      <c r="AF15" s="205">
        <v>1638.1909547738694</v>
      </c>
      <c r="AN15" s="90" t="s">
        <v>34</v>
      </c>
      <c r="AO15" s="560"/>
      <c r="AP15" s="27">
        <v>19.899999999999999</v>
      </c>
      <c r="AQ15" s="28">
        <v>2484</v>
      </c>
      <c r="AR15" s="16">
        <f t="shared" si="12"/>
        <v>124.82412060301509</v>
      </c>
      <c r="AS15" s="17">
        <f t="shared" si="13"/>
        <v>2</v>
      </c>
      <c r="AT15" s="18">
        <v>39.799999999999997</v>
      </c>
      <c r="AU15" s="19">
        <v>4968</v>
      </c>
      <c r="AV15" s="18">
        <v>10</v>
      </c>
      <c r="AW15" s="19">
        <v>885</v>
      </c>
      <c r="AX15" s="19">
        <v>21770</v>
      </c>
      <c r="BE15" s="19">
        <v>35840</v>
      </c>
    </row>
    <row r="16" spans="1:57" x14ac:dyDescent="0.25">
      <c r="A16" s="90" t="s">
        <v>35</v>
      </c>
      <c r="B16" s="560"/>
      <c r="C16" s="27">
        <v>16.489999999999998</v>
      </c>
      <c r="D16" s="28">
        <v>2171</v>
      </c>
      <c r="E16" s="16">
        <f t="shared" si="0"/>
        <v>131.65554881746513</v>
      </c>
      <c r="F16" s="17">
        <f t="shared" si="1"/>
        <v>2</v>
      </c>
      <c r="G16" s="18">
        <v>32.979999999999997</v>
      </c>
      <c r="H16" s="19">
        <v>4342</v>
      </c>
      <c r="I16" s="301">
        <v>8</v>
      </c>
      <c r="J16" s="19">
        <v>627</v>
      </c>
      <c r="K16" s="19">
        <v>16310</v>
      </c>
      <c r="L16" s="136">
        <v>15580</v>
      </c>
      <c r="M16" s="20" t="s">
        <v>8</v>
      </c>
      <c r="N16" s="21">
        <f t="shared" si="2"/>
        <v>6.9250398724082931</v>
      </c>
      <c r="O16" s="22">
        <f t="shared" si="3"/>
        <v>26.012759170653908</v>
      </c>
      <c r="P16" s="245">
        <f t="shared" si="4"/>
        <v>989.08429351121902</v>
      </c>
      <c r="Q16" s="100">
        <f t="shared" si="5"/>
        <v>0.28880700138185167</v>
      </c>
      <c r="R16" s="17">
        <f t="shared" si="6"/>
        <v>2</v>
      </c>
      <c r="S16" s="18">
        <f t="shared" si="7"/>
        <v>32.979999999999997</v>
      </c>
      <c r="T16" s="19">
        <f t="shared" si="7"/>
        <v>4342</v>
      </c>
      <c r="U16" s="18">
        <f t="shared" si="7"/>
        <v>8</v>
      </c>
      <c r="V16" s="19">
        <f t="shared" si="7"/>
        <v>627</v>
      </c>
      <c r="W16" s="19">
        <f t="shared" si="7"/>
        <v>16310</v>
      </c>
      <c r="X16" s="66">
        <f t="shared" si="7"/>
        <v>15580</v>
      </c>
      <c r="Y16" s="20" t="s">
        <v>8</v>
      </c>
      <c r="Z16" s="21">
        <f t="shared" si="8"/>
        <v>6.9250398724082931</v>
      </c>
      <c r="AA16" s="22">
        <f t="shared" si="9"/>
        <v>26.012759170653908</v>
      </c>
      <c r="AB16" s="103">
        <f t="shared" si="10"/>
        <v>989.08429351121902</v>
      </c>
      <c r="AC16" s="106">
        <f t="shared" si="11"/>
        <v>0.28880700138185167</v>
      </c>
      <c r="AF16" s="205">
        <v>1911.4614918132204</v>
      </c>
      <c r="AN16" s="90" t="s">
        <v>35</v>
      </c>
      <c r="AO16" s="560"/>
      <c r="AP16" s="27">
        <v>16.489999999999998</v>
      </c>
      <c r="AQ16" s="28">
        <v>2171</v>
      </c>
      <c r="AR16" s="16">
        <f t="shared" si="12"/>
        <v>131.65554881746513</v>
      </c>
      <c r="AS16" s="17">
        <f t="shared" si="13"/>
        <v>2</v>
      </c>
      <c r="AT16" s="18">
        <v>32.979999999999997</v>
      </c>
      <c r="AU16" s="19">
        <v>4342</v>
      </c>
      <c r="AV16" s="301">
        <v>8</v>
      </c>
      <c r="AW16" s="19">
        <v>627</v>
      </c>
      <c r="AX16" s="19">
        <v>16240</v>
      </c>
      <c r="BE16" s="19">
        <v>26370</v>
      </c>
    </row>
    <row r="17" spans="1:57" x14ac:dyDescent="0.25">
      <c r="A17" s="90" t="s">
        <v>36</v>
      </c>
      <c r="B17" s="560"/>
      <c r="C17" s="27">
        <v>19.05</v>
      </c>
      <c r="D17" s="28">
        <v>2488</v>
      </c>
      <c r="E17" s="16">
        <f t="shared" si="0"/>
        <v>130.60367454068242</v>
      </c>
      <c r="F17" s="17">
        <f t="shared" si="1"/>
        <v>3</v>
      </c>
      <c r="G17" s="18">
        <v>57.15</v>
      </c>
      <c r="H17" s="19">
        <v>7464</v>
      </c>
      <c r="I17" s="18">
        <v>16</v>
      </c>
      <c r="J17" s="19">
        <v>1279</v>
      </c>
      <c r="K17" s="19">
        <v>32120</v>
      </c>
      <c r="L17" s="136">
        <v>30680</v>
      </c>
      <c r="M17" s="20" t="s">
        <v>8</v>
      </c>
      <c r="N17" s="21">
        <f t="shared" si="2"/>
        <v>5.8358092259577798</v>
      </c>
      <c r="O17" s="22">
        <f t="shared" si="3"/>
        <v>25.113369820172011</v>
      </c>
      <c r="P17" s="23">
        <f t="shared" si="4"/>
        <v>1686.0892388451443</v>
      </c>
      <c r="Q17" s="100">
        <f t="shared" si="5"/>
        <v>0.51406752411575563</v>
      </c>
      <c r="R17" s="17">
        <f t="shared" si="6"/>
        <v>3</v>
      </c>
      <c r="S17" s="18">
        <f t="shared" si="7"/>
        <v>57.15</v>
      </c>
      <c r="T17" s="19">
        <f t="shared" si="7"/>
        <v>7464</v>
      </c>
      <c r="U17" s="18">
        <f t="shared" si="7"/>
        <v>16</v>
      </c>
      <c r="V17" s="19">
        <f t="shared" si="7"/>
        <v>1279</v>
      </c>
      <c r="W17" s="19">
        <f t="shared" si="7"/>
        <v>32120</v>
      </c>
      <c r="X17" s="66">
        <f t="shared" si="7"/>
        <v>30680</v>
      </c>
      <c r="Y17" s="20" t="s">
        <v>8</v>
      </c>
      <c r="Z17" s="21">
        <f t="shared" si="8"/>
        <v>5.8358092259577798</v>
      </c>
      <c r="AA17" s="22">
        <f t="shared" si="9"/>
        <v>25.113369820172011</v>
      </c>
      <c r="AB17" s="103">
        <f t="shared" si="10"/>
        <v>1686.0892388451443</v>
      </c>
      <c r="AC17" s="106">
        <f t="shared" si="11"/>
        <v>0.51406752411575563</v>
      </c>
      <c r="AF17" s="205">
        <v>1148.5564304461941</v>
      </c>
      <c r="AN17" s="90" t="s">
        <v>36</v>
      </c>
      <c r="AO17" s="560"/>
      <c r="AP17" s="27">
        <v>19.05</v>
      </c>
      <c r="AQ17" s="28">
        <v>2488</v>
      </c>
      <c r="AR17" s="16">
        <f t="shared" si="12"/>
        <v>130.60367454068242</v>
      </c>
      <c r="AS17" s="17">
        <f t="shared" si="13"/>
        <v>3</v>
      </c>
      <c r="AT17" s="18">
        <v>57.15</v>
      </c>
      <c r="AU17" s="19">
        <v>7464</v>
      </c>
      <c r="AV17" s="18">
        <v>16</v>
      </c>
      <c r="AW17" s="19">
        <v>1279</v>
      </c>
      <c r="AX17" s="19">
        <v>31970</v>
      </c>
      <c r="BE17" s="19">
        <v>29830</v>
      </c>
    </row>
    <row r="18" spans="1:57" x14ac:dyDescent="0.25">
      <c r="A18" s="90" t="s">
        <v>37</v>
      </c>
      <c r="B18" s="560"/>
      <c r="C18" s="27">
        <v>20.239999999999998</v>
      </c>
      <c r="D18" s="28">
        <v>2518</v>
      </c>
      <c r="E18" s="16">
        <f t="shared" si="0"/>
        <v>124.40711462450594</v>
      </c>
      <c r="F18" s="17">
        <f t="shared" si="1"/>
        <v>3</v>
      </c>
      <c r="G18" s="18">
        <v>60.72</v>
      </c>
      <c r="H18" s="19">
        <v>7554</v>
      </c>
      <c r="I18" s="18">
        <v>16</v>
      </c>
      <c r="J18" s="19">
        <v>1130</v>
      </c>
      <c r="K18" s="19">
        <v>28520</v>
      </c>
      <c r="L18" s="136">
        <v>27240</v>
      </c>
      <c r="M18" s="20" t="s">
        <v>8</v>
      </c>
      <c r="N18" s="21">
        <f t="shared" si="2"/>
        <v>6.6849557522123897</v>
      </c>
      <c r="O18" s="22">
        <f t="shared" si="3"/>
        <v>25.238938053097346</v>
      </c>
      <c r="P18" s="23">
        <f t="shared" si="4"/>
        <v>1409.0909090909092</v>
      </c>
      <c r="Q18" s="100">
        <f t="shared" si="5"/>
        <v>0.448768864177919</v>
      </c>
      <c r="R18" s="17">
        <f t="shared" si="6"/>
        <v>3</v>
      </c>
      <c r="S18" s="18">
        <f t="shared" si="7"/>
        <v>60.72</v>
      </c>
      <c r="T18" s="19">
        <f t="shared" si="7"/>
        <v>7554</v>
      </c>
      <c r="U18" s="18">
        <f t="shared" si="7"/>
        <v>16</v>
      </c>
      <c r="V18" s="19">
        <f t="shared" si="7"/>
        <v>1130</v>
      </c>
      <c r="W18" s="19">
        <f t="shared" si="7"/>
        <v>28520</v>
      </c>
      <c r="X18" s="66">
        <f t="shared" si="7"/>
        <v>27240</v>
      </c>
      <c r="Y18" s="20" t="s">
        <v>8</v>
      </c>
      <c r="Z18" s="21">
        <f t="shared" si="8"/>
        <v>6.6849557522123897</v>
      </c>
      <c r="AA18" s="22">
        <f t="shared" si="9"/>
        <v>25.238938053097346</v>
      </c>
      <c r="AB18" s="103">
        <f t="shared" si="10"/>
        <v>1409.0909090909092</v>
      </c>
      <c r="AC18" s="106">
        <f t="shared" si="11"/>
        <v>0.448768864177919</v>
      </c>
      <c r="AF18" s="205">
        <v>934.28853754940724</v>
      </c>
      <c r="AN18" s="90" t="s">
        <v>37</v>
      </c>
      <c r="AO18" s="560"/>
      <c r="AP18" s="27">
        <v>20.239999999999998</v>
      </c>
      <c r="AQ18" s="28">
        <v>2518</v>
      </c>
      <c r="AR18" s="16">
        <f t="shared" si="12"/>
        <v>124.40711462450594</v>
      </c>
      <c r="AS18" s="17">
        <f t="shared" si="13"/>
        <v>3</v>
      </c>
      <c r="AT18" s="18">
        <v>60.72</v>
      </c>
      <c r="AU18" s="19">
        <v>7554</v>
      </c>
      <c r="AV18" s="18">
        <v>16</v>
      </c>
      <c r="AW18" s="19">
        <v>1130</v>
      </c>
      <c r="AX18" s="19">
        <v>28390</v>
      </c>
      <c r="BE18" s="19">
        <v>29220</v>
      </c>
    </row>
    <row r="19" spans="1:57" x14ac:dyDescent="0.25">
      <c r="A19" s="90" t="s">
        <v>18</v>
      </c>
      <c r="B19" s="560"/>
      <c r="C19" s="27">
        <v>10.82</v>
      </c>
      <c r="D19" s="28">
        <v>1143</v>
      </c>
      <c r="E19" s="16">
        <f t="shared" si="0"/>
        <v>105.63770794824399</v>
      </c>
      <c r="F19" s="17">
        <f t="shared" si="1"/>
        <v>2.8151571164510165</v>
      </c>
      <c r="G19" s="18">
        <v>30.46</v>
      </c>
      <c r="H19" s="19">
        <v>3218</v>
      </c>
      <c r="I19" s="18">
        <v>9</v>
      </c>
      <c r="J19" s="19">
        <v>713</v>
      </c>
      <c r="K19" s="19">
        <v>16450</v>
      </c>
      <c r="L19" s="136">
        <v>15710</v>
      </c>
      <c r="M19" s="20" t="s">
        <v>8</v>
      </c>
      <c r="N19" s="21">
        <f t="shared" si="2"/>
        <v>4.5133239831697054</v>
      </c>
      <c r="O19" s="22">
        <f t="shared" si="3"/>
        <v>23.071528751753156</v>
      </c>
      <c r="P19" s="245">
        <f t="shared" si="4"/>
        <v>1520.3327171903882</v>
      </c>
      <c r="Q19" s="100">
        <f t="shared" si="5"/>
        <v>0.62379702537182857</v>
      </c>
      <c r="R19" s="17">
        <f t="shared" si="6"/>
        <v>2.8151571164510165</v>
      </c>
      <c r="S19" s="18">
        <f t="shared" si="7"/>
        <v>30.46</v>
      </c>
      <c r="T19" s="19">
        <f t="shared" si="7"/>
        <v>3218</v>
      </c>
      <c r="U19" s="18">
        <f t="shared" si="7"/>
        <v>9</v>
      </c>
      <c r="V19" s="19">
        <f t="shared" si="7"/>
        <v>713</v>
      </c>
      <c r="W19" s="19">
        <f t="shared" si="7"/>
        <v>16450</v>
      </c>
      <c r="X19" s="66">
        <f t="shared" si="7"/>
        <v>15710</v>
      </c>
      <c r="Y19" s="20" t="s">
        <v>8</v>
      </c>
      <c r="Z19" s="21">
        <f t="shared" si="8"/>
        <v>4.5133239831697054</v>
      </c>
      <c r="AA19" s="22">
        <f t="shared" si="9"/>
        <v>23.071528751753156</v>
      </c>
      <c r="AB19" s="103">
        <f t="shared" si="10"/>
        <v>1520.3327171903882</v>
      </c>
      <c r="AC19" s="106">
        <f t="shared" si="11"/>
        <v>0.62379702537182857</v>
      </c>
      <c r="AF19" s="205">
        <v>1303.8138332255978</v>
      </c>
      <c r="AN19" s="90" t="s">
        <v>18</v>
      </c>
      <c r="AO19" s="560"/>
      <c r="AP19" s="27">
        <v>10.82</v>
      </c>
      <c r="AQ19" s="28">
        <v>1143</v>
      </c>
      <c r="AR19" s="16">
        <f t="shared" si="12"/>
        <v>105.63770794824399</v>
      </c>
      <c r="AS19" s="17">
        <f t="shared" si="13"/>
        <v>2.8151571164510165</v>
      </c>
      <c r="AT19" s="18">
        <v>30.46</v>
      </c>
      <c r="AU19" s="19">
        <v>3218</v>
      </c>
      <c r="AV19" s="18">
        <v>9</v>
      </c>
      <c r="AW19" s="19">
        <v>713</v>
      </c>
      <c r="AX19" s="19">
        <v>16370</v>
      </c>
      <c r="BE19" s="19">
        <v>16760</v>
      </c>
    </row>
    <row r="20" spans="1:57" x14ac:dyDescent="0.25">
      <c r="A20" s="90" t="s">
        <v>38</v>
      </c>
      <c r="B20" s="560"/>
      <c r="C20" s="27">
        <v>20.6</v>
      </c>
      <c r="D20" s="28">
        <v>2625</v>
      </c>
      <c r="E20" s="16">
        <f t="shared" si="0"/>
        <v>127.42718446601941</v>
      </c>
      <c r="F20" s="17">
        <f t="shared" si="1"/>
        <v>2.9999999999999996</v>
      </c>
      <c r="G20" s="18">
        <v>61.8</v>
      </c>
      <c r="H20" s="19">
        <v>7875</v>
      </c>
      <c r="I20" s="18">
        <v>15</v>
      </c>
      <c r="J20" s="19">
        <v>1536</v>
      </c>
      <c r="K20" s="19">
        <v>38550</v>
      </c>
      <c r="L20" s="136">
        <v>36820</v>
      </c>
      <c r="M20" s="20" t="s">
        <v>8</v>
      </c>
      <c r="N20" s="21">
        <f t="shared" si="2"/>
        <v>5.126953125</v>
      </c>
      <c r="O20" s="22">
        <f t="shared" si="3"/>
        <v>25.09765625</v>
      </c>
      <c r="P20" s="23">
        <f t="shared" si="4"/>
        <v>1871.3592233009708</v>
      </c>
      <c r="Q20" s="100">
        <f t="shared" si="5"/>
        <v>0.58514285714285719</v>
      </c>
      <c r="R20" s="17">
        <f t="shared" si="6"/>
        <v>2.9999999999999996</v>
      </c>
      <c r="S20" s="18">
        <f t="shared" si="7"/>
        <v>61.8</v>
      </c>
      <c r="T20" s="19">
        <f t="shared" si="7"/>
        <v>7875</v>
      </c>
      <c r="U20" s="18">
        <f t="shared" si="7"/>
        <v>15</v>
      </c>
      <c r="V20" s="19">
        <f t="shared" si="7"/>
        <v>1536</v>
      </c>
      <c r="W20" s="19">
        <f t="shared" si="7"/>
        <v>38550</v>
      </c>
      <c r="X20" s="66">
        <f t="shared" si="7"/>
        <v>36820</v>
      </c>
      <c r="Y20" s="20" t="s">
        <v>8</v>
      </c>
      <c r="Z20" s="21">
        <f t="shared" si="8"/>
        <v>5.126953125</v>
      </c>
      <c r="AA20" s="22">
        <f t="shared" si="9"/>
        <v>25.09765625</v>
      </c>
      <c r="AB20" s="103">
        <f t="shared" si="10"/>
        <v>1871.3592233009708</v>
      </c>
      <c r="AC20" s="106">
        <f t="shared" si="11"/>
        <v>0.58514285714285719</v>
      </c>
      <c r="AF20" s="205">
        <v>1468.9320388349513</v>
      </c>
      <c r="AN20" s="90" t="s">
        <v>38</v>
      </c>
      <c r="AO20" s="560"/>
      <c r="AP20" s="27">
        <v>20.6</v>
      </c>
      <c r="AQ20" s="28">
        <v>2625</v>
      </c>
      <c r="AR20" s="16">
        <f t="shared" si="12"/>
        <v>127.42718446601941</v>
      </c>
      <c r="AS20" s="17">
        <f t="shared" si="13"/>
        <v>2.9999999999999996</v>
      </c>
      <c r="AT20" s="18">
        <v>61.8</v>
      </c>
      <c r="AU20" s="19">
        <v>7875</v>
      </c>
      <c r="AV20" s="18">
        <v>15</v>
      </c>
      <c r="AW20" s="19">
        <v>1536</v>
      </c>
      <c r="AX20" s="19">
        <v>38370</v>
      </c>
      <c r="BE20" s="19">
        <v>34970</v>
      </c>
    </row>
    <row r="21" spans="1:57" x14ac:dyDescent="0.25">
      <c r="A21" s="90" t="s">
        <v>39</v>
      </c>
      <c r="B21" s="560"/>
      <c r="C21" s="27">
        <v>17.48</v>
      </c>
      <c r="D21" s="28">
        <v>2303</v>
      </c>
      <c r="E21" s="16">
        <f t="shared" si="0"/>
        <v>131.75057208237985</v>
      </c>
      <c r="F21" s="17">
        <f t="shared" si="1"/>
        <v>3</v>
      </c>
      <c r="G21" s="18">
        <v>52.44</v>
      </c>
      <c r="H21" s="19">
        <v>6909</v>
      </c>
      <c r="I21" s="18">
        <v>15</v>
      </c>
      <c r="J21" s="19">
        <v>1201</v>
      </c>
      <c r="K21" s="19">
        <v>29730</v>
      </c>
      <c r="L21" s="136">
        <v>28390</v>
      </c>
      <c r="M21" s="20" t="s">
        <v>8</v>
      </c>
      <c r="N21" s="21">
        <f t="shared" si="2"/>
        <v>5.7527060782681101</v>
      </c>
      <c r="O21" s="22">
        <f t="shared" si="3"/>
        <v>24.754371357202331</v>
      </c>
      <c r="P21" s="23">
        <f t="shared" si="4"/>
        <v>1700.8009153318078</v>
      </c>
      <c r="Q21" s="100">
        <f t="shared" si="5"/>
        <v>0.52149370386452454</v>
      </c>
      <c r="R21" s="17">
        <f t="shared" si="6"/>
        <v>3</v>
      </c>
      <c r="S21" s="18">
        <f t="shared" si="7"/>
        <v>52.44</v>
      </c>
      <c r="T21" s="19">
        <f t="shared" si="7"/>
        <v>6909</v>
      </c>
      <c r="U21" s="18">
        <f t="shared" si="7"/>
        <v>15</v>
      </c>
      <c r="V21" s="19">
        <f t="shared" si="7"/>
        <v>1201</v>
      </c>
      <c r="W21" s="19">
        <f t="shared" si="7"/>
        <v>29730</v>
      </c>
      <c r="X21" s="66">
        <f t="shared" si="7"/>
        <v>28390</v>
      </c>
      <c r="Y21" s="20" t="s">
        <v>8</v>
      </c>
      <c r="Z21" s="21">
        <f t="shared" si="8"/>
        <v>5.7527060782681101</v>
      </c>
      <c r="AA21" s="22">
        <f t="shared" si="9"/>
        <v>24.754371357202331</v>
      </c>
      <c r="AB21" s="103">
        <f t="shared" si="10"/>
        <v>1700.8009153318078</v>
      </c>
      <c r="AC21" s="106">
        <f t="shared" si="11"/>
        <v>0.52149370386452454</v>
      </c>
      <c r="AF21" s="205">
        <v>1395.3089244851258</v>
      </c>
      <c r="AN21" s="90" t="s">
        <v>39</v>
      </c>
      <c r="AO21" s="560"/>
      <c r="AP21" s="27">
        <v>17.48</v>
      </c>
      <c r="AQ21" s="28">
        <v>2303</v>
      </c>
      <c r="AR21" s="16">
        <f t="shared" si="12"/>
        <v>131.75057208237985</v>
      </c>
      <c r="AS21" s="17">
        <f t="shared" si="13"/>
        <v>3</v>
      </c>
      <c r="AT21" s="18">
        <v>52.44</v>
      </c>
      <c r="AU21" s="19">
        <v>6909</v>
      </c>
      <c r="AV21" s="18">
        <v>15</v>
      </c>
      <c r="AW21" s="19">
        <v>1201</v>
      </c>
      <c r="AX21" s="19">
        <v>29590</v>
      </c>
      <c r="BE21" s="19">
        <v>27700</v>
      </c>
    </row>
    <row r="22" spans="1:57" x14ac:dyDescent="0.25">
      <c r="A22" s="90" t="s">
        <v>40</v>
      </c>
      <c r="B22" s="560"/>
      <c r="C22" s="27">
        <v>12.81</v>
      </c>
      <c r="D22" s="28">
        <v>1640</v>
      </c>
      <c r="E22" s="16">
        <f t="shared" si="0"/>
        <v>128.02498048399687</v>
      </c>
      <c r="F22" s="17">
        <f t="shared" si="1"/>
        <v>2.8829039812646369</v>
      </c>
      <c r="G22" s="18">
        <v>36.93</v>
      </c>
      <c r="H22" s="19">
        <v>4728</v>
      </c>
      <c r="I22" s="18">
        <v>9</v>
      </c>
      <c r="J22" s="19">
        <v>869</v>
      </c>
      <c r="K22" s="19">
        <v>20010</v>
      </c>
      <c r="L22" s="136">
        <v>19110</v>
      </c>
      <c r="M22" s="20" t="s">
        <v>8</v>
      </c>
      <c r="N22" s="21">
        <f t="shared" si="2"/>
        <v>5.4407364787111625</v>
      </c>
      <c r="O22" s="22">
        <f t="shared" si="3"/>
        <v>23.026467203682394</v>
      </c>
      <c r="P22" s="23">
        <f t="shared" si="4"/>
        <v>1562.0608899297424</v>
      </c>
      <c r="Q22" s="100">
        <f t="shared" si="5"/>
        <v>0.52987804878048783</v>
      </c>
      <c r="R22" s="17">
        <f t="shared" si="6"/>
        <v>2.8829039812646369</v>
      </c>
      <c r="S22" s="18">
        <f t="shared" si="7"/>
        <v>36.93</v>
      </c>
      <c r="T22" s="19">
        <f t="shared" si="7"/>
        <v>4728</v>
      </c>
      <c r="U22" s="18">
        <f t="shared" si="7"/>
        <v>9</v>
      </c>
      <c r="V22" s="19">
        <f t="shared" si="7"/>
        <v>869</v>
      </c>
      <c r="W22" s="19">
        <f t="shared" si="7"/>
        <v>20010</v>
      </c>
      <c r="X22" s="66">
        <f t="shared" si="7"/>
        <v>19110</v>
      </c>
      <c r="Y22" s="20" t="s">
        <v>8</v>
      </c>
      <c r="Z22" s="21">
        <f t="shared" si="8"/>
        <v>5.4407364787111625</v>
      </c>
      <c r="AA22" s="22">
        <f t="shared" si="9"/>
        <v>23.026467203682394</v>
      </c>
      <c r="AB22" s="103">
        <f t="shared" si="10"/>
        <v>1562.0608899297424</v>
      </c>
      <c r="AC22" s="106">
        <f t="shared" si="11"/>
        <v>0.52987804878048783</v>
      </c>
      <c r="AF22" s="205">
        <v>1132.7088212334113</v>
      </c>
      <c r="AN22" s="90" t="s">
        <v>40</v>
      </c>
      <c r="AO22" s="560"/>
      <c r="AP22" s="27">
        <v>12.81</v>
      </c>
      <c r="AQ22" s="28">
        <v>1640</v>
      </c>
      <c r="AR22" s="16">
        <f t="shared" si="12"/>
        <v>128.02498048399687</v>
      </c>
      <c r="AS22" s="17">
        <f t="shared" si="13"/>
        <v>2.8829039812646369</v>
      </c>
      <c r="AT22" s="18">
        <v>36.93</v>
      </c>
      <c r="AU22" s="19">
        <v>4728</v>
      </c>
      <c r="AV22" s="18">
        <v>9</v>
      </c>
      <c r="AW22" s="19">
        <v>869</v>
      </c>
      <c r="AX22" s="19">
        <v>19920</v>
      </c>
      <c r="BE22" s="19">
        <v>16450</v>
      </c>
    </row>
    <row r="23" spans="1:57" x14ac:dyDescent="0.25">
      <c r="A23" s="91" t="s">
        <v>41</v>
      </c>
      <c r="B23" s="561"/>
      <c r="C23" s="54">
        <v>2.2200000000000002</v>
      </c>
      <c r="D23" s="55">
        <v>277</v>
      </c>
      <c r="E23" s="56">
        <f t="shared" si="0"/>
        <v>124.77477477477477</v>
      </c>
      <c r="F23" s="57">
        <f t="shared" si="1"/>
        <v>3</v>
      </c>
      <c r="G23" s="6">
        <v>6.66</v>
      </c>
      <c r="H23" s="5">
        <v>831</v>
      </c>
      <c r="I23" s="6">
        <v>3</v>
      </c>
      <c r="J23" s="5">
        <v>158</v>
      </c>
      <c r="K23" s="5">
        <v>3700</v>
      </c>
      <c r="L23" s="137">
        <v>3530</v>
      </c>
      <c r="M23" s="49" t="s">
        <v>8</v>
      </c>
      <c r="N23" s="60">
        <f t="shared" si="2"/>
        <v>5.2594936708860756</v>
      </c>
      <c r="O23" s="61">
        <f t="shared" si="3"/>
        <v>23.417721518987342</v>
      </c>
      <c r="P23" s="62">
        <f t="shared" si="4"/>
        <v>1666.6666666666665</v>
      </c>
      <c r="Q23" s="120">
        <f t="shared" si="5"/>
        <v>0.5703971119133574</v>
      </c>
      <c r="R23" s="57">
        <f t="shared" si="6"/>
        <v>3</v>
      </c>
      <c r="S23" s="118">
        <f t="shared" ref="S23:X45" si="14">G23</f>
        <v>6.66</v>
      </c>
      <c r="T23" s="119">
        <f t="shared" si="14"/>
        <v>831</v>
      </c>
      <c r="U23" s="118">
        <f t="shared" si="14"/>
        <v>3</v>
      </c>
      <c r="V23" s="119">
        <f t="shared" si="14"/>
        <v>158</v>
      </c>
      <c r="W23" s="119">
        <f t="shared" si="14"/>
        <v>3700</v>
      </c>
      <c r="X23" s="66">
        <f t="shared" si="14"/>
        <v>3530</v>
      </c>
      <c r="Y23" s="121" t="s">
        <v>8</v>
      </c>
      <c r="Z23" s="21">
        <f t="shared" si="8"/>
        <v>5.2594936708860756</v>
      </c>
      <c r="AA23" s="22">
        <f t="shared" si="9"/>
        <v>23.417721518987342</v>
      </c>
      <c r="AB23" s="103">
        <f t="shared" si="10"/>
        <v>1666.6666666666665</v>
      </c>
      <c r="AC23" s="106">
        <f t="shared" si="11"/>
        <v>0.5703971119133574</v>
      </c>
      <c r="AF23" s="205">
        <v>1481.9819819819818</v>
      </c>
      <c r="AN23" s="91" t="s">
        <v>41</v>
      </c>
      <c r="AO23" s="561"/>
      <c r="AP23" s="54">
        <v>2.2200000000000002</v>
      </c>
      <c r="AQ23" s="55">
        <v>277</v>
      </c>
      <c r="AR23" s="56">
        <f t="shared" si="12"/>
        <v>124.77477477477477</v>
      </c>
      <c r="AS23" s="57">
        <f t="shared" si="13"/>
        <v>3</v>
      </c>
      <c r="AT23" s="6">
        <v>6.66</v>
      </c>
      <c r="AU23" s="5">
        <v>831</v>
      </c>
      <c r="AV23" s="6">
        <v>3</v>
      </c>
      <c r="AW23" s="5">
        <v>158</v>
      </c>
      <c r="AX23" s="5">
        <v>3680</v>
      </c>
      <c r="BE23" s="5">
        <v>4100</v>
      </c>
    </row>
    <row r="24" spans="1:57" x14ac:dyDescent="0.25">
      <c r="A24" s="92" t="s">
        <v>24</v>
      </c>
      <c r="B24" s="44"/>
      <c r="C24" s="45">
        <f t="shared" ref="C24:D24" si="15">SUM(C7:C23)</f>
        <v>281.07000000000005</v>
      </c>
      <c r="D24" s="46">
        <f t="shared" si="15"/>
        <v>35343</v>
      </c>
      <c r="E24" s="80">
        <f t="shared" si="0"/>
        <v>125.74447646493753</v>
      </c>
      <c r="F24" s="73"/>
      <c r="G24" s="45">
        <f t="shared" ref="G24:L24" si="16">SUM(G7:G23)</f>
        <v>661.8599999999999</v>
      </c>
      <c r="H24" s="46">
        <f t="shared" si="16"/>
        <v>83277</v>
      </c>
      <c r="I24" s="45">
        <f t="shared" si="16"/>
        <v>174</v>
      </c>
      <c r="J24" s="46">
        <f t="shared" si="16"/>
        <v>15086</v>
      </c>
      <c r="K24" s="46">
        <f t="shared" si="16"/>
        <v>372200</v>
      </c>
      <c r="L24" s="46">
        <f t="shared" si="16"/>
        <v>355480</v>
      </c>
      <c r="M24" s="74" t="s">
        <v>8</v>
      </c>
      <c r="N24" s="75">
        <f t="shared" si="2"/>
        <v>5.5201511335012592</v>
      </c>
      <c r="O24" s="76">
        <f t="shared" si="3"/>
        <v>24.671881214370941</v>
      </c>
      <c r="P24" s="77">
        <f t="shared" si="4"/>
        <v>1324.2252819582309</v>
      </c>
      <c r="Q24" s="101">
        <f>J24/D24</f>
        <v>0.42684548566901509</v>
      </c>
      <c r="R24" s="73"/>
      <c r="S24" s="45">
        <f t="shared" ref="S24:X24" si="17">SUM(S7:S23)</f>
        <v>661.8599999999999</v>
      </c>
      <c r="T24" s="46">
        <f t="shared" si="17"/>
        <v>83277</v>
      </c>
      <c r="U24" s="45">
        <f t="shared" si="17"/>
        <v>174</v>
      </c>
      <c r="V24" s="46">
        <f t="shared" si="17"/>
        <v>15086</v>
      </c>
      <c r="W24" s="46">
        <f t="shared" si="17"/>
        <v>372200</v>
      </c>
      <c r="X24" s="46">
        <f t="shared" si="17"/>
        <v>355480</v>
      </c>
      <c r="Y24" s="74" t="s">
        <v>8</v>
      </c>
      <c r="Z24" s="75">
        <f t="shared" si="8"/>
        <v>5.5201511335012592</v>
      </c>
      <c r="AA24" s="76">
        <f t="shared" si="9"/>
        <v>24.671881214370941</v>
      </c>
      <c r="AB24" s="112">
        <f t="shared" si="10"/>
        <v>1324.2252819582309</v>
      </c>
      <c r="AC24" s="107">
        <f>V24/D24</f>
        <v>0.42684548566901509</v>
      </c>
      <c r="AF24" s="205"/>
      <c r="AN24" s="92" t="s">
        <v>24</v>
      </c>
      <c r="AO24" s="44"/>
      <c r="AP24" s="45">
        <f t="shared" ref="AP24:AQ24" si="18">SUM(AP7:AP23)</f>
        <v>281.07000000000005</v>
      </c>
      <c r="AQ24" s="46">
        <f t="shared" si="18"/>
        <v>35343</v>
      </c>
      <c r="AR24" s="80">
        <f t="shared" si="12"/>
        <v>125.74447646493753</v>
      </c>
      <c r="AS24" s="73"/>
      <c r="AT24" s="45">
        <f t="shared" ref="AT24:AX24" si="19">SUM(AT7:AT23)</f>
        <v>661.8599999999999</v>
      </c>
      <c r="AU24" s="46">
        <f t="shared" si="19"/>
        <v>83277</v>
      </c>
      <c r="AV24" s="45">
        <f t="shared" si="19"/>
        <v>174</v>
      </c>
      <c r="AW24" s="46">
        <f t="shared" si="19"/>
        <v>15086</v>
      </c>
      <c r="AX24" s="46">
        <f t="shared" si="19"/>
        <v>370470</v>
      </c>
      <c r="BE24" s="46">
        <f t="shared" ref="BE24" si="20">SUM(BE7:BE23)</f>
        <v>421080</v>
      </c>
    </row>
    <row r="25" spans="1:57" x14ac:dyDescent="0.25">
      <c r="A25" s="133" t="s">
        <v>42</v>
      </c>
      <c r="B25" s="562">
        <v>1998</v>
      </c>
      <c r="C25" s="27">
        <v>19.739999999999998</v>
      </c>
      <c r="D25" s="28">
        <v>2490</v>
      </c>
      <c r="E25" s="16">
        <f t="shared" si="0"/>
        <v>126.13981762917935</v>
      </c>
      <c r="F25" s="17">
        <f t="shared" ref="F25" si="21">G25/C25</f>
        <v>2</v>
      </c>
      <c r="G25" s="18">
        <v>39.479999999999997</v>
      </c>
      <c r="H25" s="19">
        <v>4980</v>
      </c>
      <c r="I25" s="18">
        <v>8</v>
      </c>
      <c r="J25" s="19">
        <v>851</v>
      </c>
      <c r="K25" s="19">
        <v>20600</v>
      </c>
      <c r="L25" s="136">
        <v>19670</v>
      </c>
      <c r="M25" s="20" t="s">
        <v>8</v>
      </c>
      <c r="N25" s="21">
        <f t="shared" si="2"/>
        <v>5.8519388954171561</v>
      </c>
      <c r="O25" s="22">
        <f t="shared" si="3"/>
        <v>24.206815511163338</v>
      </c>
      <c r="P25" s="23">
        <f t="shared" si="4"/>
        <v>1043.566362715299</v>
      </c>
      <c r="Q25" s="100">
        <f t="shared" ref="Q25:Q35" si="22">J25/D25</f>
        <v>0.34176706827309239</v>
      </c>
      <c r="R25" s="17">
        <f t="shared" ref="R25:R35" si="23">S25/C25</f>
        <v>2</v>
      </c>
      <c r="S25" s="18">
        <f t="shared" ref="S25:X35" si="24">G25</f>
        <v>39.479999999999997</v>
      </c>
      <c r="T25" s="19">
        <f t="shared" si="24"/>
        <v>4980</v>
      </c>
      <c r="U25" s="18">
        <f t="shared" si="24"/>
        <v>8</v>
      </c>
      <c r="V25" s="19">
        <f t="shared" si="24"/>
        <v>851</v>
      </c>
      <c r="W25" s="19">
        <f t="shared" si="24"/>
        <v>20600</v>
      </c>
      <c r="X25" s="19">
        <f t="shared" si="24"/>
        <v>19670</v>
      </c>
      <c r="Y25" s="20" t="s">
        <v>8</v>
      </c>
      <c r="Z25" s="21">
        <f t="shared" si="8"/>
        <v>5.8519388954171561</v>
      </c>
      <c r="AA25" s="22">
        <f t="shared" si="9"/>
        <v>24.206815511163338</v>
      </c>
      <c r="AB25" s="103">
        <f t="shared" si="10"/>
        <v>1043.566362715299</v>
      </c>
      <c r="AC25" s="106">
        <f t="shared" ref="AC25:AC35" si="25">V25/D25</f>
        <v>0.34176706827309239</v>
      </c>
      <c r="AF25" s="205">
        <v>2078.0141843971633</v>
      </c>
      <c r="AN25" s="133" t="s">
        <v>42</v>
      </c>
      <c r="AO25" s="562">
        <v>1998</v>
      </c>
      <c r="AP25" s="27">
        <v>19.739999999999998</v>
      </c>
      <c r="AQ25" s="28">
        <v>2490</v>
      </c>
      <c r="AR25" s="16">
        <f t="shared" si="12"/>
        <v>126.13981762917935</v>
      </c>
      <c r="AS25" s="17">
        <f t="shared" ref="AS25:AS35" si="26">AT25/AP25</f>
        <v>2</v>
      </c>
      <c r="AT25" s="18">
        <v>39.479999999999997</v>
      </c>
      <c r="AU25" s="19">
        <v>4980</v>
      </c>
      <c r="AV25" s="18">
        <v>8</v>
      </c>
      <c r="AW25" s="19">
        <v>851</v>
      </c>
      <c r="AX25" s="19">
        <v>20510</v>
      </c>
      <c r="BE25" s="19">
        <v>30160</v>
      </c>
    </row>
    <row r="26" spans="1:57" x14ac:dyDescent="0.25">
      <c r="A26" s="89" t="s">
        <v>43</v>
      </c>
      <c r="B26" s="563"/>
      <c r="C26" s="78">
        <v>22.16</v>
      </c>
      <c r="D26" s="79">
        <v>2704</v>
      </c>
      <c r="E26" s="63">
        <f t="shared" si="0"/>
        <v>122.02166064981949</v>
      </c>
      <c r="F26" s="64">
        <f t="shared" si="1"/>
        <v>1.8194945848375452</v>
      </c>
      <c r="G26" s="18">
        <v>40.32</v>
      </c>
      <c r="H26" s="19">
        <v>4902</v>
      </c>
      <c r="I26" s="301">
        <v>9</v>
      </c>
      <c r="J26" s="19">
        <v>898</v>
      </c>
      <c r="K26" s="19">
        <v>21600</v>
      </c>
      <c r="L26" s="135">
        <v>20630</v>
      </c>
      <c r="M26" s="67" t="s">
        <v>8</v>
      </c>
      <c r="N26" s="68">
        <f t="shared" si="2"/>
        <v>5.4587973273942092</v>
      </c>
      <c r="O26" s="69">
        <f t="shared" si="3"/>
        <v>24.053452115812917</v>
      </c>
      <c r="P26" s="70">
        <f t="shared" si="4"/>
        <v>974.7292418772563</v>
      </c>
      <c r="Q26" s="100">
        <f t="shared" si="22"/>
        <v>0.33210059171597633</v>
      </c>
      <c r="R26" s="64">
        <f t="shared" si="23"/>
        <v>1.8194945848375452</v>
      </c>
      <c r="S26" s="65">
        <f t="shared" si="14"/>
        <v>40.32</v>
      </c>
      <c r="T26" s="66">
        <f t="shared" si="14"/>
        <v>4902</v>
      </c>
      <c r="U26" s="65">
        <f t="shared" si="14"/>
        <v>9</v>
      </c>
      <c r="V26" s="66">
        <f t="shared" si="14"/>
        <v>898</v>
      </c>
      <c r="W26" s="66">
        <f t="shared" si="14"/>
        <v>21600</v>
      </c>
      <c r="X26" s="19">
        <f t="shared" si="24"/>
        <v>20630</v>
      </c>
      <c r="Y26" s="67" t="s">
        <v>8</v>
      </c>
      <c r="Z26" s="21">
        <f t="shared" si="8"/>
        <v>5.4587973273942092</v>
      </c>
      <c r="AA26" s="22">
        <f t="shared" si="9"/>
        <v>24.053452115812917</v>
      </c>
      <c r="AB26" s="103">
        <f t="shared" si="10"/>
        <v>974.7292418772563</v>
      </c>
      <c r="AC26" s="106">
        <f t="shared" si="25"/>
        <v>0.33210059171597633</v>
      </c>
      <c r="AF26" s="205">
        <v>2125</v>
      </c>
      <c r="AN26" s="89" t="s">
        <v>43</v>
      </c>
      <c r="AO26" s="563"/>
      <c r="AP26" s="78">
        <v>22.16</v>
      </c>
      <c r="AQ26" s="79">
        <v>2704</v>
      </c>
      <c r="AR26" s="63">
        <f t="shared" si="12"/>
        <v>122.02166064981949</v>
      </c>
      <c r="AS26" s="64">
        <f t="shared" si="26"/>
        <v>1.8194945848375452</v>
      </c>
      <c r="AT26" s="18">
        <v>40.32</v>
      </c>
      <c r="AU26" s="19">
        <v>4902</v>
      </c>
      <c r="AV26" s="301">
        <v>9</v>
      </c>
      <c r="AW26" s="19">
        <v>898</v>
      </c>
      <c r="AX26" s="19">
        <v>21500</v>
      </c>
      <c r="BE26" s="19">
        <v>22710</v>
      </c>
    </row>
    <row r="27" spans="1:57" x14ac:dyDescent="0.25">
      <c r="A27" s="90" t="s">
        <v>44</v>
      </c>
      <c r="B27" s="563"/>
      <c r="C27" s="27">
        <v>13.09</v>
      </c>
      <c r="D27" s="28">
        <v>1517</v>
      </c>
      <c r="E27" s="16">
        <f t="shared" si="0"/>
        <v>115.88999236058059</v>
      </c>
      <c r="F27" s="17">
        <f t="shared" si="1"/>
        <v>1.6180290297937356</v>
      </c>
      <c r="G27" s="18">
        <v>21.18</v>
      </c>
      <c r="H27" s="19">
        <v>2450</v>
      </c>
      <c r="I27" s="18">
        <v>6</v>
      </c>
      <c r="J27" s="19">
        <v>659</v>
      </c>
      <c r="K27" s="19">
        <v>15840</v>
      </c>
      <c r="L27" s="136">
        <v>15130</v>
      </c>
      <c r="M27" s="20" t="s">
        <v>8</v>
      </c>
      <c r="N27" s="21">
        <f t="shared" si="2"/>
        <v>3.7177541729893777</v>
      </c>
      <c r="O27" s="22">
        <f t="shared" si="3"/>
        <v>24.036418816388469</v>
      </c>
      <c r="P27" s="23">
        <f t="shared" si="4"/>
        <v>1210.0840336134454</v>
      </c>
      <c r="Q27" s="100">
        <f t="shared" si="22"/>
        <v>0.43441001977587346</v>
      </c>
      <c r="R27" s="17">
        <f t="shared" si="23"/>
        <v>1.6180290297937356</v>
      </c>
      <c r="S27" s="18">
        <f t="shared" si="14"/>
        <v>21.18</v>
      </c>
      <c r="T27" s="19">
        <f t="shared" si="14"/>
        <v>2450</v>
      </c>
      <c r="U27" s="18">
        <f t="shared" si="14"/>
        <v>6</v>
      </c>
      <c r="V27" s="19">
        <f t="shared" si="14"/>
        <v>659</v>
      </c>
      <c r="W27" s="19">
        <f t="shared" si="14"/>
        <v>15840</v>
      </c>
      <c r="X27" s="19">
        <f t="shared" si="24"/>
        <v>15130</v>
      </c>
      <c r="Y27" s="20" t="s">
        <v>8</v>
      </c>
      <c r="Z27" s="21">
        <f t="shared" si="8"/>
        <v>3.7177541729893777</v>
      </c>
      <c r="AA27" s="22">
        <f t="shared" si="9"/>
        <v>24.036418816388469</v>
      </c>
      <c r="AB27" s="103">
        <f t="shared" si="10"/>
        <v>1210.0840336134454</v>
      </c>
      <c r="AC27" s="106">
        <f t="shared" si="25"/>
        <v>0.43441001977587346</v>
      </c>
      <c r="AF27" s="205">
        <v>2117.6470588235293</v>
      </c>
      <c r="AN27" s="90" t="s">
        <v>44</v>
      </c>
      <c r="AO27" s="563"/>
      <c r="AP27" s="27">
        <v>13.09</v>
      </c>
      <c r="AQ27" s="28">
        <v>1517</v>
      </c>
      <c r="AR27" s="16">
        <f t="shared" si="12"/>
        <v>115.88999236058059</v>
      </c>
      <c r="AS27" s="17">
        <f t="shared" si="26"/>
        <v>1.6180290297937356</v>
      </c>
      <c r="AT27" s="18">
        <v>21.18</v>
      </c>
      <c r="AU27" s="19">
        <v>2450</v>
      </c>
      <c r="AV27" s="18">
        <v>6</v>
      </c>
      <c r="AW27" s="19">
        <v>659</v>
      </c>
      <c r="AX27" s="19">
        <v>15770</v>
      </c>
      <c r="BE27" s="19">
        <v>15590</v>
      </c>
    </row>
    <row r="28" spans="1:57" x14ac:dyDescent="0.25">
      <c r="A28" s="90" t="s">
        <v>45</v>
      </c>
      <c r="B28" s="563"/>
      <c r="C28" s="27">
        <v>16.28</v>
      </c>
      <c r="D28" s="28">
        <v>1976</v>
      </c>
      <c r="E28" s="16">
        <f t="shared" si="0"/>
        <v>121.37592137592137</v>
      </c>
      <c r="F28" s="17">
        <f t="shared" si="1"/>
        <v>2</v>
      </c>
      <c r="G28" s="18">
        <v>32.56</v>
      </c>
      <c r="H28" s="19">
        <v>3952</v>
      </c>
      <c r="I28" s="18">
        <v>7</v>
      </c>
      <c r="J28" s="19">
        <v>743</v>
      </c>
      <c r="K28" s="19">
        <v>18470</v>
      </c>
      <c r="L28" s="136">
        <v>17640</v>
      </c>
      <c r="M28" s="20" t="s">
        <v>8</v>
      </c>
      <c r="N28" s="21">
        <f t="shared" si="2"/>
        <v>5.3189771197846571</v>
      </c>
      <c r="O28" s="22">
        <f t="shared" si="3"/>
        <v>24.858681022880216</v>
      </c>
      <c r="P28" s="23">
        <f t="shared" si="4"/>
        <v>1134.5208845208845</v>
      </c>
      <c r="Q28" s="100">
        <f t="shared" si="22"/>
        <v>0.37601214574898784</v>
      </c>
      <c r="R28" s="17">
        <f t="shared" si="23"/>
        <v>2</v>
      </c>
      <c r="S28" s="18">
        <f t="shared" si="14"/>
        <v>32.56</v>
      </c>
      <c r="T28" s="19">
        <f t="shared" si="14"/>
        <v>3952</v>
      </c>
      <c r="U28" s="18">
        <f t="shared" si="14"/>
        <v>7</v>
      </c>
      <c r="V28" s="19">
        <f t="shared" si="14"/>
        <v>743</v>
      </c>
      <c r="W28" s="19">
        <f t="shared" si="14"/>
        <v>18470</v>
      </c>
      <c r="X28" s="19">
        <f t="shared" si="24"/>
        <v>17640</v>
      </c>
      <c r="Y28" s="20" t="s">
        <v>8</v>
      </c>
      <c r="Z28" s="21">
        <f t="shared" si="8"/>
        <v>5.3189771197846571</v>
      </c>
      <c r="AA28" s="22">
        <f t="shared" si="9"/>
        <v>24.858681022880216</v>
      </c>
      <c r="AB28" s="103">
        <f t="shared" si="10"/>
        <v>1134.5208845208845</v>
      </c>
      <c r="AC28" s="106">
        <f t="shared" si="25"/>
        <v>0.37601214574898784</v>
      </c>
      <c r="AF28" s="205">
        <v>1156.0196560196559</v>
      </c>
      <c r="AN28" s="90" t="s">
        <v>45</v>
      </c>
      <c r="AO28" s="563"/>
      <c r="AP28" s="27">
        <v>16.28</v>
      </c>
      <c r="AQ28" s="28">
        <v>1976</v>
      </c>
      <c r="AR28" s="16">
        <f t="shared" si="12"/>
        <v>121.37592137592137</v>
      </c>
      <c r="AS28" s="17">
        <f t="shared" si="26"/>
        <v>2</v>
      </c>
      <c r="AT28" s="18">
        <v>32.56</v>
      </c>
      <c r="AU28" s="19">
        <v>3952</v>
      </c>
      <c r="AV28" s="18">
        <v>7</v>
      </c>
      <c r="AW28" s="19">
        <v>743</v>
      </c>
      <c r="AX28" s="19">
        <v>18390</v>
      </c>
      <c r="BE28" s="19">
        <v>20800</v>
      </c>
    </row>
    <row r="29" spans="1:57" x14ac:dyDescent="0.25">
      <c r="A29" s="90" t="s">
        <v>46</v>
      </c>
      <c r="B29" s="563"/>
      <c r="C29" s="27">
        <v>18.239999999999998</v>
      </c>
      <c r="D29" s="28">
        <v>2460</v>
      </c>
      <c r="E29" s="16">
        <f t="shared" si="0"/>
        <v>134.86842105263159</v>
      </c>
      <c r="F29" s="17">
        <f t="shared" si="1"/>
        <v>2</v>
      </c>
      <c r="G29" s="18">
        <v>36.479999999999997</v>
      </c>
      <c r="H29" s="19">
        <v>4920</v>
      </c>
      <c r="I29" s="301">
        <v>9</v>
      </c>
      <c r="J29" s="19">
        <v>754</v>
      </c>
      <c r="K29" s="19">
        <v>19510</v>
      </c>
      <c r="L29" s="136">
        <v>18630</v>
      </c>
      <c r="M29" s="20" t="s">
        <v>8</v>
      </c>
      <c r="N29" s="21">
        <f t="shared" si="2"/>
        <v>6.5251989389920428</v>
      </c>
      <c r="O29" s="22">
        <f t="shared" si="3"/>
        <v>25.875331564986737</v>
      </c>
      <c r="P29" s="23">
        <f t="shared" si="4"/>
        <v>1069.6271929824563</v>
      </c>
      <c r="Q29" s="100">
        <f t="shared" si="22"/>
        <v>0.30650406504065042</v>
      </c>
      <c r="R29" s="17">
        <f t="shared" si="23"/>
        <v>2</v>
      </c>
      <c r="S29" s="18">
        <f t="shared" si="14"/>
        <v>36.479999999999997</v>
      </c>
      <c r="T29" s="19">
        <f t="shared" si="14"/>
        <v>4920</v>
      </c>
      <c r="U29" s="18">
        <f t="shared" si="14"/>
        <v>9</v>
      </c>
      <c r="V29" s="19">
        <f t="shared" si="14"/>
        <v>754</v>
      </c>
      <c r="W29" s="19">
        <f t="shared" si="14"/>
        <v>19510</v>
      </c>
      <c r="X29" s="19">
        <f t="shared" si="24"/>
        <v>18630</v>
      </c>
      <c r="Y29" s="20" t="s">
        <v>8</v>
      </c>
      <c r="Z29" s="21">
        <f t="shared" si="8"/>
        <v>6.5251989389920428</v>
      </c>
      <c r="AA29" s="22">
        <f t="shared" si="9"/>
        <v>25.875331564986737</v>
      </c>
      <c r="AB29" s="103">
        <f t="shared" si="10"/>
        <v>1069.6271929824563</v>
      </c>
      <c r="AC29" s="106">
        <f t="shared" si="25"/>
        <v>0.30650406504065042</v>
      </c>
      <c r="AF29" s="205">
        <v>1947.9166666666667</v>
      </c>
      <c r="AN29" s="90" t="s">
        <v>46</v>
      </c>
      <c r="AO29" s="563"/>
      <c r="AP29" s="27">
        <v>18.239999999999998</v>
      </c>
      <c r="AQ29" s="28">
        <v>2460</v>
      </c>
      <c r="AR29" s="16">
        <f t="shared" si="12"/>
        <v>134.86842105263159</v>
      </c>
      <c r="AS29" s="17">
        <f t="shared" si="26"/>
        <v>2</v>
      </c>
      <c r="AT29" s="18">
        <v>36.479999999999997</v>
      </c>
      <c r="AU29" s="19">
        <v>4920</v>
      </c>
      <c r="AV29" s="301">
        <v>9</v>
      </c>
      <c r="AW29" s="19">
        <v>754</v>
      </c>
      <c r="AX29" s="19">
        <v>19420</v>
      </c>
      <c r="BE29" s="19">
        <v>19430</v>
      </c>
    </row>
    <row r="30" spans="1:57" x14ac:dyDescent="0.25">
      <c r="A30" s="90" t="s">
        <v>47</v>
      </c>
      <c r="B30" s="563"/>
      <c r="C30" s="27">
        <v>16.23</v>
      </c>
      <c r="D30" s="28">
        <v>2246</v>
      </c>
      <c r="E30" s="16">
        <f t="shared" si="0"/>
        <v>138.38570548367221</v>
      </c>
      <c r="F30" s="17">
        <f t="shared" si="1"/>
        <v>1.8767714109673443</v>
      </c>
      <c r="G30" s="18">
        <v>30.46</v>
      </c>
      <c r="H30" s="19">
        <v>4205</v>
      </c>
      <c r="I30" s="301">
        <v>9</v>
      </c>
      <c r="J30" s="19">
        <v>777</v>
      </c>
      <c r="K30" s="19">
        <v>20020</v>
      </c>
      <c r="L30" s="136">
        <v>19120</v>
      </c>
      <c r="M30" s="20" t="s">
        <v>8</v>
      </c>
      <c r="N30" s="21">
        <f t="shared" si="2"/>
        <v>5.4118404118404122</v>
      </c>
      <c r="O30" s="22">
        <f t="shared" si="3"/>
        <v>25.765765765765767</v>
      </c>
      <c r="P30" s="23">
        <f t="shared" si="4"/>
        <v>1233.5181762168822</v>
      </c>
      <c r="Q30" s="100">
        <f t="shared" si="22"/>
        <v>0.34594835262689227</v>
      </c>
      <c r="R30" s="17">
        <f t="shared" si="23"/>
        <v>1.8767714109673443</v>
      </c>
      <c r="S30" s="18">
        <f t="shared" si="14"/>
        <v>30.46</v>
      </c>
      <c r="T30" s="19">
        <f t="shared" si="14"/>
        <v>4205</v>
      </c>
      <c r="U30" s="18">
        <f t="shared" si="14"/>
        <v>9</v>
      </c>
      <c r="V30" s="19">
        <f t="shared" si="14"/>
        <v>777</v>
      </c>
      <c r="W30" s="19">
        <f t="shared" si="14"/>
        <v>20020</v>
      </c>
      <c r="X30" s="19">
        <f t="shared" si="24"/>
        <v>19120</v>
      </c>
      <c r="Y30" s="20" t="s">
        <v>8</v>
      </c>
      <c r="Z30" s="21">
        <f t="shared" si="8"/>
        <v>5.4118404118404122</v>
      </c>
      <c r="AA30" s="22">
        <f t="shared" si="9"/>
        <v>25.765765765765767</v>
      </c>
      <c r="AB30" s="103">
        <f t="shared" si="10"/>
        <v>1233.5181762168822</v>
      </c>
      <c r="AC30" s="106">
        <f t="shared" si="25"/>
        <v>0.34594835262689227</v>
      </c>
      <c r="AF30" s="221">
        <v>2311.1521873074553</v>
      </c>
      <c r="AN30" s="90" t="s">
        <v>47</v>
      </c>
      <c r="AO30" s="563"/>
      <c r="AP30" s="27">
        <v>16.23</v>
      </c>
      <c r="AQ30" s="28">
        <v>2246</v>
      </c>
      <c r="AR30" s="16">
        <f t="shared" si="12"/>
        <v>138.38570548367221</v>
      </c>
      <c r="AS30" s="17">
        <f t="shared" si="26"/>
        <v>1.8767714109673443</v>
      </c>
      <c r="AT30" s="18">
        <v>30.46</v>
      </c>
      <c r="AU30" s="19">
        <v>4205</v>
      </c>
      <c r="AV30" s="301">
        <v>9</v>
      </c>
      <c r="AW30" s="19">
        <v>777</v>
      </c>
      <c r="AX30" s="19">
        <v>19930</v>
      </c>
      <c r="BE30" s="19">
        <v>16550</v>
      </c>
    </row>
    <row r="31" spans="1:57" x14ac:dyDescent="0.25">
      <c r="A31" s="90" t="s">
        <v>48</v>
      </c>
      <c r="B31" s="563"/>
      <c r="C31" s="27">
        <v>3.23</v>
      </c>
      <c r="D31" s="28">
        <v>402</v>
      </c>
      <c r="E31" s="16">
        <f t="shared" si="0"/>
        <v>124.45820433436532</v>
      </c>
      <c r="F31" s="17">
        <f t="shared" si="1"/>
        <v>2</v>
      </c>
      <c r="G31" s="18">
        <v>6.46</v>
      </c>
      <c r="H31" s="19">
        <v>804</v>
      </c>
      <c r="I31" s="301">
        <v>4</v>
      </c>
      <c r="J31" s="19">
        <v>180</v>
      </c>
      <c r="K31" s="19">
        <v>4620</v>
      </c>
      <c r="L31" s="136">
        <v>4410</v>
      </c>
      <c r="M31" s="20" t="s">
        <v>8</v>
      </c>
      <c r="N31" s="21">
        <f t="shared" si="2"/>
        <v>4.4666666666666668</v>
      </c>
      <c r="O31" s="22">
        <f t="shared" si="3"/>
        <v>25.666666666666668</v>
      </c>
      <c r="P31" s="23">
        <f t="shared" si="4"/>
        <v>1430.3405572755419</v>
      </c>
      <c r="Q31" s="100">
        <f t="shared" si="22"/>
        <v>0.44776119402985076</v>
      </c>
      <c r="R31" s="17">
        <f t="shared" si="23"/>
        <v>2</v>
      </c>
      <c r="S31" s="18">
        <f t="shared" si="14"/>
        <v>6.46</v>
      </c>
      <c r="T31" s="19">
        <f t="shared" si="14"/>
        <v>804</v>
      </c>
      <c r="U31" s="18">
        <f t="shared" si="14"/>
        <v>4</v>
      </c>
      <c r="V31" s="19">
        <f t="shared" si="14"/>
        <v>180</v>
      </c>
      <c r="W31" s="19">
        <f t="shared" si="14"/>
        <v>4620</v>
      </c>
      <c r="X31" s="19">
        <f t="shared" si="24"/>
        <v>4410</v>
      </c>
      <c r="Y31" s="20" t="s">
        <v>8</v>
      </c>
      <c r="Z31" s="21">
        <f t="shared" si="8"/>
        <v>4.4666666666666668</v>
      </c>
      <c r="AA31" s="22">
        <f t="shared" si="9"/>
        <v>25.666666666666668</v>
      </c>
      <c r="AB31" s="103">
        <f t="shared" si="10"/>
        <v>1430.3405572755419</v>
      </c>
      <c r="AC31" s="106">
        <f t="shared" si="25"/>
        <v>0.44776119402985076</v>
      </c>
      <c r="AF31" s="205">
        <v>2139.3188854489163</v>
      </c>
      <c r="AN31" s="90" t="s">
        <v>48</v>
      </c>
      <c r="AO31" s="563"/>
      <c r="AP31" s="27">
        <v>3.23</v>
      </c>
      <c r="AQ31" s="28">
        <v>402</v>
      </c>
      <c r="AR31" s="16">
        <f t="shared" si="12"/>
        <v>124.45820433436532</v>
      </c>
      <c r="AS31" s="17">
        <f t="shared" si="26"/>
        <v>2</v>
      </c>
      <c r="AT31" s="18">
        <v>6.46</v>
      </c>
      <c r="AU31" s="19">
        <v>804</v>
      </c>
      <c r="AV31" s="301">
        <v>4</v>
      </c>
      <c r="AW31" s="19">
        <v>180</v>
      </c>
      <c r="AX31" s="19">
        <v>4600</v>
      </c>
      <c r="BE31" s="19">
        <v>4060</v>
      </c>
    </row>
    <row r="32" spans="1:57" x14ac:dyDescent="0.25">
      <c r="A32" s="90" t="s">
        <v>49</v>
      </c>
      <c r="B32" s="563"/>
      <c r="C32" s="27">
        <v>8.82</v>
      </c>
      <c r="D32" s="28">
        <v>1152</v>
      </c>
      <c r="E32" s="16">
        <f t="shared" si="0"/>
        <v>130.61224489795919</v>
      </c>
      <c r="F32" s="17">
        <f t="shared" si="1"/>
        <v>2</v>
      </c>
      <c r="G32" s="18">
        <v>17.64</v>
      </c>
      <c r="H32" s="19">
        <v>2304</v>
      </c>
      <c r="I32" s="301">
        <v>4</v>
      </c>
      <c r="J32" s="19">
        <v>265</v>
      </c>
      <c r="K32" s="19">
        <v>6820</v>
      </c>
      <c r="L32" s="136">
        <v>6510</v>
      </c>
      <c r="M32" s="20" t="s">
        <v>8</v>
      </c>
      <c r="N32" s="21">
        <f t="shared" si="2"/>
        <v>8.6943396226415093</v>
      </c>
      <c r="O32" s="22">
        <f t="shared" si="3"/>
        <v>25.735849056603772</v>
      </c>
      <c r="P32" s="245">
        <f t="shared" si="4"/>
        <v>773.24263038548747</v>
      </c>
      <c r="Q32" s="100">
        <f t="shared" si="22"/>
        <v>0.23003472222222221</v>
      </c>
      <c r="R32" s="17">
        <f t="shared" si="23"/>
        <v>2</v>
      </c>
      <c r="S32" s="18">
        <f t="shared" si="14"/>
        <v>17.64</v>
      </c>
      <c r="T32" s="19">
        <f t="shared" si="14"/>
        <v>2304</v>
      </c>
      <c r="U32" s="18">
        <f t="shared" si="14"/>
        <v>4</v>
      </c>
      <c r="V32" s="19">
        <f t="shared" si="14"/>
        <v>265</v>
      </c>
      <c r="W32" s="19">
        <f t="shared" si="14"/>
        <v>6820</v>
      </c>
      <c r="X32" s="19">
        <f t="shared" si="24"/>
        <v>6510</v>
      </c>
      <c r="Y32" s="20" t="s">
        <v>8</v>
      </c>
      <c r="Z32" s="21">
        <f t="shared" si="8"/>
        <v>8.6943396226415093</v>
      </c>
      <c r="AA32" s="22">
        <f t="shared" si="9"/>
        <v>25.735849056603772</v>
      </c>
      <c r="AB32" s="103">
        <f t="shared" si="10"/>
        <v>773.24263038548747</v>
      </c>
      <c r="AC32" s="106">
        <f t="shared" si="25"/>
        <v>0.23003472222222221</v>
      </c>
      <c r="AF32" s="205">
        <v>1598.6394557823128</v>
      </c>
      <c r="AN32" s="90" t="s">
        <v>49</v>
      </c>
      <c r="AO32" s="563"/>
      <c r="AP32" s="27">
        <v>8.82</v>
      </c>
      <c r="AQ32" s="28">
        <v>1152</v>
      </c>
      <c r="AR32" s="16">
        <f t="shared" si="12"/>
        <v>130.61224489795919</v>
      </c>
      <c r="AS32" s="17">
        <f t="shared" si="26"/>
        <v>2</v>
      </c>
      <c r="AT32" s="18">
        <v>17.64</v>
      </c>
      <c r="AU32" s="19">
        <v>2304</v>
      </c>
      <c r="AV32" s="301">
        <v>4</v>
      </c>
      <c r="AW32" s="19">
        <v>265</v>
      </c>
      <c r="AX32" s="19">
        <v>6790</v>
      </c>
      <c r="BE32" s="19">
        <v>6550</v>
      </c>
    </row>
    <row r="33" spans="1:57" x14ac:dyDescent="0.25">
      <c r="A33" s="90" t="s">
        <v>50</v>
      </c>
      <c r="B33" s="563"/>
      <c r="C33" s="27">
        <v>11.54</v>
      </c>
      <c r="D33" s="28">
        <v>1448</v>
      </c>
      <c r="E33" s="16">
        <f t="shared" si="0"/>
        <v>125.47660311958407</v>
      </c>
      <c r="F33" s="17">
        <f t="shared" si="1"/>
        <v>2</v>
      </c>
      <c r="G33" s="18">
        <v>23.08</v>
      </c>
      <c r="H33" s="19">
        <v>2896</v>
      </c>
      <c r="I33" s="18">
        <v>6</v>
      </c>
      <c r="J33" s="19">
        <v>372</v>
      </c>
      <c r="K33" s="19">
        <v>9710</v>
      </c>
      <c r="L33" s="136">
        <v>9270</v>
      </c>
      <c r="M33" s="20" t="s">
        <v>8</v>
      </c>
      <c r="N33" s="21">
        <f t="shared" si="2"/>
        <v>7.78494623655914</v>
      </c>
      <c r="O33" s="22">
        <f t="shared" si="3"/>
        <v>26.102150537634408</v>
      </c>
      <c r="P33" s="23">
        <f t="shared" si="4"/>
        <v>841.42114384748709</v>
      </c>
      <c r="Q33" s="100">
        <f t="shared" si="22"/>
        <v>0.25690607734806631</v>
      </c>
      <c r="R33" s="17">
        <f t="shared" si="23"/>
        <v>2</v>
      </c>
      <c r="S33" s="18">
        <f t="shared" si="14"/>
        <v>23.08</v>
      </c>
      <c r="T33" s="19">
        <f t="shared" si="14"/>
        <v>2896</v>
      </c>
      <c r="U33" s="18">
        <f t="shared" si="14"/>
        <v>6</v>
      </c>
      <c r="V33" s="19">
        <f t="shared" si="14"/>
        <v>372</v>
      </c>
      <c r="W33" s="19">
        <f t="shared" si="14"/>
        <v>9710</v>
      </c>
      <c r="X33" s="19">
        <f t="shared" si="24"/>
        <v>9270</v>
      </c>
      <c r="Y33" s="20" t="s">
        <v>8</v>
      </c>
      <c r="Z33" s="21">
        <f t="shared" si="8"/>
        <v>7.78494623655914</v>
      </c>
      <c r="AA33" s="22">
        <f t="shared" si="9"/>
        <v>26.102150537634408</v>
      </c>
      <c r="AB33" s="103">
        <f t="shared" si="10"/>
        <v>841.42114384748709</v>
      </c>
      <c r="AC33" s="106">
        <f t="shared" si="25"/>
        <v>0.25690607734806631</v>
      </c>
      <c r="AF33" s="205">
        <v>1139.5147313691509</v>
      </c>
      <c r="AN33" s="90" t="s">
        <v>50</v>
      </c>
      <c r="AO33" s="563"/>
      <c r="AP33" s="27">
        <v>11.54</v>
      </c>
      <c r="AQ33" s="28">
        <v>1448</v>
      </c>
      <c r="AR33" s="16">
        <f t="shared" si="12"/>
        <v>125.47660311958407</v>
      </c>
      <c r="AS33" s="17">
        <f t="shared" si="26"/>
        <v>2.0745233968804162</v>
      </c>
      <c r="AT33" s="18">
        <v>23.94</v>
      </c>
      <c r="AU33" s="19">
        <v>3006</v>
      </c>
      <c r="AV33" s="18">
        <v>7</v>
      </c>
      <c r="AW33" s="19">
        <v>390</v>
      </c>
      <c r="AX33" s="19">
        <v>10080</v>
      </c>
      <c r="BE33" s="19">
        <v>17030</v>
      </c>
    </row>
    <row r="34" spans="1:57" x14ac:dyDescent="0.25">
      <c r="A34" s="90" t="s">
        <v>51</v>
      </c>
      <c r="B34" s="563"/>
      <c r="C34" s="27">
        <v>19.36</v>
      </c>
      <c r="D34" s="28">
        <v>2439</v>
      </c>
      <c r="E34" s="16">
        <f t="shared" si="0"/>
        <v>125.98140495867769</v>
      </c>
      <c r="F34" s="17">
        <f t="shared" si="1"/>
        <v>3</v>
      </c>
      <c r="G34" s="18">
        <v>58.08</v>
      </c>
      <c r="H34" s="19">
        <v>7317</v>
      </c>
      <c r="I34" s="18">
        <v>17</v>
      </c>
      <c r="J34" s="19">
        <v>1191</v>
      </c>
      <c r="K34" s="19">
        <v>28910</v>
      </c>
      <c r="L34" s="136">
        <v>27610</v>
      </c>
      <c r="M34" s="20" t="s">
        <v>8</v>
      </c>
      <c r="N34" s="21">
        <f t="shared" si="2"/>
        <v>6.1435768261964734</v>
      </c>
      <c r="O34" s="22">
        <f t="shared" si="3"/>
        <v>24.273719563392106</v>
      </c>
      <c r="P34" s="23">
        <f t="shared" si="4"/>
        <v>1493.2851239669421</v>
      </c>
      <c r="Q34" s="100">
        <f t="shared" si="22"/>
        <v>0.48831488314883148</v>
      </c>
      <c r="R34" s="17">
        <f t="shared" si="23"/>
        <v>3</v>
      </c>
      <c r="S34" s="18">
        <f t="shared" si="14"/>
        <v>58.08</v>
      </c>
      <c r="T34" s="19">
        <f t="shared" si="14"/>
        <v>7317</v>
      </c>
      <c r="U34" s="18">
        <f t="shared" si="14"/>
        <v>17</v>
      </c>
      <c r="V34" s="19">
        <f t="shared" si="14"/>
        <v>1191</v>
      </c>
      <c r="W34" s="19">
        <f t="shared" si="14"/>
        <v>28910</v>
      </c>
      <c r="X34" s="19">
        <f t="shared" si="24"/>
        <v>27610</v>
      </c>
      <c r="Y34" s="20" t="s">
        <v>8</v>
      </c>
      <c r="Z34" s="21">
        <f t="shared" si="8"/>
        <v>6.1435768261964734</v>
      </c>
      <c r="AA34" s="22">
        <f t="shared" si="9"/>
        <v>24.273719563392106</v>
      </c>
      <c r="AB34" s="103">
        <f t="shared" si="10"/>
        <v>1493.2851239669421</v>
      </c>
      <c r="AC34" s="106">
        <f t="shared" si="25"/>
        <v>0.48831488314883148</v>
      </c>
      <c r="AF34" s="205">
        <v>1069.2148760330579</v>
      </c>
      <c r="AN34" s="90" t="s">
        <v>51</v>
      </c>
      <c r="AO34" s="563"/>
      <c r="AP34" s="27">
        <v>19.36</v>
      </c>
      <c r="AQ34" s="28">
        <v>2439</v>
      </c>
      <c r="AR34" s="16">
        <f t="shared" si="12"/>
        <v>125.98140495867769</v>
      </c>
      <c r="AS34" s="17">
        <f t="shared" si="26"/>
        <v>3</v>
      </c>
      <c r="AT34" s="18">
        <v>58.08</v>
      </c>
      <c r="AU34" s="19">
        <v>7317</v>
      </c>
      <c r="AV34" s="18">
        <v>17</v>
      </c>
      <c r="AW34" s="19">
        <v>1191</v>
      </c>
      <c r="AX34" s="19">
        <v>28790</v>
      </c>
      <c r="BE34" s="19">
        <v>25700</v>
      </c>
    </row>
    <row r="35" spans="1:57" x14ac:dyDescent="0.25">
      <c r="A35" s="94" t="s">
        <v>52</v>
      </c>
      <c r="B35" s="564"/>
      <c r="C35" s="29">
        <v>16.18</v>
      </c>
      <c r="D35" s="30">
        <v>2228</v>
      </c>
      <c r="E35" s="32">
        <f t="shared" si="0"/>
        <v>137.7008652657602</v>
      </c>
      <c r="F35" s="33">
        <f t="shared" si="1"/>
        <v>3</v>
      </c>
      <c r="G35" s="58">
        <v>48.54</v>
      </c>
      <c r="H35" s="59">
        <v>6684</v>
      </c>
      <c r="I35" s="58">
        <v>14</v>
      </c>
      <c r="J35" s="59">
        <v>1010</v>
      </c>
      <c r="K35" s="59">
        <v>23480</v>
      </c>
      <c r="L35" s="139">
        <v>22420</v>
      </c>
      <c r="M35" s="36" t="s">
        <v>8</v>
      </c>
      <c r="N35" s="37">
        <f t="shared" si="2"/>
        <v>6.6178217821782175</v>
      </c>
      <c r="O35" s="38">
        <f t="shared" si="3"/>
        <v>23.247524752475247</v>
      </c>
      <c r="P35" s="39">
        <f t="shared" si="4"/>
        <v>1451.1742892459827</v>
      </c>
      <c r="Q35" s="100">
        <f t="shared" si="22"/>
        <v>0.45332136445242371</v>
      </c>
      <c r="R35" s="33">
        <f t="shared" si="23"/>
        <v>3</v>
      </c>
      <c r="S35" s="34">
        <f t="shared" si="14"/>
        <v>48.54</v>
      </c>
      <c r="T35" s="35">
        <f t="shared" si="14"/>
        <v>6684</v>
      </c>
      <c r="U35" s="34">
        <f t="shared" si="14"/>
        <v>14</v>
      </c>
      <c r="V35" s="35">
        <f t="shared" si="14"/>
        <v>1010</v>
      </c>
      <c r="W35" s="35">
        <f t="shared" si="14"/>
        <v>23480</v>
      </c>
      <c r="X35" s="19">
        <f t="shared" si="24"/>
        <v>22420</v>
      </c>
      <c r="Y35" s="36" t="s">
        <v>8</v>
      </c>
      <c r="Z35" s="21">
        <f t="shared" si="8"/>
        <v>6.6178217821782175</v>
      </c>
      <c r="AA35" s="22">
        <f t="shared" si="9"/>
        <v>23.247524752475247</v>
      </c>
      <c r="AB35" s="103">
        <f t="shared" si="10"/>
        <v>1451.1742892459827</v>
      </c>
      <c r="AC35" s="106">
        <f t="shared" si="25"/>
        <v>0.45332136445242371</v>
      </c>
      <c r="AF35" s="205">
        <v>1122.9913473423981</v>
      </c>
      <c r="AN35" s="94" t="s">
        <v>52</v>
      </c>
      <c r="AO35" s="564"/>
      <c r="AP35" s="29">
        <v>16.18</v>
      </c>
      <c r="AQ35" s="30">
        <v>2228</v>
      </c>
      <c r="AR35" s="32">
        <f t="shared" si="12"/>
        <v>137.7008652657602</v>
      </c>
      <c r="AS35" s="33">
        <f t="shared" si="26"/>
        <v>3</v>
      </c>
      <c r="AT35" s="58">
        <v>48.54</v>
      </c>
      <c r="AU35" s="59">
        <v>6684</v>
      </c>
      <c r="AV35" s="58">
        <v>14</v>
      </c>
      <c r="AW35" s="59">
        <v>1010</v>
      </c>
      <c r="AX35" s="59">
        <v>23380</v>
      </c>
      <c r="BE35" s="59">
        <v>20070</v>
      </c>
    </row>
    <row r="36" spans="1:57" x14ac:dyDescent="0.25">
      <c r="A36" s="92" t="s">
        <v>24</v>
      </c>
      <c r="B36" s="44"/>
      <c r="C36" s="45">
        <f>SUM(C25:C35)</f>
        <v>164.87</v>
      </c>
      <c r="D36" s="46">
        <f>SUM(D25:D35)</f>
        <v>21062</v>
      </c>
      <c r="E36" s="80">
        <f t="shared" si="0"/>
        <v>127.74913568265906</v>
      </c>
      <c r="F36" s="81"/>
      <c r="G36" s="45">
        <f t="shared" ref="G36:L36" si="27">SUM(G25:G35)</f>
        <v>354.28</v>
      </c>
      <c r="H36" s="46">
        <f t="shared" si="27"/>
        <v>45414</v>
      </c>
      <c r="I36" s="45">
        <f t="shared" si="27"/>
        <v>93</v>
      </c>
      <c r="J36" s="46">
        <f t="shared" si="27"/>
        <v>7700</v>
      </c>
      <c r="K36" s="46">
        <f t="shared" si="27"/>
        <v>189580</v>
      </c>
      <c r="L36" s="46">
        <f t="shared" si="27"/>
        <v>181040</v>
      </c>
      <c r="M36" s="74" t="s">
        <v>8</v>
      </c>
      <c r="N36" s="75">
        <f t="shared" si="2"/>
        <v>5.897922077922078</v>
      </c>
      <c r="O36" s="76">
        <f t="shared" si="3"/>
        <v>24.62077922077922</v>
      </c>
      <c r="P36" s="77">
        <f t="shared" si="4"/>
        <v>1149.8756596106023</v>
      </c>
      <c r="Q36" s="101">
        <f>J36/D36</f>
        <v>0.36558731364542779</v>
      </c>
      <c r="R36" s="81"/>
      <c r="S36" s="45">
        <f t="shared" ref="S36:X36" si="28">SUM(S25:S35)</f>
        <v>354.28</v>
      </c>
      <c r="T36" s="46">
        <f t="shared" si="28"/>
        <v>45414</v>
      </c>
      <c r="U36" s="45">
        <f t="shared" si="28"/>
        <v>93</v>
      </c>
      <c r="V36" s="46">
        <f t="shared" si="28"/>
        <v>7700</v>
      </c>
      <c r="W36" s="46">
        <f t="shared" si="28"/>
        <v>189580</v>
      </c>
      <c r="X36" s="46">
        <f t="shared" si="28"/>
        <v>181040</v>
      </c>
      <c r="Y36" s="74" t="s">
        <v>8</v>
      </c>
      <c r="Z36" s="75">
        <f t="shared" si="8"/>
        <v>5.897922077922078</v>
      </c>
      <c r="AA36" s="76">
        <f t="shared" si="9"/>
        <v>24.62077922077922</v>
      </c>
      <c r="AB36" s="112">
        <f t="shared" si="10"/>
        <v>1149.8756596106023</v>
      </c>
      <c r="AC36" s="107">
        <f>V36/D36</f>
        <v>0.36558731364542779</v>
      </c>
      <c r="AF36" s="205"/>
      <c r="AN36" s="92" t="s">
        <v>24</v>
      </c>
      <c r="AO36" s="44"/>
      <c r="AP36" s="45">
        <f>SUM(AP25:AP35)</f>
        <v>164.87</v>
      </c>
      <c r="AQ36" s="46">
        <f>SUM(AQ25:AQ35)</f>
        <v>21062</v>
      </c>
      <c r="AR36" s="80">
        <f t="shared" si="12"/>
        <v>127.74913568265906</v>
      </c>
      <c r="AS36" s="81"/>
      <c r="AT36" s="45">
        <f t="shared" ref="AT36:AX36" si="29">SUM(AT25:AT35)</f>
        <v>355.14</v>
      </c>
      <c r="AU36" s="46">
        <f t="shared" si="29"/>
        <v>45524</v>
      </c>
      <c r="AV36" s="45">
        <f t="shared" si="29"/>
        <v>94</v>
      </c>
      <c r="AW36" s="46">
        <f t="shared" si="29"/>
        <v>7718</v>
      </c>
      <c r="AX36" s="46">
        <f t="shared" si="29"/>
        <v>189160</v>
      </c>
      <c r="BE36" s="46">
        <f t="shared" ref="BE36" si="30">SUM(BE25:BE35)</f>
        <v>198650</v>
      </c>
    </row>
    <row r="37" spans="1:57" x14ac:dyDescent="0.25">
      <c r="A37" s="117" t="s">
        <v>16</v>
      </c>
      <c r="B37" s="565">
        <v>2005</v>
      </c>
      <c r="C37" s="115">
        <v>0.76</v>
      </c>
      <c r="D37" s="116">
        <v>99</v>
      </c>
      <c r="E37" s="63">
        <f>D37/C37</f>
        <v>130.26315789473685</v>
      </c>
      <c r="F37" s="64">
        <f t="shared" si="1"/>
        <v>2</v>
      </c>
      <c r="G37" s="6">
        <v>1.52</v>
      </c>
      <c r="H37" s="5">
        <v>198</v>
      </c>
      <c r="I37" s="6">
        <v>2</v>
      </c>
      <c r="J37" s="5">
        <v>50</v>
      </c>
      <c r="K37" s="5">
        <v>1110</v>
      </c>
      <c r="L37" s="137">
        <v>1060</v>
      </c>
      <c r="M37" s="85" t="s">
        <v>8</v>
      </c>
      <c r="N37" s="86">
        <f t="shared" si="2"/>
        <v>3.96</v>
      </c>
      <c r="O37" s="87">
        <f t="shared" si="3"/>
        <v>22.2</v>
      </c>
      <c r="P37" s="70">
        <f>K37/C37</f>
        <v>1460.5263157894738</v>
      </c>
      <c r="Q37" s="100">
        <f t="shared" ref="Q37:Q47" si="31">J37/D37</f>
        <v>0.50505050505050508</v>
      </c>
      <c r="R37" s="88">
        <f t="shared" ref="R37:R45" si="32">S37/C37</f>
        <v>2</v>
      </c>
      <c r="S37" s="65">
        <f t="shared" si="14"/>
        <v>1.52</v>
      </c>
      <c r="T37" s="66">
        <f t="shared" si="14"/>
        <v>198</v>
      </c>
      <c r="U37" s="65">
        <f t="shared" si="14"/>
        <v>2</v>
      </c>
      <c r="V37" s="66">
        <f t="shared" si="14"/>
        <v>50</v>
      </c>
      <c r="W37" s="66">
        <f t="shared" si="14"/>
        <v>1110</v>
      </c>
      <c r="X37" s="66">
        <f t="shared" si="14"/>
        <v>1060</v>
      </c>
      <c r="Y37" s="85" t="s">
        <v>8</v>
      </c>
      <c r="Z37" s="21">
        <f t="shared" si="8"/>
        <v>3.96</v>
      </c>
      <c r="AA37" s="22">
        <f t="shared" si="9"/>
        <v>22.2</v>
      </c>
      <c r="AB37" s="103">
        <f t="shared" si="10"/>
        <v>1460.5263157894738</v>
      </c>
      <c r="AC37" s="106">
        <f t="shared" ref="AC37:AC47" si="33">V37/D37</f>
        <v>0.50505050505050508</v>
      </c>
      <c r="AF37" s="205">
        <v>910.85271317829449</v>
      </c>
      <c r="AN37" s="117" t="s">
        <v>16</v>
      </c>
      <c r="AO37" s="565">
        <v>2005</v>
      </c>
      <c r="AP37" s="115">
        <v>0.76</v>
      </c>
      <c r="AQ37" s="116">
        <v>99</v>
      </c>
      <c r="AR37" s="63">
        <f>AQ37/AP37</f>
        <v>130.26315789473685</v>
      </c>
      <c r="AS37" s="64">
        <f t="shared" ref="AS37:AS45" si="34">AT37/AP37</f>
        <v>2</v>
      </c>
      <c r="AT37" s="6">
        <v>1.52</v>
      </c>
      <c r="AU37" s="5">
        <v>198</v>
      </c>
      <c r="AV37" s="6">
        <v>2</v>
      </c>
      <c r="AW37" s="5">
        <v>50</v>
      </c>
      <c r="AX37" s="5">
        <v>1100</v>
      </c>
      <c r="BE37" s="5">
        <v>5770</v>
      </c>
    </row>
    <row r="38" spans="1:57" x14ac:dyDescent="0.25">
      <c r="A38" s="90" t="s">
        <v>53</v>
      </c>
      <c r="B38" s="560"/>
      <c r="C38" s="27">
        <v>9.7100000000000009</v>
      </c>
      <c r="D38" s="28">
        <v>1259</v>
      </c>
      <c r="E38" s="16">
        <f t="shared" ref="E38:E47" si="35">D38/C38</f>
        <v>129.66014418125641</v>
      </c>
      <c r="F38" s="17">
        <f t="shared" si="1"/>
        <v>2</v>
      </c>
      <c r="G38" s="18">
        <v>19.420000000000002</v>
      </c>
      <c r="H38" s="19">
        <v>2518</v>
      </c>
      <c r="I38" s="18">
        <v>5</v>
      </c>
      <c r="J38" s="19">
        <v>543</v>
      </c>
      <c r="K38" s="19">
        <v>12610</v>
      </c>
      <c r="L38" s="136">
        <v>12040</v>
      </c>
      <c r="M38" s="20" t="s">
        <v>8</v>
      </c>
      <c r="N38" s="21">
        <f t="shared" si="2"/>
        <v>4.6372007366482508</v>
      </c>
      <c r="O38" s="22">
        <f t="shared" si="3"/>
        <v>23.222836095764272</v>
      </c>
      <c r="P38" s="23">
        <f t="shared" ref="P38:P47" si="36">K38/C38</f>
        <v>1298.6611740473738</v>
      </c>
      <c r="Q38" s="100">
        <f t="shared" si="31"/>
        <v>0.43129467831612389</v>
      </c>
      <c r="R38" s="17">
        <f t="shared" si="32"/>
        <v>2</v>
      </c>
      <c r="S38" s="18">
        <f t="shared" si="14"/>
        <v>19.420000000000002</v>
      </c>
      <c r="T38" s="19">
        <f t="shared" si="14"/>
        <v>2518</v>
      </c>
      <c r="U38" s="18">
        <f t="shared" si="14"/>
        <v>5</v>
      </c>
      <c r="V38" s="19">
        <f t="shared" si="14"/>
        <v>543</v>
      </c>
      <c r="W38" s="19">
        <f t="shared" si="14"/>
        <v>12610</v>
      </c>
      <c r="X38" s="66">
        <f t="shared" si="14"/>
        <v>12040</v>
      </c>
      <c r="Y38" s="20" t="s">
        <v>8</v>
      </c>
      <c r="Z38" s="21">
        <f t="shared" si="8"/>
        <v>4.6372007366482508</v>
      </c>
      <c r="AA38" s="22">
        <f t="shared" si="9"/>
        <v>23.222836095764272</v>
      </c>
      <c r="AB38" s="103">
        <f t="shared" si="10"/>
        <v>1298.6611740473738</v>
      </c>
      <c r="AC38" s="106">
        <f t="shared" si="33"/>
        <v>0.43129467831612389</v>
      </c>
      <c r="AF38" s="205">
        <v>1426.4972776769509</v>
      </c>
      <c r="AN38" s="90" t="s">
        <v>53</v>
      </c>
      <c r="AO38" s="560"/>
      <c r="AP38" s="27">
        <v>9.7100000000000009</v>
      </c>
      <c r="AQ38" s="28">
        <v>1259</v>
      </c>
      <c r="AR38" s="16">
        <f t="shared" ref="AR38:AR47" si="37">AQ38/AP38</f>
        <v>129.66014418125641</v>
      </c>
      <c r="AS38" s="17">
        <f t="shared" si="34"/>
        <v>2</v>
      </c>
      <c r="AT38" s="18">
        <v>19.420000000000002</v>
      </c>
      <c r="AU38" s="19">
        <v>2518</v>
      </c>
      <c r="AV38" s="18">
        <v>5</v>
      </c>
      <c r="AW38" s="19">
        <v>543</v>
      </c>
      <c r="AX38" s="19">
        <v>12550</v>
      </c>
      <c r="BE38" s="19">
        <v>16880</v>
      </c>
    </row>
    <row r="39" spans="1:57" x14ac:dyDescent="0.25">
      <c r="A39" s="90" t="s">
        <v>54</v>
      </c>
      <c r="B39" s="560"/>
      <c r="C39" s="27">
        <v>3.03</v>
      </c>
      <c r="D39" s="28">
        <v>318</v>
      </c>
      <c r="E39" s="16">
        <f t="shared" si="35"/>
        <v>104.95049504950495</v>
      </c>
      <c r="F39" s="17">
        <f t="shared" si="1"/>
        <v>1</v>
      </c>
      <c r="G39" s="18">
        <v>3.03</v>
      </c>
      <c r="H39" s="19">
        <v>318</v>
      </c>
      <c r="I39" s="301">
        <v>1</v>
      </c>
      <c r="J39" s="19">
        <v>67</v>
      </c>
      <c r="K39" s="19">
        <v>1510</v>
      </c>
      <c r="L39" s="136">
        <v>1440</v>
      </c>
      <c r="M39" s="20" t="s">
        <v>8</v>
      </c>
      <c r="N39" s="21">
        <f t="shared" si="2"/>
        <v>4.7462686567164178</v>
      </c>
      <c r="O39" s="22">
        <f t="shared" si="3"/>
        <v>22.53731343283582</v>
      </c>
      <c r="P39" s="245">
        <f t="shared" si="36"/>
        <v>498.3498349834984</v>
      </c>
      <c r="Q39" s="100">
        <f t="shared" si="31"/>
        <v>0.21069182389937108</v>
      </c>
      <c r="R39" s="17">
        <f t="shared" si="32"/>
        <v>1</v>
      </c>
      <c r="S39" s="18">
        <f t="shared" si="14"/>
        <v>3.03</v>
      </c>
      <c r="T39" s="19">
        <f t="shared" si="14"/>
        <v>318</v>
      </c>
      <c r="U39" s="18">
        <f t="shared" si="14"/>
        <v>1</v>
      </c>
      <c r="V39" s="19">
        <f t="shared" si="14"/>
        <v>67</v>
      </c>
      <c r="W39" s="19">
        <f t="shared" si="14"/>
        <v>1510</v>
      </c>
      <c r="X39" s="66">
        <f t="shared" si="14"/>
        <v>1440</v>
      </c>
      <c r="Y39" s="20" t="s">
        <v>8</v>
      </c>
      <c r="Z39" s="21">
        <f t="shared" si="8"/>
        <v>4.7462686567164178</v>
      </c>
      <c r="AA39" s="22">
        <f t="shared" si="9"/>
        <v>22.53731343283582</v>
      </c>
      <c r="AB39" s="103">
        <f t="shared" si="10"/>
        <v>498.3498349834984</v>
      </c>
      <c r="AC39" s="106">
        <f t="shared" si="33"/>
        <v>0.21069182389937108</v>
      </c>
      <c r="AF39" s="205">
        <v>1611.8721461187215</v>
      </c>
      <c r="AN39" s="90" t="s">
        <v>54</v>
      </c>
      <c r="AO39" s="560"/>
      <c r="AP39" s="27">
        <v>3.03</v>
      </c>
      <c r="AQ39" s="28">
        <v>318</v>
      </c>
      <c r="AR39" s="16">
        <f t="shared" si="37"/>
        <v>104.95049504950495</v>
      </c>
      <c r="AS39" s="17">
        <f t="shared" si="34"/>
        <v>1</v>
      </c>
      <c r="AT39" s="18">
        <v>3.03</v>
      </c>
      <c r="AU39" s="19">
        <v>318</v>
      </c>
      <c r="AV39" s="301">
        <v>1</v>
      </c>
      <c r="AW39" s="19">
        <v>67</v>
      </c>
      <c r="AX39" s="19">
        <v>1500</v>
      </c>
      <c r="BE39" s="19">
        <v>5110</v>
      </c>
    </row>
    <row r="40" spans="1:57" x14ac:dyDescent="0.25">
      <c r="A40" s="90" t="s">
        <v>17</v>
      </c>
      <c r="B40" s="560"/>
      <c r="C40" s="27">
        <v>6.23</v>
      </c>
      <c r="D40" s="28">
        <v>649</v>
      </c>
      <c r="E40" s="16">
        <f t="shared" si="35"/>
        <v>104.17335473515249</v>
      </c>
      <c r="F40" s="17">
        <f t="shared" si="1"/>
        <v>2</v>
      </c>
      <c r="G40" s="18">
        <v>12.46</v>
      </c>
      <c r="H40" s="19">
        <v>1298</v>
      </c>
      <c r="I40" s="18">
        <v>4</v>
      </c>
      <c r="J40" s="19">
        <v>278</v>
      </c>
      <c r="K40" s="19">
        <v>6500</v>
      </c>
      <c r="L40" s="136">
        <v>6210</v>
      </c>
      <c r="M40" s="20" t="s">
        <v>8</v>
      </c>
      <c r="N40" s="21">
        <f t="shared" si="2"/>
        <v>4.6690647482014391</v>
      </c>
      <c r="O40" s="22">
        <f t="shared" si="3"/>
        <v>23.381294964028775</v>
      </c>
      <c r="P40" s="23">
        <f t="shared" si="36"/>
        <v>1043.3386837881219</v>
      </c>
      <c r="Q40" s="100">
        <f t="shared" si="31"/>
        <v>0.42835130970724189</v>
      </c>
      <c r="R40" s="17">
        <f t="shared" si="32"/>
        <v>2</v>
      </c>
      <c r="S40" s="18">
        <f t="shared" si="14"/>
        <v>12.46</v>
      </c>
      <c r="T40" s="19">
        <f t="shared" si="14"/>
        <v>1298</v>
      </c>
      <c r="U40" s="18">
        <f t="shared" si="14"/>
        <v>4</v>
      </c>
      <c r="V40" s="19">
        <f t="shared" si="14"/>
        <v>278</v>
      </c>
      <c r="W40" s="19">
        <f t="shared" si="14"/>
        <v>6500</v>
      </c>
      <c r="X40" s="66">
        <f t="shared" si="14"/>
        <v>6210</v>
      </c>
      <c r="Y40" s="20" t="s">
        <v>8</v>
      </c>
      <c r="Z40" s="21">
        <f t="shared" si="8"/>
        <v>4.6690647482014391</v>
      </c>
      <c r="AA40" s="22">
        <f t="shared" si="9"/>
        <v>23.381294964028775</v>
      </c>
      <c r="AB40" s="103">
        <f t="shared" si="10"/>
        <v>1043.3386837881219</v>
      </c>
      <c r="AC40" s="106">
        <f t="shared" si="33"/>
        <v>0.42835130970724189</v>
      </c>
      <c r="AF40" s="205">
        <v>1092.6517571884983</v>
      </c>
      <c r="AN40" s="90" t="s">
        <v>17</v>
      </c>
      <c r="AO40" s="560"/>
      <c r="AP40" s="27">
        <v>6.23</v>
      </c>
      <c r="AQ40" s="28">
        <v>649</v>
      </c>
      <c r="AR40" s="16">
        <f t="shared" si="37"/>
        <v>104.17335473515249</v>
      </c>
      <c r="AS40" s="17">
        <f t="shared" si="34"/>
        <v>2</v>
      </c>
      <c r="AT40" s="18">
        <v>12.46</v>
      </c>
      <c r="AU40" s="19">
        <v>1298</v>
      </c>
      <c r="AV40" s="18">
        <v>4</v>
      </c>
      <c r="AW40" s="19">
        <v>278</v>
      </c>
      <c r="AX40" s="19">
        <v>6470</v>
      </c>
      <c r="BE40" s="19">
        <v>9030</v>
      </c>
    </row>
    <row r="41" spans="1:57" x14ac:dyDescent="0.25">
      <c r="A41" s="90" t="s">
        <v>55</v>
      </c>
      <c r="B41" s="560"/>
      <c r="C41" s="27">
        <v>4.76</v>
      </c>
      <c r="D41" s="28">
        <v>513</v>
      </c>
      <c r="E41" s="16">
        <f t="shared" si="35"/>
        <v>107.77310924369749</v>
      </c>
      <c r="F41" s="17">
        <f t="shared" si="1"/>
        <v>1</v>
      </c>
      <c r="G41" s="18">
        <v>4.76</v>
      </c>
      <c r="H41" s="19">
        <v>513</v>
      </c>
      <c r="I41" s="301">
        <v>1</v>
      </c>
      <c r="J41" s="19">
        <v>170</v>
      </c>
      <c r="K41" s="19">
        <v>3820</v>
      </c>
      <c r="L41" s="136">
        <v>3650</v>
      </c>
      <c r="M41" s="20" t="s">
        <v>8</v>
      </c>
      <c r="N41" s="21">
        <f t="shared" si="2"/>
        <v>3.0176470588235293</v>
      </c>
      <c r="O41" s="22">
        <f t="shared" si="3"/>
        <v>22.470588235294116</v>
      </c>
      <c r="P41" s="23">
        <f t="shared" si="36"/>
        <v>802.52100840336141</v>
      </c>
      <c r="Q41" s="100">
        <f t="shared" si="31"/>
        <v>0.33138401559454189</v>
      </c>
      <c r="R41" s="17">
        <f t="shared" si="32"/>
        <v>1</v>
      </c>
      <c r="S41" s="18">
        <f t="shared" si="14"/>
        <v>4.76</v>
      </c>
      <c r="T41" s="19">
        <f t="shared" si="14"/>
        <v>513</v>
      </c>
      <c r="U41" s="18">
        <f t="shared" si="14"/>
        <v>1</v>
      </c>
      <c r="V41" s="19">
        <f t="shared" si="14"/>
        <v>170</v>
      </c>
      <c r="W41" s="19">
        <f t="shared" si="14"/>
        <v>3820</v>
      </c>
      <c r="X41" s="66">
        <f t="shared" si="14"/>
        <v>3650</v>
      </c>
      <c r="Y41" s="20" t="s">
        <v>8</v>
      </c>
      <c r="Z41" s="21">
        <f t="shared" si="8"/>
        <v>3.0176470588235293</v>
      </c>
      <c r="AA41" s="22">
        <f t="shared" si="9"/>
        <v>22.470588235294116</v>
      </c>
      <c r="AB41" s="103">
        <f t="shared" si="10"/>
        <v>802.52100840336141</v>
      </c>
      <c r="AC41" s="106">
        <f t="shared" si="33"/>
        <v>0.33138401559454189</v>
      </c>
      <c r="AF41" s="221">
        <v>1649.1596638655462</v>
      </c>
      <c r="AN41" s="90" t="s">
        <v>55</v>
      </c>
      <c r="AO41" s="560"/>
      <c r="AP41" s="27">
        <v>4.76</v>
      </c>
      <c r="AQ41" s="28">
        <v>513</v>
      </c>
      <c r="AR41" s="16">
        <f t="shared" si="37"/>
        <v>107.77310924369749</v>
      </c>
      <c r="AS41" s="17">
        <f t="shared" si="34"/>
        <v>1</v>
      </c>
      <c r="AT41" s="18">
        <v>4.76</v>
      </c>
      <c r="AU41" s="19">
        <v>513</v>
      </c>
      <c r="AV41" s="301">
        <v>1</v>
      </c>
      <c r="AW41" s="19">
        <v>170</v>
      </c>
      <c r="AX41" s="19">
        <v>3800</v>
      </c>
      <c r="BE41" s="19">
        <v>6850</v>
      </c>
    </row>
    <row r="42" spans="1:57" x14ac:dyDescent="0.25">
      <c r="A42" s="90" t="s">
        <v>56</v>
      </c>
      <c r="B42" s="560"/>
      <c r="C42" s="27">
        <v>0.86</v>
      </c>
      <c r="D42" s="28">
        <v>110</v>
      </c>
      <c r="E42" s="16">
        <f t="shared" si="35"/>
        <v>127.90697674418605</v>
      </c>
      <c r="F42" s="17">
        <f t="shared" si="1"/>
        <v>2</v>
      </c>
      <c r="G42" s="18">
        <v>1.72</v>
      </c>
      <c r="H42" s="19">
        <v>220</v>
      </c>
      <c r="I42" s="6">
        <v>2</v>
      </c>
      <c r="J42" s="5">
        <v>35</v>
      </c>
      <c r="K42" s="19">
        <v>1220</v>
      </c>
      <c r="L42" s="136">
        <v>1160</v>
      </c>
      <c r="M42" s="20" t="s">
        <v>8</v>
      </c>
      <c r="N42" s="21">
        <f t="shared" si="2"/>
        <v>6.2857142857142856</v>
      </c>
      <c r="O42" s="22">
        <f t="shared" si="3"/>
        <v>34.857142857142854</v>
      </c>
      <c r="P42" s="23">
        <f t="shared" si="36"/>
        <v>1418.6046511627908</v>
      </c>
      <c r="Q42" s="100">
        <f t="shared" si="31"/>
        <v>0.31818181818181818</v>
      </c>
      <c r="R42" s="17">
        <f t="shared" si="32"/>
        <v>2</v>
      </c>
      <c r="S42" s="18">
        <f t="shared" si="14"/>
        <v>1.72</v>
      </c>
      <c r="T42" s="19">
        <f t="shared" si="14"/>
        <v>220</v>
      </c>
      <c r="U42" s="18">
        <f t="shared" si="14"/>
        <v>2</v>
      </c>
      <c r="V42" s="19">
        <f t="shared" si="14"/>
        <v>35</v>
      </c>
      <c r="W42" s="19">
        <f t="shared" si="14"/>
        <v>1220</v>
      </c>
      <c r="X42" s="66">
        <f t="shared" si="14"/>
        <v>1160</v>
      </c>
      <c r="Y42" s="20" t="s">
        <v>8</v>
      </c>
      <c r="Z42" s="21">
        <f t="shared" si="8"/>
        <v>6.2857142857142856</v>
      </c>
      <c r="AA42" s="22">
        <f t="shared" si="9"/>
        <v>34.857142857142854</v>
      </c>
      <c r="AB42" s="103">
        <f t="shared" si="10"/>
        <v>1418.6046511627908</v>
      </c>
      <c r="AC42" s="106">
        <f t="shared" si="33"/>
        <v>0.31818181818181818</v>
      </c>
      <c r="AF42" s="205">
        <v>1127.9069767441861</v>
      </c>
      <c r="AN42" s="90" t="s">
        <v>56</v>
      </c>
      <c r="AO42" s="560"/>
      <c r="AP42" s="27">
        <v>0.86</v>
      </c>
      <c r="AQ42" s="28">
        <v>110</v>
      </c>
      <c r="AR42" s="16">
        <f t="shared" si="37"/>
        <v>127.90697674418605</v>
      </c>
      <c r="AS42" s="17">
        <f t="shared" si="34"/>
        <v>2</v>
      </c>
      <c r="AT42" s="18">
        <v>1.72</v>
      </c>
      <c r="AU42" s="19">
        <v>220</v>
      </c>
      <c r="AV42" s="6">
        <v>2</v>
      </c>
      <c r="AW42" s="5">
        <v>35</v>
      </c>
      <c r="AX42" s="19">
        <v>800</v>
      </c>
      <c r="BE42" s="19">
        <v>1110</v>
      </c>
    </row>
    <row r="43" spans="1:57" x14ac:dyDescent="0.25">
      <c r="A43" s="90" t="s">
        <v>20</v>
      </c>
      <c r="B43" s="560"/>
      <c r="C43" s="27">
        <v>7.26</v>
      </c>
      <c r="D43" s="28">
        <v>859</v>
      </c>
      <c r="E43" s="16">
        <f t="shared" si="35"/>
        <v>118.31955922865014</v>
      </c>
      <c r="F43" s="17">
        <f t="shared" si="1"/>
        <v>3.0000000000000004</v>
      </c>
      <c r="G43" s="18">
        <v>21.78</v>
      </c>
      <c r="H43" s="19">
        <v>2577</v>
      </c>
      <c r="I43" s="18">
        <v>6</v>
      </c>
      <c r="J43" s="19">
        <v>470</v>
      </c>
      <c r="K43" s="19">
        <v>10300</v>
      </c>
      <c r="L43" s="136">
        <v>9840</v>
      </c>
      <c r="M43" s="20" t="s">
        <v>8</v>
      </c>
      <c r="N43" s="21">
        <f t="shared" si="2"/>
        <v>5.4829787234042557</v>
      </c>
      <c r="O43" s="22">
        <f t="shared" si="3"/>
        <v>21.914893617021278</v>
      </c>
      <c r="P43" s="23">
        <f t="shared" si="36"/>
        <v>1418.732782369146</v>
      </c>
      <c r="Q43" s="100">
        <f t="shared" si="31"/>
        <v>0.54714784633294533</v>
      </c>
      <c r="R43" s="17">
        <f t="shared" si="32"/>
        <v>3.0000000000000004</v>
      </c>
      <c r="S43" s="18">
        <f t="shared" si="14"/>
        <v>21.78</v>
      </c>
      <c r="T43" s="19">
        <f t="shared" si="14"/>
        <v>2577</v>
      </c>
      <c r="U43" s="18">
        <f t="shared" si="14"/>
        <v>6</v>
      </c>
      <c r="V43" s="19">
        <f t="shared" si="14"/>
        <v>470</v>
      </c>
      <c r="W43" s="19">
        <f t="shared" si="14"/>
        <v>10300</v>
      </c>
      <c r="X43" s="66">
        <f t="shared" si="14"/>
        <v>9840</v>
      </c>
      <c r="Y43" s="20" t="s">
        <v>8</v>
      </c>
      <c r="Z43" s="21">
        <f t="shared" si="8"/>
        <v>5.4829787234042557</v>
      </c>
      <c r="AA43" s="22">
        <f t="shared" si="9"/>
        <v>21.914893617021278</v>
      </c>
      <c r="AB43" s="103">
        <f t="shared" si="10"/>
        <v>1418.732782369146</v>
      </c>
      <c r="AC43" s="106">
        <f t="shared" si="33"/>
        <v>0.54714784633294533</v>
      </c>
      <c r="AF43" s="205">
        <v>1396.8253968253969</v>
      </c>
      <c r="AN43" s="90" t="s">
        <v>20</v>
      </c>
      <c r="AO43" s="560"/>
      <c r="AP43" s="27">
        <v>7.26</v>
      </c>
      <c r="AQ43" s="28">
        <v>859</v>
      </c>
      <c r="AR43" s="16">
        <f t="shared" si="37"/>
        <v>118.31955922865014</v>
      </c>
      <c r="AS43" s="17">
        <f t="shared" si="34"/>
        <v>3.0000000000000004</v>
      </c>
      <c r="AT43" s="18">
        <v>21.78</v>
      </c>
      <c r="AU43" s="19">
        <v>2577</v>
      </c>
      <c r="AV43" s="18">
        <v>6</v>
      </c>
      <c r="AW43" s="19">
        <v>470</v>
      </c>
      <c r="AX43" s="19">
        <v>10250</v>
      </c>
      <c r="BE43" s="19">
        <v>14250</v>
      </c>
    </row>
    <row r="44" spans="1:57" x14ac:dyDescent="0.25">
      <c r="A44" s="90" t="s">
        <v>19</v>
      </c>
      <c r="B44" s="560"/>
      <c r="C44" s="27">
        <v>6.49</v>
      </c>
      <c r="D44" s="28">
        <v>849</v>
      </c>
      <c r="E44" s="16">
        <f t="shared" si="35"/>
        <v>130.81664098613251</v>
      </c>
      <c r="F44" s="17">
        <f t="shared" si="1"/>
        <v>2.9999999999999996</v>
      </c>
      <c r="G44" s="18">
        <v>19.47</v>
      </c>
      <c r="H44" s="19">
        <v>2547</v>
      </c>
      <c r="I44" s="18">
        <v>6</v>
      </c>
      <c r="J44" s="19">
        <v>396</v>
      </c>
      <c r="K44" s="19">
        <v>8630</v>
      </c>
      <c r="L44" s="136">
        <v>8250</v>
      </c>
      <c r="M44" s="20" t="s">
        <v>8</v>
      </c>
      <c r="N44" s="21">
        <f t="shared" si="2"/>
        <v>6.4318181818181817</v>
      </c>
      <c r="O44" s="22">
        <f t="shared" si="3"/>
        <v>21.792929292929294</v>
      </c>
      <c r="P44" s="23">
        <f t="shared" si="36"/>
        <v>1329.7380585516178</v>
      </c>
      <c r="Q44" s="100">
        <f t="shared" si="31"/>
        <v>0.46643109540636041</v>
      </c>
      <c r="R44" s="17">
        <f t="shared" si="32"/>
        <v>2.9999999999999996</v>
      </c>
      <c r="S44" s="18">
        <f t="shared" si="14"/>
        <v>19.47</v>
      </c>
      <c r="T44" s="19">
        <f t="shared" si="14"/>
        <v>2547</v>
      </c>
      <c r="U44" s="18">
        <f t="shared" si="14"/>
        <v>6</v>
      </c>
      <c r="V44" s="19">
        <f t="shared" si="14"/>
        <v>396</v>
      </c>
      <c r="W44" s="19">
        <f t="shared" si="14"/>
        <v>8630</v>
      </c>
      <c r="X44" s="66">
        <f t="shared" si="14"/>
        <v>8250</v>
      </c>
      <c r="Y44" s="20" t="s">
        <v>8</v>
      </c>
      <c r="Z44" s="21">
        <f t="shared" si="8"/>
        <v>6.4318181818181817</v>
      </c>
      <c r="AA44" s="22">
        <f t="shared" si="9"/>
        <v>21.792929292929294</v>
      </c>
      <c r="AB44" s="103">
        <f t="shared" si="10"/>
        <v>1329.7380585516178</v>
      </c>
      <c r="AC44" s="106">
        <f t="shared" si="33"/>
        <v>0.46643109540636041</v>
      </c>
      <c r="AF44" s="205">
        <v>926.13111726685133</v>
      </c>
      <c r="AN44" s="90" t="s">
        <v>19</v>
      </c>
      <c r="AO44" s="560"/>
      <c r="AP44" s="27">
        <v>6.49</v>
      </c>
      <c r="AQ44" s="28">
        <v>849</v>
      </c>
      <c r="AR44" s="16">
        <f t="shared" si="37"/>
        <v>130.81664098613251</v>
      </c>
      <c r="AS44" s="17">
        <f t="shared" si="34"/>
        <v>2.9999999999999996</v>
      </c>
      <c r="AT44" s="18">
        <v>19.47</v>
      </c>
      <c r="AU44" s="19">
        <v>2547</v>
      </c>
      <c r="AV44" s="18">
        <v>6</v>
      </c>
      <c r="AW44" s="19">
        <v>396</v>
      </c>
      <c r="AX44" s="19">
        <v>8590</v>
      </c>
      <c r="BE44" s="19">
        <v>11940</v>
      </c>
    </row>
    <row r="45" spans="1:57" x14ac:dyDescent="0.25">
      <c r="A45" s="94" t="s">
        <v>21</v>
      </c>
      <c r="B45" s="566"/>
      <c r="C45" s="29">
        <v>0.6</v>
      </c>
      <c r="D45" s="30">
        <v>76</v>
      </c>
      <c r="E45" s="32">
        <f t="shared" si="35"/>
        <v>126.66666666666667</v>
      </c>
      <c r="F45" s="33">
        <f t="shared" si="1"/>
        <v>3</v>
      </c>
      <c r="G45" s="18">
        <v>1.8</v>
      </c>
      <c r="H45" s="19">
        <v>228</v>
      </c>
      <c r="I45" s="18">
        <v>3</v>
      </c>
      <c r="J45" s="19">
        <v>43</v>
      </c>
      <c r="K45" s="19">
        <v>930</v>
      </c>
      <c r="L45" s="137">
        <v>900</v>
      </c>
      <c r="M45" s="36" t="s">
        <v>8</v>
      </c>
      <c r="N45" s="37">
        <f t="shared" si="2"/>
        <v>5.3023255813953485</v>
      </c>
      <c r="O45" s="38">
        <f t="shared" si="3"/>
        <v>21.627906976744185</v>
      </c>
      <c r="P45" s="253">
        <f t="shared" si="36"/>
        <v>1550</v>
      </c>
      <c r="Q45" s="100">
        <f t="shared" si="31"/>
        <v>0.56578947368421051</v>
      </c>
      <c r="R45" s="33">
        <f t="shared" si="32"/>
        <v>3</v>
      </c>
      <c r="S45" s="34">
        <f t="shared" si="14"/>
        <v>1.8</v>
      </c>
      <c r="T45" s="35">
        <f t="shared" si="14"/>
        <v>228</v>
      </c>
      <c r="U45" s="34">
        <f t="shared" si="14"/>
        <v>3</v>
      </c>
      <c r="V45" s="35">
        <f t="shared" si="14"/>
        <v>43</v>
      </c>
      <c r="W45" s="35">
        <f t="shared" si="14"/>
        <v>930</v>
      </c>
      <c r="X45" s="66">
        <f t="shared" si="14"/>
        <v>900</v>
      </c>
      <c r="Y45" s="36" t="s">
        <v>8</v>
      </c>
      <c r="Z45" s="21">
        <f t="shared" si="8"/>
        <v>5.3023255813953485</v>
      </c>
      <c r="AA45" s="22">
        <f t="shared" si="9"/>
        <v>21.627906976744185</v>
      </c>
      <c r="AB45" s="103">
        <f t="shared" si="10"/>
        <v>1550</v>
      </c>
      <c r="AC45" s="106">
        <f t="shared" si="33"/>
        <v>0.56578947368421051</v>
      </c>
      <c r="AF45" s="205">
        <v>1240.9638554216867</v>
      </c>
      <c r="AN45" s="94" t="s">
        <v>21</v>
      </c>
      <c r="AO45" s="566"/>
      <c r="AP45" s="29">
        <v>0.6</v>
      </c>
      <c r="AQ45" s="30">
        <v>76</v>
      </c>
      <c r="AR45" s="32">
        <f t="shared" si="37"/>
        <v>126.66666666666667</v>
      </c>
      <c r="AS45" s="33">
        <f t="shared" si="34"/>
        <v>3</v>
      </c>
      <c r="AT45" s="18">
        <v>1.8</v>
      </c>
      <c r="AU45" s="19">
        <v>228</v>
      </c>
      <c r="AV45" s="18">
        <v>3</v>
      </c>
      <c r="AW45" s="19">
        <v>43</v>
      </c>
      <c r="AX45" s="19">
        <v>930</v>
      </c>
      <c r="BE45" s="19">
        <v>740</v>
      </c>
    </row>
    <row r="46" spans="1:57" ht="15.75" thickBot="1" x14ac:dyDescent="0.3">
      <c r="A46" s="122" t="s">
        <v>24</v>
      </c>
      <c r="B46" s="123"/>
      <c r="C46" s="98">
        <f t="shared" ref="C46:D46" si="38">SUM(C37:C45)</f>
        <v>39.700000000000003</v>
      </c>
      <c r="D46" s="99">
        <f t="shared" si="38"/>
        <v>4732</v>
      </c>
      <c r="E46" s="124">
        <f t="shared" si="35"/>
        <v>119.19395465994961</v>
      </c>
      <c r="F46" s="97"/>
      <c r="G46" s="98">
        <f t="shared" ref="G46:L46" si="39">SUM(G37:G45)</f>
        <v>85.96</v>
      </c>
      <c r="H46" s="99">
        <f t="shared" si="39"/>
        <v>10417</v>
      </c>
      <c r="I46" s="98">
        <f t="shared" si="39"/>
        <v>30</v>
      </c>
      <c r="J46" s="99">
        <f t="shared" si="39"/>
        <v>2052</v>
      </c>
      <c r="K46" s="99">
        <f t="shared" si="39"/>
        <v>46630</v>
      </c>
      <c r="L46" s="99">
        <f t="shared" si="39"/>
        <v>44550</v>
      </c>
      <c r="M46" s="125" t="s">
        <v>8</v>
      </c>
      <c r="N46" s="126">
        <f t="shared" si="2"/>
        <v>5.0765107212475638</v>
      </c>
      <c r="O46" s="127">
        <f t="shared" si="3"/>
        <v>22.724171539961013</v>
      </c>
      <c r="P46" s="110">
        <f t="shared" si="36"/>
        <v>1174.5591939546598</v>
      </c>
      <c r="Q46" s="113">
        <f t="shared" si="31"/>
        <v>0.43364327979712597</v>
      </c>
      <c r="R46" s="97"/>
      <c r="S46" s="98">
        <f t="shared" ref="S46:X46" si="40">SUM(S37:S45)</f>
        <v>85.96</v>
      </c>
      <c r="T46" s="99">
        <f t="shared" si="40"/>
        <v>10417</v>
      </c>
      <c r="U46" s="98">
        <f t="shared" si="40"/>
        <v>30</v>
      </c>
      <c r="V46" s="99">
        <f t="shared" si="40"/>
        <v>2052</v>
      </c>
      <c r="W46" s="99">
        <f t="shared" si="40"/>
        <v>46630</v>
      </c>
      <c r="X46" s="99">
        <f t="shared" si="40"/>
        <v>44550</v>
      </c>
      <c r="Y46" s="125" t="s">
        <v>8</v>
      </c>
      <c r="Z46" s="126">
        <f t="shared" si="8"/>
        <v>5.0765107212475638</v>
      </c>
      <c r="AA46" s="127">
        <f t="shared" si="9"/>
        <v>22.724171539961013</v>
      </c>
      <c r="AB46" s="128">
        <f t="shared" si="10"/>
        <v>1174.5591939546598</v>
      </c>
      <c r="AC46" s="108">
        <f t="shared" si="33"/>
        <v>0.43364327979712597</v>
      </c>
      <c r="AN46" s="122" t="s">
        <v>24</v>
      </c>
      <c r="AO46" s="123"/>
      <c r="AP46" s="98">
        <f t="shared" ref="AP46:AQ46" si="41">SUM(AP37:AP45)</f>
        <v>39.700000000000003</v>
      </c>
      <c r="AQ46" s="99">
        <f t="shared" si="41"/>
        <v>4732</v>
      </c>
      <c r="AR46" s="124">
        <f t="shared" si="37"/>
        <v>119.19395465994961</v>
      </c>
      <c r="AS46" s="97"/>
      <c r="AT46" s="98">
        <f t="shared" ref="AT46:AX46" si="42">SUM(AT37:AT45)</f>
        <v>85.96</v>
      </c>
      <c r="AU46" s="99">
        <f t="shared" si="42"/>
        <v>10417</v>
      </c>
      <c r="AV46" s="98">
        <f t="shared" si="42"/>
        <v>30</v>
      </c>
      <c r="AW46" s="99">
        <f t="shared" si="42"/>
        <v>2052</v>
      </c>
      <c r="AX46" s="99">
        <f t="shared" si="42"/>
        <v>45990</v>
      </c>
      <c r="BE46" s="99">
        <f t="shared" ref="BE46" si="43">SUM(BE37:BE45)</f>
        <v>71680</v>
      </c>
    </row>
    <row r="47" spans="1:57" ht="15.75" thickBot="1" x14ac:dyDescent="0.3">
      <c r="A47" s="93" t="s">
        <v>25</v>
      </c>
      <c r="B47" s="52"/>
      <c r="C47" s="40">
        <f t="shared" ref="C47:D47" si="44">C24+C36+C46</f>
        <v>485.64000000000004</v>
      </c>
      <c r="D47" s="41">
        <f t="shared" si="44"/>
        <v>61137</v>
      </c>
      <c r="E47" s="10">
        <f t="shared" si="35"/>
        <v>125.88954781319495</v>
      </c>
      <c r="F47" s="53"/>
      <c r="G47" s="40">
        <f t="shared" ref="G47:L47" si="45">G24+G36+G46</f>
        <v>1102.0999999999999</v>
      </c>
      <c r="H47" s="41">
        <f t="shared" si="45"/>
        <v>139108</v>
      </c>
      <c r="I47" s="40">
        <f t="shared" si="45"/>
        <v>297</v>
      </c>
      <c r="J47" s="41">
        <f t="shared" si="45"/>
        <v>24838</v>
      </c>
      <c r="K47" s="41">
        <f t="shared" si="45"/>
        <v>608410</v>
      </c>
      <c r="L47" s="41">
        <f t="shared" si="45"/>
        <v>581070</v>
      </c>
      <c r="M47" s="9" t="s">
        <v>8</v>
      </c>
      <c r="N47" s="12">
        <f t="shared" si="2"/>
        <v>5.6006119655366779</v>
      </c>
      <c r="O47" s="13">
        <f t="shared" si="3"/>
        <v>24.495128432240922</v>
      </c>
      <c r="P47" s="26">
        <f t="shared" si="36"/>
        <v>1252.8004283007988</v>
      </c>
      <c r="Q47" s="114">
        <f t="shared" si="31"/>
        <v>0.40626789014835535</v>
      </c>
      <c r="R47" s="53"/>
      <c r="S47" s="40">
        <f t="shared" ref="S47:X47" si="46">S24+S36+S46</f>
        <v>1102.0999999999999</v>
      </c>
      <c r="T47" s="41">
        <f t="shared" si="46"/>
        <v>139108</v>
      </c>
      <c r="U47" s="40">
        <f t="shared" si="46"/>
        <v>297</v>
      </c>
      <c r="V47" s="41">
        <f t="shared" si="46"/>
        <v>24838</v>
      </c>
      <c r="W47" s="41">
        <f t="shared" si="46"/>
        <v>608410</v>
      </c>
      <c r="X47" s="41">
        <f t="shared" si="46"/>
        <v>581070</v>
      </c>
      <c r="Y47" s="9" t="s">
        <v>8</v>
      </c>
      <c r="Z47" s="12">
        <f t="shared" si="8"/>
        <v>5.6006119655366779</v>
      </c>
      <c r="AA47" s="13">
        <f t="shared" si="9"/>
        <v>24.495128432240922</v>
      </c>
      <c r="AB47" s="104">
        <f t="shared" si="10"/>
        <v>1252.8004283007988</v>
      </c>
      <c r="AC47" s="109">
        <f t="shared" si="33"/>
        <v>0.40626789014835535</v>
      </c>
      <c r="AN47" s="93" t="s">
        <v>25</v>
      </c>
      <c r="AO47" s="52"/>
      <c r="AP47" s="40">
        <f t="shared" ref="AP47:AQ47" si="47">AP24+AP36+AP46</f>
        <v>485.64000000000004</v>
      </c>
      <c r="AQ47" s="41">
        <f t="shared" si="47"/>
        <v>61137</v>
      </c>
      <c r="AR47" s="10">
        <f t="shared" si="37"/>
        <v>125.88954781319495</v>
      </c>
      <c r="AS47" s="53"/>
      <c r="AT47" s="40">
        <f t="shared" ref="AT47:AX47" si="48">AT24+AT36+AT46</f>
        <v>1102.9599999999998</v>
      </c>
      <c r="AU47" s="41">
        <f t="shared" si="48"/>
        <v>139218</v>
      </c>
      <c r="AV47" s="40">
        <f t="shared" si="48"/>
        <v>298</v>
      </c>
      <c r="AW47" s="41">
        <f t="shared" si="48"/>
        <v>24856</v>
      </c>
      <c r="AX47" s="41">
        <f t="shared" si="48"/>
        <v>605620</v>
      </c>
      <c r="BE47" s="41">
        <f t="shared" ref="BE47" si="49">BE24+BE36+BE46</f>
        <v>691410</v>
      </c>
    </row>
    <row r="52" spans="1:58" ht="18.75" x14ac:dyDescent="0.3">
      <c r="A52" s="567" t="s">
        <v>22</v>
      </c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</row>
    <row r="53" spans="1:58" ht="15.75" x14ac:dyDescent="0.25">
      <c r="A53" s="568" t="s">
        <v>62</v>
      </c>
      <c r="B53" s="568"/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8"/>
      <c r="Q53" s="568"/>
      <c r="R53" s="568"/>
      <c r="S53" s="568"/>
      <c r="T53" s="568"/>
      <c r="U53" s="568"/>
      <c r="V53" s="568"/>
      <c r="W53" s="568"/>
      <c r="X53" s="568"/>
      <c r="Y53" s="568"/>
      <c r="Z53" s="568"/>
      <c r="AA53" s="568"/>
      <c r="AB53" s="568"/>
      <c r="AC53" s="568"/>
    </row>
    <row r="54" spans="1:58" ht="15.75" x14ac:dyDescent="0.25">
      <c r="A54" s="568" t="s">
        <v>130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8"/>
      <c r="U54" s="568"/>
      <c r="V54" s="568"/>
      <c r="W54" s="568"/>
      <c r="X54" s="568"/>
      <c r="Y54" s="568"/>
      <c r="Z54" s="568"/>
      <c r="AA54" s="568"/>
      <c r="AB54" s="568"/>
      <c r="AC54" s="568"/>
    </row>
    <row r="55" spans="1:58" ht="19.5" thickBot="1" x14ac:dyDescent="0.35">
      <c r="C55" s="2"/>
      <c r="D55" s="2"/>
      <c r="E55" s="2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11">
        <v>4</v>
      </c>
      <c r="AC55" s="4"/>
    </row>
    <row r="56" spans="1:58" ht="15" customHeight="1" x14ac:dyDescent="0.25">
      <c r="A56" s="569" t="s">
        <v>3</v>
      </c>
      <c r="B56" s="571" t="s">
        <v>2</v>
      </c>
      <c r="C56" s="573" t="s">
        <v>59</v>
      </c>
      <c r="D56" s="573" t="s">
        <v>60</v>
      </c>
      <c r="E56" s="573" t="s">
        <v>23</v>
      </c>
      <c r="F56" s="576" t="s">
        <v>9</v>
      </c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8"/>
      <c r="R56" s="576" t="s">
        <v>10</v>
      </c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9"/>
    </row>
    <row r="57" spans="1:58" ht="51.75" thickBot="1" x14ac:dyDescent="0.3">
      <c r="A57" s="570"/>
      <c r="B57" s="572"/>
      <c r="C57" s="574"/>
      <c r="D57" s="575"/>
      <c r="E57" s="575"/>
      <c r="F57" s="8" t="s">
        <v>14</v>
      </c>
      <c r="G57" s="95" t="s">
        <v>13</v>
      </c>
      <c r="H57" s="95" t="s">
        <v>57</v>
      </c>
      <c r="I57" s="1" t="s">
        <v>4</v>
      </c>
      <c r="J57" s="1" t="s">
        <v>5</v>
      </c>
      <c r="K57" s="1" t="s">
        <v>6</v>
      </c>
      <c r="L57" s="95" t="s">
        <v>64</v>
      </c>
      <c r="M57" s="557" t="s">
        <v>7</v>
      </c>
      <c r="N57" s="558"/>
      <c r="O57" s="1" t="s">
        <v>0</v>
      </c>
      <c r="P57" s="1" t="s">
        <v>1</v>
      </c>
      <c r="Q57" s="95" t="s">
        <v>61</v>
      </c>
      <c r="R57" s="8" t="s">
        <v>14</v>
      </c>
      <c r="S57" s="95" t="s">
        <v>12</v>
      </c>
      <c r="T57" s="95" t="s">
        <v>11</v>
      </c>
      <c r="U57" s="1" t="s">
        <v>4</v>
      </c>
      <c r="V57" s="1" t="s">
        <v>5</v>
      </c>
      <c r="W57" s="1" t="s">
        <v>6</v>
      </c>
      <c r="X57" s="95" t="s">
        <v>65</v>
      </c>
      <c r="Y57" s="557" t="s">
        <v>7</v>
      </c>
      <c r="Z57" s="558"/>
      <c r="AA57" s="1" t="s">
        <v>0</v>
      </c>
      <c r="AB57" s="102" t="s">
        <v>1</v>
      </c>
      <c r="AC57" s="105" t="s">
        <v>15</v>
      </c>
    </row>
    <row r="58" spans="1:58" x14ac:dyDescent="0.25">
      <c r="A58" s="89" t="s">
        <v>26</v>
      </c>
      <c r="B58" s="559">
        <v>1997</v>
      </c>
      <c r="C58" s="78">
        <v>18.91</v>
      </c>
      <c r="D58" s="79">
        <v>2445</v>
      </c>
      <c r="E58" s="31">
        <f t="shared" ref="E58:E87" si="50">D58/C58</f>
        <v>129.29666842940244</v>
      </c>
      <c r="F58" s="64">
        <f t="shared" ref="F58:F96" si="51">G58/C58</f>
        <v>5</v>
      </c>
      <c r="G58" s="65">
        <v>94.55</v>
      </c>
      <c r="H58" s="66">
        <v>12225</v>
      </c>
      <c r="I58" s="65">
        <v>23</v>
      </c>
      <c r="J58" s="66">
        <v>1597</v>
      </c>
      <c r="K58" s="66">
        <v>38120</v>
      </c>
      <c r="L58" s="135">
        <v>36720</v>
      </c>
      <c r="M58" s="67" t="s">
        <v>8</v>
      </c>
      <c r="N58" s="68">
        <f t="shared" ref="N58:N98" si="52">H58/J58</f>
        <v>7.6549780839073263</v>
      </c>
      <c r="O58" s="69">
        <f t="shared" ref="O58:O98" si="53">K58/J58</f>
        <v>23.869755792110208</v>
      </c>
      <c r="P58" s="70">
        <f t="shared" ref="P58:P87" si="54">K58/C58</f>
        <v>2015.8646218931783</v>
      </c>
      <c r="Q58" s="100">
        <f t="shared" ref="Q58:Q74" si="55">J58/D58</f>
        <v>0.65316973415132928</v>
      </c>
      <c r="R58" s="64">
        <f t="shared" ref="R58:R74" si="56">S58/C58</f>
        <v>7</v>
      </c>
      <c r="S58" s="71">
        <f t="shared" ref="S58:X73" si="57">G58+S7</f>
        <v>132.37</v>
      </c>
      <c r="T58" s="72">
        <f t="shared" si="57"/>
        <v>17115</v>
      </c>
      <c r="U58" s="71">
        <f t="shared" si="57"/>
        <v>33</v>
      </c>
      <c r="V58" s="72">
        <f t="shared" si="57"/>
        <v>2635</v>
      </c>
      <c r="W58" s="72">
        <f t="shared" si="57"/>
        <v>63520</v>
      </c>
      <c r="X58" s="72">
        <f t="shared" si="57"/>
        <v>60980</v>
      </c>
      <c r="Y58" s="67" t="s">
        <v>8</v>
      </c>
      <c r="Z58" s="21">
        <f t="shared" ref="Z58:Z98" si="58">T58/V58</f>
        <v>6.4952561669829221</v>
      </c>
      <c r="AA58" s="22">
        <f t="shared" ref="AA58:AA98" si="59">W58/V58</f>
        <v>24.106261859582542</v>
      </c>
      <c r="AB58" s="103">
        <f t="shared" ref="AB58:AB98" si="60">W58/C58</f>
        <v>3359.0692755156001</v>
      </c>
      <c r="AC58" s="106">
        <f t="shared" ref="AC58:AC74" si="61">V58/D58</f>
        <v>1.0777096114519427</v>
      </c>
      <c r="AE58" s="70">
        <v>1896.3511369645689</v>
      </c>
      <c r="AF58" s="205">
        <v>3357.4828133262822</v>
      </c>
      <c r="AN58" s="89" t="s">
        <v>26</v>
      </c>
      <c r="AO58" s="559">
        <v>1997</v>
      </c>
      <c r="AP58" s="78">
        <v>18.91</v>
      </c>
      <c r="AQ58" s="79">
        <v>2445</v>
      </c>
      <c r="AR58" s="31">
        <f t="shared" ref="AR58:AR87" si="62">AQ58/AP58</f>
        <v>129.29666842940244</v>
      </c>
      <c r="AS58" s="64">
        <f t="shared" ref="AS58:AS74" si="63">AT58/AP58</f>
        <v>5</v>
      </c>
      <c r="AT58" s="65">
        <v>94.55</v>
      </c>
      <c r="AU58" s="66">
        <v>12225</v>
      </c>
      <c r="AV58" s="65">
        <v>23</v>
      </c>
      <c r="AW58" s="66">
        <v>1597</v>
      </c>
      <c r="AX58" s="66">
        <v>38000</v>
      </c>
      <c r="AY58" s="5">
        <v>38120</v>
      </c>
      <c r="BE58" s="66">
        <v>1295</v>
      </c>
      <c r="BF58" s="66">
        <v>29070</v>
      </c>
    </row>
    <row r="59" spans="1:58" x14ac:dyDescent="0.25">
      <c r="A59" s="90" t="s">
        <v>27</v>
      </c>
      <c r="B59" s="560"/>
      <c r="C59" s="27">
        <v>16.41</v>
      </c>
      <c r="D59" s="28">
        <v>2025</v>
      </c>
      <c r="E59" s="16">
        <f t="shared" si="50"/>
        <v>123.40036563071298</v>
      </c>
      <c r="F59" s="17">
        <f t="shared" si="51"/>
        <v>5</v>
      </c>
      <c r="G59" s="18">
        <v>82.05</v>
      </c>
      <c r="H59" s="19">
        <v>10125</v>
      </c>
      <c r="I59" s="18">
        <v>22</v>
      </c>
      <c r="J59" s="19">
        <v>1338</v>
      </c>
      <c r="K59" s="19">
        <v>32120</v>
      </c>
      <c r="L59" s="136">
        <v>30940</v>
      </c>
      <c r="M59" s="20" t="s">
        <v>8</v>
      </c>
      <c r="N59" s="21">
        <f t="shared" si="52"/>
        <v>7.5672645739910314</v>
      </c>
      <c r="O59" s="22">
        <f t="shared" si="53"/>
        <v>24.005979073243648</v>
      </c>
      <c r="P59" s="23">
        <f t="shared" si="54"/>
        <v>1957.3430834856795</v>
      </c>
      <c r="Q59" s="100">
        <f t="shared" si="55"/>
        <v>0.66074074074074074</v>
      </c>
      <c r="R59" s="17">
        <f t="shared" si="56"/>
        <v>7</v>
      </c>
      <c r="S59" s="24">
        <f t="shared" si="57"/>
        <v>114.87</v>
      </c>
      <c r="T59" s="25">
        <f t="shared" si="57"/>
        <v>14175</v>
      </c>
      <c r="U59" s="24">
        <f t="shared" si="57"/>
        <v>29</v>
      </c>
      <c r="V59" s="25">
        <f t="shared" si="57"/>
        <v>2079</v>
      </c>
      <c r="W59" s="25">
        <f t="shared" si="57"/>
        <v>50200</v>
      </c>
      <c r="X59" s="72">
        <f t="shared" si="57"/>
        <v>48210</v>
      </c>
      <c r="Y59" s="20" t="s">
        <v>8</v>
      </c>
      <c r="Z59" s="21">
        <f t="shared" si="58"/>
        <v>6.8181818181818183</v>
      </c>
      <c r="AA59" s="22">
        <f t="shared" si="59"/>
        <v>24.146224146224146</v>
      </c>
      <c r="AB59" s="103">
        <f t="shared" si="60"/>
        <v>3059.1102985984157</v>
      </c>
      <c r="AC59" s="106">
        <f t="shared" si="61"/>
        <v>1.0266666666666666</v>
      </c>
      <c r="AE59" s="23">
        <v>2093.2358318098718</v>
      </c>
      <c r="AF59" s="205">
        <v>3348.5679463741621</v>
      </c>
      <c r="AN59" s="90" t="s">
        <v>27</v>
      </c>
      <c r="AO59" s="560"/>
      <c r="AP59" s="27">
        <v>16.41</v>
      </c>
      <c r="AQ59" s="28">
        <v>2025</v>
      </c>
      <c r="AR59" s="16">
        <f t="shared" si="62"/>
        <v>123.40036563071298</v>
      </c>
      <c r="AS59" s="17">
        <f t="shared" si="63"/>
        <v>5</v>
      </c>
      <c r="AT59" s="18">
        <v>82.05</v>
      </c>
      <c r="AU59" s="19">
        <v>10125</v>
      </c>
      <c r="AV59" s="18">
        <v>22</v>
      </c>
      <c r="AW59" s="19">
        <v>1338</v>
      </c>
      <c r="AX59" s="19">
        <v>32020</v>
      </c>
      <c r="AY59" s="5">
        <v>32120</v>
      </c>
      <c r="BE59" s="19">
        <v>1112</v>
      </c>
      <c r="BF59" s="19">
        <v>26780</v>
      </c>
    </row>
    <row r="60" spans="1:58" x14ac:dyDescent="0.25">
      <c r="A60" s="90" t="s">
        <v>28</v>
      </c>
      <c r="B60" s="560"/>
      <c r="C60" s="27">
        <v>18.7</v>
      </c>
      <c r="D60" s="28">
        <v>2283</v>
      </c>
      <c r="E60" s="16">
        <f t="shared" si="50"/>
        <v>122.08556149732621</v>
      </c>
      <c r="F60" s="17">
        <f t="shared" si="51"/>
        <v>5</v>
      </c>
      <c r="G60" s="65">
        <v>93.5</v>
      </c>
      <c r="H60" s="19">
        <v>11415</v>
      </c>
      <c r="I60" s="18">
        <v>22</v>
      </c>
      <c r="J60" s="19">
        <v>1690</v>
      </c>
      <c r="K60" s="19">
        <v>41000</v>
      </c>
      <c r="L60" s="136">
        <v>39490</v>
      </c>
      <c r="M60" s="20" t="s">
        <v>8</v>
      </c>
      <c r="N60" s="21">
        <f t="shared" si="52"/>
        <v>6.7544378698224854</v>
      </c>
      <c r="O60" s="22">
        <f t="shared" si="53"/>
        <v>24.260355029585799</v>
      </c>
      <c r="P60" s="23">
        <f t="shared" si="54"/>
        <v>2192.5133689839572</v>
      </c>
      <c r="Q60" s="100">
        <f t="shared" si="55"/>
        <v>0.74025405168637759</v>
      </c>
      <c r="R60" s="17">
        <f t="shared" si="56"/>
        <v>7.0000000000000009</v>
      </c>
      <c r="S60" s="24">
        <f t="shared" si="57"/>
        <v>130.9</v>
      </c>
      <c r="T60" s="25">
        <f t="shared" si="57"/>
        <v>15981</v>
      </c>
      <c r="U60" s="24">
        <f t="shared" si="57"/>
        <v>30</v>
      </c>
      <c r="V60" s="25">
        <f t="shared" si="57"/>
        <v>2530</v>
      </c>
      <c r="W60" s="25">
        <f t="shared" si="57"/>
        <v>62030</v>
      </c>
      <c r="X60" s="72">
        <f t="shared" si="57"/>
        <v>59570</v>
      </c>
      <c r="Y60" s="20" t="s">
        <v>8</v>
      </c>
      <c r="Z60" s="21">
        <f t="shared" si="58"/>
        <v>6.3166007905138342</v>
      </c>
      <c r="AA60" s="22">
        <f t="shared" si="59"/>
        <v>24.51778656126482</v>
      </c>
      <c r="AB60" s="103">
        <f t="shared" si="60"/>
        <v>3317.112299465241</v>
      </c>
      <c r="AC60" s="106">
        <f t="shared" si="61"/>
        <v>1.1081909767849321</v>
      </c>
      <c r="AE60" s="23">
        <v>1775.9358288770054</v>
      </c>
      <c r="AF60" s="259">
        <v>3105.8823529411766</v>
      </c>
      <c r="AN60" s="90" t="s">
        <v>28</v>
      </c>
      <c r="AO60" s="560"/>
      <c r="AP60" s="27">
        <v>18.7</v>
      </c>
      <c r="AQ60" s="28">
        <v>2283</v>
      </c>
      <c r="AR60" s="16">
        <f t="shared" si="62"/>
        <v>122.08556149732621</v>
      </c>
      <c r="AS60" s="17">
        <f t="shared" si="63"/>
        <v>5</v>
      </c>
      <c r="AT60" s="65">
        <v>93.5</v>
      </c>
      <c r="AU60" s="19">
        <v>11415</v>
      </c>
      <c r="AV60" s="18">
        <v>22</v>
      </c>
      <c r="AW60" s="19">
        <v>1690</v>
      </c>
      <c r="AX60" s="19">
        <v>40870</v>
      </c>
      <c r="AY60" s="5">
        <v>41000</v>
      </c>
      <c r="BE60" s="19">
        <v>1263</v>
      </c>
      <c r="BF60" s="19">
        <v>31430</v>
      </c>
    </row>
    <row r="61" spans="1:58" x14ac:dyDescent="0.25">
      <c r="A61" s="90" t="s">
        <v>29</v>
      </c>
      <c r="B61" s="560"/>
      <c r="C61" s="27">
        <v>17.149999999999999</v>
      </c>
      <c r="D61" s="28">
        <v>2151</v>
      </c>
      <c r="E61" s="16">
        <f t="shared" si="50"/>
        <v>125.42274052478135</v>
      </c>
      <c r="F61" s="17">
        <f t="shared" si="51"/>
        <v>5</v>
      </c>
      <c r="G61" s="18">
        <v>85.75</v>
      </c>
      <c r="H61" s="19">
        <v>10755</v>
      </c>
      <c r="I61" s="18">
        <v>22</v>
      </c>
      <c r="J61" s="19">
        <v>1541</v>
      </c>
      <c r="K61" s="19">
        <v>37080</v>
      </c>
      <c r="L61" s="136">
        <v>35720</v>
      </c>
      <c r="M61" s="20" t="s">
        <v>8</v>
      </c>
      <c r="N61" s="21">
        <f t="shared" si="52"/>
        <v>6.9792342634652824</v>
      </c>
      <c r="O61" s="22">
        <f t="shared" si="53"/>
        <v>24.062297209604154</v>
      </c>
      <c r="P61" s="23">
        <f t="shared" si="54"/>
        <v>2162.0991253644315</v>
      </c>
      <c r="Q61" s="100">
        <f t="shared" si="55"/>
        <v>0.71641097164109713</v>
      </c>
      <c r="R61" s="17">
        <f t="shared" si="56"/>
        <v>7</v>
      </c>
      <c r="S61" s="24">
        <f t="shared" si="57"/>
        <v>120.05</v>
      </c>
      <c r="T61" s="25">
        <f t="shared" si="57"/>
        <v>15057</v>
      </c>
      <c r="U61" s="24">
        <f t="shared" si="57"/>
        <v>31</v>
      </c>
      <c r="V61" s="25">
        <f t="shared" si="57"/>
        <v>2312</v>
      </c>
      <c r="W61" s="25">
        <f t="shared" si="57"/>
        <v>56060</v>
      </c>
      <c r="X61" s="72">
        <f t="shared" si="57"/>
        <v>53850</v>
      </c>
      <c r="Y61" s="20" t="s">
        <v>8</v>
      </c>
      <c r="Z61" s="21">
        <f t="shared" si="58"/>
        <v>6.5125432525951554</v>
      </c>
      <c r="AA61" s="22">
        <f t="shared" si="59"/>
        <v>24.247404844290656</v>
      </c>
      <c r="AB61" s="103">
        <f t="shared" si="60"/>
        <v>3268.8046647230321</v>
      </c>
      <c r="AC61" s="106">
        <f t="shared" si="61"/>
        <v>1.0748489074848908</v>
      </c>
      <c r="AE61" s="23">
        <v>2292.1282798833822</v>
      </c>
      <c r="AF61" s="205">
        <v>3864.1399416909626</v>
      </c>
      <c r="AN61" s="90" t="s">
        <v>29</v>
      </c>
      <c r="AO61" s="560"/>
      <c r="AP61" s="27">
        <v>17.149999999999999</v>
      </c>
      <c r="AQ61" s="28">
        <v>2151</v>
      </c>
      <c r="AR61" s="16">
        <f t="shared" si="62"/>
        <v>125.42274052478135</v>
      </c>
      <c r="AS61" s="17">
        <f t="shared" si="63"/>
        <v>5</v>
      </c>
      <c r="AT61" s="18">
        <v>85.75</v>
      </c>
      <c r="AU61" s="19">
        <v>10755</v>
      </c>
      <c r="AV61" s="18">
        <v>22</v>
      </c>
      <c r="AW61" s="19">
        <v>1541</v>
      </c>
      <c r="AX61" s="19">
        <v>36960</v>
      </c>
      <c r="AY61" s="132">
        <v>37080</v>
      </c>
      <c r="BE61" s="19">
        <v>1203</v>
      </c>
      <c r="BF61" s="19">
        <v>30390</v>
      </c>
    </row>
    <row r="62" spans="1:58" x14ac:dyDescent="0.25">
      <c r="A62" s="90" t="s">
        <v>30</v>
      </c>
      <c r="B62" s="560"/>
      <c r="C62" s="27">
        <v>16.600000000000001</v>
      </c>
      <c r="D62" s="28">
        <v>2133</v>
      </c>
      <c r="E62" s="16">
        <f t="shared" si="50"/>
        <v>128.49397590361446</v>
      </c>
      <c r="F62" s="17">
        <f t="shared" si="51"/>
        <v>5</v>
      </c>
      <c r="G62" s="18">
        <v>83</v>
      </c>
      <c r="H62" s="19">
        <v>10665</v>
      </c>
      <c r="I62" s="18">
        <v>23</v>
      </c>
      <c r="J62" s="19">
        <v>1541</v>
      </c>
      <c r="K62" s="19">
        <v>36830</v>
      </c>
      <c r="L62" s="136">
        <v>35480</v>
      </c>
      <c r="M62" s="20" t="s">
        <v>8</v>
      </c>
      <c r="N62" s="21">
        <f t="shared" si="52"/>
        <v>6.9208306294613884</v>
      </c>
      <c r="O62" s="22">
        <f t="shared" si="53"/>
        <v>23.900064892926672</v>
      </c>
      <c r="P62" s="23">
        <f t="shared" si="54"/>
        <v>2218.6746987951806</v>
      </c>
      <c r="Q62" s="100">
        <f t="shared" si="55"/>
        <v>0.72245663384903891</v>
      </c>
      <c r="R62" s="17">
        <f t="shared" si="56"/>
        <v>7</v>
      </c>
      <c r="S62" s="24">
        <f t="shared" si="57"/>
        <v>116.2</v>
      </c>
      <c r="T62" s="25">
        <f t="shared" si="57"/>
        <v>14931</v>
      </c>
      <c r="U62" s="24">
        <f t="shared" si="57"/>
        <v>31</v>
      </c>
      <c r="V62" s="25">
        <f t="shared" si="57"/>
        <v>2316</v>
      </c>
      <c r="W62" s="25">
        <f t="shared" si="57"/>
        <v>55560</v>
      </c>
      <c r="X62" s="72">
        <f t="shared" si="57"/>
        <v>53370</v>
      </c>
      <c r="Y62" s="20" t="s">
        <v>8</v>
      </c>
      <c r="Z62" s="21">
        <f t="shared" si="58"/>
        <v>6.4468911917098444</v>
      </c>
      <c r="AA62" s="22">
        <f t="shared" si="59"/>
        <v>23.989637305699482</v>
      </c>
      <c r="AB62" s="103">
        <f t="shared" si="60"/>
        <v>3346.9879518072285</v>
      </c>
      <c r="AC62" s="106">
        <f t="shared" si="61"/>
        <v>1.0857946554149085</v>
      </c>
      <c r="AE62" s="23">
        <v>2088.5542168674697</v>
      </c>
      <c r="AF62" s="205">
        <v>4133.1325301204815</v>
      </c>
      <c r="AN62" s="90" t="s">
        <v>30</v>
      </c>
      <c r="AO62" s="560"/>
      <c r="AP62" s="27">
        <v>16.600000000000001</v>
      </c>
      <c r="AQ62" s="28">
        <v>2133</v>
      </c>
      <c r="AR62" s="16">
        <f t="shared" si="62"/>
        <v>128.49397590361446</v>
      </c>
      <c r="AS62" s="17">
        <f t="shared" si="63"/>
        <v>5</v>
      </c>
      <c r="AT62" s="18">
        <v>83</v>
      </c>
      <c r="AU62" s="19">
        <v>10665</v>
      </c>
      <c r="AV62" s="18">
        <v>23</v>
      </c>
      <c r="AW62" s="19">
        <v>1541</v>
      </c>
      <c r="AX62" s="19">
        <v>36710</v>
      </c>
      <c r="AY62" s="132">
        <v>36830</v>
      </c>
      <c r="BE62" s="19">
        <v>1153</v>
      </c>
      <c r="BF62" s="19">
        <v>28880</v>
      </c>
    </row>
    <row r="63" spans="1:58" x14ac:dyDescent="0.25">
      <c r="A63" s="90" t="s">
        <v>31</v>
      </c>
      <c r="B63" s="560"/>
      <c r="C63" s="27">
        <v>14.28</v>
      </c>
      <c r="D63" s="28">
        <v>1762</v>
      </c>
      <c r="E63" s="16">
        <f t="shared" si="50"/>
        <v>123.38935574229693</v>
      </c>
      <c r="F63" s="17">
        <f t="shared" si="51"/>
        <v>5.0000000000000009</v>
      </c>
      <c r="G63" s="18">
        <v>71.400000000000006</v>
      </c>
      <c r="H63" s="19">
        <v>8810</v>
      </c>
      <c r="I63" s="18">
        <v>19</v>
      </c>
      <c r="J63" s="19">
        <v>1179</v>
      </c>
      <c r="K63" s="19">
        <v>27900</v>
      </c>
      <c r="L63" s="136">
        <v>26880</v>
      </c>
      <c r="M63" s="20" t="s">
        <v>8</v>
      </c>
      <c r="N63" s="21">
        <f t="shared" si="52"/>
        <v>7.4724342663273964</v>
      </c>
      <c r="O63" s="22">
        <f t="shared" si="53"/>
        <v>23.664122137404579</v>
      </c>
      <c r="P63" s="245">
        <f t="shared" si="54"/>
        <v>1953.7815126050421</v>
      </c>
      <c r="Q63" s="100">
        <f t="shared" si="55"/>
        <v>0.66912599318955734</v>
      </c>
      <c r="R63" s="17">
        <f t="shared" si="56"/>
        <v>7.0000000000000009</v>
      </c>
      <c r="S63" s="24">
        <f t="shared" si="57"/>
        <v>99.960000000000008</v>
      </c>
      <c r="T63" s="25">
        <f t="shared" si="57"/>
        <v>12334</v>
      </c>
      <c r="U63" s="24">
        <f t="shared" si="57"/>
        <v>28</v>
      </c>
      <c r="V63" s="25">
        <f t="shared" si="57"/>
        <v>1821</v>
      </c>
      <c r="W63" s="25">
        <f t="shared" si="57"/>
        <v>43630</v>
      </c>
      <c r="X63" s="72">
        <f t="shared" si="57"/>
        <v>41900</v>
      </c>
      <c r="Y63" s="20" t="s">
        <v>8</v>
      </c>
      <c r="Z63" s="21">
        <f t="shared" si="58"/>
        <v>6.7732015376166945</v>
      </c>
      <c r="AA63" s="22">
        <f t="shared" si="59"/>
        <v>23.959362987369577</v>
      </c>
      <c r="AB63" s="195">
        <f t="shared" si="60"/>
        <v>3055.3221288515406</v>
      </c>
      <c r="AC63" s="106">
        <f t="shared" si="61"/>
        <v>1.0334846765039727</v>
      </c>
      <c r="AE63" s="23">
        <v>2086.1344537815125</v>
      </c>
      <c r="AF63" s="205">
        <v>3251.40056022409</v>
      </c>
      <c r="AN63" s="90" t="s">
        <v>31</v>
      </c>
      <c r="AO63" s="560"/>
      <c r="AP63" s="27">
        <v>14.28</v>
      </c>
      <c r="AQ63" s="28">
        <v>1762</v>
      </c>
      <c r="AR63" s="16">
        <f t="shared" si="62"/>
        <v>123.38935574229693</v>
      </c>
      <c r="AS63" s="17">
        <f t="shared" si="63"/>
        <v>5.0000000000000009</v>
      </c>
      <c r="AT63" s="18">
        <v>71.400000000000006</v>
      </c>
      <c r="AU63" s="19">
        <v>8810</v>
      </c>
      <c r="AV63" s="18">
        <v>19</v>
      </c>
      <c r="AW63" s="19">
        <v>1179</v>
      </c>
      <c r="AX63" s="19">
        <v>27810</v>
      </c>
      <c r="AY63" s="132">
        <v>27900</v>
      </c>
      <c r="BE63" s="19">
        <v>911</v>
      </c>
      <c r="BF63" s="19">
        <v>20510</v>
      </c>
    </row>
    <row r="64" spans="1:58" x14ac:dyDescent="0.25">
      <c r="A64" s="90" t="s">
        <v>32</v>
      </c>
      <c r="B64" s="560"/>
      <c r="C64" s="27">
        <v>19.53</v>
      </c>
      <c r="D64" s="28">
        <v>2423</v>
      </c>
      <c r="E64" s="16">
        <f t="shared" si="50"/>
        <v>124.06554019457245</v>
      </c>
      <c r="F64" s="17">
        <f t="shared" si="51"/>
        <v>5</v>
      </c>
      <c r="G64" s="18">
        <v>97.65</v>
      </c>
      <c r="H64" s="19">
        <v>12115</v>
      </c>
      <c r="I64" s="18">
        <v>27</v>
      </c>
      <c r="J64" s="19">
        <v>1878</v>
      </c>
      <c r="K64" s="19">
        <v>45830</v>
      </c>
      <c r="L64" s="136">
        <v>44150</v>
      </c>
      <c r="M64" s="20" t="s">
        <v>8</v>
      </c>
      <c r="N64" s="21">
        <f t="shared" si="52"/>
        <v>6.4510117145899892</v>
      </c>
      <c r="O64" s="22">
        <f t="shared" si="53"/>
        <v>24.403620873269436</v>
      </c>
      <c r="P64" s="23">
        <f t="shared" si="54"/>
        <v>2346.6461853558626</v>
      </c>
      <c r="Q64" s="100">
        <f t="shared" si="55"/>
        <v>0.77507222451506397</v>
      </c>
      <c r="R64" s="17">
        <f t="shared" si="56"/>
        <v>7</v>
      </c>
      <c r="S64" s="24">
        <f t="shared" si="57"/>
        <v>136.71</v>
      </c>
      <c r="T64" s="25">
        <f t="shared" si="57"/>
        <v>16961</v>
      </c>
      <c r="U64" s="24">
        <f t="shared" si="57"/>
        <v>39</v>
      </c>
      <c r="V64" s="25">
        <f t="shared" si="57"/>
        <v>2925</v>
      </c>
      <c r="W64" s="25">
        <f t="shared" si="57"/>
        <v>71930</v>
      </c>
      <c r="X64" s="72">
        <f t="shared" si="57"/>
        <v>69080</v>
      </c>
      <c r="Y64" s="20" t="s">
        <v>8</v>
      </c>
      <c r="Z64" s="21">
        <f t="shared" si="58"/>
        <v>5.798632478632479</v>
      </c>
      <c r="AA64" s="22">
        <f t="shared" si="59"/>
        <v>24.591452991452993</v>
      </c>
      <c r="AB64" s="103">
        <f t="shared" si="60"/>
        <v>3683.0517153097794</v>
      </c>
      <c r="AC64" s="106">
        <f t="shared" si="61"/>
        <v>1.2071811803549319</v>
      </c>
      <c r="AE64" s="23">
        <v>2167.4347158218125</v>
      </c>
      <c r="AF64" s="205">
        <v>3320.0204813108039</v>
      </c>
      <c r="AN64" s="90" t="s">
        <v>32</v>
      </c>
      <c r="AO64" s="560"/>
      <c r="AP64" s="27">
        <v>19.53</v>
      </c>
      <c r="AQ64" s="28">
        <v>2423</v>
      </c>
      <c r="AR64" s="16">
        <f t="shared" si="62"/>
        <v>124.06554019457245</v>
      </c>
      <c r="AS64" s="17">
        <f t="shared" si="63"/>
        <v>5</v>
      </c>
      <c r="AT64" s="18">
        <v>97.65</v>
      </c>
      <c r="AU64" s="19">
        <v>12115</v>
      </c>
      <c r="AV64" s="18">
        <v>27</v>
      </c>
      <c r="AW64" s="19">
        <v>1878</v>
      </c>
      <c r="AX64" s="19">
        <v>45680</v>
      </c>
      <c r="AY64" s="132">
        <v>45830</v>
      </c>
      <c r="BE64" s="19">
        <v>1457</v>
      </c>
      <c r="BF64" s="19">
        <v>35160</v>
      </c>
    </row>
    <row r="65" spans="1:58" x14ac:dyDescent="0.25">
      <c r="A65" s="90" t="s">
        <v>33</v>
      </c>
      <c r="B65" s="560"/>
      <c r="C65" s="27">
        <v>19.88</v>
      </c>
      <c r="D65" s="28">
        <v>2472</v>
      </c>
      <c r="E65" s="16">
        <f t="shared" si="50"/>
        <v>124.34607645875252</v>
      </c>
      <c r="F65" s="17">
        <f t="shared" si="51"/>
        <v>5</v>
      </c>
      <c r="G65" s="18">
        <v>99.399999999999991</v>
      </c>
      <c r="H65" s="19">
        <v>12360</v>
      </c>
      <c r="I65" s="18">
        <v>27</v>
      </c>
      <c r="J65" s="19">
        <v>1950</v>
      </c>
      <c r="K65" s="19">
        <v>47410</v>
      </c>
      <c r="L65" s="136">
        <v>45670</v>
      </c>
      <c r="M65" s="20" t="s">
        <v>8</v>
      </c>
      <c r="N65" s="21">
        <f t="shared" si="52"/>
        <v>6.3384615384615381</v>
      </c>
      <c r="O65" s="22">
        <f t="shared" si="53"/>
        <v>24.312820512820512</v>
      </c>
      <c r="P65" s="23">
        <f t="shared" si="54"/>
        <v>2384.8088531187122</v>
      </c>
      <c r="Q65" s="100">
        <f t="shared" si="55"/>
        <v>0.78883495145631066</v>
      </c>
      <c r="R65" s="17">
        <f t="shared" si="56"/>
        <v>7</v>
      </c>
      <c r="S65" s="24">
        <f t="shared" si="57"/>
        <v>139.16</v>
      </c>
      <c r="T65" s="25">
        <f t="shared" si="57"/>
        <v>17304</v>
      </c>
      <c r="U65" s="24">
        <f t="shared" si="57"/>
        <v>37</v>
      </c>
      <c r="V65" s="25">
        <f t="shared" si="57"/>
        <v>2784</v>
      </c>
      <c r="W65" s="25">
        <f t="shared" si="57"/>
        <v>68300</v>
      </c>
      <c r="X65" s="72">
        <f t="shared" si="57"/>
        <v>65620</v>
      </c>
      <c r="Y65" s="20" t="s">
        <v>8</v>
      </c>
      <c r="Z65" s="21">
        <f t="shared" si="58"/>
        <v>6.2155172413793105</v>
      </c>
      <c r="AA65" s="22">
        <f t="shared" si="59"/>
        <v>24.533045977011493</v>
      </c>
      <c r="AB65" s="103">
        <f t="shared" si="60"/>
        <v>3435.6136820925553</v>
      </c>
      <c r="AC65" s="106">
        <f t="shared" si="61"/>
        <v>1.1262135922330097</v>
      </c>
      <c r="AE65" s="23">
        <v>2106.1368209255534</v>
      </c>
      <c r="AF65" s="205">
        <v>3503.5211267605637</v>
      </c>
      <c r="AN65" s="90" t="s">
        <v>33</v>
      </c>
      <c r="AO65" s="560"/>
      <c r="AP65" s="27">
        <v>19.88</v>
      </c>
      <c r="AQ65" s="28">
        <v>2472</v>
      </c>
      <c r="AR65" s="16">
        <f t="shared" si="62"/>
        <v>124.34607645875252</v>
      </c>
      <c r="AS65" s="17">
        <f t="shared" si="63"/>
        <v>5</v>
      </c>
      <c r="AT65" s="18">
        <v>99.399999999999991</v>
      </c>
      <c r="AU65" s="19">
        <v>12360</v>
      </c>
      <c r="AV65" s="18">
        <v>27</v>
      </c>
      <c r="AW65" s="19">
        <v>1950</v>
      </c>
      <c r="AX65" s="19">
        <v>47260</v>
      </c>
      <c r="AY65" s="132">
        <v>47410</v>
      </c>
      <c r="BE65" s="19">
        <v>1392</v>
      </c>
      <c r="BF65" s="19">
        <v>34810</v>
      </c>
    </row>
    <row r="66" spans="1:58" x14ac:dyDescent="0.25">
      <c r="A66" s="90" t="s">
        <v>34</v>
      </c>
      <c r="B66" s="560"/>
      <c r="C66" s="27">
        <v>19.899999999999999</v>
      </c>
      <c r="D66" s="28">
        <v>2484</v>
      </c>
      <c r="E66" s="16">
        <f t="shared" si="50"/>
        <v>124.82412060301509</v>
      </c>
      <c r="F66" s="17">
        <f t="shared" si="51"/>
        <v>5</v>
      </c>
      <c r="G66" s="18">
        <v>99.5</v>
      </c>
      <c r="H66" s="19">
        <v>12420</v>
      </c>
      <c r="I66" s="18">
        <v>25</v>
      </c>
      <c r="J66" s="19">
        <v>1954</v>
      </c>
      <c r="K66" s="19">
        <v>47340</v>
      </c>
      <c r="L66" s="136">
        <v>45600</v>
      </c>
      <c r="M66" s="20" t="s">
        <v>8</v>
      </c>
      <c r="N66" s="21">
        <f t="shared" si="52"/>
        <v>6.3561924257932443</v>
      </c>
      <c r="O66" s="22">
        <f t="shared" si="53"/>
        <v>24.227226202661207</v>
      </c>
      <c r="P66" s="23">
        <f t="shared" si="54"/>
        <v>2378.8944723618092</v>
      </c>
      <c r="Q66" s="100">
        <f t="shared" si="55"/>
        <v>0.78663446054750408</v>
      </c>
      <c r="R66" s="17">
        <f t="shared" si="56"/>
        <v>7.0000000000000009</v>
      </c>
      <c r="S66" s="24">
        <f t="shared" si="57"/>
        <v>139.30000000000001</v>
      </c>
      <c r="T66" s="25">
        <f t="shared" si="57"/>
        <v>17388</v>
      </c>
      <c r="U66" s="24">
        <f t="shared" si="57"/>
        <v>35</v>
      </c>
      <c r="V66" s="25">
        <f t="shared" si="57"/>
        <v>2839</v>
      </c>
      <c r="W66" s="25">
        <f t="shared" si="57"/>
        <v>69210</v>
      </c>
      <c r="X66" s="72">
        <f t="shared" si="57"/>
        <v>66490</v>
      </c>
      <c r="Y66" s="20" t="s">
        <v>8</v>
      </c>
      <c r="Z66" s="21">
        <f t="shared" si="58"/>
        <v>6.1246917928848186</v>
      </c>
      <c r="AA66" s="22">
        <f t="shared" si="59"/>
        <v>24.378302219091228</v>
      </c>
      <c r="AB66" s="103">
        <f t="shared" si="60"/>
        <v>3477.8894472361812</v>
      </c>
      <c r="AC66" s="106">
        <f t="shared" si="61"/>
        <v>1.142914653784219</v>
      </c>
      <c r="AE66" s="23">
        <v>2139.6984924623116</v>
      </c>
      <c r="AF66" s="205">
        <v>3777.8894472361812</v>
      </c>
      <c r="AN66" s="90" t="s">
        <v>34</v>
      </c>
      <c r="AO66" s="560"/>
      <c r="AP66" s="27">
        <v>19.899999999999999</v>
      </c>
      <c r="AQ66" s="28">
        <v>2484</v>
      </c>
      <c r="AR66" s="16">
        <f t="shared" si="62"/>
        <v>124.82412060301509</v>
      </c>
      <c r="AS66" s="17">
        <f t="shared" si="63"/>
        <v>5</v>
      </c>
      <c r="AT66" s="18">
        <v>99.5</v>
      </c>
      <c r="AU66" s="19">
        <v>12420</v>
      </c>
      <c r="AV66" s="18">
        <v>25</v>
      </c>
      <c r="AW66" s="19">
        <v>1954</v>
      </c>
      <c r="AX66" s="19">
        <v>47190</v>
      </c>
      <c r="AY66" s="132">
        <v>47340</v>
      </c>
      <c r="BE66" s="19">
        <v>1323</v>
      </c>
      <c r="BF66" s="19">
        <v>33360</v>
      </c>
    </row>
    <row r="67" spans="1:58" x14ac:dyDescent="0.25">
      <c r="A67" s="90" t="s">
        <v>35</v>
      </c>
      <c r="B67" s="560"/>
      <c r="C67" s="27">
        <v>16.489999999999998</v>
      </c>
      <c r="D67" s="28">
        <v>2171</v>
      </c>
      <c r="E67" s="16">
        <f t="shared" si="50"/>
        <v>131.65554881746513</v>
      </c>
      <c r="F67" s="17">
        <f t="shared" si="51"/>
        <v>4</v>
      </c>
      <c r="G67" s="18">
        <v>65.959999999999994</v>
      </c>
      <c r="H67" s="19">
        <v>8684</v>
      </c>
      <c r="I67" s="18">
        <v>18</v>
      </c>
      <c r="J67" s="19">
        <v>1378</v>
      </c>
      <c r="K67" s="19">
        <v>33760</v>
      </c>
      <c r="L67" s="136">
        <v>32520</v>
      </c>
      <c r="M67" s="20" t="s">
        <v>8</v>
      </c>
      <c r="N67" s="21">
        <f t="shared" si="52"/>
        <v>6.3018867924528301</v>
      </c>
      <c r="O67" s="22">
        <f t="shared" si="53"/>
        <v>24.499274310595066</v>
      </c>
      <c r="P67" s="23">
        <f t="shared" si="54"/>
        <v>2047.3013947847182</v>
      </c>
      <c r="Q67" s="100">
        <f t="shared" si="55"/>
        <v>0.6347305389221557</v>
      </c>
      <c r="R67" s="17">
        <f t="shared" si="56"/>
        <v>6</v>
      </c>
      <c r="S67" s="24">
        <f t="shared" si="57"/>
        <v>98.94</v>
      </c>
      <c r="T67" s="25">
        <f t="shared" si="57"/>
        <v>13026</v>
      </c>
      <c r="U67" s="24">
        <f t="shared" si="57"/>
        <v>26</v>
      </c>
      <c r="V67" s="25">
        <f t="shared" si="57"/>
        <v>2005</v>
      </c>
      <c r="W67" s="25">
        <f t="shared" si="57"/>
        <v>50070</v>
      </c>
      <c r="X67" s="72">
        <f t="shared" si="57"/>
        <v>48100</v>
      </c>
      <c r="Y67" s="20" t="s">
        <v>8</v>
      </c>
      <c r="Z67" s="21">
        <f t="shared" si="58"/>
        <v>6.4967581047381548</v>
      </c>
      <c r="AA67" s="22">
        <f t="shared" si="59"/>
        <v>24.972568578553616</v>
      </c>
      <c r="AB67" s="103">
        <f t="shared" si="60"/>
        <v>3036.3856882959371</v>
      </c>
      <c r="AC67" s="106">
        <f t="shared" si="61"/>
        <v>0.92353754030400736</v>
      </c>
      <c r="AE67" s="218">
        <v>1704.6694966646453</v>
      </c>
      <c r="AF67" s="205">
        <v>3616.1309884778657</v>
      </c>
      <c r="AN67" s="90" t="s">
        <v>35</v>
      </c>
      <c r="AO67" s="560"/>
      <c r="AP67" s="27">
        <v>16.489999999999998</v>
      </c>
      <c r="AQ67" s="28">
        <v>2171</v>
      </c>
      <c r="AR67" s="16">
        <f t="shared" si="62"/>
        <v>131.65554881746513</v>
      </c>
      <c r="AS67" s="17">
        <f t="shared" si="63"/>
        <v>4</v>
      </c>
      <c r="AT67" s="18">
        <v>65.959999999999994</v>
      </c>
      <c r="AU67" s="19">
        <v>8684</v>
      </c>
      <c r="AV67" s="18">
        <v>18</v>
      </c>
      <c r="AW67" s="19">
        <v>1378</v>
      </c>
      <c r="AX67" s="19">
        <v>33650</v>
      </c>
      <c r="AY67" s="132">
        <v>33760</v>
      </c>
      <c r="BE67" s="19">
        <v>1533</v>
      </c>
      <c r="BF67" s="19">
        <v>39660</v>
      </c>
    </row>
    <row r="68" spans="1:58" x14ac:dyDescent="0.25">
      <c r="A68" s="90" t="s">
        <v>36</v>
      </c>
      <c r="B68" s="560"/>
      <c r="C68" s="27">
        <v>19.05</v>
      </c>
      <c r="D68" s="28">
        <v>2488</v>
      </c>
      <c r="E68" s="16">
        <f t="shared" si="50"/>
        <v>130.60367454068242</v>
      </c>
      <c r="F68" s="17">
        <f t="shared" si="51"/>
        <v>4</v>
      </c>
      <c r="G68" s="18">
        <v>76.2</v>
      </c>
      <c r="H68" s="19">
        <v>9952</v>
      </c>
      <c r="I68" s="18">
        <v>21</v>
      </c>
      <c r="J68" s="19">
        <v>1363</v>
      </c>
      <c r="K68" s="19">
        <v>33570</v>
      </c>
      <c r="L68" s="136">
        <v>32340</v>
      </c>
      <c r="M68" s="20" t="s">
        <v>8</v>
      </c>
      <c r="N68" s="21">
        <f t="shared" si="52"/>
        <v>7.301540719002201</v>
      </c>
      <c r="O68" s="22">
        <f t="shared" si="53"/>
        <v>24.629493763756418</v>
      </c>
      <c r="P68" s="23">
        <f t="shared" si="54"/>
        <v>1762.2047244094488</v>
      </c>
      <c r="Q68" s="100">
        <f t="shared" si="55"/>
        <v>0.54782958199356913</v>
      </c>
      <c r="R68" s="17">
        <f t="shared" si="56"/>
        <v>6.9999999999999991</v>
      </c>
      <c r="S68" s="24">
        <f t="shared" si="57"/>
        <v>133.35</v>
      </c>
      <c r="T68" s="25">
        <f t="shared" si="57"/>
        <v>17416</v>
      </c>
      <c r="U68" s="24">
        <f t="shared" si="57"/>
        <v>37</v>
      </c>
      <c r="V68" s="25">
        <f t="shared" si="57"/>
        <v>2642</v>
      </c>
      <c r="W68" s="25">
        <f t="shared" si="57"/>
        <v>65690</v>
      </c>
      <c r="X68" s="72">
        <f t="shared" si="57"/>
        <v>63020</v>
      </c>
      <c r="Y68" s="20" t="s">
        <v>8</v>
      </c>
      <c r="Z68" s="21">
        <f t="shared" si="58"/>
        <v>6.5919757759273274</v>
      </c>
      <c r="AA68" s="22">
        <f t="shared" si="59"/>
        <v>24.863739591218774</v>
      </c>
      <c r="AB68" s="103">
        <f t="shared" si="60"/>
        <v>3448.2939632545931</v>
      </c>
      <c r="AC68" s="106">
        <f t="shared" si="61"/>
        <v>1.0618971061093248</v>
      </c>
      <c r="AE68" s="23">
        <v>2056.6929133858266</v>
      </c>
      <c r="AF68" s="205">
        <v>3205.2493438320207</v>
      </c>
      <c r="AN68" s="90" t="s">
        <v>36</v>
      </c>
      <c r="AO68" s="560"/>
      <c r="AP68" s="27">
        <v>19.05</v>
      </c>
      <c r="AQ68" s="28">
        <v>2488</v>
      </c>
      <c r="AR68" s="16">
        <f t="shared" si="62"/>
        <v>130.60367454068242</v>
      </c>
      <c r="AS68" s="17">
        <f t="shared" si="63"/>
        <v>4</v>
      </c>
      <c r="AT68" s="18">
        <v>76.2</v>
      </c>
      <c r="AU68" s="19">
        <v>9952</v>
      </c>
      <c r="AV68" s="18">
        <v>21</v>
      </c>
      <c r="AW68" s="19">
        <v>1363</v>
      </c>
      <c r="AX68" s="19">
        <v>33460</v>
      </c>
      <c r="AY68" s="132">
        <v>33570</v>
      </c>
      <c r="BE68" s="19">
        <v>1722</v>
      </c>
      <c r="BF68" s="19">
        <v>43230</v>
      </c>
    </row>
    <row r="69" spans="1:58" x14ac:dyDescent="0.25">
      <c r="A69" s="90" t="s">
        <v>37</v>
      </c>
      <c r="B69" s="560"/>
      <c r="C69" s="27">
        <v>20.239999999999998</v>
      </c>
      <c r="D69" s="28">
        <v>2518</v>
      </c>
      <c r="E69" s="16">
        <f t="shared" si="50"/>
        <v>124.40711462450594</v>
      </c>
      <c r="F69" s="17">
        <f t="shared" si="51"/>
        <v>4</v>
      </c>
      <c r="G69" s="65">
        <v>80.959999999999994</v>
      </c>
      <c r="H69" s="66">
        <v>10072</v>
      </c>
      <c r="I69" s="65">
        <v>22</v>
      </c>
      <c r="J69" s="66">
        <v>1376</v>
      </c>
      <c r="K69" s="66">
        <v>33830</v>
      </c>
      <c r="L69" s="136">
        <v>32590</v>
      </c>
      <c r="M69" s="20" t="s">
        <v>8</v>
      </c>
      <c r="N69" s="21">
        <f t="shared" si="52"/>
        <v>7.3197674418604652</v>
      </c>
      <c r="O69" s="22">
        <f t="shared" si="53"/>
        <v>24.585755813953487</v>
      </c>
      <c r="P69" s="23">
        <f t="shared" si="54"/>
        <v>1671.4426877470357</v>
      </c>
      <c r="Q69" s="100">
        <f t="shared" si="55"/>
        <v>0.54646544876886416</v>
      </c>
      <c r="R69" s="17">
        <f t="shared" si="56"/>
        <v>7.0000000000000009</v>
      </c>
      <c r="S69" s="24">
        <f t="shared" si="57"/>
        <v>141.68</v>
      </c>
      <c r="T69" s="25">
        <f t="shared" si="57"/>
        <v>17626</v>
      </c>
      <c r="U69" s="24">
        <f t="shared" si="57"/>
        <v>38</v>
      </c>
      <c r="V69" s="25">
        <f t="shared" si="57"/>
        <v>2506</v>
      </c>
      <c r="W69" s="25">
        <f t="shared" si="57"/>
        <v>62350</v>
      </c>
      <c r="X69" s="72">
        <f t="shared" si="57"/>
        <v>59830</v>
      </c>
      <c r="Y69" s="20" t="s">
        <v>8</v>
      </c>
      <c r="Z69" s="21">
        <f t="shared" si="58"/>
        <v>7.033519553072626</v>
      </c>
      <c r="AA69" s="22">
        <f t="shared" si="59"/>
        <v>24.880287310454907</v>
      </c>
      <c r="AB69" s="103">
        <f t="shared" si="60"/>
        <v>3080.533596837945</v>
      </c>
      <c r="AC69" s="106">
        <f t="shared" si="61"/>
        <v>0.99523431294678311</v>
      </c>
      <c r="AE69" s="23">
        <v>2135.8695652173915</v>
      </c>
      <c r="AF69" s="205">
        <v>3070.1581027667985</v>
      </c>
      <c r="AN69" s="90" t="s">
        <v>37</v>
      </c>
      <c r="AO69" s="560"/>
      <c r="AP69" s="27">
        <v>20.239999999999998</v>
      </c>
      <c r="AQ69" s="28">
        <v>2518</v>
      </c>
      <c r="AR69" s="16">
        <f t="shared" si="62"/>
        <v>124.40711462450594</v>
      </c>
      <c r="AS69" s="17">
        <f t="shared" si="63"/>
        <v>4</v>
      </c>
      <c r="AT69" s="65">
        <v>80.959999999999994</v>
      </c>
      <c r="AU69" s="66">
        <v>10072</v>
      </c>
      <c r="AV69" s="65">
        <v>22</v>
      </c>
      <c r="AW69" s="66">
        <v>1376</v>
      </c>
      <c r="AX69" s="66">
        <v>33720</v>
      </c>
      <c r="AY69" s="132">
        <v>33830</v>
      </c>
      <c r="BE69" s="19">
        <v>1595</v>
      </c>
      <c r="BF69" s="19">
        <v>40280</v>
      </c>
    </row>
    <row r="70" spans="1:58" x14ac:dyDescent="0.25">
      <c r="A70" s="90" t="s">
        <v>18</v>
      </c>
      <c r="B70" s="560"/>
      <c r="C70" s="27">
        <v>10.82</v>
      </c>
      <c r="D70" s="28">
        <v>1143</v>
      </c>
      <c r="E70" s="16">
        <f t="shared" si="50"/>
        <v>105.63770794824399</v>
      </c>
      <c r="F70" s="17">
        <f t="shared" si="51"/>
        <v>4.184842883548983</v>
      </c>
      <c r="G70" s="65">
        <v>45.28</v>
      </c>
      <c r="H70" s="66">
        <v>4783</v>
      </c>
      <c r="I70" s="65">
        <v>12</v>
      </c>
      <c r="J70" s="66">
        <v>665</v>
      </c>
      <c r="K70" s="66">
        <v>14990</v>
      </c>
      <c r="L70" s="136">
        <v>14440</v>
      </c>
      <c r="M70" s="20" t="s">
        <v>8</v>
      </c>
      <c r="N70" s="21">
        <f t="shared" si="52"/>
        <v>7.1924812030075191</v>
      </c>
      <c r="O70" s="22">
        <f t="shared" si="53"/>
        <v>22.541353383458645</v>
      </c>
      <c r="P70" s="23">
        <f t="shared" si="54"/>
        <v>1385.3974121996303</v>
      </c>
      <c r="Q70" s="100">
        <f t="shared" si="55"/>
        <v>0.58180227471566059</v>
      </c>
      <c r="R70" s="17">
        <f t="shared" si="56"/>
        <v>7.0000000000000009</v>
      </c>
      <c r="S70" s="24">
        <f t="shared" si="57"/>
        <v>75.740000000000009</v>
      </c>
      <c r="T70" s="25">
        <f t="shared" si="57"/>
        <v>8001</v>
      </c>
      <c r="U70" s="24">
        <f t="shared" si="57"/>
        <v>21</v>
      </c>
      <c r="V70" s="25">
        <f t="shared" si="57"/>
        <v>1378</v>
      </c>
      <c r="W70" s="25">
        <f t="shared" si="57"/>
        <v>31440</v>
      </c>
      <c r="X70" s="72">
        <f t="shared" si="57"/>
        <v>30150</v>
      </c>
      <c r="Y70" s="20" t="s">
        <v>8</v>
      </c>
      <c r="Z70" s="21">
        <f t="shared" si="58"/>
        <v>5.8062409288824384</v>
      </c>
      <c r="AA70" s="22">
        <f t="shared" si="59"/>
        <v>22.815674891146589</v>
      </c>
      <c r="AB70" s="103">
        <f t="shared" si="60"/>
        <v>2905.7301293900182</v>
      </c>
      <c r="AC70" s="106">
        <f t="shared" si="61"/>
        <v>1.2055993000874892</v>
      </c>
      <c r="AE70" s="23">
        <v>1809.3083387201034</v>
      </c>
      <c r="AF70" s="205">
        <v>3113.1221719457012</v>
      </c>
      <c r="AN70" s="90" t="s">
        <v>18</v>
      </c>
      <c r="AO70" s="560"/>
      <c r="AP70" s="27">
        <v>10.82</v>
      </c>
      <c r="AQ70" s="28">
        <v>1143</v>
      </c>
      <c r="AR70" s="16">
        <f t="shared" si="62"/>
        <v>105.63770794824399</v>
      </c>
      <c r="AS70" s="17">
        <f t="shared" si="63"/>
        <v>4.184842883548983</v>
      </c>
      <c r="AT70" s="65">
        <v>45.28</v>
      </c>
      <c r="AU70" s="66">
        <v>4783</v>
      </c>
      <c r="AV70" s="65">
        <v>12</v>
      </c>
      <c r="AW70" s="66">
        <v>665</v>
      </c>
      <c r="AX70" s="66">
        <v>14940</v>
      </c>
      <c r="AY70" s="132">
        <v>14990</v>
      </c>
      <c r="BE70" s="19">
        <v>1245</v>
      </c>
      <c r="BF70" s="19">
        <v>29830</v>
      </c>
    </row>
    <row r="71" spans="1:58" x14ac:dyDescent="0.25">
      <c r="A71" s="90" t="s">
        <v>38</v>
      </c>
      <c r="B71" s="560"/>
      <c r="C71" s="27">
        <v>20.6</v>
      </c>
      <c r="D71" s="28">
        <v>2625</v>
      </c>
      <c r="E71" s="16">
        <f t="shared" si="50"/>
        <v>127.42718446601941</v>
      </c>
      <c r="F71" s="17">
        <f t="shared" si="51"/>
        <v>4</v>
      </c>
      <c r="G71" s="65">
        <v>82.4</v>
      </c>
      <c r="H71" s="19">
        <v>10500</v>
      </c>
      <c r="I71" s="18">
        <v>22</v>
      </c>
      <c r="J71" s="19">
        <v>1534</v>
      </c>
      <c r="K71" s="19">
        <v>37810</v>
      </c>
      <c r="L71" s="136">
        <v>36420</v>
      </c>
      <c r="M71" s="20" t="s">
        <v>8</v>
      </c>
      <c r="N71" s="21">
        <f t="shared" si="52"/>
        <v>6.844850065189048</v>
      </c>
      <c r="O71" s="22">
        <f t="shared" si="53"/>
        <v>24.647979139504564</v>
      </c>
      <c r="P71" s="23">
        <f t="shared" si="54"/>
        <v>1835.4368932038833</v>
      </c>
      <c r="Q71" s="100">
        <f t="shared" si="55"/>
        <v>0.58438095238095233</v>
      </c>
      <c r="R71" s="17">
        <f t="shared" si="56"/>
        <v>6.9999999999999991</v>
      </c>
      <c r="S71" s="24">
        <f t="shared" si="57"/>
        <v>144.19999999999999</v>
      </c>
      <c r="T71" s="25">
        <f t="shared" si="57"/>
        <v>18375</v>
      </c>
      <c r="U71" s="24">
        <f t="shared" si="57"/>
        <v>37</v>
      </c>
      <c r="V71" s="25">
        <f t="shared" si="57"/>
        <v>3070</v>
      </c>
      <c r="W71" s="25">
        <f t="shared" si="57"/>
        <v>76360</v>
      </c>
      <c r="X71" s="72">
        <f t="shared" si="57"/>
        <v>73240</v>
      </c>
      <c r="Y71" s="20" t="s">
        <v>8</v>
      </c>
      <c r="Z71" s="21">
        <f t="shared" si="58"/>
        <v>5.9853420195439737</v>
      </c>
      <c r="AA71" s="22">
        <f t="shared" si="59"/>
        <v>24.872964169381106</v>
      </c>
      <c r="AB71" s="103">
        <f t="shared" si="60"/>
        <v>3706.7961165048541</v>
      </c>
      <c r="AC71" s="106">
        <f t="shared" si="61"/>
        <v>1.1695238095238096</v>
      </c>
      <c r="AE71" s="23">
        <v>2471.3592233009708</v>
      </c>
      <c r="AF71" s="205">
        <v>3940.2912621359219</v>
      </c>
      <c r="AN71" s="90" t="s">
        <v>38</v>
      </c>
      <c r="AO71" s="560"/>
      <c r="AP71" s="27">
        <v>20.6</v>
      </c>
      <c r="AQ71" s="28">
        <v>2625</v>
      </c>
      <c r="AR71" s="16">
        <f t="shared" si="62"/>
        <v>127.42718446601941</v>
      </c>
      <c r="AS71" s="17">
        <f t="shared" si="63"/>
        <v>4</v>
      </c>
      <c r="AT71" s="65">
        <v>82.4</v>
      </c>
      <c r="AU71" s="19">
        <v>10500</v>
      </c>
      <c r="AV71" s="18">
        <v>22</v>
      </c>
      <c r="AW71" s="19">
        <v>1534</v>
      </c>
      <c r="AX71" s="19">
        <v>37690</v>
      </c>
      <c r="AY71" s="132">
        <v>37810</v>
      </c>
      <c r="BE71" s="19">
        <v>1860</v>
      </c>
      <c r="BF71" s="19">
        <v>47000</v>
      </c>
    </row>
    <row r="72" spans="1:58" x14ac:dyDescent="0.25">
      <c r="A72" s="90" t="s">
        <v>39</v>
      </c>
      <c r="B72" s="560"/>
      <c r="C72" s="27">
        <v>17.48</v>
      </c>
      <c r="D72" s="28">
        <v>2303</v>
      </c>
      <c r="E72" s="16">
        <f t="shared" si="50"/>
        <v>131.75057208237985</v>
      </c>
      <c r="F72" s="17">
        <f t="shared" si="51"/>
        <v>4</v>
      </c>
      <c r="G72" s="18">
        <v>69.92</v>
      </c>
      <c r="H72" s="19">
        <v>9212</v>
      </c>
      <c r="I72" s="18">
        <v>17</v>
      </c>
      <c r="J72" s="19">
        <v>1370</v>
      </c>
      <c r="K72" s="19">
        <v>33680</v>
      </c>
      <c r="L72" s="136">
        <v>32440</v>
      </c>
      <c r="M72" s="20" t="s">
        <v>8</v>
      </c>
      <c r="N72" s="21">
        <f t="shared" si="52"/>
        <v>6.7240875912408757</v>
      </c>
      <c r="O72" s="22">
        <f t="shared" si="53"/>
        <v>24.583941605839417</v>
      </c>
      <c r="P72" s="23">
        <f t="shared" si="54"/>
        <v>1926.7734553775742</v>
      </c>
      <c r="Q72" s="100">
        <f t="shared" si="55"/>
        <v>0.59487624837168906</v>
      </c>
      <c r="R72" s="17">
        <f t="shared" si="56"/>
        <v>7</v>
      </c>
      <c r="S72" s="24">
        <f t="shared" si="57"/>
        <v>122.36</v>
      </c>
      <c r="T72" s="25">
        <f t="shared" si="57"/>
        <v>16121</v>
      </c>
      <c r="U72" s="24">
        <f t="shared" si="57"/>
        <v>32</v>
      </c>
      <c r="V72" s="25">
        <f t="shared" si="57"/>
        <v>2571</v>
      </c>
      <c r="W72" s="25">
        <f t="shared" si="57"/>
        <v>63410</v>
      </c>
      <c r="X72" s="72">
        <f t="shared" si="57"/>
        <v>60830</v>
      </c>
      <c r="Y72" s="20" t="s">
        <v>8</v>
      </c>
      <c r="Z72" s="21">
        <f t="shared" si="58"/>
        <v>6.2703228315830417</v>
      </c>
      <c r="AA72" s="22">
        <f t="shared" si="59"/>
        <v>24.663555036950601</v>
      </c>
      <c r="AB72" s="103">
        <f t="shared" si="60"/>
        <v>3627.574370709382</v>
      </c>
      <c r="AC72" s="106">
        <f t="shared" si="61"/>
        <v>1.1163699522362136</v>
      </c>
      <c r="AE72" s="23">
        <v>2176.2013729977116</v>
      </c>
      <c r="AF72" s="205">
        <v>3571.5102974828374</v>
      </c>
      <c r="AN72" s="90" t="s">
        <v>39</v>
      </c>
      <c r="AO72" s="560"/>
      <c r="AP72" s="27">
        <v>17.48</v>
      </c>
      <c r="AQ72" s="28">
        <v>2303</v>
      </c>
      <c r="AR72" s="16">
        <f t="shared" si="62"/>
        <v>131.75057208237985</v>
      </c>
      <c r="AS72" s="17">
        <f t="shared" si="63"/>
        <v>4</v>
      </c>
      <c r="AT72" s="18">
        <v>69.92</v>
      </c>
      <c r="AU72" s="19">
        <v>9212</v>
      </c>
      <c r="AV72" s="18">
        <v>17</v>
      </c>
      <c r="AW72" s="19">
        <v>1370</v>
      </c>
      <c r="AX72" s="19">
        <v>33570</v>
      </c>
      <c r="AY72" s="132">
        <v>33680</v>
      </c>
      <c r="BE72" s="19">
        <v>1702</v>
      </c>
      <c r="BF72" s="19">
        <v>42810</v>
      </c>
    </row>
    <row r="73" spans="1:58" x14ac:dyDescent="0.25">
      <c r="A73" s="90" t="s">
        <v>40</v>
      </c>
      <c r="B73" s="560"/>
      <c r="C73" s="27">
        <v>12.81</v>
      </c>
      <c r="D73" s="28">
        <v>1640</v>
      </c>
      <c r="E73" s="16">
        <f t="shared" si="50"/>
        <v>128.02498048399687</v>
      </c>
      <c r="F73" s="17">
        <f t="shared" si="51"/>
        <v>4.1170960187353627</v>
      </c>
      <c r="G73" s="18">
        <v>52.74</v>
      </c>
      <c r="H73" s="19">
        <v>6752</v>
      </c>
      <c r="I73" s="18">
        <v>14</v>
      </c>
      <c r="J73" s="19">
        <v>981</v>
      </c>
      <c r="K73" s="19">
        <v>22510</v>
      </c>
      <c r="L73" s="136">
        <v>21680</v>
      </c>
      <c r="M73" s="20" t="s">
        <v>8</v>
      </c>
      <c r="N73" s="21">
        <f t="shared" si="52"/>
        <v>6.8827726809378182</v>
      </c>
      <c r="O73" s="22">
        <f t="shared" si="53"/>
        <v>22.945973496432213</v>
      </c>
      <c r="P73" s="23">
        <f t="shared" si="54"/>
        <v>1757.2209211553472</v>
      </c>
      <c r="Q73" s="100">
        <f t="shared" si="55"/>
        <v>0.59817073170731705</v>
      </c>
      <c r="R73" s="17">
        <f t="shared" si="56"/>
        <v>7</v>
      </c>
      <c r="S73" s="24">
        <f t="shared" si="57"/>
        <v>89.67</v>
      </c>
      <c r="T73" s="25">
        <f t="shared" si="57"/>
        <v>11480</v>
      </c>
      <c r="U73" s="24">
        <f t="shared" si="57"/>
        <v>23</v>
      </c>
      <c r="V73" s="25">
        <f t="shared" si="57"/>
        <v>1850</v>
      </c>
      <c r="W73" s="25">
        <f t="shared" si="57"/>
        <v>42520</v>
      </c>
      <c r="X73" s="72">
        <f t="shared" si="57"/>
        <v>40790</v>
      </c>
      <c r="Y73" s="20" t="s">
        <v>8</v>
      </c>
      <c r="Z73" s="21">
        <f t="shared" si="58"/>
        <v>6.2054054054054051</v>
      </c>
      <c r="AA73" s="22">
        <f t="shared" si="59"/>
        <v>22.983783783783785</v>
      </c>
      <c r="AB73" s="103">
        <f t="shared" si="60"/>
        <v>3319.2818110850894</v>
      </c>
      <c r="AC73" s="106">
        <f t="shared" si="61"/>
        <v>1.1280487804878048</v>
      </c>
      <c r="AE73" s="23">
        <v>1768.1498829039813</v>
      </c>
      <c r="AF73" s="258">
        <v>2900.8587041373926</v>
      </c>
      <c r="AN73" s="90" t="s">
        <v>40</v>
      </c>
      <c r="AO73" s="560"/>
      <c r="AP73" s="27">
        <v>12.81</v>
      </c>
      <c r="AQ73" s="28">
        <v>1640</v>
      </c>
      <c r="AR73" s="16">
        <f t="shared" si="62"/>
        <v>128.02498048399687</v>
      </c>
      <c r="AS73" s="17">
        <f t="shared" si="63"/>
        <v>4.1170960187353627</v>
      </c>
      <c r="AT73" s="18">
        <v>52.74</v>
      </c>
      <c r="AU73" s="19">
        <v>6752</v>
      </c>
      <c r="AV73" s="18">
        <v>14</v>
      </c>
      <c r="AW73" s="19">
        <v>981</v>
      </c>
      <c r="AX73" s="19">
        <v>22440</v>
      </c>
      <c r="AY73" s="132">
        <v>22510</v>
      </c>
      <c r="BE73" s="19">
        <v>1000</v>
      </c>
      <c r="BF73" s="19">
        <v>23190</v>
      </c>
    </row>
    <row r="74" spans="1:58" x14ac:dyDescent="0.25">
      <c r="A74" s="91" t="s">
        <v>41</v>
      </c>
      <c r="B74" s="561"/>
      <c r="C74" s="54">
        <v>2.2200000000000002</v>
      </c>
      <c r="D74" s="55">
        <v>277</v>
      </c>
      <c r="E74" s="11">
        <f t="shared" si="50"/>
        <v>124.77477477477477</v>
      </c>
      <c r="F74" s="7">
        <f t="shared" si="51"/>
        <v>4</v>
      </c>
      <c r="G74" s="18">
        <v>8.8800000000000008</v>
      </c>
      <c r="H74" s="19">
        <v>1108</v>
      </c>
      <c r="I74" s="18">
        <v>3</v>
      </c>
      <c r="J74" s="19">
        <v>163</v>
      </c>
      <c r="K74" s="19">
        <v>3870</v>
      </c>
      <c r="L74" s="137">
        <v>3730</v>
      </c>
      <c r="M74" s="131" t="s">
        <v>8</v>
      </c>
      <c r="N74" s="60">
        <f t="shared" si="52"/>
        <v>6.7975460122699385</v>
      </c>
      <c r="O74" s="61">
        <f t="shared" si="53"/>
        <v>23.742331288343557</v>
      </c>
      <c r="P74" s="62">
        <f t="shared" si="54"/>
        <v>1743.2432432432431</v>
      </c>
      <c r="Q74" s="120">
        <f t="shared" si="55"/>
        <v>0.58844765342960292</v>
      </c>
      <c r="R74" s="17">
        <f t="shared" si="56"/>
        <v>7</v>
      </c>
      <c r="S74" s="24">
        <f t="shared" ref="S74:X89" si="64">G74+S23</f>
        <v>15.540000000000001</v>
      </c>
      <c r="T74" s="25">
        <f t="shared" si="64"/>
        <v>1939</v>
      </c>
      <c r="U74" s="24">
        <f t="shared" si="64"/>
        <v>6</v>
      </c>
      <c r="V74" s="25">
        <f t="shared" si="64"/>
        <v>321</v>
      </c>
      <c r="W74" s="25">
        <f t="shared" si="64"/>
        <v>7570</v>
      </c>
      <c r="X74" s="72">
        <f t="shared" si="64"/>
        <v>7260</v>
      </c>
      <c r="Y74" s="131" t="s">
        <v>8</v>
      </c>
      <c r="Z74" s="21">
        <f t="shared" si="58"/>
        <v>6.0404984423676016</v>
      </c>
      <c r="AA74" s="22">
        <f t="shared" si="59"/>
        <v>23.582554517133957</v>
      </c>
      <c r="AB74" s="103">
        <f t="shared" si="60"/>
        <v>3409.9099099099094</v>
      </c>
      <c r="AC74" s="106">
        <f t="shared" si="61"/>
        <v>1.1588447653429603</v>
      </c>
      <c r="AE74" s="62">
        <v>2509.0090090090089</v>
      </c>
      <c r="AF74" s="205">
        <v>3990.9909909909907</v>
      </c>
      <c r="AN74" s="91" t="s">
        <v>41</v>
      </c>
      <c r="AO74" s="561"/>
      <c r="AP74" s="54">
        <v>2.2200000000000002</v>
      </c>
      <c r="AQ74" s="55">
        <v>277</v>
      </c>
      <c r="AR74" s="11">
        <f t="shared" si="62"/>
        <v>124.77477477477477</v>
      </c>
      <c r="AS74" s="7">
        <f t="shared" si="63"/>
        <v>4</v>
      </c>
      <c r="AT74" s="18">
        <v>8.8800000000000008</v>
      </c>
      <c r="AU74" s="19">
        <v>1108</v>
      </c>
      <c r="AV74" s="18">
        <v>3</v>
      </c>
      <c r="AW74" s="19">
        <v>163</v>
      </c>
      <c r="AX74" s="19">
        <v>3860</v>
      </c>
      <c r="AY74" s="132">
        <v>3870</v>
      </c>
      <c r="BE74" s="5">
        <v>249</v>
      </c>
      <c r="BF74" s="5">
        <v>5970</v>
      </c>
    </row>
    <row r="75" spans="1:58" x14ac:dyDescent="0.25">
      <c r="A75" s="92" t="s">
        <v>24</v>
      </c>
      <c r="B75" s="44"/>
      <c r="C75" s="45">
        <f t="shared" ref="C75:D75" si="65">SUM(C58:C74)</f>
        <v>281.07000000000005</v>
      </c>
      <c r="D75" s="46">
        <f t="shared" si="65"/>
        <v>35343</v>
      </c>
      <c r="E75" s="130">
        <f t="shared" si="50"/>
        <v>125.74447646493753</v>
      </c>
      <c r="F75" s="73"/>
      <c r="G75" s="45">
        <f t="shared" ref="G75:L75" si="66">SUM(G58:G74)</f>
        <v>1289.1400000000003</v>
      </c>
      <c r="H75" s="46">
        <f t="shared" si="66"/>
        <v>161953</v>
      </c>
      <c r="I75" s="45">
        <f t="shared" si="66"/>
        <v>339</v>
      </c>
      <c r="J75" s="46">
        <f t="shared" si="66"/>
        <v>23498</v>
      </c>
      <c r="K75" s="46">
        <f t="shared" si="66"/>
        <v>567650</v>
      </c>
      <c r="L75" s="46">
        <f t="shared" si="66"/>
        <v>546810</v>
      </c>
      <c r="M75" s="74" t="s">
        <v>8</v>
      </c>
      <c r="N75" s="75">
        <f t="shared" si="52"/>
        <v>6.8922035917950462</v>
      </c>
      <c r="O75" s="76">
        <f t="shared" si="53"/>
        <v>24.15737509575283</v>
      </c>
      <c r="P75" s="77">
        <f t="shared" si="54"/>
        <v>2019.6036574518801</v>
      </c>
      <c r="Q75" s="101">
        <f>J75/D75</f>
        <v>0.66485584132642961</v>
      </c>
      <c r="R75" s="73"/>
      <c r="S75" s="45">
        <f t="shared" ref="S75:W75" si="67">SUM(S58:S74)</f>
        <v>1951</v>
      </c>
      <c r="T75" s="46">
        <f t="shared" si="67"/>
        <v>245230</v>
      </c>
      <c r="U75" s="45">
        <f t="shared" si="67"/>
        <v>513</v>
      </c>
      <c r="V75" s="46">
        <f t="shared" si="67"/>
        <v>38584</v>
      </c>
      <c r="W75" s="46">
        <f t="shared" si="67"/>
        <v>939850</v>
      </c>
      <c r="X75" s="72">
        <f t="shared" si="64"/>
        <v>902290</v>
      </c>
      <c r="Y75" s="129" t="s">
        <v>8</v>
      </c>
      <c r="Z75" s="75">
        <f t="shared" si="58"/>
        <v>6.3557433132904828</v>
      </c>
      <c r="AA75" s="76">
        <f t="shared" si="59"/>
        <v>24.35854240099523</v>
      </c>
      <c r="AB75" s="112">
        <f t="shared" si="60"/>
        <v>3343.8289394101107</v>
      </c>
      <c r="AC75" s="107">
        <f>V75/D75</f>
        <v>1.0917013269954445</v>
      </c>
      <c r="AE75" s="77">
        <v>2063.7337253254932</v>
      </c>
      <c r="AF75" s="205">
        <v>3458.3158336833262</v>
      </c>
      <c r="AN75" s="92" t="s">
        <v>24</v>
      </c>
      <c r="AO75" s="44"/>
      <c r="AP75" s="45">
        <f t="shared" ref="AP75:AQ75" si="68">SUM(AP58:AP74)</f>
        <v>281.07000000000005</v>
      </c>
      <c r="AQ75" s="46">
        <f t="shared" si="68"/>
        <v>35343</v>
      </c>
      <c r="AR75" s="130">
        <f t="shared" si="62"/>
        <v>125.74447646493753</v>
      </c>
      <c r="AS75" s="73"/>
      <c r="AT75" s="45">
        <f t="shared" ref="AT75:AX75" si="69">SUM(AT58:AT74)</f>
        <v>1289.1400000000003</v>
      </c>
      <c r="AU75" s="46">
        <f t="shared" si="69"/>
        <v>161953</v>
      </c>
      <c r="AV75" s="45">
        <f t="shared" si="69"/>
        <v>339</v>
      </c>
      <c r="AW75" s="46">
        <f t="shared" si="69"/>
        <v>23498</v>
      </c>
      <c r="AX75" s="46">
        <f t="shared" si="69"/>
        <v>565830</v>
      </c>
      <c r="BE75" s="46">
        <f t="shared" ref="BE75:BF75" si="70">SUM(BE58:BE74)</f>
        <v>22015</v>
      </c>
      <c r="BF75" s="46">
        <f t="shared" si="70"/>
        <v>542360</v>
      </c>
    </row>
    <row r="76" spans="1:58" x14ac:dyDescent="0.25">
      <c r="A76" s="90" t="s">
        <v>42</v>
      </c>
      <c r="B76" s="562">
        <v>1998</v>
      </c>
      <c r="C76" s="27">
        <v>19.739999999999998</v>
      </c>
      <c r="D76" s="28">
        <v>2490</v>
      </c>
      <c r="E76" s="16">
        <f t="shared" si="50"/>
        <v>126.13981762917935</v>
      </c>
      <c r="F76" s="17">
        <f t="shared" ref="F76" si="71">G76/C76</f>
        <v>5</v>
      </c>
      <c r="G76" s="18">
        <v>98.699999999999989</v>
      </c>
      <c r="H76" s="19">
        <v>12450</v>
      </c>
      <c r="I76" s="18">
        <v>23</v>
      </c>
      <c r="J76" s="19">
        <v>1975</v>
      </c>
      <c r="K76" s="19">
        <v>47020</v>
      </c>
      <c r="L76" s="136">
        <v>45380</v>
      </c>
      <c r="M76" s="20" t="s">
        <v>8</v>
      </c>
      <c r="N76" s="21">
        <f t="shared" si="52"/>
        <v>6.3037974683544302</v>
      </c>
      <c r="O76" s="22">
        <f t="shared" si="53"/>
        <v>23.80759493670886</v>
      </c>
      <c r="P76" s="23">
        <f t="shared" si="54"/>
        <v>2381.9655521783184</v>
      </c>
      <c r="Q76" s="100">
        <f t="shared" ref="Q76:Q86" si="72">J76/D76</f>
        <v>0.79317269076305219</v>
      </c>
      <c r="R76" s="17">
        <f t="shared" ref="R76:R86" si="73">S76/C76</f>
        <v>6.9999999999999991</v>
      </c>
      <c r="S76" s="24">
        <f t="shared" ref="S76:W86" si="74">G76+S25</f>
        <v>138.17999999999998</v>
      </c>
      <c r="T76" s="25">
        <f t="shared" si="74"/>
        <v>17430</v>
      </c>
      <c r="U76" s="24">
        <f t="shared" si="74"/>
        <v>31</v>
      </c>
      <c r="V76" s="25">
        <f t="shared" si="74"/>
        <v>2826</v>
      </c>
      <c r="W76" s="25">
        <f t="shared" si="74"/>
        <v>67620</v>
      </c>
      <c r="X76" s="72">
        <f t="shared" si="64"/>
        <v>65050</v>
      </c>
      <c r="Y76" s="20" t="s">
        <v>8</v>
      </c>
      <c r="Z76" s="21">
        <f t="shared" si="58"/>
        <v>6.1677282377919322</v>
      </c>
      <c r="AA76" s="22">
        <f t="shared" si="59"/>
        <v>23.927813163481954</v>
      </c>
      <c r="AB76" s="103">
        <f t="shared" si="60"/>
        <v>3425.5319148936173</v>
      </c>
      <c r="AC76" s="106">
        <f t="shared" ref="AC76:AC86" si="75">V76/D76</f>
        <v>1.1349397590361445</v>
      </c>
      <c r="AE76" s="23">
        <v>2032.9280648429585</v>
      </c>
      <c r="AF76" s="205">
        <v>4110.9422492401218</v>
      </c>
      <c r="AN76" s="90" t="s">
        <v>42</v>
      </c>
      <c r="AO76" s="562">
        <v>1998</v>
      </c>
      <c r="AP76" s="27">
        <v>19.739999999999998</v>
      </c>
      <c r="AQ76" s="28">
        <v>2490</v>
      </c>
      <c r="AR76" s="16">
        <f t="shared" si="62"/>
        <v>126.13981762917935</v>
      </c>
      <c r="AS76" s="17">
        <f t="shared" ref="AS76:AS86" si="76">AT76/AP76</f>
        <v>5</v>
      </c>
      <c r="AT76" s="18">
        <v>98.699999999999989</v>
      </c>
      <c r="AU76" s="19">
        <v>12450</v>
      </c>
      <c r="AV76" s="18">
        <v>23</v>
      </c>
      <c r="AW76" s="19">
        <v>1975</v>
      </c>
      <c r="AX76" s="19">
        <v>46960</v>
      </c>
      <c r="BE76" s="19">
        <v>1361</v>
      </c>
      <c r="BF76" s="19">
        <v>33770</v>
      </c>
    </row>
    <row r="77" spans="1:58" x14ac:dyDescent="0.25">
      <c r="A77" s="89" t="s">
        <v>43</v>
      </c>
      <c r="B77" s="563"/>
      <c r="C77" s="78">
        <v>22.16</v>
      </c>
      <c r="D77" s="79">
        <v>2704</v>
      </c>
      <c r="E77" s="63">
        <f t="shared" si="50"/>
        <v>122.02166064981949</v>
      </c>
      <c r="F77" s="64">
        <f t="shared" si="51"/>
        <v>4.7220216606498191</v>
      </c>
      <c r="G77" s="65">
        <v>104.64</v>
      </c>
      <c r="H77" s="66">
        <v>12786</v>
      </c>
      <c r="I77" s="65">
        <v>26</v>
      </c>
      <c r="J77" s="66">
        <v>1834</v>
      </c>
      <c r="K77" s="66">
        <v>43410</v>
      </c>
      <c r="L77" s="135">
        <v>41820</v>
      </c>
      <c r="M77" s="67" t="s">
        <v>8</v>
      </c>
      <c r="N77" s="68">
        <f t="shared" si="52"/>
        <v>6.9716466739367506</v>
      </c>
      <c r="O77" s="69">
        <f t="shared" si="53"/>
        <v>23.669574700109052</v>
      </c>
      <c r="P77" s="70">
        <f t="shared" si="54"/>
        <v>1958.9350180505414</v>
      </c>
      <c r="Q77" s="100">
        <f t="shared" si="72"/>
        <v>0.67825443786982254</v>
      </c>
      <c r="R77" s="64">
        <f t="shared" si="73"/>
        <v>6.5415162454873652</v>
      </c>
      <c r="S77" s="71">
        <f t="shared" si="74"/>
        <v>144.96</v>
      </c>
      <c r="T77" s="72">
        <f t="shared" si="74"/>
        <v>17688</v>
      </c>
      <c r="U77" s="71">
        <f t="shared" si="74"/>
        <v>35</v>
      </c>
      <c r="V77" s="72">
        <f t="shared" si="74"/>
        <v>2732</v>
      </c>
      <c r="W77" s="72">
        <f t="shared" si="74"/>
        <v>65010</v>
      </c>
      <c r="X77" s="72">
        <f t="shared" si="64"/>
        <v>62450</v>
      </c>
      <c r="Y77" s="67" t="s">
        <v>8</v>
      </c>
      <c r="Z77" s="21">
        <f t="shared" si="58"/>
        <v>6.4743777452415809</v>
      </c>
      <c r="AA77" s="22">
        <f t="shared" si="59"/>
        <v>23.79575402635432</v>
      </c>
      <c r="AB77" s="103">
        <f t="shared" si="60"/>
        <v>2933.664259927798</v>
      </c>
      <c r="AC77" s="106">
        <f t="shared" si="75"/>
        <v>1.0103550295857988</v>
      </c>
      <c r="AE77" s="70">
        <v>2132.6714801444045</v>
      </c>
      <c r="AF77" s="205">
        <v>4257.6714801444041</v>
      </c>
      <c r="AN77" s="89" t="s">
        <v>43</v>
      </c>
      <c r="AO77" s="563"/>
      <c r="AP77" s="78">
        <v>22.16</v>
      </c>
      <c r="AQ77" s="79">
        <v>2704</v>
      </c>
      <c r="AR77" s="63">
        <f t="shared" si="62"/>
        <v>122.02166064981949</v>
      </c>
      <c r="AS77" s="64">
        <f t="shared" si="76"/>
        <v>4.7220216606498191</v>
      </c>
      <c r="AT77" s="65">
        <v>104.64</v>
      </c>
      <c r="AU77" s="66">
        <v>12786</v>
      </c>
      <c r="AV77" s="65">
        <v>26</v>
      </c>
      <c r="AW77" s="66">
        <v>1834</v>
      </c>
      <c r="AX77" s="66">
        <v>43270</v>
      </c>
      <c r="BE77" s="66">
        <v>2116</v>
      </c>
      <c r="BF77" s="66">
        <v>49690</v>
      </c>
    </row>
    <row r="78" spans="1:58" x14ac:dyDescent="0.25">
      <c r="A78" s="90" t="s">
        <v>44</v>
      </c>
      <c r="B78" s="563"/>
      <c r="C78" s="27">
        <v>13.09</v>
      </c>
      <c r="D78" s="28">
        <v>1517</v>
      </c>
      <c r="E78" s="16">
        <f t="shared" si="50"/>
        <v>115.88999236058059</v>
      </c>
      <c r="F78" s="17">
        <f t="shared" si="51"/>
        <v>4.3819709702062646</v>
      </c>
      <c r="G78" s="226">
        <v>57.36</v>
      </c>
      <c r="H78" s="227">
        <v>6652</v>
      </c>
      <c r="I78" s="226">
        <v>15</v>
      </c>
      <c r="J78" s="227">
        <v>948</v>
      </c>
      <c r="K78" s="227">
        <v>22220</v>
      </c>
      <c r="L78" s="136">
        <v>21400</v>
      </c>
      <c r="M78" s="20" t="s">
        <v>8</v>
      </c>
      <c r="N78" s="21">
        <f t="shared" si="52"/>
        <v>7.0168776371308015</v>
      </c>
      <c r="O78" s="22">
        <f t="shared" si="53"/>
        <v>23.438818565400844</v>
      </c>
      <c r="P78" s="23">
        <f t="shared" si="54"/>
        <v>1697.4789915966387</v>
      </c>
      <c r="Q78" s="100">
        <f t="shared" si="72"/>
        <v>0.62491760052735668</v>
      </c>
      <c r="R78" s="17">
        <f t="shared" si="73"/>
        <v>5.9999999999999991</v>
      </c>
      <c r="S78" s="24">
        <f t="shared" si="74"/>
        <v>78.539999999999992</v>
      </c>
      <c r="T78" s="25">
        <f t="shared" si="74"/>
        <v>9102</v>
      </c>
      <c r="U78" s="24">
        <f t="shared" si="74"/>
        <v>21</v>
      </c>
      <c r="V78" s="25">
        <f t="shared" si="74"/>
        <v>1607</v>
      </c>
      <c r="W78" s="25">
        <f t="shared" si="74"/>
        <v>38060</v>
      </c>
      <c r="X78" s="72">
        <f t="shared" si="64"/>
        <v>36530</v>
      </c>
      <c r="Y78" s="20" t="s">
        <v>8</v>
      </c>
      <c r="Z78" s="21">
        <f t="shared" si="58"/>
        <v>5.6639701306782824</v>
      </c>
      <c r="AA78" s="22">
        <f t="shared" si="59"/>
        <v>23.683883011823273</v>
      </c>
      <c r="AB78" s="103">
        <f t="shared" si="60"/>
        <v>2907.5630252100841</v>
      </c>
      <c r="AC78" s="106">
        <f t="shared" si="75"/>
        <v>1.05932762030323</v>
      </c>
      <c r="AE78" s="23">
        <v>1999.2360580595875</v>
      </c>
      <c r="AF78" s="205">
        <v>4116.8831168831166</v>
      </c>
      <c r="AN78" s="90" t="s">
        <v>44</v>
      </c>
      <c r="AO78" s="563"/>
      <c r="AP78" s="27">
        <v>13.09</v>
      </c>
      <c r="AQ78" s="28">
        <v>1517</v>
      </c>
      <c r="AR78" s="16">
        <f t="shared" si="62"/>
        <v>115.88999236058059</v>
      </c>
      <c r="AS78" s="17">
        <f t="shared" si="76"/>
        <v>4.3819709702062646</v>
      </c>
      <c r="AT78" s="226">
        <v>57.36</v>
      </c>
      <c r="AU78" s="227">
        <v>6652</v>
      </c>
      <c r="AV78" s="226">
        <v>15</v>
      </c>
      <c r="AW78" s="227">
        <v>948</v>
      </c>
      <c r="AX78" s="227">
        <v>22150</v>
      </c>
      <c r="BE78" s="19">
        <v>1190</v>
      </c>
      <c r="BF78" s="19">
        <v>27610</v>
      </c>
    </row>
    <row r="79" spans="1:58" x14ac:dyDescent="0.25">
      <c r="A79" s="90" t="s">
        <v>45</v>
      </c>
      <c r="B79" s="563"/>
      <c r="C79" s="27">
        <v>16.28</v>
      </c>
      <c r="D79" s="28">
        <v>1976</v>
      </c>
      <c r="E79" s="16">
        <f t="shared" si="50"/>
        <v>121.37592137592137</v>
      </c>
      <c r="F79" s="17">
        <f t="shared" si="51"/>
        <v>5</v>
      </c>
      <c r="G79" s="226">
        <v>81.400000000000006</v>
      </c>
      <c r="H79" s="227">
        <v>9880</v>
      </c>
      <c r="I79" s="226">
        <v>22</v>
      </c>
      <c r="J79" s="227">
        <v>1492</v>
      </c>
      <c r="K79" s="227">
        <v>34970</v>
      </c>
      <c r="L79" s="136">
        <v>33690</v>
      </c>
      <c r="M79" s="20" t="s">
        <v>8</v>
      </c>
      <c r="N79" s="21">
        <f t="shared" si="52"/>
        <v>6.6219839142091157</v>
      </c>
      <c r="O79" s="22">
        <f t="shared" si="53"/>
        <v>23.438337801608579</v>
      </c>
      <c r="P79" s="23">
        <f t="shared" si="54"/>
        <v>2148.0343980343978</v>
      </c>
      <c r="Q79" s="100">
        <f t="shared" si="72"/>
        <v>0.75506072874493924</v>
      </c>
      <c r="R79" s="17">
        <f t="shared" si="73"/>
        <v>7</v>
      </c>
      <c r="S79" s="24">
        <f t="shared" si="74"/>
        <v>113.96000000000001</v>
      </c>
      <c r="T79" s="25">
        <f t="shared" si="74"/>
        <v>13832</v>
      </c>
      <c r="U79" s="24">
        <f t="shared" si="74"/>
        <v>29</v>
      </c>
      <c r="V79" s="25">
        <f t="shared" si="74"/>
        <v>2235</v>
      </c>
      <c r="W79" s="25">
        <f t="shared" si="74"/>
        <v>53440</v>
      </c>
      <c r="X79" s="72">
        <f t="shared" si="64"/>
        <v>51330</v>
      </c>
      <c r="Y79" s="20" t="s">
        <v>8</v>
      </c>
      <c r="Z79" s="21">
        <f t="shared" si="58"/>
        <v>6.1888143176733781</v>
      </c>
      <c r="AA79" s="22">
        <f t="shared" si="59"/>
        <v>23.910514541387023</v>
      </c>
      <c r="AB79" s="103">
        <f t="shared" si="60"/>
        <v>3282.5552825552822</v>
      </c>
      <c r="AC79" s="106">
        <f t="shared" si="75"/>
        <v>1.1310728744939271</v>
      </c>
      <c r="AE79" s="23">
        <v>2108.7223587223584</v>
      </c>
      <c r="AF79" s="205">
        <v>3264.7420147420144</v>
      </c>
      <c r="AN79" s="90" t="s">
        <v>45</v>
      </c>
      <c r="AO79" s="563"/>
      <c r="AP79" s="27">
        <v>16.28</v>
      </c>
      <c r="AQ79" s="28">
        <v>1976</v>
      </c>
      <c r="AR79" s="16">
        <f t="shared" si="62"/>
        <v>121.37592137592137</v>
      </c>
      <c r="AS79" s="17">
        <f t="shared" si="76"/>
        <v>5</v>
      </c>
      <c r="AT79" s="226">
        <v>81.400000000000006</v>
      </c>
      <c r="AU79" s="227">
        <v>9880</v>
      </c>
      <c r="AV79" s="226">
        <v>22</v>
      </c>
      <c r="AW79" s="227">
        <v>1492</v>
      </c>
      <c r="AX79" s="227">
        <v>34860</v>
      </c>
      <c r="BE79" s="19">
        <v>1365</v>
      </c>
      <c r="BF79" s="19">
        <v>33160</v>
      </c>
    </row>
    <row r="80" spans="1:58" x14ac:dyDescent="0.25">
      <c r="A80" s="90" t="s">
        <v>46</v>
      </c>
      <c r="B80" s="563"/>
      <c r="C80" s="27">
        <v>18.239999999999998</v>
      </c>
      <c r="D80" s="28">
        <v>2460</v>
      </c>
      <c r="E80" s="16">
        <f t="shared" si="50"/>
        <v>134.86842105263159</v>
      </c>
      <c r="F80" s="17">
        <f t="shared" si="51"/>
        <v>4</v>
      </c>
      <c r="G80" s="18">
        <v>72.959999999999994</v>
      </c>
      <c r="H80" s="19">
        <v>9840</v>
      </c>
      <c r="I80" s="18">
        <v>21</v>
      </c>
      <c r="J80" s="19">
        <v>1422</v>
      </c>
      <c r="K80" s="19">
        <v>34520</v>
      </c>
      <c r="L80" s="136">
        <v>33250</v>
      </c>
      <c r="M80" s="20" t="s">
        <v>8</v>
      </c>
      <c r="N80" s="21">
        <f t="shared" si="52"/>
        <v>6.9198312236286919</v>
      </c>
      <c r="O80" s="22">
        <f t="shared" si="53"/>
        <v>24.275668073136426</v>
      </c>
      <c r="P80" s="23">
        <f t="shared" si="54"/>
        <v>1892.5438596491231</v>
      </c>
      <c r="Q80" s="100">
        <f t="shared" si="72"/>
        <v>0.57804878048780484</v>
      </c>
      <c r="R80" s="17">
        <f t="shared" si="73"/>
        <v>6</v>
      </c>
      <c r="S80" s="24">
        <f t="shared" si="74"/>
        <v>109.44</v>
      </c>
      <c r="T80" s="25">
        <f t="shared" si="74"/>
        <v>14760</v>
      </c>
      <c r="U80" s="24">
        <f t="shared" si="74"/>
        <v>30</v>
      </c>
      <c r="V80" s="25">
        <f t="shared" si="74"/>
        <v>2176</v>
      </c>
      <c r="W80" s="25">
        <f t="shared" si="74"/>
        <v>54030</v>
      </c>
      <c r="X80" s="72">
        <f t="shared" si="64"/>
        <v>51880</v>
      </c>
      <c r="Y80" s="20" t="s">
        <v>8</v>
      </c>
      <c r="Z80" s="21">
        <f t="shared" si="58"/>
        <v>6.7830882352941178</v>
      </c>
      <c r="AA80" s="22">
        <f t="shared" si="59"/>
        <v>24.829963235294116</v>
      </c>
      <c r="AB80" s="103">
        <f t="shared" si="60"/>
        <v>2962.1710526315792</v>
      </c>
      <c r="AC80" s="106">
        <f t="shared" si="75"/>
        <v>0.88455284552845526</v>
      </c>
      <c r="AE80" s="23">
        <v>1697.3684210526317</v>
      </c>
      <c r="AF80" s="205">
        <v>3645.2850877192986</v>
      </c>
      <c r="AN80" s="90" t="s">
        <v>46</v>
      </c>
      <c r="AO80" s="563"/>
      <c r="AP80" s="27">
        <v>18.239999999999998</v>
      </c>
      <c r="AQ80" s="28">
        <v>2460</v>
      </c>
      <c r="AR80" s="16">
        <f t="shared" si="62"/>
        <v>134.86842105263159</v>
      </c>
      <c r="AS80" s="17">
        <f t="shared" si="76"/>
        <v>4</v>
      </c>
      <c r="AT80" s="18">
        <v>72.959999999999994</v>
      </c>
      <c r="AU80" s="19">
        <v>9840</v>
      </c>
      <c r="AV80" s="18">
        <v>21</v>
      </c>
      <c r="AW80" s="19">
        <v>1422</v>
      </c>
      <c r="AX80" s="19">
        <v>34410</v>
      </c>
      <c r="BE80" s="19">
        <v>1701</v>
      </c>
      <c r="BF80" s="19">
        <v>44090</v>
      </c>
    </row>
    <row r="81" spans="1:58" x14ac:dyDescent="0.25">
      <c r="A81" s="90" t="s">
        <v>47</v>
      </c>
      <c r="B81" s="563"/>
      <c r="C81" s="27">
        <v>16.23</v>
      </c>
      <c r="D81" s="28">
        <v>2246</v>
      </c>
      <c r="E81" s="16">
        <f t="shared" si="50"/>
        <v>138.38570548367221</v>
      </c>
      <c r="F81" s="17">
        <f t="shared" si="51"/>
        <v>4.1232285890326557</v>
      </c>
      <c r="G81" s="226">
        <v>66.92</v>
      </c>
      <c r="H81" s="227">
        <v>9271</v>
      </c>
      <c r="I81" s="226">
        <v>19</v>
      </c>
      <c r="J81" s="227">
        <v>1088</v>
      </c>
      <c r="K81" s="227">
        <v>26180</v>
      </c>
      <c r="L81" s="136">
        <v>25220</v>
      </c>
      <c r="M81" s="20" t="s">
        <v>8</v>
      </c>
      <c r="N81" s="21">
        <f t="shared" si="52"/>
        <v>8.5211397058823533</v>
      </c>
      <c r="O81" s="22">
        <f t="shared" si="53"/>
        <v>24.0625</v>
      </c>
      <c r="P81" s="23">
        <f t="shared" si="54"/>
        <v>1613.0622304374615</v>
      </c>
      <c r="Q81" s="100">
        <f t="shared" si="72"/>
        <v>0.48441674087266251</v>
      </c>
      <c r="R81" s="17">
        <f t="shared" si="73"/>
        <v>6</v>
      </c>
      <c r="S81" s="24">
        <f t="shared" si="74"/>
        <v>97.38</v>
      </c>
      <c r="T81" s="25">
        <f t="shared" si="74"/>
        <v>13476</v>
      </c>
      <c r="U81" s="24">
        <f t="shared" si="74"/>
        <v>28</v>
      </c>
      <c r="V81" s="25">
        <f t="shared" si="74"/>
        <v>1865</v>
      </c>
      <c r="W81" s="25">
        <f t="shared" si="74"/>
        <v>46200</v>
      </c>
      <c r="X81" s="72">
        <f t="shared" si="64"/>
        <v>44340</v>
      </c>
      <c r="Y81" s="20" t="s">
        <v>8</v>
      </c>
      <c r="Z81" s="21">
        <f t="shared" si="58"/>
        <v>7.2257372654155496</v>
      </c>
      <c r="AA81" s="22">
        <f t="shared" si="59"/>
        <v>24.772117962466488</v>
      </c>
      <c r="AB81" s="103">
        <f t="shared" si="60"/>
        <v>2846.5804066543437</v>
      </c>
      <c r="AC81" s="106">
        <f t="shared" si="75"/>
        <v>0.83036509349955478</v>
      </c>
      <c r="AE81" s="23">
        <v>1991.9901417128774</v>
      </c>
      <c r="AF81" s="205">
        <v>4303.1423290203329</v>
      </c>
      <c r="AN81" s="90" t="s">
        <v>47</v>
      </c>
      <c r="AO81" s="563"/>
      <c r="AP81" s="27">
        <v>16.23</v>
      </c>
      <c r="AQ81" s="28">
        <v>2246</v>
      </c>
      <c r="AR81" s="16">
        <f t="shared" si="62"/>
        <v>138.38570548367221</v>
      </c>
      <c r="AS81" s="17">
        <f t="shared" si="76"/>
        <v>4.1232285890326557</v>
      </c>
      <c r="AT81" s="226">
        <v>66.92</v>
      </c>
      <c r="AU81" s="227">
        <v>9271</v>
      </c>
      <c r="AV81" s="226">
        <v>19</v>
      </c>
      <c r="AW81" s="227">
        <v>1088</v>
      </c>
      <c r="AX81" s="227">
        <v>26100</v>
      </c>
      <c r="BE81" s="19">
        <v>1472</v>
      </c>
      <c r="BF81" s="19">
        <v>35080</v>
      </c>
    </row>
    <row r="82" spans="1:58" x14ac:dyDescent="0.25">
      <c r="A82" s="90" t="s">
        <v>48</v>
      </c>
      <c r="B82" s="563"/>
      <c r="C82" s="27">
        <v>3.23</v>
      </c>
      <c r="D82" s="28">
        <v>402</v>
      </c>
      <c r="E82" s="16">
        <f t="shared" si="50"/>
        <v>124.45820433436532</v>
      </c>
      <c r="F82" s="17">
        <f t="shared" si="51"/>
        <v>4</v>
      </c>
      <c r="G82" s="18">
        <v>12.92</v>
      </c>
      <c r="H82" s="19">
        <v>1608</v>
      </c>
      <c r="I82" s="18">
        <v>4</v>
      </c>
      <c r="J82" s="19">
        <v>207</v>
      </c>
      <c r="K82" s="19">
        <v>5090</v>
      </c>
      <c r="L82" s="136">
        <v>4820</v>
      </c>
      <c r="M82" s="20" t="s">
        <v>8</v>
      </c>
      <c r="N82" s="21">
        <f t="shared" si="52"/>
        <v>7.7681159420289854</v>
      </c>
      <c r="O82" s="22">
        <f t="shared" si="53"/>
        <v>24.589371980676329</v>
      </c>
      <c r="P82" s="23">
        <f t="shared" si="54"/>
        <v>1575.8513931888544</v>
      </c>
      <c r="Q82" s="100">
        <f t="shared" si="72"/>
        <v>0.5149253731343284</v>
      </c>
      <c r="R82" s="17">
        <f t="shared" si="73"/>
        <v>6</v>
      </c>
      <c r="S82" s="24">
        <f t="shared" si="74"/>
        <v>19.38</v>
      </c>
      <c r="T82" s="25">
        <f t="shared" si="74"/>
        <v>2412</v>
      </c>
      <c r="U82" s="24">
        <f t="shared" si="74"/>
        <v>8</v>
      </c>
      <c r="V82" s="25">
        <f t="shared" si="74"/>
        <v>387</v>
      </c>
      <c r="W82" s="25">
        <f t="shared" si="74"/>
        <v>9710</v>
      </c>
      <c r="X82" s="72">
        <f t="shared" si="64"/>
        <v>9230</v>
      </c>
      <c r="Y82" s="20" t="s">
        <v>8</v>
      </c>
      <c r="Z82" s="21">
        <f t="shared" si="58"/>
        <v>6.2325581395348841</v>
      </c>
      <c r="AA82" s="22">
        <f t="shared" si="59"/>
        <v>25.090439276485789</v>
      </c>
      <c r="AB82" s="103">
        <f t="shared" si="60"/>
        <v>3006.1919504643961</v>
      </c>
      <c r="AC82" s="106">
        <f t="shared" si="75"/>
        <v>0.96268656716417911</v>
      </c>
      <c r="AE82" s="23">
        <v>1643.9628482972137</v>
      </c>
      <c r="AF82" s="205">
        <v>3783.2817337461302</v>
      </c>
      <c r="AN82" s="90" t="s">
        <v>48</v>
      </c>
      <c r="AO82" s="563"/>
      <c r="AP82" s="27">
        <v>3.23</v>
      </c>
      <c r="AQ82" s="28">
        <v>402</v>
      </c>
      <c r="AR82" s="16">
        <f t="shared" si="62"/>
        <v>124.45820433436532</v>
      </c>
      <c r="AS82" s="17">
        <f t="shared" si="76"/>
        <v>4</v>
      </c>
      <c r="AT82" s="18">
        <v>12.92</v>
      </c>
      <c r="AU82" s="19">
        <v>1608</v>
      </c>
      <c r="AV82" s="18">
        <v>4</v>
      </c>
      <c r="AW82" s="19">
        <v>207</v>
      </c>
      <c r="AX82" s="19">
        <v>4980</v>
      </c>
      <c r="BE82" s="19">
        <v>310</v>
      </c>
      <c r="BF82" s="19">
        <v>7590</v>
      </c>
    </row>
    <row r="83" spans="1:58" x14ac:dyDescent="0.25">
      <c r="A83" s="90" t="s">
        <v>49</v>
      </c>
      <c r="B83" s="563"/>
      <c r="C83" s="27">
        <v>8.82</v>
      </c>
      <c r="D83" s="28">
        <v>1152</v>
      </c>
      <c r="E83" s="16">
        <f t="shared" si="50"/>
        <v>130.61224489795919</v>
      </c>
      <c r="F83" s="17">
        <f t="shared" si="51"/>
        <v>4</v>
      </c>
      <c r="G83" s="18">
        <v>35.28</v>
      </c>
      <c r="H83" s="19">
        <v>4608</v>
      </c>
      <c r="I83" s="18">
        <v>10</v>
      </c>
      <c r="J83" s="19">
        <v>638</v>
      </c>
      <c r="K83" s="19">
        <v>15460</v>
      </c>
      <c r="L83" s="136">
        <v>14890</v>
      </c>
      <c r="M83" s="20" t="s">
        <v>8</v>
      </c>
      <c r="N83" s="21">
        <f t="shared" si="52"/>
        <v>7.2225705329153609</v>
      </c>
      <c r="O83" s="22">
        <f t="shared" si="53"/>
        <v>24.231974921630094</v>
      </c>
      <c r="P83" s="23">
        <f t="shared" si="54"/>
        <v>1752.8344671201814</v>
      </c>
      <c r="Q83" s="100">
        <f t="shared" si="72"/>
        <v>0.55381944444444442</v>
      </c>
      <c r="R83" s="17">
        <f t="shared" si="73"/>
        <v>6</v>
      </c>
      <c r="S83" s="24">
        <f t="shared" si="74"/>
        <v>52.92</v>
      </c>
      <c r="T83" s="25">
        <f t="shared" si="74"/>
        <v>6912</v>
      </c>
      <c r="U83" s="24">
        <f t="shared" si="74"/>
        <v>14</v>
      </c>
      <c r="V83" s="25">
        <f t="shared" si="74"/>
        <v>903</v>
      </c>
      <c r="W83" s="25">
        <f t="shared" si="74"/>
        <v>22280</v>
      </c>
      <c r="X83" s="72">
        <f t="shared" si="64"/>
        <v>21400</v>
      </c>
      <c r="Y83" s="20" t="s">
        <v>8</v>
      </c>
      <c r="Z83" s="21">
        <f t="shared" si="58"/>
        <v>7.6544850498338874</v>
      </c>
      <c r="AA83" s="22">
        <f t="shared" si="59"/>
        <v>24.673311184939092</v>
      </c>
      <c r="AB83" s="195">
        <f t="shared" si="60"/>
        <v>2526.0770975056689</v>
      </c>
      <c r="AC83" s="106">
        <f t="shared" si="75"/>
        <v>0.78385416666666663</v>
      </c>
      <c r="AE83" s="218">
        <v>1548.7528344671202</v>
      </c>
      <c r="AF83" s="205">
        <v>3147.3922902494328</v>
      </c>
      <c r="AN83" s="90" t="s">
        <v>49</v>
      </c>
      <c r="AO83" s="563"/>
      <c r="AP83" s="27">
        <v>8.82</v>
      </c>
      <c r="AQ83" s="28">
        <v>1152</v>
      </c>
      <c r="AR83" s="16">
        <f t="shared" si="62"/>
        <v>130.61224489795919</v>
      </c>
      <c r="AS83" s="17">
        <f t="shared" si="76"/>
        <v>4</v>
      </c>
      <c r="AT83" s="18">
        <v>35.28</v>
      </c>
      <c r="AU83" s="19">
        <v>4608</v>
      </c>
      <c r="AV83" s="18">
        <v>10</v>
      </c>
      <c r="AW83" s="19">
        <v>638</v>
      </c>
      <c r="AX83" s="19">
        <v>15410</v>
      </c>
      <c r="BE83" s="19">
        <v>718</v>
      </c>
      <c r="BF83" s="19">
        <v>18350</v>
      </c>
    </row>
    <row r="84" spans="1:58" x14ac:dyDescent="0.25">
      <c r="A84" s="90" t="s">
        <v>50</v>
      </c>
      <c r="B84" s="563"/>
      <c r="C84" s="27">
        <v>11.54</v>
      </c>
      <c r="D84" s="28">
        <v>1448</v>
      </c>
      <c r="E84" s="16">
        <f t="shared" si="50"/>
        <v>125.47660311958407</v>
      </c>
      <c r="F84" s="17">
        <f t="shared" si="51"/>
        <v>4</v>
      </c>
      <c r="G84" s="18">
        <v>46.16</v>
      </c>
      <c r="H84" s="19">
        <v>5792</v>
      </c>
      <c r="I84" s="18">
        <v>12</v>
      </c>
      <c r="J84" s="19">
        <v>844</v>
      </c>
      <c r="K84" s="19">
        <v>20400</v>
      </c>
      <c r="L84" s="136">
        <v>19650</v>
      </c>
      <c r="M84" s="20" t="s">
        <v>8</v>
      </c>
      <c r="N84" s="21">
        <f t="shared" si="52"/>
        <v>6.8625592417061609</v>
      </c>
      <c r="O84" s="22">
        <f t="shared" si="53"/>
        <v>24.170616113744074</v>
      </c>
      <c r="P84" s="23">
        <f t="shared" si="54"/>
        <v>1767.7642980935877</v>
      </c>
      <c r="Q84" s="100">
        <f t="shared" si="72"/>
        <v>0.58287292817679559</v>
      </c>
      <c r="R84" s="17">
        <f t="shared" si="73"/>
        <v>6</v>
      </c>
      <c r="S84" s="24">
        <f t="shared" si="74"/>
        <v>69.239999999999995</v>
      </c>
      <c r="T84" s="25">
        <f t="shared" si="74"/>
        <v>8688</v>
      </c>
      <c r="U84" s="24">
        <f t="shared" si="74"/>
        <v>18</v>
      </c>
      <c r="V84" s="25">
        <f t="shared" si="74"/>
        <v>1216</v>
      </c>
      <c r="W84" s="25">
        <f t="shared" si="74"/>
        <v>30110</v>
      </c>
      <c r="X84" s="72">
        <f t="shared" si="64"/>
        <v>28920</v>
      </c>
      <c r="Y84" s="20" t="s">
        <v>8</v>
      </c>
      <c r="Z84" s="21">
        <f t="shared" si="58"/>
        <v>7.1447368421052628</v>
      </c>
      <c r="AA84" s="22">
        <f t="shared" si="59"/>
        <v>24.761513157894736</v>
      </c>
      <c r="AB84" s="103">
        <f t="shared" si="60"/>
        <v>2609.1854419410747</v>
      </c>
      <c r="AC84" s="106">
        <f t="shared" si="75"/>
        <v>0.83977900552486184</v>
      </c>
      <c r="AE84" s="23">
        <v>2298.9601386481804</v>
      </c>
      <c r="AF84" s="205">
        <v>3438.4748700173313</v>
      </c>
      <c r="AN84" s="90" t="s">
        <v>50</v>
      </c>
      <c r="AO84" s="563"/>
      <c r="AP84" s="27">
        <v>11.54</v>
      </c>
      <c r="AQ84" s="28">
        <v>1448</v>
      </c>
      <c r="AR84" s="16">
        <f t="shared" si="62"/>
        <v>125.47660311958407</v>
      </c>
      <c r="AS84" s="17">
        <f t="shared" si="76"/>
        <v>4</v>
      </c>
      <c r="AT84" s="18">
        <v>46.16</v>
      </c>
      <c r="AU84" s="19">
        <v>5792</v>
      </c>
      <c r="AV84" s="18">
        <v>12</v>
      </c>
      <c r="AW84" s="19">
        <v>844</v>
      </c>
      <c r="AX84" s="19">
        <v>20330</v>
      </c>
      <c r="BE84" s="19">
        <v>1149</v>
      </c>
      <c r="BF84" s="19">
        <v>28820</v>
      </c>
    </row>
    <row r="85" spans="1:58" x14ac:dyDescent="0.25">
      <c r="A85" s="90" t="s">
        <v>51</v>
      </c>
      <c r="B85" s="563"/>
      <c r="C85" s="27">
        <v>19.36</v>
      </c>
      <c r="D85" s="28">
        <v>2439</v>
      </c>
      <c r="E85" s="16">
        <f t="shared" si="50"/>
        <v>125.98140495867769</v>
      </c>
      <c r="F85" s="17">
        <f t="shared" si="51"/>
        <v>4</v>
      </c>
      <c r="G85" s="226">
        <v>77.44</v>
      </c>
      <c r="H85" s="227">
        <v>9756</v>
      </c>
      <c r="I85" s="226">
        <v>22</v>
      </c>
      <c r="J85" s="227">
        <v>1442</v>
      </c>
      <c r="K85" s="227">
        <v>33870</v>
      </c>
      <c r="L85" s="136">
        <v>32630</v>
      </c>
      <c r="M85" s="20" t="s">
        <v>8</v>
      </c>
      <c r="N85" s="21">
        <f t="shared" si="52"/>
        <v>6.7656033287101245</v>
      </c>
      <c r="O85" s="22">
        <f t="shared" si="53"/>
        <v>23.488210818307905</v>
      </c>
      <c r="P85" s="23">
        <f t="shared" si="54"/>
        <v>1749.4834710743803</v>
      </c>
      <c r="Q85" s="100">
        <f t="shared" si="72"/>
        <v>0.59122591225912258</v>
      </c>
      <c r="R85" s="17">
        <f t="shared" si="73"/>
        <v>6.9999999999999991</v>
      </c>
      <c r="S85" s="24">
        <f t="shared" si="74"/>
        <v>135.51999999999998</v>
      </c>
      <c r="T85" s="25">
        <f t="shared" si="74"/>
        <v>17073</v>
      </c>
      <c r="U85" s="24">
        <f t="shared" si="74"/>
        <v>39</v>
      </c>
      <c r="V85" s="25">
        <f t="shared" si="74"/>
        <v>2633</v>
      </c>
      <c r="W85" s="25">
        <f t="shared" si="74"/>
        <v>62780</v>
      </c>
      <c r="X85" s="72">
        <f t="shared" si="64"/>
        <v>60240</v>
      </c>
      <c r="Y85" s="20" t="s">
        <v>8</v>
      </c>
      <c r="Z85" s="21">
        <f t="shared" si="58"/>
        <v>6.4842385112039498</v>
      </c>
      <c r="AA85" s="22">
        <f t="shared" si="59"/>
        <v>23.843524496771742</v>
      </c>
      <c r="AB85" s="103">
        <f t="shared" si="60"/>
        <v>3242.7685950413224</v>
      </c>
      <c r="AC85" s="106">
        <f t="shared" si="75"/>
        <v>1.0795407954079541</v>
      </c>
      <c r="AE85" s="23">
        <v>2107.9545454545455</v>
      </c>
      <c r="AF85" s="205">
        <v>3177.1694214876034</v>
      </c>
      <c r="AN85" s="90" t="s">
        <v>51</v>
      </c>
      <c r="AO85" s="563"/>
      <c r="AP85" s="27">
        <v>19.36</v>
      </c>
      <c r="AQ85" s="28">
        <v>2439</v>
      </c>
      <c r="AR85" s="16">
        <f t="shared" si="62"/>
        <v>125.98140495867769</v>
      </c>
      <c r="AS85" s="17">
        <f t="shared" si="76"/>
        <v>4</v>
      </c>
      <c r="AT85" s="226">
        <v>77.44</v>
      </c>
      <c r="AU85" s="227">
        <v>9756</v>
      </c>
      <c r="AV85" s="226">
        <v>22</v>
      </c>
      <c r="AW85" s="227">
        <v>1442</v>
      </c>
      <c r="AX85" s="227">
        <v>33760</v>
      </c>
      <c r="BE85" s="19">
        <v>1789</v>
      </c>
      <c r="BF85" s="19">
        <v>43460</v>
      </c>
    </row>
    <row r="86" spans="1:58" x14ac:dyDescent="0.25">
      <c r="A86" s="94" t="s">
        <v>52</v>
      </c>
      <c r="B86" s="564"/>
      <c r="C86" s="29">
        <v>16.18</v>
      </c>
      <c r="D86" s="30">
        <v>2228</v>
      </c>
      <c r="E86" s="32">
        <f t="shared" si="50"/>
        <v>137.7008652657602</v>
      </c>
      <c r="F86" s="57">
        <f t="shared" si="51"/>
        <v>4</v>
      </c>
      <c r="G86" s="18">
        <v>64.72</v>
      </c>
      <c r="H86" s="19">
        <v>8912</v>
      </c>
      <c r="I86" s="18">
        <v>14</v>
      </c>
      <c r="J86" s="19">
        <v>1088</v>
      </c>
      <c r="K86" s="19">
        <v>25120</v>
      </c>
      <c r="L86" s="139">
        <v>24190</v>
      </c>
      <c r="M86" s="49" t="s">
        <v>8</v>
      </c>
      <c r="N86" s="37">
        <f t="shared" si="52"/>
        <v>8.1911764705882355</v>
      </c>
      <c r="O86" s="38">
        <f t="shared" si="53"/>
        <v>23.088235294117649</v>
      </c>
      <c r="P86" s="253">
        <f t="shared" si="54"/>
        <v>1552.5339925834364</v>
      </c>
      <c r="Q86" s="100">
        <f t="shared" si="72"/>
        <v>0.48833034111310591</v>
      </c>
      <c r="R86" s="57">
        <f t="shared" si="73"/>
        <v>7</v>
      </c>
      <c r="S86" s="47">
        <f t="shared" si="74"/>
        <v>113.25999999999999</v>
      </c>
      <c r="T86" s="48">
        <f t="shared" si="74"/>
        <v>15596</v>
      </c>
      <c r="U86" s="47">
        <f t="shared" si="74"/>
        <v>28</v>
      </c>
      <c r="V86" s="48">
        <f t="shared" si="74"/>
        <v>2098</v>
      </c>
      <c r="W86" s="48">
        <f t="shared" si="74"/>
        <v>48600</v>
      </c>
      <c r="X86" s="72">
        <f t="shared" si="64"/>
        <v>46610</v>
      </c>
      <c r="Y86" s="49" t="s">
        <v>8</v>
      </c>
      <c r="Z86" s="21">
        <f t="shared" si="58"/>
        <v>7.4337464251668255</v>
      </c>
      <c r="AA86" s="22">
        <f t="shared" si="59"/>
        <v>23.164918970448046</v>
      </c>
      <c r="AB86" s="103">
        <f t="shared" si="60"/>
        <v>3003.7082818294189</v>
      </c>
      <c r="AC86" s="106">
        <f t="shared" si="75"/>
        <v>0.94165170556552957</v>
      </c>
      <c r="AE86" s="39">
        <v>1642.7688504326329</v>
      </c>
      <c r="AF86" s="258">
        <v>2765.760197775031</v>
      </c>
      <c r="AN86" s="94" t="s">
        <v>52</v>
      </c>
      <c r="AO86" s="564"/>
      <c r="AP86" s="29">
        <v>16.18</v>
      </c>
      <c r="AQ86" s="30">
        <v>2228</v>
      </c>
      <c r="AR86" s="32">
        <f t="shared" si="62"/>
        <v>137.7008652657602</v>
      </c>
      <c r="AS86" s="57">
        <f t="shared" si="76"/>
        <v>4</v>
      </c>
      <c r="AT86" s="18">
        <v>64.72</v>
      </c>
      <c r="AU86" s="19">
        <v>8912</v>
      </c>
      <c r="AV86" s="18">
        <v>14</v>
      </c>
      <c r="AW86" s="19">
        <v>1088</v>
      </c>
      <c r="AX86" s="19">
        <v>25040</v>
      </c>
      <c r="BE86" s="59">
        <v>1156</v>
      </c>
      <c r="BF86" s="59">
        <v>26450</v>
      </c>
    </row>
    <row r="87" spans="1:58" x14ac:dyDescent="0.25">
      <c r="A87" s="92" t="s">
        <v>24</v>
      </c>
      <c r="B87" s="44"/>
      <c r="C87" s="45">
        <f>SUM(C76:C86)</f>
        <v>164.87</v>
      </c>
      <c r="D87" s="46">
        <f>SUM(D76:D86)</f>
        <v>21062</v>
      </c>
      <c r="E87" s="80">
        <f t="shared" si="50"/>
        <v>127.74913568265906</v>
      </c>
      <c r="F87" s="73"/>
      <c r="G87" s="45">
        <f t="shared" ref="G87:L87" si="77">SUM(G76:G86)</f>
        <v>718.5</v>
      </c>
      <c r="H87" s="46">
        <f t="shared" si="77"/>
        <v>91555</v>
      </c>
      <c r="I87" s="45">
        <f t="shared" si="77"/>
        <v>188</v>
      </c>
      <c r="J87" s="46">
        <f t="shared" si="77"/>
        <v>12978</v>
      </c>
      <c r="K87" s="46">
        <f t="shared" si="77"/>
        <v>308260</v>
      </c>
      <c r="L87" s="46">
        <f t="shared" si="77"/>
        <v>296940</v>
      </c>
      <c r="M87" s="74" t="s">
        <v>8</v>
      </c>
      <c r="N87" s="75">
        <f t="shared" si="52"/>
        <v>7.0546309138542149</v>
      </c>
      <c r="O87" s="76">
        <f t="shared" si="53"/>
        <v>23.752504237941132</v>
      </c>
      <c r="P87" s="77">
        <f t="shared" si="54"/>
        <v>1869.7155334505974</v>
      </c>
      <c r="Q87" s="101">
        <f>J87/D87</f>
        <v>0.6161807995442028</v>
      </c>
      <c r="R87" s="73"/>
      <c r="S87" s="45">
        <f>SUM(S76:S86)</f>
        <v>1072.7799999999997</v>
      </c>
      <c r="T87" s="46">
        <f>SUM(T76:T86)</f>
        <v>136969</v>
      </c>
      <c r="U87" s="45">
        <f>SUM(U76:U86)</f>
        <v>281</v>
      </c>
      <c r="V87" s="46">
        <f>SUM(V76:V86)</f>
        <v>20678</v>
      </c>
      <c r="W87" s="46">
        <f>SUM(W76:W86)</f>
        <v>497840</v>
      </c>
      <c r="X87" s="72">
        <f t="shared" si="64"/>
        <v>477980</v>
      </c>
      <c r="Y87" s="74" t="s">
        <v>8</v>
      </c>
      <c r="Z87" s="75">
        <f t="shared" si="58"/>
        <v>6.6238997968855786</v>
      </c>
      <c r="AA87" s="76">
        <f t="shared" si="59"/>
        <v>24.075829383886255</v>
      </c>
      <c r="AB87" s="112">
        <f t="shared" si="60"/>
        <v>3019.5911930611996</v>
      </c>
      <c r="AC87" s="107">
        <f>V87/D87</f>
        <v>0.98176811318963064</v>
      </c>
      <c r="AE87" s="77">
        <v>1965.6092679080487</v>
      </c>
      <c r="AF87" s="205">
        <v>3668.2841026263113</v>
      </c>
      <c r="AN87" s="92" t="s">
        <v>24</v>
      </c>
      <c r="AO87" s="44"/>
      <c r="AP87" s="45">
        <f>SUM(AP76:AP86)</f>
        <v>164.87</v>
      </c>
      <c r="AQ87" s="46">
        <f>SUM(AQ76:AQ86)</f>
        <v>21062</v>
      </c>
      <c r="AR87" s="80">
        <f t="shared" si="62"/>
        <v>127.74913568265906</v>
      </c>
      <c r="AS87" s="73"/>
      <c r="AT87" s="45">
        <f t="shared" ref="AT87:AX87" si="78">SUM(AT76:AT86)</f>
        <v>718.5</v>
      </c>
      <c r="AU87" s="46">
        <f t="shared" si="78"/>
        <v>91555</v>
      </c>
      <c r="AV87" s="45">
        <f t="shared" si="78"/>
        <v>188</v>
      </c>
      <c r="AW87" s="46">
        <f t="shared" si="78"/>
        <v>12978</v>
      </c>
      <c r="AX87" s="46">
        <f t="shared" si="78"/>
        <v>307270</v>
      </c>
      <c r="BE87" s="46">
        <f t="shared" ref="BE87:BF87" si="79">SUM(BE76:BE86)</f>
        <v>14327</v>
      </c>
      <c r="BF87" s="46">
        <f t="shared" si="79"/>
        <v>348070</v>
      </c>
    </row>
    <row r="88" spans="1:58" x14ac:dyDescent="0.25">
      <c r="A88" s="117" t="s">
        <v>16</v>
      </c>
      <c r="B88" s="565">
        <v>2005</v>
      </c>
      <c r="C88" s="115">
        <v>0.76</v>
      </c>
      <c r="D88" s="116">
        <v>99</v>
      </c>
      <c r="E88" s="63">
        <f>D88/C88</f>
        <v>130.26315789473685</v>
      </c>
      <c r="F88" s="7">
        <f t="shared" si="51"/>
        <v>5</v>
      </c>
      <c r="G88" s="6">
        <v>3.8</v>
      </c>
      <c r="H88" s="5">
        <v>495</v>
      </c>
      <c r="I88" s="6">
        <v>1</v>
      </c>
      <c r="J88" s="5">
        <v>67</v>
      </c>
      <c r="K88" s="5">
        <v>1470</v>
      </c>
      <c r="L88" s="137">
        <v>1410</v>
      </c>
      <c r="M88" s="15" t="s">
        <v>8</v>
      </c>
      <c r="N88" s="86">
        <f t="shared" si="52"/>
        <v>7.3880597014925371</v>
      </c>
      <c r="O88" s="87">
        <f t="shared" si="53"/>
        <v>21.940298507462686</v>
      </c>
      <c r="P88" s="70">
        <f>K88/C88</f>
        <v>1934.2105263157894</v>
      </c>
      <c r="Q88" s="100">
        <f t="shared" ref="Q88:Q98" si="80">J88/D88</f>
        <v>0.6767676767676768</v>
      </c>
      <c r="R88" s="14">
        <f t="shared" ref="R88:R96" si="81">S88/C88</f>
        <v>7</v>
      </c>
      <c r="S88" s="71">
        <f t="shared" ref="S88:X98" si="82">G88+S37</f>
        <v>5.32</v>
      </c>
      <c r="T88" s="72">
        <f t="shared" si="82"/>
        <v>693</v>
      </c>
      <c r="U88" s="71">
        <f t="shared" si="82"/>
        <v>3</v>
      </c>
      <c r="V88" s="72">
        <f t="shared" si="82"/>
        <v>117</v>
      </c>
      <c r="W88" s="72">
        <f t="shared" si="82"/>
        <v>2580</v>
      </c>
      <c r="X88" s="72">
        <f t="shared" si="64"/>
        <v>2470</v>
      </c>
      <c r="Y88" s="15" t="s">
        <v>8</v>
      </c>
      <c r="Z88" s="21">
        <f t="shared" si="58"/>
        <v>5.9230769230769234</v>
      </c>
      <c r="AA88" s="22">
        <f t="shared" si="59"/>
        <v>22.051282051282051</v>
      </c>
      <c r="AB88" s="103">
        <f t="shared" si="60"/>
        <v>3394.7368421052629</v>
      </c>
      <c r="AC88" s="106">
        <f t="shared" ref="AC88:AC98" si="83">V88/D88</f>
        <v>1.1818181818181819</v>
      </c>
      <c r="AE88" s="70">
        <v>1562.015503875969</v>
      </c>
      <c r="AF88" s="205">
        <v>2472.8682170542634</v>
      </c>
      <c r="AN88" s="117" t="s">
        <v>16</v>
      </c>
      <c r="AO88" s="565">
        <v>2005</v>
      </c>
      <c r="AP88" s="115">
        <v>0.76</v>
      </c>
      <c r="AQ88" s="116">
        <v>99</v>
      </c>
      <c r="AR88" s="63">
        <f>AQ88/AP88</f>
        <v>130.26315789473685</v>
      </c>
      <c r="AS88" s="7">
        <f t="shared" ref="AS88:AS96" si="84">AT88/AP88</f>
        <v>5</v>
      </c>
      <c r="AT88" s="6">
        <v>3.8</v>
      </c>
      <c r="AU88" s="5">
        <v>495</v>
      </c>
      <c r="AV88" s="6">
        <v>1</v>
      </c>
      <c r="AW88" s="5">
        <v>67</v>
      </c>
      <c r="AX88" s="5">
        <v>1470</v>
      </c>
      <c r="BE88" s="5">
        <v>386</v>
      </c>
      <c r="BF88" s="5">
        <v>8090</v>
      </c>
    </row>
    <row r="89" spans="1:58" x14ac:dyDescent="0.25">
      <c r="A89" s="90" t="s">
        <v>53</v>
      </c>
      <c r="B89" s="560"/>
      <c r="C89" s="27">
        <v>9.7100000000000009</v>
      </c>
      <c r="D89" s="28">
        <v>1259</v>
      </c>
      <c r="E89" s="16">
        <f t="shared" ref="E89:E98" si="85">D89/C89</f>
        <v>129.66014418125641</v>
      </c>
      <c r="F89" s="17">
        <f t="shared" si="51"/>
        <v>5</v>
      </c>
      <c r="G89" s="18">
        <v>48.550000000000004</v>
      </c>
      <c r="H89" s="19">
        <v>6295</v>
      </c>
      <c r="I89" s="18">
        <v>13</v>
      </c>
      <c r="J89" s="19">
        <v>845</v>
      </c>
      <c r="K89" s="19">
        <v>19300</v>
      </c>
      <c r="L89" s="136">
        <v>18590</v>
      </c>
      <c r="M89" s="20" t="s">
        <v>8</v>
      </c>
      <c r="N89" s="21">
        <f t="shared" si="52"/>
        <v>7.449704142011834</v>
      </c>
      <c r="O89" s="22">
        <f t="shared" si="53"/>
        <v>22.840236686390533</v>
      </c>
      <c r="P89" s="23">
        <f t="shared" ref="P89:P98" si="86">K89/C89</f>
        <v>1987.641606591143</v>
      </c>
      <c r="Q89" s="100">
        <f t="shared" si="80"/>
        <v>0.6711675933280381</v>
      </c>
      <c r="R89" s="17">
        <f t="shared" si="81"/>
        <v>6.9999999999999991</v>
      </c>
      <c r="S89" s="24">
        <f t="shared" si="82"/>
        <v>67.97</v>
      </c>
      <c r="T89" s="25">
        <f t="shared" si="82"/>
        <v>8813</v>
      </c>
      <c r="U89" s="24">
        <f t="shared" si="82"/>
        <v>18</v>
      </c>
      <c r="V89" s="25">
        <f t="shared" si="82"/>
        <v>1388</v>
      </c>
      <c r="W89" s="25">
        <f t="shared" si="82"/>
        <v>31910</v>
      </c>
      <c r="X89" s="72">
        <f t="shared" si="64"/>
        <v>30630</v>
      </c>
      <c r="Y89" s="20" t="s">
        <v>8</v>
      </c>
      <c r="Z89" s="21">
        <f t="shared" si="58"/>
        <v>6.3494236311239192</v>
      </c>
      <c r="AA89" s="22">
        <f t="shared" si="59"/>
        <v>22.989913544668589</v>
      </c>
      <c r="AB89" s="103">
        <f t="shared" si="60"/>
        <v>3286.3027806385167</v>
      </c>
      <c r="AC89" s="106">
        <f t="shared" si="83"/>
        <v>1.1024622716441621</v>
      </c>
      <c r="AE89" s="23">
        <v>2171.5063520871145</v>
      </c>
      <c r="AF89" s="205">
        <v>3598.0036297640654</v>
      </c>
      <c r="AN89" s="90" t="s">
        <v>53</v>
      </c>
      <c r="AO89" s="560"/>
      <c r="AP89" s="27">
        <v>9.7100000000000009</v>
      </c>
      <c r="AQ89" s="28">
        <v>1259</v>
      </c>
      <c r="AR89" s="16">
        <f t="shared" ref="AR89:AR98" si="87">AQ89/AP89</f>
        <v>129.66014418125641</v>
      </c>
      <c r="AS89" s="17">
        <f t="shared" si="84"/>
        <v>5</v>
      </c>
      <c r="AT89" s="18">
        <v>48.550000000000004</v>
      </c>
      <c r="AU89" s="19">
        <v>6295</v>
      </c>
      <c r="AV89" s="18">
        <v>13</v>
      </c>
      <c r="AW89" s="19">
        <v>845</v>
      </c>
      <c r="AX89" s="19">
        <v>19240</v>
      </c>
      <c r="BE89" s="19">
        <v>822</v>
      </c>
      <c r="BF89" s="19">
        <v>17480</v>
      </c>
    </row>
    <row r="90" spans="1:58" x14ac:dyDescent="0.25">
      <c r="A90" s="90" t="s">
        <v>54</v>
      </c>
      <c r="B90" s="560"/>
      <c r="C90" s="27">
        <v>3.03</v>
      </c>
      <c r="D90" s="28">
        <v>318</v>
      </c>
      <c r="E90" s="16">
        <f t="shared" si="85"/>
        <v>104.95049504950495</v>
      </c>
      <c r="F90" s="17">
        <f t="shared" si="51"/>
        <v>5</v>
      </c>
      <c r="G90" s="18">
        <v>15.149999999999999</v>
      </c>
      <c r="H90" s="19">
        <v>1590</v>
      </c>
      <c r="I90" s="18">
        <v>5</v>
      </c>
      <c r="J90" s="19">
        <v>293</v>
      </c>
      <c r="K90" s="19">
        <v>6370</v>
      </c>
      <c r="L90" s="136">
        <v>6140</v>
      </c>
      <c r="M90" s="20" t="s">
        <v>8</v>
      </c>
      <c r="N90" s="21">
        <f t="shared" si="52"/>
        <v>5.4266211604095567</v>
      </c>
      <c r="O90" s="22">
        <f t="shared" si="53"/>
        <v>21.74061433447099</v>
      </c>
      <c r="P90" s="23">
        <f t="shared" si="86"/>
        <v>2102.3102310231025</v>
      </c>
      <c r="Q90" s="100">
        <f t="shared" si="80"/>
        <v>0.92138364779874216</v>
      </c>
      <c r="R90" s="17">
        <f t="shared" si="81"/>
        <v>6</v>
      </c>
      <c r="S90" s="24">
        <f t="shared" si="82"/>
        <v>18.18</v>
      </c>
      <c r="T90" s="25">
        <f t="shared" si="82"/>
        <v>1908</v>
      </c>
      <c r="U90" s="24">
        <f t="shared" si="82"/>
        <v>6</v>
      </c>
      <c r="V90" s="25">
        <f t="shared" si="82"/>
        <v>360</v>
      </c>
      <c r="W90" s="25">
        <f t="shared" si="82"/>
        <v>7880</v>
      </c>
      <c r="X90" s="72">
        <f t="shared" si="82"/>
        <v>7580</v>
      </c>
      <c r="Y90" s="20" t="s">
        <v>8</v>
      </c>
      <c r="Z90" s="21">
        <f t="shared" si="58"/>
        <v>5.3</v>
      </c>
      <c r="AA90" s="22">
        <f t="shared" si="59"/>
        <v>21.888888888888889</v>
      </c>
      <c r="AB90" s="103">
        <f t="shared" si="60"/>
        <v>2600.660066006601</v>
      </c>
      <c r="AC90" s="106">
        <f t="shared" si="83"/>
        <v>1.1320754716981132</v>
      </c>
      <c r="AE90" s="23">
        <v>2196.3470319634703</v>
      </c>
      <c r="AF90" s="205">
        <v>3808.2191780821918</v>
      </c>
      <c r="AN90" s="90" t="s">
        <v>54</v>
      </c>
      <c r="AO90" s="560"/>
      <c r="AP90" s="27">
        <v>3.03</v>
      </c>
      <c r="AQ90" s="28">
        <v>318</v>
      </c>
      <c r="AR90" s="16">
        <f t="shared" si="87"/>
        <v>104.95049504950495</v>
      </c>
      <c r="AS90" s="17">
        <f t="shared" si="84"/>
        <v>5</v>
      </c>
      <c r="AT90" s="18">
        <v>15.149999999999999</v>
      </c>
      <c r="AU90" s="19">
        <v>1590</v>
      </c>
      <c r="AV90" s="18">
        <v>5</v>
      </c>
      <c r="AW90" s="19">
        <v>293</v>
      </c>
      <c r="AX90" s="19">
        <v>6350</v>
      </c>
      <c r="BE90" s="19">
        <v>570</v>
      </c>
      <c r="BF90" s="19">
        <v>11860</v>
      </c>
    </row>
    <row r="91" spans="1:58" x14ac:dyDescent="0.25">
      <c r="A91" s="90" t="s">
        <v>17</v>
      </c>
      <c r="B91" s="560"/>
      <c r="C91" s="27">
        <v>6.23</v>
      </c>
      <c r="D91" s="28">
        <v>649</v>
      </c>
      <c r="E91" s="16">
        <f t="shared" si="85"/>
        <v>104.17335473515249</v>
      </c>
      <c r="F91" s="17">
        <f t="shared" si="51"/>
        <v>5</v>
      </c>
      <c r="G91" s="18">
        <v>31.150000000000002</v>
      </c>
      <c r="H91" s="19">
        <v>3245</v>
      </c>
      <c r="I91" s="18">
        <v>9</v>
      </c>
      <c r="J91" s="19">
        <v>481</v>
      </c>
      <c r="K91" s="19">
        <v>10870</v>
      </c>
      <c r="L91" s="136">
        <v>10470</v>
      </c>
      <c r="M91" s="20" t="s">
        <v>8</v>
      </c>
      <c r="N91" s="21">
        <f t="shared" si="52"/>
        <v>6.746361746361746</v>
      </c>
      <c r="O91" s="22">
        <f t="shared" si="53"/>
        <v>22.598752598752597</v>
      </c>
      <c r="P91" s="245">
        <f t="shared" si="86"/>
        <v>1744.7833065810594</v>
      </c>
      <c r="Q91" s="100">
        <f t="shared" si="80"/>
        <v>0.74114021571648692</v>
      </c>
      <c r="R91" s="17">
        <f t="shared" si="81"/>
        <v>6.9999999999999991</v>
      </c>
      <c r="S91" s="24">
        <f t="shared" si="82"/>
        <v>43.61</v>
      </c>
      <c r="T91" s="25">
        <f t="shared" si="82"/>
        <v>4543</v>
      </c>
      <c r="U91" s="24">
        <f t="shared" si="82"/>
        <v>13</v>
      </c>
      <c r="V91" s="25">
        <f t="shared" si="82"/>
        <v>759</v>
      </c>
      <c r="W91" s="25">
        <f t="shared" si="82"/>
        <v>17370</v>
      </c>
      <c r="X91" s="72">
        <f t="shared" si="82"/>
        <v>16680</v>
      </c>
      <c r="Y91" s="20" t="s">
        <v>8</v>
      </c>
      <c r="Z91" s="21">
        <f t="shared" si="58"/>
        <v>5.9855072463768115</v>
      </c>
      <c r="AA91" s="22">
        <f t="shared" si="59"/>
        <v>22.885375494071145</v>
      </c>
      <c r="AB91" s="103">
        <f t="shared" si="60"/>
        <v>2788.1219903691813</v>
      </c>
      <c r="AC91" s="106">
        <f t="shared" si="83"/>
        <v>1.1694915254237288</v>
      </c>
      <c r="AE91" s="23">
        <v>1651.7571884984025</v>
      </c>
      <c r="AF91" s="205">
        <v>2744.408945686901</v>
      </c>
      <c r="AN91" s="90" t="s">
        <v>17</v>
      </c>
      <c r="AO91" s="560"/>
      <c r="AP91" s="27">
        <v>6.23</v>
      </c>
      <c r="AQ91" s="28">
        <v>649</v>
      </c>
      <c r="AR91" s="16">
        <f t="shared" si="87"/>
        <v>104.17335473515249</v>
      </c>
      <c r="AS91" s="17">
        <f t="shared" si="84"/>
        <v>5</v>
      </c>
      <c r="AT91" s="18">
        <v>31.150000000000002</v>
      </c>
      <c r="AU91" s="19">
        <v>3245</v>
      </c>
      <c r="AV91" s="18">
        <v>9</v>
      </c>
      <c r="AW91" s="19">
        <v>481</v>
      </c>
      <c r="AX91" s="19">
        <v>10830</v>
      </c>
      <c r="BE91" s="19">
        <v>649</v>
      </c>
      <c r="BF91" s="19">
        <v>13930</v>
      </c>
    </row>
    <row r="92" spans="1:58" x14ac:dyDescent="0.25">
      <c r="A92" s="90" t="s">
        <v>55</v>
      </c>
      <c r="B92" s="560"/>
      <c r="C92" s="27">
        <v>4.76</v>
      </c>
      <c r="D92" s="28">
        <v>513</v>
      </c>
      <c r="E92" s="16">
        <f t="shared" si="85"/>
        <v>107.77310924369749</v>
      </c>
      <c r="F92" s="17">
        <f t="shared" si="51"/>
        <v>5</v>
      </c>
      <c r="G92" s="18">
        <v>23.799999999999997</v>
      </c>
      <c r="H92" s="19">
        <v>2565</v>
      </c>
      <c r="I92" s="18">
        <v>7</v>
      </c>
      <c r="J92" s="19">
        <v>361</v>
      </c>
      <c r="K92" s="19">
        <v>7840</v>
      </c>
      <c r="L92" s="136">
        <v>7550</v>
      </c>
      <c r="M92" s="20" t="s">
        <v>8</v>
      </c>
      <c r="N92" s="21">
        <f t="shared" si="52"/>
        <v>7.1052631578947372</v>
      </c>
      <c r="O92" s="22">
        <f t="shared" si="53"/>
        <v>21.717451523545705</v>
      </c>
      <c r="P92" s="23">
        <f t="shared" si="86"/>
        <v>1647.0588235294119</v>
      </c>
      <c r="Q92" s="100">
        <f t="shared" si="80"/>
        <v>0.70370370370370372</v>
      </c>
      <c r="R92" s="17">
        <f t="shared" si="81"/>
        <v>5.9999999999999991</v>
      </c>
      <c r="S92" s="24">
        <f t="shared" si="82"/>
        <v>28.559999999999995</v>
      </c>
      <c r="T92" s="25">
        <f t="shared" si="82"/>
        <v>3078</v>
      </c>
      <c r="U92" s="24">
        <f t="shared" si="82"/>
        <v>8</v>
      </c>
      <c r="V92" s="25">
        <f t="shared" si="82"/>
        <v>531</v>
      </c>
      <c r="W92" s="25">
        <f t="shared" si="82"/>
        <v>11660</v>
      </c>
      <c r="X92" s="72">
        <f t="shared" si="82"/>
        <v>11200</v>
      </c>
      <c r="Y92" s="20" t="s">
        <v>8</v>
      </c>
      <c r="Z92" s="21">
        <f t="shared" si="58"/>
        <v>5.7966101694915251</v>
      </c>
      <c r="AA92" s="22">
        <f t="shared" si="59"/>
        <v>21.958568738229754</v>
      </c>
      <c r="AB92" s="103">
        <f t="shared" si="60"/>
        <v>2449.5798319327732</v>
      </c>
      <c r="AC92" s="106">
        <f t="shared" si="83"/>
        <v>1.0350877192982457</v>
      </c>
      <c r="AE92" s="23">
        <v>2121.8487394957983</v>
      </c>
      <c r="AF92" s="205">
        <v>3771.0084033613448</v>
      </c>
      <c r="AN92" s="90" t="s">
        <v>55</v>
      </c>
      <c r="AO92" s="560"/>
      <c r="AP92" s="27">
        <v>4.76</v>
      </c>
      <c r="AQ92" s="28">
        <v>513</v>
      </c>
      <c r="AR92" s="16">
        <f t="shared" si="87"/>
        <v>107.77310924369749</v>
      </c>
      <c r="AS92" s="17">
        <f t="shared" si="84"/>
        <v>5</v>
      </c>
      <c r="AT92" s="18">
        <v>23.799999999999997</v>
      </c>
      <c r="AU92" s="19">
        <v>2565</v>
      </c>
      <c r="AV92" s="18">
        <v>7</v>
      </c>
      <c r="AW92" s="19">
        <v>361</v>
      </c>
      <c r="AX92" s="19">
        <v>7810</v>
      </c>
      <c r="BE92" s="19">
        <v>583</v>
      </c>
      <c r="BF92" s="19">
        <v>12350</v>
      </c>
    </row>
    <row r="93" spans="1:58" x14ac:dyDescent="0.25">
      <c r="A93" s="90" t="s">
        <v>56</v>
      </c>
      <c r="B93" s="560"/>
      <c r="C93" s="27">
        <v>0.86</v>
      </c>
      <c r="D93" s="28">
        <v>110</v>
      </c>
      <c r="E93" s="16">
        <f t="shared" si="85"/>
        <v>127.90697674418605</v>
      </c>
      <c r="F93" s="17">
        <f t="shared" si="51"/>
        <v>4</v>
      </c>
      <c r="G93" s="18">
        <v>3.44</v>
      </c>
      <c r="H93" s="19">
        <v>440</v>
      </c>
      <c r="I93" s="18">
        <v>3</v>
      </c>
      <c r="J93" s="19">
        <v>75</v>
      </c>
      <c r="K93" s="19">
        <v>1710</v>
      </c>
      <c r="L93" s="136">
        <v>1650</v>
      </c>
      <c r="M93" s="20" t="s">
        <v>8</v>
      </c>
      <c r="N93" s="21">
        <f t="shared" si="52"/>
        <v>5.8666666666666663</v>
      </c>
      <c r="O93" s="22">
        <f t="shared" si="53"/>
        <v>22.8</v>
      </c>
      <c r="P93" s="23">
        <f t="shared" si="86"/>
        <v>1988.372093023256</v>
      </c>
      <c r="Q93" s="100">
        <f t="shared" si="80"/>
        <v>0.68181818181818177</v>
      </c>
      <c r="R93" s="17">
        <f t="shared" si="81"/>
        <v>6</v>
      </c>
      <c r="S93" s="24">
        <f t="shared" si="82"/>
        <v>5.16</v>
      </c>
      <c r="T93" s="25">
        <f t="shared" si="82"/>
        <v>660</v>
      </c>
      <c r="U93" s="24">
        <f t="shared" si="82"/>
        <v>5</v>
      </c>
      <c r="V93" s="25">
        <f t="shared" si="82"/>
        <v>110</v>
      </c>
      <c r="W93" s="25">
        <f t="shared" si="82"/>
        <v>2930</v>
      </c>
      <c r="X93" s="72">
        <f t="shared" si="82"/>
        <v>2810</v>
      </c>
      <c r="Y93" s="20" t="s">
        <v>8</v>
      </c>
      <c r="Z93" s="21">
        <f t="shared" si="58"/>
        <v>6</v>
      </c>
      <c r="AA93" s="22">
        <f t="shared" si="59"/>
        <v>26.636363636363637</v>
      </c>
      <c r="AB93" s="103">
        <f t="shared" si="60"/>
        <v>3406.9767441860467</v>
      </c>
      <c r="AC93" s="106">
        <f t="shared" si="83"/>
        <v>1</v>
      </c>
      <c r="AE93" s="23">
        <v>2244.1860465116279</v>
      </c>
      <c r="AF93" s="205">
        <v>3372.0930232558139</v>
      </c>
      <c r="AN93" s="90" t="s">
        <v>56</v>
      </c>
      <c r="AO93" s="560"/>
      <c r="AP93" s="27">
        <v>0.86</v>
      </c>
      <c r="AQ93" s="28">
        <v>110</v>
      </c>
      <c r="AR93" s="16">
        <f t="shared" si="87"/>
        <v>127.90697674418605</v>
      </c>
      <c r="AS93" s="17">
        <f t="shared" si="84"/>
        <v>4</v>
      </c>
      <c r="AT93" s="18">
        <v>3.44</v>
      </c>
      <c r="AU93" s="19">
        <v>440</v>
      </c>
      <c r="AV93" s="18">
        <v>3</v>
      </c>
      <c r="AW93" s="19">
        <v>75</v>
      </c>
      <c r="AX93" s="19">
        <v>1700</v>
      </c>
      <c r="BE93" s="19">
        <v>70</v>
      </c>
      <c r="BF93" s="19">
        <v>1570</v>
      </c>
    </row>
    <row r="94" spans="1:58" x14ac:dyDescent="0.25">
      <c r="A94" s="90" t="s">
        <v>20</v>
      </c>
      <c r="B94" s="560"/>
      <c r="C94" s="27">
        <v>7.26</v>
      </c>
      <c r="D94" s="28">
        <v>859</v>
      </c>
      <c r="E94" s="16">
        <f t="shared" si="85"/>
        <v>118.31955922865014</v>
      </c>
      <c r="F94" s="17">
        <f t="shared" si="51"/>
        <v>4</v>
      </c>
      <c r="G94" s="18">
        <v>29.04</v>
      </c>
      <c r="H94" s="19">
        <v>3436</v>
      </c>
      <c r="I94" s="18">
        <v>8</v>
      </c>
      <c r="J94" s="19">
        <v>708</v>
      </c>
      <c r="K94" s="19">
        <v>15240</v>
      </c>
      <c r="L94" s="136">
        <v>14680</v>
      </c>
      <c r="M94" s="20" t="s">
        <v>8</v>
      </c>
      <c r="N94" s="21">
        <f t="shared" si="52"/>
        <v>4.8531073446327682</v>
      </c>
      <c r="O94" s="22">
        <f t="shared" si="53"/>
        <v>21.525423728813561</v>
      </c>
      <c r="P94" s="23">
        <f t="shared" si="86"/>
        <v>2099.1735537190084</v>
      </c>
      <c r="Q94" s="100">
        <f t="shared" si="80"/>
        <v>0.82421420256111755</v>
      </c>
      <c r="R94" s="17">
        <f t="shared" si="81"/>
        <v>7</v>
      </c>
      <c r="S94" s="24">
        <f t="shared" si="82"/>
        <v>50.82</v>
      </c>
      <c r="T94" s="25">
        <f t="shared" si="82"/>
        <v>6013</v>
      </c>
      <c r="U94" s="24">
        <f t="shared" si="82"/>
        <v>14</v>
      </c>
      <c r="V94" s="25">
        <f t="shared" si="82"/>
        <v>1178</v>
      </c>
      <c r="W94" s="25">
        <f t="shared" si="82"/>
        <v>25540</v>
      </c>
      <c r="X94" s="72">
        <f t="shared" si="82"/>
        <v>24520</v>
      </c>
      <c r="Y94" s="20" t="s">
        <v>8</v>
      </c>
      <c r="Z94" s="21">
        <f t="shared" si="58"/>
        <v>5.1044142614601018</v>
      </c>
      <c r="AA94" s="22">
        <f t="shared" si="59"/>
        <v>21.68081494057725</v>
      </c>
      <c r="AB94" s="103">
        <f t="shared" si="60"/>
        <v>3517.9063360881541</v>
      </c>
      <c r="AC94" s="106">
        <f t="shared" si="83"/>
        <v>1.3713620488940628</v>
      </c>
      <c r="AE94" s="23">
        <v>2097.2222222222222</v>
      </c>
      <c r="AF94" s="205">
        <v>3494.0476190476188</v>
      </c>
      <c r="AN94" s="90" t="s">
        <v>20</v>
      </c>
      <c r="AO94" s="560"/>
      <c r="AP94" s="27">
        <v>7.26</v>
      </c>
      <c r="AQ94" s="28">
        <v>859</v>
      </c>
      <c r="AR94" s="16">
        <f t="shared" si="87"/>
        <v>118.31955922865014</v>
      </c>
      <c r="AS94" s="17">
        <f t="shared" si="84"/>
        <v>4</v>
      </c>
      <c r="AT94" s="18">
        <v>29.04</v>
      </c>
      <c r="AU94" s="19">
        <v>3436</v>
      </c>
      <c r="AV94" s="18">
        <v>8</v>
      </c>
      <c r="AW94" s="19">
        <v>708</v>
      </c>
      <c r="AX94" s="19">
        <v>15190</v>
      </c>
      <c r="BE94" s="19">
        <v>1124</v>
      </c>
      <c r="BF94" s="19">
        <v>23030</v>
      </c>
    </row>
    <row r="95" spans="1:58" x14ac:dyDescent="0.25">
      <c r="A95" s="90" t="s">
        <v>19</v>
      </c>
      <c r="B95" s="560"/>
      <c r="C95" s="27">
        <v>6.49</v>
      </c>
      <c r="D95" s="28">
        <v>849</v>
      </c>
      <c r="E95" s="16">
        <f t="shared" si="85"/>
        <v>130.81664098613251</v>
      </c>
      <c r="F95" s="17">
        <f t="shared" si="51"/>
        <v>4</v>
      </c>
      <c r="G95" s="18">
        <v>25.96</v>
      </c>
      <c r="H95" s="19">
        <v>3396</v>
      </c>
      <c r="I95" s="18">
        <v>8</v>
      </c>
      <c r="J95" s="19">
        <v>509</v>
      </c>
      <c r="K95" s="19">
        <v>10900</v>
      </c>
      <c r="L95" s="136">
        <v>10500</v>
      </c>
      <c r="M95" s="20" t="s">
        <v>8</v>
      </c>
      <c r="N95" s="21">
        <f t="shared" si="52"/>
        <v>6.6719056974459727</v>
      </c>
      <c r="O95" s="22">
        <f t="shared" si="53"/>
        <v>21.414538310412574</v>
      </c>
      <c r="P95" s="23">
        <f t="shared" si="86"/>
        <v>1679.5069337442219</v>
      </c>
      <c r="Q95" s="100">
        <f t="shared" si="80"/>
        <v>0.59952885747938756</v>
      </c>
      <c r="R95" s="17">
        <f t="shared" si="81"/>
        <v>7</v>
      </c>
      <c r="S95" s="24">
        <f t="shared" si="82"/>
        <v>45.43</v>
      </c>
      <c r="T95" s="25">
        <f t="shared" si="82"/>
        <v>5943</v>
      </c>
      <c r="U95" s="24">
        <f t="shared" si="82"/>
        <v>14</v>
      </c>
      <c r="V95" s="25">
        <f t="shared" si="82"/>
        <v>905</v>
      </c>
      <c r="W95" s="25">
        <f t="shared" si="82"/>
        <v>19530</v>
      </c>
      <c r="X95" s="72">
        <f t="shared" si="82"/>
        <v>18750</v>
      </c>
      <c r="Y95" s="20" t="s">
        <v>8</v>
      </c>
      <c r="Z95" s="21">
        <f t="shared" si="58"/>
        <v>6.5668508287292822</v>
      </c>
      <c r="AA95" s="22">
        <f t="shared" si="59"/>
        <v>21.58011049723757</v>
      </c>
      <c r="AB95" s="103">
        <f t="shared" si="60"/>
        <v>3009.2449922958394</v>
      </c>
      <c r="AC95" s="106">
        <f t="shared" si="83"/>
        <v>1.065959952885748</v>
      </c>
      <c r="AE95" s="218">
        <v>1479.2243767313018</v>
      </c>
      <c r="AF95" s="258">
        <v>2405.3554939981532</v>
      </c>
      <c r="AN95" s="90" t="s">
        <v>19</v>
      </c>
      <c r="AO95" s="560"/>
      <c r="AP95" s="27">
        <v>6.49</v>
      </c>
      <c r="AQ95" s="28">
        <v>849</v>
      </c>
      <c r="AR95" s="16">
        <f t="shared" si="87"/>
        <v>130.81664098613251</v>
      </c>
      <c r="AS95" s="17">
        <f t="shared" si="84"/>
        <v>4</v>
      </c>
      <c r="AT95" s="18">
        <v>25.96</v>
      </c>
      <c r="AU95" s="19">
        <v>3396</v>
      </c>
      <c r="AV95" s="18">
        <v>8</v>
      </c>
      <c r="AW95" s="19">
        <v>509</v>
      </c>
      <c r="AX95" s="19">
        <v>10860</v>
      </c>
      <c r="BE95" s="19">
        <v>832</v>
      </c>
      <c r="BF95" s="19">
        <v>17130</v>
      </c>
    </row>
    <row r="96" spans="1:58" x14ac:dyDescent="0.25">
      <c r="A96" s="94" t="s">
        <v>21</v>
      </c>
      <c r="B96" s="566"/>
      <c r="C96" s="29">
        <v>0.6</v>
      </c>
      <c r="D96" s="30">
        <v>76</v>
      </c>
      <c r="E96" s="32">
        <f t="shared" si="85"/>
        <v>126.66666666666667</v>
      </c>
      <c r="F96" s="7">
        <f t="shared" si="51"/>
        <v>4</v>
      </c>
      <c r="G96" s="18">
        <v>2.4</v>
      </c>
      <c r="H96" s="19">
        <v>304</v>
      </c>
      <c r="I96" s="18">
        <v>1</v>
      </c>
      <c r="J96" s="19">
        <v>52</v>
      </c>
      <c r="K96" s="19">
        <v>1120</v>
      </c>
      <c r="L96" s="137">
        <v>1070</v>
      </c>
      <c r="M96" s="43" t="s">
        <v>8</v>
      </c>
      <c r="N96" s="37">
        <f t="shared" si="52"/>
        <v>5.8461538461538458</v>
      </c>
      <c r="O96" s="38">
        <f t="shared" si="53"/>
        <v>21.53846153846154</v>
      </c>
      <c r="P96" s="39">
        <f t="shared" si="86"/>
        <v>1866.6666666666667</v>
      </c>
      <c r="Q96" s="100">
        <f t="shared" si="80"/>
        <v>0.68421052631578949</v>
      </c>
      <c r="R96" s="7">
        <f t="shared" si="81"/>
        <v>7.0000000000000009</v>
      </c>
      <c r="S96" s="47">
        <f t="shared" si="82"/>
        <v>4.2</v>
      </c>
      <c r="T96" s="48">
        <f t="shared" si="82"/>
        <v>532</v>
      </c>
      <c r="U96" s="47">
        <f t="shared" si="82"/>
        <v>4</v>
      </c>
      <c r="V96" s="48">
        <f t="shared" si="82"/>
        <v>95</v>
      </c>
      <c r="W96" s="48">
        <f t="shared" si="82"/>
        <v>2050</v>
      </c>
      <c r="X96" s="72">
        <f t="shared" si="82"/>
        <v>1970</v>
      </c>
      <c r="Y96" s="49" t="s">
        <v>8</v>
      </c>
      <c r="Z96" s="21">
        <f t="shared" si="58"/>
        <v>5.6</v>
      </c>
      <c r="AA96" s="22">
        <f t="shared" si="59"/>
        <v>21.578947368421051</v>
      </c>
      <c r="AB96" s="195">
        <f t="shared" si="60"/>
        <v>3416.666666666667</v>
      </c>
      <c r="AC96" s="106">
        <f t="shared" si="83"/>
        <v>1.25</v>
      </c>
      <c r="AE96" s="39">
        <v>1819.2771084337351</v>
      </c>
      <c r="AF96" s="205">
        <v>3060.2409638554218</v>
      </c>
      <c r="AN96" s="94" t="s">
        <v>21</v>
      </c>
      <c r="AO96" s="566"/>
      <c r="AP96" s="29">
        <v>0.6</v>
      </c>
      <c r="AQ96" s="30">
        <v>76</v>
      </c>
      <c r="AR96" s="32">
        <f t="shared" si="87"/>
        <v>126.66666666666667</v>
      </c>
      <c r="AS96" s="7">
        <f t="shared" si="84"/>
        <v>4</v>
      </c>
      <c r="AT96" s="18">
        <v>2.4</v>
      </c>
      <c r="AU96" s="19">
        <v>304</v>
      </c>
      <c r="AV96" s="18">
        <v>1</v>
      </c>
      <c r="AW96" s="19">
        <v>52</v>
      </c>
      <c r="AX96" s="19">
        <v>1110</v>
      </c>
      <c r="BE96" s="5">
        <v>61</v>
      </c>
      <c r="BF96" s="5">
        <v>1270</v>
      </c>
    </row>
    <row r="97" spans="1:50" ht="15.75" thickBot="1" x14ac:dyDescent="0.3">
      <c r="A97" s="122" t="s">
        <v>24</v>
      </c>
      <c r="B97" s="123"/>
      <c r="C97" s="98">
        <f t="shared" ref="C97:D97" si="88">SUM(C88:C96)</f>
        <v>39.700000000000003</v>
      </c>
      <c r="D97" s="99">
        <f t="shared" si="88"/>
        <v>4732</v>
      </c>
      <c r="E97" s="50">
        <f t="shared" si="85"/>
        <v>119.19395465994961</v>
      </c>
      <c r="F97" s="51"/>
      <c r="G97" s="99">
        <f t="shared" ref="G97:L97" si="89">SUM(G88:G96)</f>
        <v>183.29000000000002</v>
      </c>
      <c r="H97" s="99">
        <f t="shared" si="89"/>
        <v>21766</v>
      </c>
      <c r="I97" s="98">
        <f t="shared" si="89"/>
        <v>55</v>
      </c>
      <c r="J97" s="99">
        <f t="shared" si="89"/>
        <v>3391</v>
      </c>
      <c r="K97" s="99">
        <f t="shared" si="89"/>
        <v>74820</v>
      </c>
      <c r="L97" s="99">
        <f t="shared" si="89"/>
        <v>72060</v>
      </c>
      <c r="M97" s="42" t="s">
        <v>8</v>
      </c>
      <c r="N97" s="126">
        <f t="shared" si="52"/>
        <v>6.418755529342377</v>
      </c>
      <c r="O97" s="127">
        <f t="shared" si="53"/>
        <v>22.064287820701857</v>
      </c>
      <c r="P97" s="110">
        <f t="shared" si="86"/>
        <v>1884.6347607052896</v>
      </c>
      <c r="Q97" s="113">
        <f t="shared" si="80"/>
        <v>0.71661031276415887</v>
      </c>
      <c r="R97" s="51"/>
      <c r="S97" s="98">
        <f t="shared" ref="S97:W97" si="90">SUM(S88:S96)</f>
        <v>269.24999999999994</v>
      </c>
      <c r="T97" s="99">
        <f t="shared" si="90"/>
        <v>32183</v>
      </c>
      <c r="U97" s="98">
        <f t="shared" si="90"/>
        <v>85</v>
      </c>
      <c r="V97" s="99">
        <f t="shared" si="90"/>
        <v>5443</v>
      </c>
      <c r="W97" s="99">
        <f t="shared" si="90"/>
        <v>121450</v>
      </c>
      <c r="X97" s="72">
        <f t="shared" si="82"/>
        <v>116610</v>
      </c>
      <c r="Y97" s="42" t="s">
        <v>8</v>
      </c>
      <c r="Z97" s="126">
        <f t="shared" si="58"/>
        <v>5.9127319492926693</v>
      </c>
      <c r="AA97" s="127">
        <f t="shared" si="59"/>
        <v>22.313062649274297</v>
      </c>
      <c r="AB97" s="128">
        <f t="shared" si="60"/>
        <v>3059.1939546599492</v>
      </c>
      <c r="AC97" s="108">
        <f t="shared" si="83"/>
        <v>1.1502535925612849</v>
      </c>
      <c r="AE97" s="96">
        <v>18.895306859205775</v>
      </c>
      <c r="AF97" s="205">
        <f t="shared" ref="AF97:AF98" si="91">AE97-O97</f>
        <v>-3.1689809614960822</v>
      </c>
      <c r="AN97" s="122" t="s">
        <v>24</v>
      </c>
      <c r="AO97" s="123"/>
      <c r="AP97" s="98">
        <f t="shared" ref="AP97:AQ97" si="92">SUM(AP88:AP96)</f>
        <v>39.700000000000003</v>
      </c>
      <c r="AQ97" s="99">
        <f t="shared" si="92"/>
        <v>4732</v>
      </c>
      <c r="AR97" s="50">
        <f t="shared" si="87"/>
        <v>119.19395465994961</v>
      </c>
      <c r="AS97" s="51"/>
      <c r="AT97" s="99">
        <f t="shared" ref="AT97:AX97" si="93">SUM(AT88:AT96)</f>
        <v>183.29000000000002</v>
      </c>
      <c r="AU97" s="99">
        <f t="shared" si="93"/>
        <v>21766</v>
      </c>
      <c r="AV97" s="98">
        <f t="shared" si="93"/>
        <v>55</v>
      </c>
      <c r="AW97" s="99">
        <f t="shared" si="93"/>
        <v>3391</v>
      </c>
      <c r="AX97" s="99">
        <f t="shared" si="93"/>
        <v>74560</v>
      </c>
    </row>
    <row r="98" spans="1:50" ht="15.75" thickBot="1" x14ac:dyDescent="0.3">
      <c r="A98" s="93" t="s">
        <v>25</v>
      </c>
      <c r="B98" s="52"/>
      <c r="C98" s="40">
        <f t="shared" ref="C98:D98" si="94">C75+C87+C97</f>
        <v>485.64000000000004</v>
      </c>
      <c r="D98" s="41">
        <f t="shared" si="94"/>
        <v>61137</v>
      </c>
      <c r="E98" s="10">
        <f t="shared" si="85"/>
        <v>125.88954781319495</v>
      </c>
      <c r="F98" s="4"/>
      <c r="G98" s="40">
        <f t="shared" ref="G98:L98" si="95">G75+G87+G97</f>
        <v>2190.9300000000003</v>
      </c>
      <c r="H98" s="41">
        <f t="shared" si="95"/>
        <v>275274</v>
      </c>
      <c r="I98" s="40">
        <f t="shared" si="95"/>
        <v>582</v>
      </c>
      <c r="J98" s="41">
        <f t="shared" si="95"/>
        <v>39867</v>
      </c>
      <c r="K98" s="41">
        <f t="shared" si="95"/>
        <v>950730</v>
      </c>
      <c r="L98" s="41">
        <f t="shared" si="95"/>
        <v>915810</v>
      </c>
      <c r="M98" s="83" t="s">
        <v>8</v>
      </c>
      <c r="N98" s="12">
        <f t="shared" si="52"/>
        <v>6.9048084882233427</v>
      </c>
      <c r="O98" s="13">
        <f t="shared" si="53"/>
        <v>23.847543080743471</v>
      </c>
      <c r="P98" s="26">
        <f t="shared" si="86"/>
        <v>1957.6847047195452</v>
      </c>
      <c r="Q98" s="114">
        <f t="shared" si="80"/>
        <v>0.6520928406693165</v>
      </c>
      <c r="R98" s="4"/>
      <c r="S98" s="40">
        <f t="shared" ref="S98:W98" si="96">S75+S87+S97</f>
        <v>3293.0299999999997</v>
      </c>
      <c r="T98" s="41">
        <f t="shared" si="96"/>
        <v>414382</v>
      </c>
      <c r="U98" s="40">
        <f t="shared" si="96"/>
        <v>879</v>
      </c>
      <c r="V98" s="41">
        <f t="shared" si="96"/>
        <v>64705</v>
      </c>
      <c r="W98" s="41">
        <f t="shared" si="96"/>
        <v>1559140</v>
      </c>
      <c r="X98" s="72">
        <f t="shared" si="82"/>
        <v>1496880</v>
      </c>
      <c r="Y98" s="83" t="s">
        <v>8</v>
      </c>
      <c r="Z98" s="12">
        <f t="shared" si="58"/>
        <v>6.4041727841743299</v>
      </c>
      <c r="AA98" s="13">
        <f t="shared" si="59"/>
        <v>24.096128583571595</v>
      </c>
      <c r="AB98" s="104">
        <f t="shared" si="60"/>
        <v>3210.4851330203442</v>
      </c>
      <c r="AC98" s="109">
        <f t="shared" si="83"/>
        <v>1.0583607308176717</v>
      </c>
      <c r="AE98" s="96">
        <v>20.457441714853964</v>
      </c>
      <c r="AF98" s="205">
        <f t="shared" si="91"/>
        <v>-3.3901013658895067</v>
      </c>
      <c r="AN98" s="93" t="s">
        <v>25</v>
      </c>
      <c r="AO98" s="52"/>
      <c r="AP98" s="40">
        <f t="shared" ref="AP98:AQ98" si="97">AP75+AP87+AP97</f>
        <v>485.64000000000004</v>
      </c>
      <c r="AQ98" s="41">
        <f t="shared" si="97"/>
        <v>61137</v>
      </c>
      <c r="AR98" s="10">
        <f t="shared" si="87"/>
        <v>125.88954781319495</v>
      </c>
      <c r="AS98" s="4"/>
      <c r="AT98" s="40">
        <f t="shared" ref="AT98:AX98" si="98">AT75+AT87+AT97</f>
        <v>2190.9300000000003</v>
      </c>
      <c r="AU98" s="41">
        <f t="shared" si="98"/>
        <v>275274</v>
      </c>
      <c r="AV98" s="40">
        <f t="shared" si="98"/>
        <v>582</v>
      </c>
      <c r="AW98" s="41">
        <f t="shared" si="98"/>
        <v>39867</v>
      </c>
      <c r="AX98" s="41">
        <f t="shared" si="98"/>
        <v>947660</v>
      </c>
    </row>
    <row r="103" spans="1:50" ht="18.75" x14ac:dyDescent="0.3">
      <c r="A103" s="567" t="s">
        <v>22</v>
      </c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</row>
    <row r="104" spans="1:50" ht="15.75" x14ac:dyDescent="0.25">
      <c r="A104" s="568" t="s">
        <v>62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  <c r="V104" s="568"/>
      <c r="W104" s="568"/>
      <c r="X104" s="568"/>
      <c r="Y104" s="568"/>
      <c r="Z104" s="568"/>
      <c r="AA104" s="568"/>
      <c r="AB104" s="568"/>
      <c r="AC104" s="568"/>
    </row>
    <row r="105" spans="1:50" ht="15.75" x14ac:dyDescent="0.25">
      <c r="A105" s="568" t="s">
        <v>129</v>
      </c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8"/>
      <c r="Q105" s="568"/>
      <c r="R105" s="568"/>
      <c r="S105" s="568"/>
      <c r="T105" s="568"/>
      <c r="U105" s="568"/>
      <c r="V105" s="568"/>
      <c r="W105" s="568"/>
      <c r="X105" s="568"/>
      <c r="Y105" s="568"/>
      <c r="Z105" s="568"/>
      <c r="AA105" s="568"/>
      <c r="AB105" s="568"/>
      <c r="AC105" s="568"/>
    </row>
    <row r="106" spans="1:50" ht="19.5" thickBot="1" x14ac:dyDescent="0.35"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111">
        <v>4</v>
      </c>
      <c r="AC106" s="4"/>
    </row>
    <row r="107" spans="1:50" ht="15" customHeight="1" x14ac:dyDescent="0.25">
      <c r="A107" s="569" t="s">
        <v>3</v>
      </c>
      <c r="B107" s="571" t="s">
        <v>2</v>
      </c>
      <c r="C107" s="573" t="s">
        <v>59</v>
      </c>
      <c r="D107" s="573" t="s">
        <v>60</v>
      </c>
      <c r="E107" s="573" t="s">
        <v>23</v>
      </c>
      <c r="F107" s="576" t="s">
        <v>9</v>
      </c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8"/>
      <c r="R107" s="576" t="s">
        <v>10</v>
      </c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9"/>
    </row>
    <row r="108" spans="1:50" ht="51.75" thickBot="1" x14ac:dyDescent="0.3">
      <c r="A108" s="570"/>
      <c r="B108" s="572"/>
      <c r="C108" s="574"/>
      <c r="D108" s="575"/>
      <c r="E108" s="575"/>
      <c r="F108" s="8" t="s">
        <v>14</v>
      </c>
      <c r="G108" s="95" t="s">
        <v>13</v>
      </c>
      <c r="H108" s="95" t="s">
        <v>57</v>
      </c>
      <c r="I108" s="1" t="s">
        <v>4</v>
      </c>
      <c r="J108" s="1" t="s">
        <v>5</v>
      </c>
      <c r="K108" s="1" t="s">
        <v>6</v>
      </c>
      <c r="L108" s="95" t="s">
        <v>64</v>
      </c>
      <c r="M108" s="557" t="s">
        <v>7</v>
      </c>
      <c r="N108" s="558"/>
      <c r="O108" s="1" t="s">
        <v>0</v>
      </c>
      <c r="P108" s="1" t="s">
        <v>1</v>
      </c>
      <c r="Q108" s="95" t="s">
        <v>61</v>
      </c>
      <c r="R108" s="8" t="s">
        <v>14</v>
      </c>
      <c r="S108" s="95" t="s">
        <v>12</v>
      </c>
      <c r="T108" s="95" t="s">
        <v>11</v>
      </c>
      <c r="U108" s="1" t="s">
        <v>4</v>
      </c>
      <c r="V108" s="1" t="s">
        <v>5</v>
      </c>
      <c r="W108" s="1" t="s">
        <v>6</v>
      </c>
      <c r="X108" s="95" t="s">
        <v>65</v>
      </c>
      <c r="Y108" s="557" t="s">
        <v>7</v>
      </c>
      <c r="Z108" s="558"/>
      <c r="AA108" s="1" t="s">
        <v>0</v>
      </c>
      <c r="AB108" s="102" t="s">
        <v>1</v>
      </c>
      <c r="AC108" s="105" t="s">
        <v>15</v>
      </c>
    </row>
    <row r="109" spans="1:50" x14ac:dyDescent="0.25">
      <c r="A109" s="89" t="s">
        <v>26</v>
      </c>
      <c r="B109" s="559">
        <v>1997</v>
      </c>
      <c r="C109" s="78">
        <v>18.91</v>
      </c>
      <c r="D109" s="79">
        <v>2445</v>
      </c>
      <c r="E109" s="382">
        <f t="shared" ref="E109:E138" si="99">D109/C109</f>
        <v>129.29666842940244</v>
      </c>
      <c r="F109" s="64">
        <f t="shared" ref="F109:F125" si="100">G109/C109</f>
        <v>4</v>
      </c>
      <c r="G109" s="18">
        <v>75.64</v>
      </c>
      <c r="H109" s="19">
        <v>9780</v>
      </c>
      <c r="I109" s="18">
        <v>22</v>
      </c>
      <c r="J109" s="19">
        <v>1435</v>
      </c>
      <c r="K109" s="19">
        <v>33730</v>
      </c>
      <c r="L109" s="135">
        <v>32580</v>
      </c>
      <c r="M109" s="67" t="s">
        <v>8</v>
      </c>
      <c r="N109" s="68">
        <f t="shared" ref="N109:N149" si="101">H109/J109</f>
        <v>6.8153310104529616</v>
      </c>
      <c r="O109" s="69">
        <f t="shared" ref="O109:O149" si="102">K109/J109</f>
        <v>23.505226480836235</v>
      </c>
      <c r="P109" s="70">
        <f t="shared" ref="P109:P138" si="103">K109/C109</f>
        <v>1783.7123215230038</v>
      </c>
      <c r="Q109" s="383">
        <f t="shared" ref="Q109:Q125" si="104">J109/D109</f>
        <v>0.58691206543967278</v>
      </c>
      <c r="R109" s="64">
        <f t="shared" ref="R109:R125" si="105">S109/C109</f>
        <v>11</v>
      </c>
      <c r="S109" s="71">
        <f t="shared" ref="S109:X124" si="106">G109+S58</f>
        <v>208.01</v>
      </c>
      <c r="T109" s="72">
        <f t="shared" si="106"/>
        <v>26895</v>
      </c>
      <c r="U109" s="71">
        <f t="shared" si="106"/>
        <v>55</v>
      </c>
      <c r="V109" s="72">
        <f t="shared" si="106"/>
        <v>4070</v>
      </c>
      <c r="W109" s="72">
        <f t="shared" si="106"/>
        <v>97250</v>
      </c>
      <c r="X109" s="72">
        <f t="shared" si="106"/>
        <v>93560</v>
      </c>
      <c r="Y109" s="67" t="s">
        <v>8</v>
      </c>
      <c r="Z109" s="21">
        <f t="shared" ref="Z109:Z149" si="107">T109/V109</f>
        <v>6.6081081081081079</v>
      </c>
      <c r="AA109" s="22">
        <f t="shared" ref="AA109:AA149" si="108">W109/V109</f>
        <v>23.894348894348894</v>
      </c>
      <c r="AB109" s="103">
        <f t="shared" ref="AB109:AB149" si="109">W109/C109</f>
        <v>5142.7815970386036</v>
      </c>
      <c r="AC109" s="384">
        <f t="shared" ref="AC109:AC125" si="110">V109/D109</f>
        <v>1.6646216768916156</v>
      </c>
      <c r="AN109" s="89" t="s">
        <v>26</v>
      </c>
      <c r="AO109" s="559">
        <v>1997</v>
      </c>
      <c r="AP109" s="78">
        <v>18.91</v>
      </c>
      <c r="AQ109" s="79">
        <v>2445</v>
      </c>
      <c r="AR109" s="382">
        <f t="shared" ref="AR109:AR138" si="111">AQ109/AP109</f>
        <v>129.29666842940244</v>
      </c>
      <c r="AS109" s="64">
        <f t="shared" ref="AS109:AS125" si="112">AT109/AP109</f>
        <v>4</v>
      </c>
      <c r="AT109" s="18">
        <v>75.64</v>
      </c>
      <c r="AU109" s="19">
        <v>9780</v>
      </c>
      <c r="AV109" s="18">
        <v>22</v>
      </c>
      <c r="AW109" s="19">
        <v>1435</v>
      </c>
      <c r="AX109" s="19">
        <v>33620</v>
      </c>
    </row>
    <row r="110" spans="1:50" x14ac:dyDescent="0.25">
      <c r="A110" s="90" t="s">
        <v>27</v>
      </c>
      <c r="B110" s="560"/>
      <c r="C110" s="27">
        <v>16.41</v>
      </c>
      <c r="D110" s="28">
        <v>2025</v>
      </c>
      <c r="E110" s="387">
        <f t="shared" si="99"/>
        <v>123.40036563071298</v>
      </c>
      <c r="F110" s="17">
        <f t="shared" si="100"/>
        <v>4</v>
      </c>
      <c r="G110" s="18">
        <v>65.64</v>
      </c>
      <c r="H110" s="19">
        <v>8100</v>
      </c>
      <c r="I110" s="18">
        <v>18</v>
      </c>
      <c r="J110" s="19">
        <v>1095</v>
      </c>
      <c r="K110" s="19">
        <v>26560</v>
      </c>
      <c r="L110" s="136">
        <v>25650</v>
      </c>
      <c r="M110" s="20" t="s">
        <v>8</v>
      </c>
      <c r="N110" s="21">
        <f t="shared" si="101"/>
        <v>7.397260273972603</v>
      </c>
      <c r="O110" s="22">
        <f t="shared" si="102"/>
        <v>24.255707762557076</v>
      </c>
      <c r="P110" s="23">
        <f t="shared" si="103"/>
        <v>1618.5252894576477</v>
      </c>
      <c r="Q110" s="383">
        <f t="shared" si="104"/>
        <v>0.54074074074074074</v>
      </c>
      <c r="R110" s="17">
        <f t="shared" si="105"/>
        <v>11</v>
      </c>
      <c r="S110" s="24">
        <f t="shared" si="106"/>
        <v>180.51</v>
      </c>
      <c r="T110" s="25">
        <f t="shared" si="106"/>
        <v>22275</v>
      </c>
      <c r="U110" s="24">
        <f t="shared" si="106"/>
        <v>47</v>
      </c>
      <c r="V110" s="25">
        <f t="shared" si="106"/>
        <v>3174</v>
      </c>
      <c r="W110" s="25">
        <f t="shared" si="106"/>
        <v>76760</v>
      </c>
      <c r="X110" s="72">
        <f t="shared" si="106"/>
        <v>73860</v>
      </c>
      <c r="Y110" s="20" t="s">
        <v>8</v>
      </c>
      <c r="Z110" s="21">
        <f t="shared" si="107"/>
        <v>7.0179584120982987</v>
      </c>
      <c r="AA110" s="22">
        <f t="shared" si="108"/>
        <v>24.183994959042217</v>
      </c>
      <c r="AB110" s="103">
        <f t="shared" si="109"/>
        <v>4677.6355880560632</v>
      </c>
      <c r="AC110" s="384">
        <f t="shared" si="110"/>
        <v>1.5674074074074074</v>
      </c>
      <c r="AN110" s="90" t="s">
        <v>27</v>
      </c>
      <c r="AO110" s="560"/>
      <c r="AP110" s="27">
        <v>16.41</v>
      </c>
      <c r="AQ110" s="28">
        <v>2025</v>
      </c>
      <c r="AR110" s="387">
        <f t="shared" si="111"/>
        <v>123.40036563071298</v>
      </c>
      <c r="AS110" s="17">
        <f t="shared" si="112"/>
        <v>4</v>
      </c>
      <c r="AT110" s="18">
        <v>65.64</v>
      </c>
      <c r="AU110" s="19">
        <v>8100</v>
      </c>
      <c r="AV110" s="18">
        <v>18</v>
      </c>
      <c r="AW110" s="19">
        <v>1095</v>
      </c>
      <c r="AX110" s="19">
        <v>26470</v>
      </c>
    </row>
    <row r="111" spans="1:50" x14ac:dyDescent="0.25">
      <c r="A111" s="90" t="s">
        <v>28</v>
      </c>
      <c r="B111" s="560"/>
      <c r="C111" s="27">
        <v>18.7</v>
      </c>
      <c r="D111" s="28">
        <v>2283</v>
      </c>
      <c r="E111" s="387">
        <f t="shared" si="99"/>
        <v>122.08556149732621</v>
      </c>
      <c r="F111" s="17">
        <f t="shared" si="100"/>
        <v>4</v>
      </c>
      <c r="G111" s="18">
        <v>74.8</v>
      </c>
      <c r="H111" s="19">
        <v>9132</v>
      </c>
      <c r="I111" s="18">
        <v>18</v>
      </c>
      <c r="J111" s="19">
        <v>1376</v>
      </c>
      <c r="K111" s="19">
        <v>33300</v>
      </c>
      <c r="L111" s="136">
        <v>32170</v>
      </c>
      <c r="M111" s="20" t="s">
        <v>8</v>
      </c>
      <c r="N111" s="21">
        <f t="shared" si="101"/>
        <v>6.6366279069767442</v>
      </c>
      <c r="O111" s="22">
        <f t="shared" si="102"/>
        <v>24.200581395348838</v>
      </c>
      <c r="P111" s="23">
        <f t="shared" si="103"/>
        <v>1780.7486631016043</v>
      </c>
      <c r="Q111" s="383">
        <f t="shared" si="104"/>
        <v>0.60271572492334646</v>
      </c>
      <c r="R111" s="17">
        <f t="shared" si="105"/>
        <v>11</v>
      </c>
      <c r="S111" s="24">
        <f t="shared" si="106"/>
        <v>205.7</v>
      </c>
      <c r="T111" s="25">
        <f t="shared" si="106"/>
        <v>25113</v>
      </c>
      <c r="U111" s="24">
        <f t="shared" si="106"/>
        <v>48</v>
      </c>
      <c r="V111" s="25">
        <f t="shared" si="106"/>
        <v>3906</v>
      </c>
      <c r="W111" s="25">
        <f t="shared" si="106"/>
        <v>95330</v>
      </c>
      <c r="X111" s="72">
        <f t="shared" si="106"/>
        <v>91740</v>
      </c>
      <c r="Y111" s="20" t="s">
        <v>8</v>
      </c>
      <c r="Z111" s="21">
        <f t="shared" si="107"/>
        <v>6.4293394777265744</v>
      </c>
      <c r="AA111" s="22">
        <f t="shared" si="108"/>
        <v>24.406041986687146</v>
      </c>
      <c r="AB111" s="103">
        <f t="shared" si="109"/>
        <v>5097.860962566845</v>
      </c>
      <c r="AC111" s="384">
        <f t="shared" si="110"/>
        <v>1.7109067017082786</v>
      </c>
      <c r="AN111" s="90" t="s">
        <v>28</v>
      </c>
      <c r="AO111" s="560"/>
      <c r="AP111" s="27">
        <v>18.7</v>
      </c>
      <c r="AQ111" s="28">
        <v>2283</v>
      </c>
      <c r="AR111" s="387">
        <f t="shared" si="111"/>
        <v>122.08556149732621</v>
      </c>
      <c r="AS111" s="17">
        <f t="shared" si="112"/>
        <v>4</v>
      </c>
      <c r="AT111" s="18">
        <v>74.8</v>
      </c>
      <c r="AU111" s="19">
        <v>9132</v>
      </c>
      <c r="AV111" s="18">
        <v>18</v>
      </c>
      <c r="AW111" s="19">
        <v>1376</v>
      </c>
      <c r="AX111" s="19">
        <v>33190</v>
      </c>
    </row>
    <row r="112" spans="1:50" x14ac:dyDescent="0.25">
      <c r="A112" s="90" t="s">
        <v>29</v>
      </c>
      <c r="B112" s="560"/>
      <c r="C112" s="27">
        <v>17.149999999999999</v>
      </c>
      <c r="D112" s="28">
        <v>2151</v>
      </c>
      <c r="E112" s="387">
        <f t="shared" si="99"/>
        <v>125.42274052478135</v>
      </c>
      <c r="F112" s="17">
        <f t="shared" si="100"/>
        <v>3.0000000000000004</v>
      </c>
      <c r="G112" s="18">
        <v>51.45</v>
      </c>
      <c r="H112" s="19">
        <v>6453</v>
      </c>
      <c r="I112" s="18">
        <v>13</v>
      </c>
      <c r="J112" s="19">
        <v>1019</v>
      </c>
      <c r="K112" s="19">
        <v>23990</v>
      </c>
      <c r="L112" s="136">
        <v>23170</v>
      </c>
      <c r="M112" s="20" t="s">
        <v>8</v>
      </c>
      <c r="N112" s="21">
        <f t="shared" si="101"/>
        <v>6.332679097154073</v>
      </c>
      <c r="O112" s="22">
        <f t="shared" si="102"/>
        <v>23.542688910696761</v>
      </c>
      <c r="P112" s="23">
        <f t="shared" si="103"/>
        <v>1398.8338192419826</v>
      </c>
      <c r="Q112" s="383">
        <f t="shared" si="104"/>
        <v>0.47373314737331473</v>
      </c>
      <c r="R112" s="17">
        <f t="shared" si="105"/>
        <v>10</v>
      </c>
      <c r="S112" s="24">
        <f t="shared" si="106"/>
        <v>171.5</v>
      </c>
      <c r="T112" s="25">
        <f t="shared" si="106"/>
        <v>21510</v>
      </c>
      <c r="U112" s="24">
        <f t="shared" si="106"/>
        <v>44</v>
      </c>
      <c r="V112" s="25">
        <f t="shared" si="106"/>
        <v>3331</v>
      </c>
      <c r="W112" s="25">
        <f t="shared" si="106"/>
        <v>80050</v>
      </c>
      <c r="X112" s="72">
        <f t="shared" si="106"/>
        <v>77020</v>
      </c>
      <c r="Y112" s="20" t="s">
        <v>8</v>
      </c>
      <c r="Z112" s="21">
        <f t="shared" si="107"/>
        <v>6.4575202641849296</v>
      </c>
      <c r="AA112" s="22">
        <f t="shared" si="108"/>
        <v>24.031822275592916</v>
      </c>
      <c r="AB112" s="103">
        <f t="shared" si="109"/>
        <v>4667.6384839650145</v>
      </c>
      <c r="AC112" s="384">
        <f t="shared" si="110"/>
        <v>1.5485820548582054</v>
      </c>
      <c r="AN112" s="90" t="s">
        <v>29</v>
      </c>
      <c r="AO112" s="560"/>
      <c r="AP112" s="27">
        <v>17.149999999999999</v>
      </c>
      <c r="AQ112" s="28">
        <v>2151</v>
      </c>
      <c r="AR112" s="387">
        <f t="shared" si="111"/>
        <v>125.42274052478135</v>
      </c>
      <c r="AS112" s="17">
        <f t="shared" si="112"/>
        <v>3.0000000000000004</v>
      </c>
      <c r="AT112" s="18">
        <v>51.45</v>
      </c>
      <c r="AU112" s="19">
        <v>6453</v>
      </c>
      <c r="AV112" s="18">
        <v>13</v>
      </c>
      <c r="AW112" s="19">
        <v>1019</v>
      </c>
      <c r="AX112" s="19">
        <v>23910</v>
      </c>
    </row>
    <row r="113" spans="1:50" x14ac:dyDescent="0.25">
      <c r="A113" s="90" t="s">
        <v>30</v>
      </c>
      <c r="B113" s="560"/>
      <c r="C113" s="27">
        <v>16.600000000000001</v>
      </c>
      <c r="D113" s="28">
        <v>2133</v>
      </c>
      <c r="E113" s="387">
        <f t="shared" si="99"/>
        <v>128.49397590361446</v>
      </c>
      <c r="F113" s="17">
        <f t="shared" si="100"/>
        <v>2.9999999999999996</v>
      </c>
      <c r="G113" s="18">
        <v>49.8</v>
      </c>
      <c r="H113" s="19">
        <v>6399</v>
      </c>
      <c r="I113" s="18">
        <v>13</v>
      </c>
      <c r="J113" s="19">
        <v>881</v>
      </c>
      <c r="K113" s="19">
        <v>20590</v>
      </c>
      <c r="L113" s="136">
        <v>19890</v>
      </c>
      <c r="M113" s="20" t="s">
        <v>8</v>
      </c>
      <c r="N113" s="21">
        <f t="shared" si="101"/>
        <v>7.2633371169125995</v>
      </c>
      <c r="O113" s="22">
        <f t="shared" si="102"/>
        <v>23.371169125993191</v>
      </c>
      <c r="P113" s="218">
        <f t="shared" si="103"/>
        <v>1240.3614457831325</v>
      </c>
      <c r="Q113" s="383">
        <f t="shared" si="104"/>
        <v>0.41303328645100795</v>
      </c>
      <c r="R113" s="17">
        <f t="shared" si="105"/>
        <v>10</v>
      </c>
      <c r="S113" s="24">
        <f t="shared" si="106"/>
        <v>166</v>
      </c>
      <c r="T113" s="25">
        <f t="shared" si="106"/>
        <v>21330</v>
      </c>
      <c r="U113" s="24">
        <f t="shared" si="106"/>
        <v>44</v>
      </c>
      <c r="V113" s="25">
        <f t="shared" si="106"/>
        <v>3197</v>
      </c>
      <c r="W113" s="25">
        <f t="shared" si="106"/>
        <v>76150</v>
      </c>
      <c r="X113" s="72">
        <f t="shared" si="106"/>
        <v>73260</v>
      </c>
      <c r="Y113" s="20" t="s">
        <v>8</v>
      </c>
      <c r="Z113" s="21">
        <f t="shared" si="107"/>
        <v>6.6718798873944323</v>
      </c>
      <c r="AA113" s="22">
        <f t="shared" si="108"/>
        <v>23.81920550516109</v>
      </c>
      <c r="AB113" s="103">
        <f t="shared" si="109"/>
        <v>4587.3493975903611</v>
      </c>
      <c r="AC113" s="384">
        <f t="shared" si="110"/>
        <v>1.4988279418659165</v>
      </c>
      <c r="AN113" s="90" t="s">
        <v>30</v>
      </c>
      <c r="AO113" s="560"/>
      <c r="AP113" s="27">
        <v>16.600000000000001</v>
      </c>
      <c r="AQ113" s="28">
        <v>2133</v>
      </c>
      <c r="AR113" s="387">
        <f t="shared" si="111"/>
        <v>128.49397590361446</v>
      </c>
      <c r="AS113" s="17">
        <f t="shared" si="112"/>
        <v>2.9999999999999996</v>
      </c>
      <c r="AT113" s="18">
        <v>49.8</v>
      </c>
      <c r="AU113" s="19">
        <v>6399</v>
      </c>
      <c r="AV113" s="18">
        <v>13</v>
      </c>
      <c r="AW113" s="19">
        <v>881</v>
      </c>
      <c r="AX113" s="19">
        <v>20520</v>
      </c>
    </row>
    <row r="114" spans="1:50" x14ac:dyDescent="0.25">
      <c r="A114" s="90" t="s">
        <v>31</v>
      </c>
      <c r="B114" s="560"/>
      <c r="C114" s="27">
        <v>14.28</v>
      </c>
      <c r="D114" s="28">
        <v>1762</v>
      </c>
      <c r="E114" s="387">
        <f t="shared" si="99"/>
        <v>123.38935574229693</v>
      </c>
      <c r="F114" s="17">
        <f t="shared" si="100"/>
        <v>4</v>
      </c>
      <c r="G114" s="18">
        <v>57.12</v>
      </c>
      <c r="H114" s="19">
        <v>7048</v>
      </c>
      <c r="I114" s="18">
        <v>16</v>
      </c>
      <c r="J114" s="19">
        <v>998</v>
      </c>
      <c r="K114" s="19">
        <v>23430</v>
      </c>
      <c r="L114" s="136">
        <v>22630</v>
      </c>
      <c r="M114" s="20" t="s">
        <v>8</v>
      </c>
      <c r="N114" s="21">
        <f t="shared" si="101"/>
        <v>7.0621242484969944</v>
      </c>
      <c r="O114" s="22">
        <f t="shared" si="102"/>
        <v>23.476953907815631</v>
      </c>
      <c r="P114" s="23">
        <f t="shared" si="103"/>
        <v>1640.7563025210084</v>
      </c>
      <c r="Q114" s="383">
        <f t="shared" si="104"/>
        <v>0.56640181611804763</v>
      </c>
      <c r="R114" s="17">
        <f t="shared" si="105"/>
        <v>11.000000000000002</v>
      </c>
      <c r="S114" s="24">
        <f t="shared" si="106"/>
        <v>157.08000000000001</v>
      </c>
      <c r="T114" s="25">
        <f t="shared" si="106"/>
        <v>19382</v>
      </c>
      <c r="U114" s="24">
        <f t="shared" si="106"/>
        <v>44</v>
      </c>
      <c r="V114" s="25">
        <f t="shared" si="106"/>
        <v>2819</v>
      </c>
      <c r="W114" s="25">
        <f t="shared" si="106"/>
        <v>67060</v>
      </c>
      <c r="X114" s="72">
        <f t="shared" si="106"/>
        <v>64530</v>
      </c>
      <c r="Y114" s="20" t="s">
        <v>8</v>
      </c>
      <c r="Z114" s="21">
        <f t="shared" si="107"/>
        <v>6.8754877616175945</v>
      </c>
      <c r="AA114" s="22">
        <f t="shared" si="108"/>
        <v>23.788577509755232</v>
      </c>
      <c r="AB114" s="103">
        <f t="shared" si="109"/>
        <v>4696.0784313725489</v>
      </c>
      <c r="AC114" s="384">
        <f t="shared" si="110"/>
        <v>1.5998864926220204</v>
      </c>
      <c r="AN114" s="90" t="s">
        <v>31</v>
      </c>
      <c r="AO114" s="560"/>
      <c r="AP114" s="27">
        <v>14.28</v>
      </c>
      <c r="AQ114" s="28">
        <v>1762</v>
      </c>
      <c r="AR114" s="387">
        <f t="shared" si="111"/>
        <v>123.38935574229693</v>
      </c>
      <c r="AS114" s="17">
        <f t="shared" si="112"/>
        <v>4</v>
      </c>
      <c r="AT114" s="18">
        <v>57.12</v>
      </c>
      <c r="AU114" s="19">
        <v>7048</v>
      </c>
      <c r="AV114" s="18">
        <v>16</v>
      </c>
      <c r="AW114" s="19">
        <v>998</v>
      </c>
      <c r="AX114" s="19">
        <v>23350</v>
      </c>
    </row>
    <row r="115" spans="1:50" x14ac:dyDescent="0.25">
      <c r="A115" s="90" t="s">
        <v>32</v>
      </c>
      <c r="B115" s="560"/>
      <c r="C115" s="27">
        <v>19.53</v>
      </c>
      <c r="D115" s="28">
        <v>2423</v>
      </c>
      <c r="E115" s="387">
        <f t="shared" si="99"/>
        <v>124.06554019457245</v>
      </c>
      <c r="F115" s="17">
        <f t="shared" si="100"/>
        <v>4</v>
      </c>
      <c r="G115" s="18">
        <v>78.12</v>
      </c>
      <c r="H115" s="19">
        <v>9692</v>
      </c>
      <c r="I115" s="18">
        <v>22</v>
      </c>
      <c r="J115" s="19">
        <v>1503</v>
      </c>
      <c r="K115" s="19">
        <v>36550</v>
      </c>
      <c r="L115" s="136">
        <v>35300</v>
      </c>
      <c r="M115" s="20" t="s">
        <v>8</v>
      </c>
      <c r="N115" s="21">
        <f t="shared" si="101"/>
        <v>6.4484364604125082</v>
      </c>
      <c r="O115" s="22">
        <f t="shared" si="102"/>
        <v>24.318030605455757</v>
      </c>
      <c r="P115" s="23">
        <f t="shared" si="103"/>
        <v>1871.4797747055811</v>
      </c>
      <c r="Q115" s="383">
        <f t="shared" si="104"/>
        <v>0.62030540652084198</v>
      </c>
      <c r="R115" s="17">
        <f t="shared" si="105"/>
        <v>11</v>
      </c>
      <c r="S115" s="24">
        <f t="shared" si="106"/>
        <v>214.83</v>
      </c>
      <c r="T115" s="25">
        <f t="shared" si="106"/>
        <v>26653</v>
      </c>
      <c r="U115" s="24">
        <f t="shared" si="106"/>
        <v>61</v>
      </c>
      <c r="V115" s="25">
        <f t="shared" si="106"/>
        <v>4428</v>
      </c>
      <c r="W115" s="25">
        <f t="shared" si="106"/>
        <v>108480</v>
      </c>
      <c r="X115" s="72">
        <f t="shared" si="106"/>
        <v>104380</v>
      </c>
      <c r="Y115" s="20" t="s">
        <v>8</v>
      </c>
      <c r="Z115" s="21">
        <f t="shared" si="107"/>
        <v>6.0191960252935859</v>
      </c>
      <c r="AA115" s="22">
        <f t="shared" si="108"/>
        <v>24.498644986449865</v>
      </c>
      <c r="AB115" s="103">
        <f t="shared" si="109"/>
        <v>5554.5314900153608</v>
      </c>
      <c r="AC115" s="384">
        <f t="shared" si="110"/>
        <v>1.8274865868757739</v>
      </c>
      <c r="AN115" s="90" t="s">
        <v>32</v>
      </c>
      <c r="AO115" s="560"/>
      <c r="AP115" s="27">
        <v>19.53</v>
      </c>
      <c r="AQ115" s="28">
        <v>2423</v>
      </c>
      <c r="AR115" s="387">
        <f t="shared" si="111"/>
        <v>124.06554019457245</v>
      </c>
      <c r="AS115" s="17">
        <f t="shared" si="112"/>
        <v>4</v>
      </c>
      <c r="AT115" s="18">
        <v>78.12</v>
      </c>
      <c r="AU115" s="19">
        <v>9692</v>
      </c>
      <c r="AV115" s="18">
        <v>22</v>
      </c>
      <c r="AW115" s="19">
        <v>1503</v>
      </c>
      <c r="AX115" s="19">
        <v>36430</v>
      </c>
    </row>
    <row r="116" spans="1:50" x14ac:dyDescent="0.25">
      <c r="A116" s="90" t="s">
        <v>33</v>
      </c>
      <c r="B116" s="560"/>
      <c r="C116" s="27">
        <v>19.88</v>
      </c>
      <c r="D116" s="28">
        <v>2472</v>
      </c>
      <c r="E116" s="387">
        <f t="shared" si="99"/>
        <v>124.34607645875252</v>
      </c>
      <c r="F116" s="17">
        <f t="shared" si="100"/>
        <v>4</v>
      </c>
      <c r="G116" s="18">
        <v>79.52</v>
      </c>
      <c r="H116" s="19">
        <v>9888</v>
      </c>
      <c r="I116" s="18">
        <v>22</v>
      </c>
      <c r="J116" s="19">
        <v>1514</v>
      </c>
      <c r="K116" s="19">
        <v>37000</v>
      </c>
      <c r="L116" s="136">
        <v>35740</v>
      </c>
      <c r="M116" s="20" t="s">
        <v>8</v>
      </c>
      <c r="N116" s="21">
        <f t="shared" si="101"/>
        <v>6.5310435931307795</v>
      </c>
      <c r="O116" s="22">
        <f t="shared" si="102"/>
        <v>24.438573315719946</v>
      </c>
      <c r="P116" s="23">
        <f t="shared" si="103"/>
        <v>1861.1670020120725</v>
      </c>
      <c r="Q116" s="383">
        <f t="shared" si="104"/>
        <v>0.61245954692556637</v>
      </c>
      <c r="R116" s="17">
        <f t="shared" si="105"/>
        <v>11.000000000000002</v>
      </c>
      <c r="S116" s="24">
        <f t="shared" si="106"/>
        <v>218.68</v>
      </c>
      <c r="T116" s="25">
        <f t="shared" si="106"/>
        <v>27192</v>
      </c>
      <c r="U116" s="24">
        <f t="shared" si="106"/>
        <v>59</v>
      </c>
      <c r="V116" s="25">
        <f t="shared" si="106"/>
        <v>4298</v>
      </c>
      <c r="W116" s="25">
        <f t="shared" si="106"/>
        <v>105300</v>
      </c>
      <c r="X116" s="72">
        <f t="shared" si="106"/>
        <v>101360</v>
      </c>
      <c r="Y116" s="20" t="s">
        <v>8</v>
      </c>
      <c r="Z116" s="21">
        <f t="shared" si="107"/>
        <v>6.3266635644485811</v>
      </c>
      <c r="AA116" s="22">
        <f t="shared" si="108"/>
        <v>24.499767333643554</v>
      </c>
      <c r="AB116" s="103">
        <f t="shared" si="109"/>
        <v>5296.7806841046277</v>
      </c>
      <c r="AC116" s="384">
        <f t="shared" si="110"/>
        <v>1.7386731391585761</v>
      </c>
      <c r="AN116" s="90" t="s">
        <v>33</v>
      </c>
      <c r="AO116" s="560"/>
      <c r="AP116" s="27">
        <v>19.88</v>
      </c>
      <c r="AQ116" s="28">
        <v>2472</v>
      </c>
      <c r="AR116" s="387">
        <f t="shared" si="111"/>
        <v>124.34607645875252</v>
      </c>
      <c r="AS116" s="17">
        <f t="shared" si="112"/>
        <v>4</v>
      </c>
      <c r="AT116" s="18">
        <v>79.52</v>
      </c>
      <c r="AU116" s="19">
        <v>9888</v>
      </c>
      <c r="AV116" s="18">
        <v>22</v>
      </c>
      <c r="AW116" s="19">
        <v>1514</v>
      </c>
      <c r="AX116" s="19">
        <v>36880</v>
      </c>
    </row>
    <row r="117" spans="1:50" x14ac:dyDescent="0.25">
      <c r="A117" s="90" t="s">
        <v>34</v>
      </c>
      <c r="B117" s="560"/>
      <c r="C117" s="27">
        <v>19.899999999999999</v>
      </c>
      <c r="D117" s="28">
        <v>2484</v>
      </c>
      <c r="E117" s="387">
        <f t="shared" si="99"/>
        <v>124.82412060301509</v>
      </c>
      <c r="F117" s="17">
        <f t="shared" si="100"/>
        <v>4</v>
      </c>
      <c r="G117" s="18">
        <v>79.599999999999994</v>
      </c>
      <c r="H117" s="19">
        <v>9936</v>
      </c>
      <c r="I117" s="18">
        <v>20</v>
      </c>
      <c r="J117" s="19">
        <v>1467</v>
      </c>
      <c r="K117" s="19">
        <v>35410</v>
      </c>
      <c r="L117" s="136">
        <v>34200</v>
      </c>
      <c r="M117" s="20" t="s">
        <v>8</v>
      </c>
      <c r="N117" s="21">
        <f t="shared" si="101"/>
        <v>6.7730061349693251</v>
      </c>
      <c r="O117" s="22">
        <f t="shared" si="102"/>
        <v>24.137695978186777</v>
      </c>
      <c r="P117" s="23">
        <f t="shared" si="103"/>
        <v>1779.3969849246232</v>
      </c>
      <c r="Q117" s="383">
        <f t="shared" si="104"/>
        <v>0.59057971014492749</v>
      </c>
      <c r="R117" s="17">
        <f t="shared" si="105"/>
        <v>11.000000000000002</v>
      </c>
      <c r="S117" s="24">
        <f t="shared" si="106"/>
        <v>218.9</v>
      </c>
      <c r="T117" s="25">
        <f t="shared" si="106"/>
        <v>27324</v>
      </c>
      <c r="U117" s="24">
        <f t="shared" si="106"/>
        <v>55</v>
      </c>
      <c r="V117" s="25">
        <f t="shared" si="106"/>
        <v>4306</v>
      </c>
      <c r="W117" s="25">
        <f t="shared" si="106"/>
        <v>104620</v>
      </c>
      <c r="X117" s="72">
        <f t="shared" si="106"/>
        <v>100690</v>
      </c>
      <c r="Y117" s="20" t="s">
        <v>8</v>
      </c>
      <c r="Z117" s="21">
        <f t="shared" si="107"/>
        <v>6.3455643288434747</v>
      </c>
      <c r="AA117" s="22">
        <f t="shared" si="108"/>
        <v>24.296330701346957</v>
      </c>
      <c r="AB117" s="103">
        <f t="shared" si="109"/>
        <v>5257.286432160804</v>
      </c>
      <c r="AC117" s="384">
        <f t="shared" si="110"/>
        <v>1.7334943639291465</v>
      </c>
      <c r="AN117" s="90" t="s">
        <v>34</v>
      </c>
      <c r="AO117" s="560"/>
      <c r="AP117" s="27">
        <v>19.899999999999999</v>
      </c>
      <c r="AQ117" s="28">
        <v>2484</v>
      </c>
      <c r="AR117" s="387">
        <f t="shared" si="111"/>
        <v>124.82412060301509</v>
      </c>
      <c r="AS117" s="17">
        <f t="shared" si="112"/>
        <v>4</v>
      </c>
      <c r="AT117" s="18">
        <v>79.599999999999994</v>
      </c>
      <c r="AU117" s="19">
        <v>9936</v>
      </c>
      <c r="AV117" s="18">
        <v>20</v>
      </c>
      <c r="AW117" s="19">
        <v>1467</v>
      </c>
      <c r="AX117" s="19">
        <v>35290</v>
      </c>
    </row>
    <row r="118" spans="1:50" x14ac:dyDescent="0.25">
      <c r="A118" s="90" t="s">
        <v>35</v>
      </c>
      <c r="B118" s="560"/>
      <c r="C118" s="27">
        <v>16.489999999999998</v>
      </c>
      <c r="D118" s="28">
        <v>2171</v>
      </c>
      <c r="E118" s="387">
        <f t="shared" si="99"/>
        <v>131.65554881746513</v>
      </c>
      <c r="F118" s="17">
        <f t="shared" si="100"/>
        <v>4</v>
      </c>
      <c r="G118" s="18">
        <v>65.959999999999994</v>
      </c>
      <c r="H118" s="19">
        <v>8684</v>
      </c>
      <c r="I118" s="18">
        <v>18</v>
      </c>
      <c r="J118" s="19">
        <v>1185</v>
      </c>
      <c r="K118" s="19">
        <v>29700</v>
      </c>
      <c r="L118" s="136">
        <v>28690</v>
      </c>
      <c r="M118" s="20" t="s">
        <v>8</v>
      </c>
      <c r="N118" s="21">
        <f t="shared" si="101"/>
        <v>7.3282700421940925</v>
      </c>
      <c r="O118" s="22">
        <f t="shared" si="102"/>
        <v>25.063291139240505</v>
      </c>
      <c r="P118" s="23">
        <f t="shared" si="103"/>
        <v>1801.0915706488784</v>
      </c>
      <c r="Q118" s="383">
        <f t="shared" si="104"/>
        <v>0.54583141409488711</v>
      </c>
      <c r="R118" s="17">
        <f t="shared" si="105"/>
        <v>10</v>
      </c>
      <c r="S118" s="24">
        <f t="shared" si="106"/>
        <v>164.89999999999998</v>
      </c>
      <c r="T118" s="25">
        <f t="shared" si="106"/>
        <v>21710</v>
      </c>
      <c r="U118" s="24">
        <f t="shared" si="106"/>
        <v>44</v>
      </c>
      <c r="V118" s="25">
        <f t="shared" si="106"/>
        <v>3190</v>
      </c>
      <c r="W118" s="25">
        <f t="shared" si="106"/>
        <v>79770</v>
      </c>
      <c r="X118" s="72">
        <f t="shared" si="106"/>
        <v>76790</v>
      </c>
      <c r="Y118" s="20" t="s">
        <v>8</v>
      </c>
      <c r="Z118" s="21">
        <f t="shared" si="107"/>
        <v>6.8056426332288398</v>
      </c>
      <c r="AA118" s="22">
        <f t="shared" si="108"/>
        <v>25.006269592476489</v>
      </c>
      <c r="AB118" s="103">
        <f t="shared" si="109"/>
        <v>4837.4772589448157</v>
      </c>
      <c r="AC118" s="384">
        <f t="shared" si="110"/>
        <v>1.4693689543988946</v>
      </c>
      <c r="AN118" s="90" t="s">
        <v>35</v>
      </c>
      <c r="AO118" s="560"/>
      <c r="AP118" s="27">
        <v>16.489999999999998</v>
      </c>
      <c r="AQ118" s="28">
        <v>2171</v>
      </c>
      <c r="AR118" s="387">
        <f t="shared" si="111"/>
        <v>131.65554881746513</v>
      </c>
      <c r="AS118" s="17">
        <f t="shared" si="112"/>
        <v>4</v>
      </c>
      <c r="AT118" s="18">
        <v>65.959999999999994</v>
      </c>
      <c r="AU118" s="19">
        <v>8684</v>
      </c>
      <c r="AV118" s="18">
        <v>18</v>
      </c>
      <c r="AW118" s="19">
        <v>1185</v>
      </c>
      <c r="AX118" s="19">
        <v>29600</v>
      </c>
    </row>
    <row r="119" spans="1:50" x14ac:dyDescent="0.25">
      <c r="A119" s="90" t="s">
        <v>36</v>
      </c>
      <c r="B119" s="560"/>
      <c r="C119" s="27">
        <v>19.05</v>
      </c>
      <c r="D119" s="28">
        <v>2488</v>
      </c>
      <c r="E119" s="387">
        <f t="shared" si="99"/>
        <v>130.60367454068242</v>
      </c>
      <c r="F119" s="17">
        <f t="shared" si="100"/>
        <v>4</v>
      </c>
      <c r="G119" s="18">
        <v>76.2</v>
      </c>
      <c r="H119" s="19">
        <v>9952</v>
      </c>
      <c r="I119" s="18">
        <v>22</v>
      </c>
      <c r="J119" s="19">
        <v>1445</v>
      </c>
      <c r="K119" s="19">
        <v>36280</v>
      </c>
      <c r="L119" s="136">
        <v>35040</v>
      </c>
      <c r="M119" s="20" t="s">
        <v>8</v>
      </c>
      <c r="N119" s="21">
        <f t="shared" si="101"/>
        <v>6.8871972318339099</v>
      </c>
      <c r="O119" s="22">
        <f t="shared" si="102"/>
        <v>25.107266435986158</v>
      </c>
      <c r="P119" s="23">
        <f t="shared" si="103"/>
        <v>1904.4619422572177</v>
      </c>
      <c r="Q119" s="383">
        <f t="shared" si="104"/>
        <v>0.58078778135048237</v>
      </c>
      <c r="R119" s="17">
        <f t="shared" si="105"/>
        <v>11</v>
      </c>
      <c r="S119" s="24">
        <f t="shared" si="106"/>
        <v>209.55</v>
      </c>
      <c r="T119" s="25">
        <f t="shared" si="106"/>
        <v>27368</v>
      </c>
      <c r="U119" s="24">
        <f t="shared" si="106"/>
        <v>59</v>
      </c>
      <c r="V119" s="25">
        <f t="shared" si="106"/>
        <v>4087</v>
      </c>
      <c r="W119" s="25">
        <f t="shared" si="106"/>
        <v>101970</v>
      </c>
      <c r="X119" s="72">
        <f t="shared" si="106"/>
        <v>98060</v>
      </c>
      <c r="Y119" s="20" t="s">
        <v>8</v>
      </c>
      <c r="Z119" s="21">
        <f t="shared" si="107"/>
        <v>6.6963542941032541</v>
      </c>
      <c r="AA119" s="22">
        <f t="shared" si="108"/>
        <v>24.949840959138733</v>
      </c>
      <c r="AB119" s="103">
        <f t="shared" si="109"/>
        <v>5352.7559055118109</v>
      </c>
      <c r="AC119" s="384">
        <f t="shared" si="110"/>
        <v>1.642684887459807</v>
      </c>
      <c r="AN119" s="90" t="s">
        <v>36</v>
      </c>
      <c r="AO119" s="560"/>
      <c r="AP119" s="27">
        <v>19.05</v>
      </c>
      <c r="AQ119" s="28">
        <v>2488</v>
      </c>
      <c r="AR119" s="387">
        <f t="shared" si="111"/>
        <v>130.60367454068242</v>
      </c>
      <c r="AS119" s="17">
        <f t="shared" si="112"/>
        <v>4</v>
      </c>
      <c r="AT119" s="18">
        <v>76.2</v>
      </c>
      <c r="AU119" s="19">
        <v>9952</v>
      </c>
      <c r="AV119" s="18">
        <v>22</v>
      </c>
      <c r="AW119" s="19">
        <v>1445</v>
      </c>
      <c r="AX119" s="19">
        <v>36160</v>
      </c>
    </row>
    <row r="120" spans="1:50" x14ac:dyDescent="0.25">
      <c r="A120" s="90" t="s">
        <v>37</v>
      </c>
      <c r="B120" s="560"/>
      <c r="C120" s="27">
        <v>20.239999999999998</v>
      </c>
      <c r="D120" s="28">
        <v>2518</v>
      </c>
      <c r="E120" s="387">
        <f t="shared" si="99"/>
        <v>124.40711462450594</v>
      </c>
      <c r="F120" s="17">
        <f t="shared" si="100"/>
        <v>4</v>
      </c>
      <c r="G120" s="18">
        <v>80.959999999999994</v>
      </c>
      <c r="H120" s="19">
        <v>10072</v>
      </c>
      <c r="I120" s="18">
        <v>23</v>
      </c>
      <c r="J120" s="19">
        <v>1451</v>
      </c>
      <c r="K120" s="19">
        <v>36350</v>
      </c>
      <c r="L120" s="136">
        <v>35110</v>
      </c>
      <c r="M120" s="20" t="s">
        <v>8</v>
      </c>
      <c r="N120" s="21">
        <f t="shared" si="101"/>
        <v>6.9414197105444524</v>
      </c>
      <c r="O120" s="22">
        <f t="shared" si="102"/>
        <v>25.051688490696073</v>
      </c>
      <c r="P120" s="23">
        <f t="shared" si="103"/>
        <v>1795.9486166007907</v>
      </c>
      <c r="Q120" s="383">
        <f t="shared" si="104"/>
        <v>0.57625099285146941</v>
      </c>
      <c r="R120" s="17">
        <f t="shared" si="105"/>
        <v>11</v>
      </c>
      <c r="S120" s="24">
        <f t="shared" si="106"/>
        <v>222.64</v>
      </c>
      <c r="T120" s="25">
        <f t="shared" si="106"/>
        <v>27698</v>
      </c>
      <c r="U120" s="24">
        <f t="shared" si="106"/>
        <v>61</v>
      </c>
      <c r="V120" s="25">
        <f t="shared" si="106"/>
        <v>3957</v>
      </c>
      <c r="W120" s="25">
        <f t="shared" si="106"/>
        <v>98700</v>
      </c>
      <c r="X120" s="72">
        <f t="shared" si="106"/>
        <v>94940</v>
      </c>
      <c r="Y120" s="20" t="s">
        <v>8</v>
      </c>
      <c r="Z120" s="21">
        <f t="shared" si="107"/>
        <v>6.9997472832954255</v>
      </c>
      <c r="AA120" s="22">
        <f t="shared" si="108"/>
        <v>24.943138741470811</v>
      </c>
      <c r="AB120" s="103">
        <f t="shared" si="109"/>
        <v>4876.4822134387359</v>
      </c>
      <c r="AC120" s="384">
        <f t="shared" si="110"/>
        <v>1.5714853057982525</v>
      </c>
      <c r="AN120" s="90" t="s">
        <v>37</v>
      </c>
      <c r="AO120" s="560"/>
      <c r="AP120" s="27">
        <v>20.239999999999998</v>
      </c>
      <c r="AQ120" s="28">
        <v>2518</v>
      </c>
      <c r="AR120" s="387">
        <f t="shared" si="111"/>
        <v>124.40711462450594</v>
      </c>
      <c r="AS120" s="17">
        <f t="shared" si="112"/>
        <v>4</v>
      </c>
      <c r="AT120" s="18">
        <v>80.959999999999994</v>
      </c>
      <c r="AU120" s="19">
        <v>10072</v>
      </c>
      <c r="AV120" s="18">
        <v>23</v>
      </c>
      <c r="AW120" s="19">
        <v>1451</v>
      </c>
      <c r="AX120" s="19">
        <v>36230</v>
      </c>
    </row>
    <row r="121" spans="1:50" x14ac:dyDescent="0.25">
      <c r="A121" s="90" t="s">
        <v>18</v>
      </c>
      <c r="B121" s="560"/>
      <c r="C121" s="27">
        <v>10.82</v>
      </c>
      <c r="D121" s="28">
        <v>1143</v>
      </c>
      <c r="E121" s="387">
        <f t="shared" si="99"/>
        <v>105.63770794824399</v>
      </c>
      <c r="F121" s="17">
        <f t="shared" si="100"/>
        <v>4</v>
      </c>
      <c r="G121" s="18">
        <v>43.28</v>
      </c>
      <c r="H121" s="19">
        <v>4572</v>
      </c>
      <c r="I121" s="18">
        <v>10</v>
      </c>
      <c r="J121" s="19">
        <v>618</v>
      </c>
      <c r="K121" s="19">
        <v>14340</v>
      </c>
      <c r="L121" s="136">
        <v>13850</v>
      </c>
      <c r="M121" s="20" t="s">
        <v>8</v>
      </c>
      <c r="N121" s="21">
        <f t="shared" si="101"/>
        <v>7.3980582524271847</v>
      </c>
      <c r="O121" s="22">
        <f t="shared" si="102"/>
        <v>23.203883495145632</v>
      </c>
      <c r="P121" s="245">
        <f t="shared" si="103"/>
        <v>1325.3234750462107</v>
      </c>
      <c r="Q121" s="383">
        <f t="shared" si="104"/>
        <v>0.54068241469816269</v>
      </c>
      <c r="R121" s="17">
        <f t="shared" si="105"/>
        <v>11</v>
      </c>
      <c r="S121" s="24">
        <f t="shared" si="106"/>
        <v>119.02000000000001</v>
      </c>
      <c r="T121" s="25">
        <f t="shared" si="106"/>
        <v>12573</v>
      </c>
      <c r="U121" s="24">
        <f t="shared" si="106"/>
        <v>31</v>
      </c>
      <c r="V121" s="25">
        <f t="shared" si="106"/>
        <v>1996</v>
      </c>
      <c r="W121" s="25">
        <f t="shared" si="106"/>
        <v>45780</v>
      </c>
      <c r="X121" s="72">
        <f t="shared" si="106"/>
        <v>44000</v>
      </c>
      <c r="Y121" s="20" t="s">
        <v>8</v>
      </c>
      <c r="Z121" s="21">
        <f t="shared" si="107"/>
        <v>6.2990981963927855</v>
      </c>
      <c r="AA121" s="22">
        <f t="shared" si="108"/>
        <v>22.935871743486974</v>
      </c>
      <c r="AB121" s="103">
        <f t="shared" si="109"/>
        <v>4231.0536044362289</v>
      </c>
      <c r="AC121" s="384">
        <f t="shared" si="110"/>
        <v>1.7462817147856518</v>
      </c>
      <c r="AN121" s="90" t="s">
        <v>18</v>
      </c>
      <c r="AO121" s="560"/>
      <c r="AP121" s="27">
        <v>10.82</v>
      </c>
      <c r="AQ121" s="28">
        <v>1143</v>
      </c>
      <c r="AR121" s="387">
        <f t="shared" si="111"/>
        <v>105.63770794824399</v>
      </c>
      <c r="AS121" s="17">
        <f t="shared" si="112"/>
        <v>4</v>
      </c>
      <c r="AT121" s="18">
        <v>43.28</v>
      </c>
      <c r="AU121" s="19">
        <v>4572</v>
      </c>
      <c r="AV121" s="18">
        <v>10</v>
      </c>
      <c r="AW121" s="19">
        <v>618</v>
      </c>
      <c r="AX121" s="19">
        <v>14290</v>
      </c>
    </row>
    <row r="122" spans="1:50" x14ac:dyDescent="0.25">
      <c r="A122" s="90" t="s">
        <v>38</v>
      </c>
      <c r="B122" s="560"/>
      <c r="C122" s="27">
        <v>20.6</v>
      </c>
      <c r="D122" s="28">
        <v>2625</v>
      </c>
      <c r="E122" s="387">
        <f t="shared" si="99"/>
        <v>127.42718446601941</v>
      </c>
      <c r="F122" s="17">
        <f t="shared" si="100"/>
        <v>4</v>
      </c>
      <c r="G122" s="18">
        <v>82.4</v>
      </c>
      <c r="H122" s="19">
        <v>10500</v>
      </c>
      <c r="I122" s="18">
        <v>22</v>
      </c>
      <c r="J122" s="19">
        <v>1482</v>
      </c>
      <c r="K122" s="19">
        <v>37080</v>
      </c>
      <c r="L122" s="136">
        <v>35820</v>
      </c>
      <c r="M122" s="20" t="s">
        <v>8</v>
      </c>
      <c r="N122" s="21">
        <f t="shared" si="101"/>
        <v>7.0850202429149798</v>
      </c>
      <c r="O122" s="22">
        <f t="shared" si="102"/>
        <v>25.020242914979757</v>
      </c>
      <c r="P122" s="23">
        <f t="shared" si="103"/>
        <v>1799.9999999999998</v>
      </c>
      <c r="Q122" s="383">
        <f t="shared" si="104"/>
        <v>0.56457142857142861</v>
      </c>
      <c r="R122" s="17">
        <f t="shared" si="105"/>
        <v>10.999999999999998</v>
      </c>
      <c r="S122" s="24">
        <f t="shared" si="106"/>
        <v>226.6</v>
      </c>
      <c r="T122" s="25">
        <f t="shared" si="106"/>
        <v>28875</v>
      </c>
      <c r="U122" s="24">
        <f t="shared" si="106"/>
        <v>59</v>
      </c>
      <c r="V122" s="25">
        <f t="shared" si="106"/>
        <v>4552</v>
      </c>
      <c r="W122" s="25">
        <f t="shared" si="106"/>
        <v>113440</v>
      </c>
      <c r="X122" s="72">
        <f t="shared" si="106"/>
        <v>109060</v>
      </c>
      <c r="Y122" s="20" t="s">
        <v>8</v>
      </c>
      <c r="Z122" s="21">
        <f t="shared" si="107"/>
        <v>6.343365553602812</v>
      </c>
      <c r="AA122" s="22">
        <f t="shared" si="108"/>
        <v>24.920913884007028</v>
      </c>
      <c r="AB122" s="103">
        <f t="shared" si="109"/>
        <v>5506.7961165048537</v>
      </c>
      <c r="AC122" s="384">
        <f t="shared" si="110"/>
        <v>1.7340952380952381</v>
      </c>
      <c r="AN122" s="90" t="s">
        <v>38</v>
      </c>
      <c r="AO122" s="560"/>
      <c r="AP122" s="27">
        <v>20.6</v>
      </c>
      <c r="AQ122" s="28">
        <v>2625</v>
      </c>
      <c r="AR122" s="387">
        <f t="shared" si="111"/>
        <v>127.42718446601941</v>
      </c>
      <c r="AS122" s="17">
        <f t="shared" si="112"/>
        <v>4</v>
      </c>
      <c r="AT122" s="18">
        <v>82.4</v>
      </c>
      <c r="AU122" s="19">
        <v>10500</v>
      </c>
      <c r="AV122" s="18">
        <v>22</v>
      </c>
      <c r="AW122" s="19">
        <v>1482</v>
      </c>
      <c r="AX122" s="19">
        <v>36960</v>
      </c>
    </row>
    <row r="123" spans="1:50" x14ac:dyDescent="0.25">
      <c r="A123" s="90" t="s">
        <v>39</v>
      </c>
      <c r="B123" s="560"/>
      <c r="C123" s="27">
        <v>17.48</v>
      </c>
      <c r="D123" s="28">
        <v>2303</v>
      </c>
      <c r="E123" s="387">
        <f t="shared" si="99"/>
        <v>131.75057208237985</v>
      </c>
      <c r="F123" s="17">
        <f t="shared" si="100"/>
        <v>4</v>
      </c>
      <c r="G123" s="18">
        <v>69.92</v>
      </c>
      <c r="H123" s="19">
        <v>9212</v>
      </c>
      <c r="I123" s="18">
        <v>19</v>
      </c>
      <c r="J123" s="19">
        <v>1296</v>
      </c>
      <c r="K123" s="19">
        <v>32460</v>
      </c>
      <c r="L123" s="136">
        <v>31350</v>
      </c>
      <c r="M123" s="20" t="s">
        <v>8</v>
      </c>
      <c r="N123" s="21">
        <f t="shared" si="101"/>
        <v>7.1080246913580245</v>
      </c>
      <c r="O123" s="22">
        <f t="shared" si="102"/>
        <v>25.046296296296298</v>
      </c>
      <c r="P123" s="23">
        <f t="shared" si="103"/>
        <v>1856.9794050343248</v>
      </c>
      <c r="Q123" s="383">
        <f t="shared" si="104"/>
        <v>0.56274424663482414</v>
      </c>
      <c r="R123" s="17">
        <f t="shared" si="105"/>
        <v>11</v>
      </c>
      <c r="S123" s="24">
        <f t="shared" si="106"/>
        <v>192.28</v>
      </c>
      <c r="T123" s="25">
        <f t="shared" si="106"/>
        <v>25333</v>
      </c>
      <c r="U123" s="24">
        <f t="shared" si="106"/>
        <v>51</v>
      </c>
      <c r="V123" s="25">
        <f t="shared" si="106"/>
        <v>3867</v>
      </c>
      <c r="W123" s="25">
        <f t="shared" si="106"/>
        <v>95870</v>
      </c>
      <c r="X123" s="72">
        <f t="shared" si="106"/>
        <v>92180</v>
      </c>
      <c r="Y123" s="20" t="s">
        <v>8</v>
      </c>
      <c r="Z123" s="21">
        <f t="shared" si="107"/>
        <v>6.5510731833462632</v>
      </c>
      <c r="AA123" s="22">
        <f t="shared" si="108"/>
        <v>24.791828290664597</v>
      </c>
      <c r="AB123" s="103">
        <f t="shared" si="109"/>
        <v>5484.5537757437069</v>
      </c>
      <c r="AC123" s="384">
        <f t="shared" si="110"/>
        <v>1.6791141988710379</v>
      </c>
      <c r="AN123" s="90" t="s">
        <v>39</v>
      </c>
      <c r="AO123" s="560"/>
      <c r="AP123" s="27">
        <v>17.48</v>
      </c>
      <c r="AQ123" s="28">
        <v>2303</v>
      </c>
      <c r="AR123" s="387">
        <f t="shared" si="111"/>
        <v>131.75057208237985</v>
      </c>
      <c r="AS123" s="17">
        <f t="shared" si="112"/>
        <v>4</v>
      </c>
      <c r="AT123" s="18">
        <v>69.92</v>
      </c>
      <c r="AU123" s="19">
        <v>9212</v>
      </c>
      <c r="AV123" s="18">
        <v>19</v>
      </c>
      <c r="AW123" s="19">
        <v>1296</v>
      </c>
      <c r="AX123" s="19">
        <v>32350</v>
      </c>
    </row>
    <row r="124" spans="1:50" x14ac:dyDescent="0.25">
      <c r="A124" s="90" t="s">
        <v>40</v>
      </c>
      <c r="B124" s="560"/>
      <c r="C124" s="27">
        <v>12.81</v>
      </c>
      <c r="D124" s="28">
        <v>1640</v>
      </c>
      <c r="E124" s="387">
        <f t="shared" si="99"/>
        <v>128.02498048399687</v>
      </c>
      <c r="F124" s="17">
        <f t="shared" si="100"/>
        <v>4</v>
      </c>
      <c r="G124" s="18">
        <v>51.24</v>
      </c>
      <c r="H124" s="19">
        <v>6560</v>
      </c>
      <c r="I124" s="18">
        <v>15</v>
      </c>
      <c r="J124" s="19">
        <v>932</v>
      </c>
      <c r="K124" s="19">
        <v>21280</v>
      </c>
      <c r="L124" s="136">
        <v>20550</v>
      </c>
      <c r="M124" s="20" t="s">
        <v>8</v>
      </c>
      <c r="N124" s="21">
        <f t="shared" si="101"/>
        <v>7.0386266094420602</v>
      </c>
      <c r="O124" s="22">
        <f t="shared" si="102"/>
        <v>22.832618025751074</v>
      </c>
      <c r="P124" s="23">
        <f t="shared" si="103"/>
        <v>1661.2021857923496</v>
      </c>
      <c r="Q124" s="383">
        <f t="shared" si="104"/>
        <v>0.56829268292682922</v>
      </c>
      <c r="R124" s="17">
        <f t="shared" si="105"/>
        <v>11</v>
      </c>
      <c r="S124" s="24">
        <f t="shared" si="106"/>
        <v>140.91</v>
      </c>
      <c r="T124" s="25">
        <f t="shared" si="106"/>
        <v>18040</v>
      </c>
      <c r="U124" s="24">
        <f t="shared" si="106"/>
        <v>38</v>
      </c>
      <c r="V124" s="25">
        <f t="shared" si="106"/>
        <v>2782</v>
      </c>
      <c r="W124" s="25">
        <f t="shared" si="106"/>
        <v>63800</v>
      </c>
      <c r="X124" s="72">
        <f t="shared" si="106"/>
        <v>61340</v>
      </c>
      <c r="Y124" s="20" t="s">
        <v>8</v>
      </c>
      <c r="Z124" s="21">
        <f t="shared" si="107"/>
        <v>6.4845434938892881</v>
      </c>
      <c r="AA124" s="22">
        <f t="shared" si="108"/>
        <v>22.933141624730411</v>
      </c>
      <c r="AB124" s="103">
        <f t="shared" si="109"/>
        <v>4980.4839968774395</v>
      </c>
      <c r="AC124" s="384">
        <f t="shared" si="110"/>
        <v>1.6963414634146341</v>
      </c>
      <c r="AN124" s="90" t="s">
        <v>40</v>
      </c>
      <c r="AO124" s="560"/>
      <c r="AP124" s="27">
        <v>12.81</v>
      </c>
      <c r="AQ124" s="28">
        <v>1640</v>
      </c>
      <c r="AR124" s="387">
        <f t="shared" si="111"/>
        <v>128.02498048399687</v>
      </c>
      <c r="AS124" s="17">
        <f t="shared" si="112"/>
        <v>4</v>
      </c>
      <c r="AT124" s="18">
        <v>51.24</v>
      </c>
      <c r="AU124" s="19">
        <v>6560</v>
      </c>
      <c r="AV124" s="18">
        <v>15</v>
      </c>
      <c r="AW124" s="19">
        <v>932</v>
      </c>
      <c r="AX124" s="19">
        <v>21210</v>
      </c>
    </row>
    <row r="125" spans="1:50" x14ac:dyDescent="0.25">
      <c r="A125" s="91" t="s">
        <v>41</v>
      </c>
      <c r="B125" s="561"/>
      <c r="C125" s="54">
        <v>2.2200000000000002</v>
      </c>
      <c r="D125" s="55">
        <v>277</v>
      </c>
      <c r="E125" s="390">
        <f t="shared" si="99"/>
        <v>124.77477477477477</v>
      </c>
      <c r="F125" s="7">
        <f t="shared" si="100"/>
        <v>4</v>
      </c>
      <c r="G125" s="6">
        <v>8.8800000000000008</v>
      </c>
      <c r="H125" s="5">
        <v>1108</v>
      </c>
      <c r="I125" s="6">
        <v>4</v>
      </c>
      <c r="J125" s="5">
        <v>157</v>
      </c>
      <c r="K125" s="5">
        <v>3740</v>
      </c>
      <c r="L125" s="137">
        <v>3610</v>
      </c>
      <c r="M125" s="131" t="s">
        <v>8</v>
      </c>
      <c r="N125" s="60">
        <f t="shared" si="101"/>
        <v>7.0573248407643314</v>
      </c>
      <c r="O125" s="61">
        <f t="shared" si="102"/>
        <v>23.821656050955415</v>
      </c>
      <c r="P125" s="62">
        <f t="shared" si="103"/>
        <v>1684.6846846846845</v>
      </c>
      <c r="Q125" s="391">
        <f t="shared" si="104"/>
        <v>0.56678700361010825</v>
      </c>
      <c r="R125" s="17">
        <f t="shared" si="105"/>
        <v>11</v>
      </c>
      <c r="S125" s="24">
        <f t="shared" ref="S125:X140" si="113">G125+S74</f>
        <v>24.42</v>
      </c>
      <c r="T125" s="25">
        <f t="shared" si="113"/>
        <v>3047</v>
      </c>
      <c r="U125" s="24">
        <f t="shared" si="113"/>
        <v>10</v>
      </c>
      <c r="V125" s="25">
        <f t="shared" si="113"/>
        <v>478</v>
      </c>
      <c r="W125" s="25">
        <f t="shared" si="113"/>
        <v>11310</v>
      </c>
      <c r="X125" s="192">
        <f t="shared" si="113"/>
        <v>10870</v>
      </c>
      <c r="Y125" s="131" t="s">
        <v>8</v>
      </c>
      <c r="Z125" s="21">
        <f t="shared" si="107"/>
        <v>6.3744769874476983</v>
      </c>
      <c r="AA125" s="22">
        <f t="shared" si="108"/>
        <v>23.661087866108787</v>
      </c>
      <c r="AB125" s="103">
        <f t="shared" si="109"/>
        <v>5094.5945945945941</v>
      </c>
      <c r="AC125" s="384">
        <f t="shared" si="110"/>
        <v>1.7256317689530687</v>
      </c>
      <c r="AN125" s="91" t="s">
        <v>41</v>
      </c>
      <c r="AO125" s="561"/>
      <c r="AP125" s="54">
        <v>2.2200000000000002</v>
      </c>
      <c r="AQ125" s="55">
        <v>277</v>
      </c>
      <c r="AR125" s="390">
        <f t="shared" si="111"/>
        <v>124.77477477477477</v>
      </c>
      <c r="AS125" s="7">
        <f t="shared" si="112"/>
        <v>4</v>
      </c>
      <c r="AT125" s="6">
        <v>8.8800000000000008</v>
      </c>
      <c r="AU125" s="5">
        <v>1108</v>
      </c>
      <c r="AV125" s="6">
        <v>4</v>
      </c>
      <c r="AW125" s="5">
        <v>157</v>
      </c>
      <c r="AX125" s="5">
        <v>3730</v>
      </c>
    </row>
    <row r="126" spans="1:50" x14ac:dyDescent="0.25">
      <c r="A126" s="156" t="s">
        <v>24</v>
      </c>
      <c r="B126" s="157"/>
      <c r="C126" s="45">
        <f t="shared" ref="C126:D126" si="114">SUM(C109:C125)</f>
        <v>281.07000000000005</v>
      </c>
      <c r="D126" s="46">
        <f t="shared" si="114"/>
        <v>35343</v>
      </c>
      <c r="E126" s="394">
        <f t="shared" si="99"/>
        <v>125.74447646493753</v>
      </c>
      <c r="F126" s="160"/>
      <c r="G126" s="45">
        <f t="shared" ref="G126:L126" si="115">SUM(G109:G125)</f>
        <v>1090.5300000000002</v>
      </c>
      <c r="H126" s="46">
        <f t="shared" si="115"/>
        <v>137088</v>
      </c>
      <c r="I126" s="45">
        <f t="shared" si="115"/>
        <v>297</v>
      </c>
      <c r="J126" s="46">
        <f t="shared" si="115"/>
        <v>19854</v>
      </c>
      <c r="K126" s="46">
        <f t="shared" si="115"/>
        <v>481790</v>
      </c>
      <c r="L126" s="46">
        <f t="shared" si="115"/>
        <v>465350</v>
      </c>
      <c r="M126" s="161" t="s">
        <v>8</v>
      </c>
      <c r="N126" s="162">
        <f t="shared" si="101"/>
        <v>6.9048050770625569</v>
      </c>
      <c r="O126" s="163">
        <f t="shared" si="102"/>
        <v>24.266646519593028</v>
      </c>
      <c r="P126" s="164">
        <f t="shared" si="103"/>
        <v>1714.1281531291133</v>
      </c>
      <c r="Q126" s="397">
        <f>J126/D126</f>
        <v>0.56175197351667938</v>
      </c>
      <c r="R126" s="160"/>
      <c r="S126" s="395">
        <f t="shared" ref="S126:W126" si="116">SUM(S109:S125)</f>
        <v>3041.53</v>
      </c>
      <c r="T126" s="396">
        <f t="shared" si="116"/>
        <v>382318</v>
      </c>
      <c r="U126" s="395">
        <f t="shared" si="116"/>
        <v>810</v>
      </c>
      <c r="V126" s="396">
        <f t="shared" si="116"/>
        <v>58438</v>
      </c>
      <c r="W126" s="396">
        <f t="shared" si="116"/>
        <v>1421640</v>
      </c>
      <c r="X126" s="193">
        <f t="shared" si="113"/>
        <v>1367640</v>
      </c>
      <c r="Y126" s="129" t="s">
        <v>8</v>
      </c>
      <c r="Z126" s="162">
        <f t="shared" si="107"/>
        <v>6.5422841301892607</v>
      </c>
      <c r="AA126" s="163">
        <f t="shared" si="108"/>
        <v>24.32732126356138</v>
      </c>
      <c r="AB126" s="190">
        <f t="shared" si="109"/>
        <v>5057.9570925392245</v>
      </c>
      <c r="AC126" s="398">
        <f>V126/D126</f>
        <v>1.6534533005121241</v>
      </c>
      <c r="AN126" s="156" t="s">
        <v>24</v>
      </c>
      <c r="AO126" s="157"/>
      <c r="AP126" s="45">
        <f t="shared" ref="AP126:AQ126" si="117">SUM(AP109:AP125)</f>
        <v>281.07000000000005</v>
      </c>
      <c r="AQ126" s="46">
        <f t="shared" si="117"/>
        <v>35343</v>
      </c>
      <c r="AR126" s="394">
        <f t="shared" si="111"/>
        <v>125.74447646493753</v>
      </c>
      <c r="AS126" s="160"/>
      <c r="AT126" s="45">
        <f t="shared" ref="AT126:AX126" si="118">SUM(AT109:AT125)</f>
        <v>1090.5300000000002</v>
      </c>
      <c r="AU126" s="46">
        <f t="shared" si="118"/>
        <v>137088</v>
      </c>
      <c r="AV126" s="45">
        <f t="shared" si="118"/>
        <v>297</v>
      </c>
      <c r="AW126" s="46">
        <f t="shared" si="118"/>
        <v>19854</v>
      </c>
      <c r="AX126" s="46">
        <f t="shared" si="118"/>
        <v>480190</v>
      </c>
    </row>
    <row r="127" spans="1:50" x14ac:dyDescent="0.25">
      <c r="A127" s="90" t="s">
        <v>42</v>
      </c>
      <c r="B127" s="562">
        <v>1998</v>
      </c>
      <c r="C127" s="27">
        <v>19.739999999999998</v>
      </c>
      <c r="D127" s="28">
        <v>2490</v>
      </c>
      <c r="E127" s="387">
        <f t="shared" si="99"/>
        <v>126.13981762917935</v>
      </c>
      <c r="F127" s="17">
        <f t="shared" ref="F127:F137" si="119">G127/C127</f>
        <v>3</v>
      </c>
      <c r="G127" s="18">
        <v>59.22</v>
      </c>
      <c r="H127" s="19">
        <v>7470</v>
      </c>
      <c r="I127" s="18">
        <v>15</v>
      </c>
      <c r="J127" s="19">
        <v>1079</v>
      </c>
      <c r="K127" s="19">
        <v>25210</v>
      </c>
      <c r="L127" s="136">
        <v>24350</v>
      </c>
      <c r="M127" s="20" t="s">
        <v>8</v>
      </c>
      <c r="N127" s="21">
        <f t="shared" si="101"/>
        <v>6.9230769230769234</v>
      </c>
      <c r="O127" s="22">
        <f t="shared" si="102"/>
        <v>23.364226135310474</v>
      </c>
      <c r="P127" s="218">
        <f t="shared" si="103"/>
        <v>1277.1023302938197</v>
      </c>
      <c r="Q127" s="383">
        <f t="shared" ref="Q127:Q137" si="120">J127/D127</f>
        <v>0.43333333333333335</v>
      </c>
      <c r="R127" s="17">
        <f t="shared" ref="R127:R137" si="121">S127/C127</f>
        <v>10</v>
      </c>
      <c r="S127" s="24">
        <f t="shared" ref="S127:W137" si="122">G127+S76</f>
        <v>197.39999999999998</v>
      </c>
      <c r="T127" s="25">
        <f t="shared" si="122"/>
        <v>24900</v>
      </c>
      <c r="U127" s="24">
        <f t="shared" si="122"/>
        <v>46</v>
      </c>
      <c r="V127" s="25">
        <f t="shared" si="122"/>
        <v>3905</v>
      </c>
      <c r="W127" s="25">
        <f t="shared" si="122"/>
        <v>92830</v>
      </c>
      <c r="X127" s="72">
        <f t="shared" si="113"/>
        <v>89400</v>
      </c>
      <c r="Y127" s="131" t="s">
        <v>8</v>
      </c>
      <c r="Z127" s="21">
        <f t="shared" si="107"/>
        <v>6.3764404609475029</v>
      </c>
      <c r="AA127" s="22">
        <f t="shared" si="108"/>
        <v>23.772087067861715</v>
      </c>
      <c r="AB127" s="103">
        <f t="shared" si="109"/>
        <v>4702.634245187437</v>
      </c>
      <c r="AC127" s="384">
        <f t="shared" ref="AC127:AC137" si="123">V127/D127</f>
        <v>1.5682730923694779</v>
      </c>
      <c r="AN127" s="90" t="s">
        <v>42</v>
      </c>
      <c r="AO127" s="562">
        <v>1998</v>
      </c>
      <c r="AP127" s="27">
        <v>19.739999999999998</v>
      </c>
      <c r="AQ127" s="28">
        <v>2490</v>
      </c>
      <c r="AR127" s="387">
        <f t="shared" si="111"/>
        <v>126.13981762917935</v>
      </c>
      <c r="AS127" s="17">
        <f t="shared" ref="AS127:AS137" si="124">AT127/AP127</f>
        <v>3</v>
      </c>
      <c r="AT127" s="18">
        <v>59.22</v>
      </c>
      <c r="AU127" s="19">
        <v>7470</v>
      </c>
      <c r="AV127" s="18">
        <v>15</v>
      </c>
      <c r="AW127" s="19">
        <v>1079</v>
      </c>
      <c r="AX127" s="19">
        <v>25130</v>
      </c>
    </row>
    <row r="128" spans="1:50" x14ac:dyDescent="0.25">
      <c r="A128" s="89" t="s">
        <v>43</v>
      </c>
      <c r="B128" s="563"/>
      <c r="C128" s="78">
        <v>22.16</v>
      </c>
      <c r="D128" s="79">
        <v>2704</v>
      </c>
      <c r="E128" s="399">
        <f t="shared" si="99"/>
        <v>122.02166064981949</v>
      </c>
      <c r="F128" s="64">
        <f t="shared" si="119"/>
        <v>3.4584837545126352</v>
      </c>
      <c r="G128" s="18">
        <v>76.64</v>
      </c>
      <c r="H128" s="19">
        <v>9352</v>
      </c>
      <c r="I128" s="18">
        <v>19</v>
      </c>
      <c r="J128" s="19">
        <v>1437</v>
      </c>
      <c r="K128" s="19">
        <v>33780</v>
      </c>
      <c r="L128" s="135">
        <v>32630</v>
      </c>
      <c r="M128" s="67" t="s">
        <v>8</v>
      </c>
      <c r="N128" s="68">
        <f t="shared" si="101"/>
        <v>6.5080027835768961</v>
      </c>
      <c r="O128" s="69">
        <f t="shared" si="102"/>
        <v>23.507306889352819</v>
      </c>
      <c r="P128" s="70">
        <f t="shared" si="103"/>
        <v>1524.3682310469314</v>
      </c>
      <c r="Q128" s="383">
        <f t="shared" si="120"/>
        <v>0.53143491124260356</v>
      </c>
      <c r="R128" s="64">
        <f t="shared" si="121"/>
        <v>10.000000000000002</v>
      </c>
      <c r="S128" s="71">
        <f t="shared" si="122"/>
        <v>221.60000000000002</v>
      </c>
      <c r="T128" s="72">
        <f t="shared" si="122"/>
        <v>27040</v>
      </c>
      <c r="U128" s="71">
        <f t="shared" si="122"/>
        <v>54</v>
      </c>
      <c r="V128" s="72">
        <f t="shared" si="122"/>
        <v>4169</v>
      </c>
      <c r="W128" s="72">
        <f t="shared" si="122"/>
        <v>98790</v>
      </c>
      <c r="X128" s="72">
        <f t="shared" si="113"/>
        <v>95080</v>
      </c>
      <c r="Y128" s="67" t="s">
        <v>8</v>
      </c>
      <c r="Z128" s="21">
        <f t="shared" si="107"/>
        <v>6.4859678579995199</v>
      </c>
      <c r="AA128" s="22">
        <f t="shared" si="108"/>
        <v>23.696330055169106</v>
      </c>
      <c r="AB128" s="103">
        <f t="shared" si="109"/>
        <v>4458.0324909747296</v>
      </c>
      <c r="AC128" s="384">
        <f t="shared" si="123"/>
        <v>1.5417899408284024</v>
      </c>
      <c r="AN128" s="89" t="s">
        <v>43</v>
      </c>
      <c r="AO128" s="563"/>
      <c r="AP128" s="78">
        <v>22.16</v>
      </c>
      <c r="AQ128" s="79">
        <v>2704</v>
      </c>
      <c r="AR128" s="399">
        <f t="shared" si="111"/>
        <v>122.02166064981949</v>
      </c>
      <c r="AS128" s="64">
        <f t="shared" si="124"/>
        <v>3.4584837545126352</v>
      </c>
      <c r="AT128" s="18">
        <v>76.64</v>
      </c>
      <c r="AU128" s="19">
        <v>9352</v>
      </c>
      <c r="AV128" s="18">
        <v>19</v>
      </c>
      <c r="AW128" s="19">
        <v>1437</v>
      </c>
      <c r="AX128" s="19">
        <v>33670</v>
      </c>
    </row>
    <row r="129" spans="1:50" x14ac:dyDescent="0.25">
      <c r="A129" s="90" t="s">
        <v>44</v>
      </c>
      <c r="B129" s="563"/>
      <c r="C129" s="27">
        <v>13.09</v>
      </c>
      <c r="D129" s="28">
        <v>1517</v>
      </c>
      <c r="E129" s="387">
        <f t="shared" si="99"/>
        <v>115.88999236058059</v>
      </c>
      <c r="F129" s="17">
        <f t="shared" si="119"/>
        <v>4</v>
      </c>
      <c r="G129" s="18">
        <v>52.36</v>
      </c>
      <c r="H129" s="19">
        <v>6068</v>
      </c>
      <c r="I129" s="18">
        <v>13</v>
      </c>
      <c r="J129" s="19">
        <v>963</v>
      </c>
      <c r="K129" s="19">
        <v>22600</v>
      </c>
      <c r="L129" s="136">
        <v>21830</v>
      </c>
      <c r="M129" s="20" t="s">
        <v>8</v>
      </c>
      <c r="N129" s="21">
        <f t="shared" si="101"/>
        <v>6.3011422637590861</v>
      </c>
      <c r="O129" s="22">
        <f t="shared" si="102"/>
        <v>23.468328141225339</v>
      </c>
      <c r="P129" s="23">
        <f t="shared" si="103"/>
        <v>1726.5087853323148</v>
      </c>
      <c r="Q129" s="383">
        <f t="shared" si="120"/>
        <v>0.63480553724456168</v>
      </c>
      <c r="R129" s="17">
        <f t="shared" si="121"/>
        <v>9.9999999999999982</v>
      </c>
      <c r="S129" s="24">
        <f t="shared" si="122"/>
        <v>130.89999999999998</v>
      </c>
      <c r="T129" s="25">
        <f t="shared" si="122"/>
        <v>15170</v>
      </c>
      <c r="U129" s="24">
        <f t="shared" si="122"/>
        <v>34</v>
      </c>
      <c r="V129" s="25">
        <f t="shared" si="122"/>
        <v>2570</v>
      </c>
      <c r="W129" s="25">
        <f t="shared" si="122"/>
        <v>60660</v>
      </c>
      <c r="X129" s="72">
        <f t="shared" si="113"/>
        <v>58360</v>
      </c>
      <c r="Y129" s="20" t="s">
        <v>8</v>
      </c>
      <c r="Z129" s="21">
        <f t="shared" si="107"/>
        <v>5.9027237354085607</v>
      </c>
      <c r="AA129" s="22">
        <f t="shared" si="108"/>
        <v>23.603112840466927</v>
      </c>
      <c r="AB129" s="103">
        <f t="shared" si="109"/>
        <v>4634.0718105423985</v>
      </c>
      <c r="AC129" s="384">
        <f t="shared" si="123"/>
        <v>1.6941331575477916</v>
      </c>
      <c r="AN129" s="90" t="s">
        <v>44</v>
      </c>
      <c r="AO129" s="563"/>
      <c r="AP129" s="27">
        <v>13.09</v>
      </c>
      <c r="AQ129" s="28">
        <v>1517</v>
      </c>
      <c r="AR129" s="387">
        <f t="shared" si="111"/>
        <v>115.88999236058059</v>
      </c>
      <c r="AS129" s="17">
        <f t="shared" si="124"/>
        <v>4</v>
      </c>
      <c r="AT129" s="18">
        <v>52.36</v>
      </c>
      <c r="AU129" s="19">
        <v>6068</v>
      </c>
      <c r="AV129" s="18">
        <v>13</v>
      </c>
      <c r="AW129" s="19">
        <v>963</v>
      </c>
      <c r="AX129" s="19">
        <v>22530</v>
      </c>
    </row>
    <row r="130" spans="1:50" x14ac:dyDescent="0.25">
      <c r="A130" s="90" t="s">
        <v>45</v>
      </c>
      <c r="B130" s="563"/>
      <c r="C130" s="27">
        <v>16.28</v>
      </c>
      <c r="D130" s="28">
        <v>1976</v>
      </c>
      <c r="E130" s="387">
        <f t="shared" si="99"/>
        <v>121.37592137592137</v>
      </c>
      <c r="F130" s="17">
        <f t="shared" si="119"/>
        <v>4</v>
      </c>
      <c r="G130" s="18">
        <v>65.12</v>
      </c>
      <c r="H130" s="19">
        <v>7904</v>
      </c>
      <c r="I130" s="18">
        <v>19</v>
      </c>
      <c r="J130" s="19">
        <v>1044</v>
      </c>
      <c r="K130" s="19">
        <v>24860</v>
      </c>
      <c r="L130" s="136">
        <v>24010</v>
      </c>
      <c r="M130" s="20" t="s">
        <v>8</v>
      </c>
      <c r="N130" s="21">
        <f t="shared" si="101"/>
        <v>7.5708812260536398</v>
      </c>
      <c r="O130" s="22">
        <f t="shared" si="102"/>
        <v>23.812260536398469</v>
      </c>
      <c r="P130" s="23">
        <f t="shared" si="103"/>
        <v>1527.0270270270269</v>
      </c>
      <c r="Q130" s="383">
        <f t="shared" si="120"/>
        <v>0.52834008097165996</v>
      </c>
      <c r="R130" s="17">
        <f t="shared" si="121"/>
        <v>11</v>
      </c>
      <c r="S130" s="24">
        <f t="shared" si="122"/>
        <v>179.08</v>
      </c>
      <c r="T130" s="25">
        <f t="shared" si="122"/>
        <v>21736</v>
      </c>
      <c r="U130" s="24">
        <f t="shared" si="122"/>
        <v>48</v>
      </c>
      <c r="V130" s="25">
        <f t="shared" si="122"/>
        <v>3279</v>
      </c>
      <c r="W130" s="25">
        <f t="shared" si="122"/>
        <v>78300</v>
      </c>
      <c r="X130" s="72">
        <f t="shared" si="113"/>
        <v>75340</v>
      </c>
      <c r="Y130" s="20" t="s">
        <v>8</v>
      </c>
      <c r="Z130" s="21">
        <f t="shared" si="107"/>
        <v>6.6288502592253735</v>
      </c>
      <c r="AA130" s="22">
        <f t="shared" si="108"/>
        <v>23.879231473010066</v>
      </c>
      <c r="AB130" s="103">
        <f t="shared" si="109"/>
        <v>4809.5823095823089</v>
      </c>
      <c r="AC130" s="384">
        <f t="shared" si="123"/>
        <v>1.659412955465587</v>
      </c>
      <c r="AN130" s="90" t="s">
        <v>45</v>
      </c>
      <c r="AO130" s="563"/>
      <c r="AP130" s="27">
        <v>16.28</v>
      </c>
      <c r="AQ130" s="28">
        <v>1976</v>
      </c>
      <c r="AR130" s="387">
        <f t="shared" si="111"/>
        <v>121.37592137592137</v>
      </c>
      <c r="AS130" s="17">
        <f t="shared" si="124"/>
        <v>4</v>
      </c>
      <c r="AT130" s="18">
        <v>65.12</v>
      </c>
      <c r="AU130" s="19">
        <v>7904</v>
      </c>
      <c r="AV130" s="18">
        <v>19</v>
      </c>
      <c r="AW130" s="19">
        <v>1044</v>
      </c>
      <c r="AX130" s="19">
        <v>24780</v>
      </c>
    </row>
    <row r="131" spans="1:50" x14ac:dyDescent="0.25">
      <c r="A131" s="90" t="s">
        <v>46</v>
      </c>
      <c r="B131" s="563"/>
      <c r="C131" s="27">
        <v>18.239999999999998</v>
      </c>
      <c r="D131" s="28">
        <v>2460</v>
      </c>
      <c r="E131" s="387">
        <f t="shared" si="99"/>
        <v>134.86842105263159</v>
      </c>
      <c r="F131" s="17">
        <f t="shared" si="119"/>
        <v>4</v>
      </c>
      <c r="G131" s="18">
        <v>72.959999999999994</v>
      </c>
      <c r="H131" s="19">
        <v>9840</v>
      </c>
      <c r="I131" s="18">
        <v>22</v>
      </c>
      <c r="J131" s="19">
        <v>1394</v>
      </c>
      <c r="K131" s="19">
        <v>34850</v>
      </c>
      <c r="L131" s="136">
        <v>33660</v>
      </c>
      <c r="M131" s="20" t="s">
        <v>8</v>
      </c>
      <c r="N131" s="21">
        <f t="shared" si="101"/>
        <v>7.0588235294117645</v>
      </c>
      <c r="O131" s="22">
        <f t="shared" si="102"/>
        <v>25</v>
      </c>
      <c r="P131" s="23">
        <f t="shared" si="103"/>
        <v>1910.6359649122808</v>
      </c>
      <c r="Q131" s="383">
        <f t="shared" si="120"/>
        <v>0.56666666666666665</v>
      </c>
      <c r="R131" s="17">
        <f t="shared" si="121"/>
        <v>10</v>
      </c>
      <c r="S131" s="24">
        <f t="shared" si="122"/>
        <v>182.39999999999998</v>
      </c>
      <c r="T131" s="25">
        <f t="shared" si="122"/>
        <v>24600</v>
      </c>
      <c r="U131" s="24">
        <f t="shared" si="122"/>
        <v>52</v>
      </c>
      <c r="V131" s="25">
        <f t="shared" si="122"/>
        <v>3570</v>
      </c>
      <c r="W131" s="25">
        <f t="shared" si="122"/>
        <v>88880</v>
      </c>
      <c r="X131" s="72">
        <f t="shared" si="113"/>
        <v>85540</v>
      </c>
      <c r="Y131" s="20" t="s">
        <v>8</v>
      </c>
      <c r="Z131" s="21">
        <f t="shared" si="107"/>
        <v>6.8907563025210088</v>
      </c>
      <c r="AA131" s="22">
        <f t="shared" si="108"/>
        <v>24.896358543417367</v>
      </c>
      <c r="AB131" s="103">
        <f t="shared" si="109"/>
        <v>4872.8070175438597</v>
      </c>
      <c r="AC131" s="384">
        <f t="shared" si="123"/>
        <v>1.4512195121951219</v>
      </c>
      <c r="AN131" s="90" t="s">
        <v>46</v>
      </c>
      <c r="AO131" s="563"/>
      <c r="AP131" s="27">
        <v>18.239999999999998</v>
      </c>
      <c r="AQ131" s="28">
        <v>2460</v>
      </c>
      <c r="AR131" s="387">
        <f t="shared" si="111"/>
        <v>134.86842105263159</v>
      </c>
      <c r="AS131" s="17">
        <f t="shared" si="124"/>
        <v>4</v>
      </c>
      <c r="AT131" s="18">
        <v>72.959999999999994</v>
      </c>
      <c r="AU131" s="19">
        <v>9840</v>
      </c>
      <c r="AV131" s="18">
        <v>22</v>
      </c>
      <c r="AW131" s="19">
        <v>1394</v>
      </c>
      <c r="AX131" s="19">
        <v>34740</v>
      </c>
    </row>
    <row r="132" spans="1:50" x14ac:dyDescent="0.25">
      <c r="A132" s="90" t="s">
        <v>47</v>
      </c>
      <c r="B132" s="563"/>
      <c r="C132" s="27">
        <v>16.23</v>
      </c>
      <c r="D132" s="28">
        <v>2246</v>
      </c>
      <c r="E132" s="387">
        <f t="shared" si="99"/>
        <v>138.38570548367221</v>
      </c>
      <c r="F132" s="17">
        <f t="shared" si="119"/>
        <v>4</v>
      </c>
      <c r="G132" s="18">
        <v>64.92</v>
      </c>
      <c r="H132" s="19">
        <v>8984</v>
      </c>
      <c r="I132" s="18">
        <v>16</v>
      </c>
      <c r="J132" s="19">
        <v>1186</v>
      </c>
      <c r="K132" s="19">
        <v>29030</v>
      </c>
      <c r="L132" s="136">
        <v>28040</v>
      </c>
      <c r="M132" s="20" t="s">
        <v>8</v>
      </c>
      <c r="N132" s="21">
        <f t="shared" si="101"/>
        <v>7.5750421585160206</v>
      </c>
      <c r="O132" s="22">
        <f t="shared" si="102"/>
        <v>24.477234401349072</v>
      </c>
      <c r="P132" s="23">
        <f t="shared" si="103"/>
        <v>1788.6629698089957</v>
      </c>
      <c r="Q132" s="383">
        <f t="shared" si="120"/>
        <v>0.52804986642920748</v>
      </c>
      <c r="R132" s="17">
        <f t="shared" si="121"/>
        <v>10</v>
      </c>
      <c r="S132" s="24">
        <f t="shared" si="122"/>
        <v>162.30000000000001</v>
      </c>
      <c r="T132" s="25">
        <f t="shared" si="122"/>
        <v>22460</v>
      </c>
      <c r="U132" s="24">
        <f t="shared" si="122"/>
        <v>44</v>
      </c>
      <c r="V132" s="25">
        <f t="shared" si="122"/>
        <v>3051</v>
      </c>
      <c r="W132" s="25">
        <f t="shared" si="122"/>
        <v>75230</v>
      </c>
      <c r="X132" s="72">
        <f t="shared" si="113"/>
        <v>72380</v>
      </c>
      <c r="Y132" s="20" t="s">
        <v>8</v>
      </c>
      <c r="Z132" s="21">
        <f t="shared" si="107"/>
        <v>7.3615208128482461</v>
      </c>
      <c r="AA132" s="22">
        <f t="shared" si="108"/>
        <v>24.657489347754833</v>
      </c>
      <c r="AB132" s="103">
        <f t="shared" si="109"/>
        <v>4635.2433764633397</v>
      </c>
      <c r="AC132" s="384">
        <f t="shared" si="123"/>
        <v>1.3584149599287623</v>
      </c>
      <c r="AN132" s="90" t="s">
        <v>47</v>
      </c>
      <c r="AO132" s="563"/>
      <c r="AP132" s="27">
        <v>16.23</v>
      </c>
      <c r="AQ132" s="28">
        <v>2246</v>
      </c>
      <c r="AR132" s="387">
        <f t="shared" si="111"/>
        <v>138.38570548367221</v>
      </c>
      <c r="AS132" s="17">
        <f t="shared" si="124"/>
        <v>4</v>
      </c>
      <c r="AT132" s="18">
        <v>64.92</v>
      </c>
      <c r="AU132" s="19">
        <v>8984</v>
      </c>
      <c r="AV132" s="18">
        <v>16</v>
      </c>
      <c r="AW132" s="19">
        <v>1186</v>
      </c>
      <c r="AX132" s="19">
        <v>28940</v>
      </c>
    </row>
    <row r="133" spans="1:50" x14ac:dyDescent="0.25">
      <c r="A133" s="90" t="s">
        <v>48</v>
      </c>
      <c r="B133" s="563"/>
      <c r="C133" s="27">
        <v>3.23</v>
      </c>
      <c r="D133" s="28">
        <v>402</v>
      </c>
      <c r="E133" s="387">
        <f t="shared" si="99"/>
        <v>124.45820433436532</v>
      </c>
      <c r="F133" s="17">
        <f t="shared" si="119"/>
        <v>4</v>
      </c>
      <c r="G133" s="18">
        <v>12.92</v>
      </c>
      <c r="H133" s="19">
        <v>1608</v>
      </c>
      <c r="I133" s="18">
        <v>4</v>
      </c>
      <c r="J133" s="19">
        <v>231</v>
      </c>
      <c r="K133" s="19">
        <v>5660</v>
      </c>
      <c r="L133" s="136">
        <v>5470</v>
      </c>
      <c r="M133" s="20" t="s">
        <v>8</v>
      </c>
      <c r="N133" s="21">
        <f t="shared" si="101"/>
        <v>6.9610389610389607</v>
      </c>
      <c r="O133" s="22">
        <f t="shared" si="102"/>
        <v>24.502164502164501</v>
      </c>
      <c r="P133" s="23">
        <f t="shared" si="103"/>
        <v>1752.3219814241486</v>
      </c>
      <c r="Q133" s="383">
        <f t="shared" si="120"/>
        <v>0.57462686567164178</v>
      </c>
      <c r="R133" s="17">
        <f t="shared" si="121"/>
        <v>10</v>
      </c>
      <c r="S133" s="24">
        <f t="shared" si="122"/>
        <v>32.299999999999997</v>
      </c>
      <c r="T133" s="25">
        <f t="shared" si="122"/>
        <v>4020</v>
      </c>
      <c r="U133" s="24">
        <f t="shared" si="122"/>
        <v>12</v>
      </c>
      <c r="V133" s="25">
        <f t="shared" si="122"/>
        <v>618</v>
      </c>
      <c r="W133" s="25">
        <f t="shared" si="122"/>
        <v>15370</v>
      </c>
      <c r="X133" s="72">
        <f t="shared" si="113"/>
        <v>14700</v>
      </c>
      <c r="Y133" s="20" t="s">
        <v>8</v>
      </c>
      <c r="Z133" s="21">
        <f t="shared" si="107"/>
        <v>6.5048543689320386</v>
      </c>
      <c r="AA133" s="22">
        <f t="shared" si="108"/>
        <v>24.870550161812297</v>
      </c>
      <c r="AB133" s="103">
        <f t="shared" si="109"/>
        <v>4758.5139318885449</v>
      </c>
      <c r="AC133" s="384">
        <f t="shared" si="123"/>
        <v>1.5373134328358209</v>
      </c>
      <c r="AN133" s="90" t="s">
        <v>48</v>
      </c>
      <c r="AO133" s="563"/>
      <c r="AP133" s="27">
        <v>3.23</v>
      </c>
      <c r="AQ133" s="28">
        <v>402</v>
      </c>
      <c r="AR133" s="387">
        <f t="shared" si="111"/>
        <v>124.45820433436532</v>
      </c>
      <c r="AS133" s="17">
        <f t="shared" si="124"/>
        <v>4</v>
      </c>
      <c r="AT133" s="18">
        <v>12.92</v>
      </c>
      <c r="AU133" s="19">
        <v>1608</v>
      </c>
      <c r="AV133" s="18">
        <v>4</v>
      </c>
      <c r="AW133" s="19">
        <v>231</v>
      </c>
      <c r="AX133" s="19">
        <v>5640</v>
      </c>
    </row>
    <row r="134" spans="1:50" x14ac:dyDescent="0.25">
      <c r="A134" s="90" t="s">
        <v>49</v>
      </c>
      <c r="B134" s="563"/>
      <c r="C134" s="27">
        <v>8.82</v>
      </c>
      <c r="D134" s="28">
        <v>1152</v>
      </c>
      <c r="E134" s="387">
        <f t="shared" si="99"/>
        <v>130.61224489795919</v>
      </c>
      <c r="F134" s="17">
        <f t="shared" si="119"/>
        <v>4</v>
      </c>
      <c r="G134" s="18">
        <v>35.28</v>
      </c>
      <c r="H134" s="19">
        <v>4608</v>
      </c>
      <c r="I134" s="18">
        <v>9</v>
      </c>
      <c r="J134" s="19">
        <v>706</v>
      </c>
      <c r="K134" s="19">
        <v>17330</v>
      </c>
      <c r="L134" s="136">
        <v>16750</v>
      </c>
      <c r="M134" s="20" t="s">
        <v>8</v>
      </c>
      <c r="N134" s="21">
        <f t="shared" si="101"/>
        <v>6.5269121813031159</v>
      </c>
      <c r="O134" s="22">
        <f t="shared" si="102"/>
        <v>24.546742209631727</v>
      </c>
      <c r="P134" s="23">
        <f t="shared" si="103"/>
        <v>1964.8526077097506</v>
      </c>
      <c r="Q134" s="383">
        <f t="shared" si="120"/>
        <v>0.61284722222222221</v>
      </c>
      <c r="R134" s="17">
        <f t="shared" si="121"/>
        <v>10</v>
      </c>
      <c r="S134" s="24">
        <f t="shared" si="122"/>
        <v>88.2</v>
      </c>
      <c r="T134" s="25">
        <f t="shared" si="122"/>
        <v>11520</v>
      </c>
      <c r="U134" s="24">
        <f t="shared" si="122"/>
        <v>23</v>
      </c>
      <c r="V134" s="25">
        <f t="shared" si="122"/>
        <v>1609</v>
      </c>
      <c r="W134" s="25">
        <f t="shared" si="122"/>
        <v>39610</v>
      </c>
      <c r="X134" s="72">
        <f t="shared" si="113"/>
        <v>38150</v>
      </c>
      <c r="Y134" s="20" t="s">
        <v>8</v>
      </c>
      <c r="Z134" s="21">
        <f t="shared" si="107"/>
        <v>7.1597265382224986</v>
      </c>
      <c r="AA134" s="22">
        <f t="shared" si="108"/>
        <v>24.6177750155376</v>
      </c>
      <c r="AB134" s="103">
        <f t="shared" si="109"/>
        <v>4490.9297052154197</v>
      </c>
      <c r="AC134" s="384">
        <f t="shared" si="123"/>
        <v>1.3967013888888888</v>
      </c>
      <c r="AN134" s="90" t="s">
        <v>49</v>
      </c>
      <c r="AO134" s="563"/>
      <c r="AP134" s="27">
        <v>8.82</v>
      </c>
      <c r="AQ134" s="28">
        <v>1152</v>
      </c>
      <c r="AR134" s="387">
        <f t="shared" si="111"/>
        <v>130.61224489795919</v>
      </c>
      <c r="AS134" s="17">
        <f t="shared" si="124"/>
        <v>4</v>
      </c>
      <c r="AT134" s="18">
        <v>35.28</v>
      </c>
      <c r="AU134" s="19">
        <v>4608</v>
      </c>
      <c r="AV134" s="18">
        <v>9</v>
      </c>
      <c r="AW134" s="19">
        <v>706</v>
      </c>
      <c r="AX134" s="19">
        <v>17270</v>
      </c>
    </row>
    <row r="135" spans="1:50" x14ac:dyDescent="0.25">
      <c r="A135" s="90" t="s">
        <v>50</v>
      </c>
      <c r="B135" s="563"/>
      <c r="C135" s="27">
        <v>11.54</v>
      </c>
      <c r="D135" s="28">
        <v>1448</v>
      </c>
      <c r="E135" s="387">
        <f t="shared" si="99"/>
        <v>125.47660311958407</v>
      </c>
      <c r="F135" s="17">
        <f t="shared" si="119"/>
        <v>4</v>
      </c>
      <c r="G135" s="18">
        <v>46.16</v>
      </c>
      <c r="H135" s="19">
        <v>5792</v>
      </c>
      <c r="I135" s="18">
        <v>13</v>
      </c>
      <c r="J135" s="19">
        <v>934</v>
      </c>
      <c r="K135" s="19">
        <v>22920</v>
      </c>
      <c r="L135" s="136">
        <v>22140</v>
      </c>
      <c r="M135" s="20" t="s">
        <v>8</v>
      </c>
      <c r="N135" s="21">
        <f t="shared" si="101"/>
        <v>6.2012847965738755</v>
      </c>
      <c r="O135" s="22">
        <f t="shared" si="102"/>
        <v>24.539614561027836</v>
      </c>
      <c r="P135" s="23">
        <f t="shared" si="103"/>
        <v>1986.1351819757367</v>
      </c>
      <c r="Q135" s="383">
        <f t="shared" si="120"/>
        <v>0.64502762430939231</v>
      </c>
      <c r="R135" s="17">
        <f t="shared" si="121"/>
        <v>10</v>
      </c>
      <c r="S135" s="24">
        <f t="shared" si="122"/>
        <v>115.39999999999999</v>
      </c>
      <c r="T135" s="25">
        <f t="shared" si="122"/>
        <v>14480</v>
      </c>
      <c r="U135" s="24">
        <f t="shared" si="122"/>
        <v>31</v>
      </c>
      <c r="V135" s="25">
        <f t="shared" si="122"/>
        <v>2150</v>
      </c>
      <c r="W135" s="25">
        <f t="shared" si="122"/>
        <v>53030</v>
      </c>
      <c r="X135" s="72">
        <f t="shared" si="113"/>
        <v>51060</v>
      </c>
      <c r="Y135" s="20" t="s">
        <v>8</v>
      </c>
      <c r="Z135" s="21">
        <f t="shared" si="107"/>
        <v>6.7348837209302328</v>
      </c>
      <c r="AA135" s="22">
        <f t="shared" si="108"/>
        <v>24.665116279069768</v>
      </c>
      <c r="AB135" s="103">
        <f t="shared" si="109"/>
        <v>4595.3206239168112</v>
      </c>
      <c r="AC135" s="384">
        <f t="shared" si="123"/>
        <v>1.4848066298342542</v>
      </c>
      <c r="AN135" s="90" t="s">
        <v>50</v>
      </c>
      <c r="AO135" s="563"/>
      <c r="AP135" s="27">
        <v>11.54</v>
      </c>
      <c r="AQ135" s="28">
        <v>1448</v>
      </c>
      <c r="AR135" s="387">
        <f t="shared" si="111"/>
        <v>125.47660311958407</v>
      </c>
      <c r="AS135" s="17">
        <f t="shared" si="124"/>
        <v>4</v>
      </c>
      <c r="AT135" s="18">
        <v>46.16</v>
      </c>
      <c r="AU135" s="19">
        <v>5792</v>
      </c>
      <c r="AV135" s="18">
        <v>13</v>
      </c>
      <c r="AW135" s="19">
        <v>934</v>
      </c>
      <c r="AX135" s="19">
        <v>22850</v>
      </c>
    </row>
    <row r="136" spans="1:50" x14ac:dyDescent="0.25">
      <c r="A136" s="90" t="s">
        <v>51</v>
      </c>
      <c r="B136" s="563"/>
      <c r="C136" s="27">
        <v>19.36</v>
      </c>
      <c r="D136" s="28">
        <v>2439</v>
      </c>
      <c r="E136" s="387">
        <f t="shared" si="99"/>
        <v>125.98140495867769</v>
      </c>
      <c r="F136" s="17">
        <f t="shared" si="119"/>
        <v>4</v>
      </c>
      <c r="G136" s="18">
        <v>77.44</v>
      </c>
      <c r="H136" s="19">
        <v>9756</v>
      </c>
      <c r="I136" s="18">
        <v>22</v>
      </c>
      <c r="J136" s="19">
        <v>1439</v>
      </c>
      <c r="K136" s="19">
        <v>34170</v>
      </c>
      <c r="L136" s="136">
        <v>33010</v>
      </c>
      <c r="M136" s="20" t="s">
        <v>8</v>
      </c>
      <c r="N136" s="21">
        <f t="shared" si="101"/>
        <v>6.7797081306462825</v>
      </c>
      <c r="O136" s="22">
        <f t="shared" si="102"/>
        <v>23.745656706045864</v>
      </c>
      <c r="P136" s="23">
        <f t="shared" si="103"/>
        <v>1764.9793388429753</v>
      </c>
      <c r="Q136" s="383">
        <f t="shared" si="120"/>
        <v>0.58999589995899959</v>
      </c>
      <c r="R136" s="17">
        <f t="shared" si="121"/>
        <v>11</v>
      </c>
      <c r="S136" s="24">
        <f t="shared" si="122"/>
        <v>212.95999999999998</v>
      </c>
      <c r="T136" s="25">
        <f t="shared" si="122"/>
        <v>26829</v>
      </c>
      <c r="U136" s="24">
        <f t="shared" si="122"/>
        <v>61</v>
      </c>
      <c r="V136" s="25">
        <f t="shared" si="122"/>
        <v>4072</v>
      </c>
      <c r="W136" s="25">
        <f t="shared" si="122"/>
        <v>96950</v>
      </c>
      <c r="X136" s="72">
        <f t="shared" si="113"/>
        <v>93250</v>
      </c>
      <c r="Y136" s="20" t="s">
        <v>8</v>
      </c>
      <c r="Z136" s="21">
        <f t="shared" si="107"/>
        <v>6.5886542239685655</v>
      </c>
      <c r="AA136" s="22">
        <f t="shared" si="108"/>
        <v>23.808939096267192</v>
      </c>
      <c r="AB136" s="103">
        <f t="shared" si="109"/>
        <v>5007.7479338842977</v>
      </c>
      <c r="AC136" s="384">
        <f t="shared" si="123"/>
        <v>1.6695366953669537</v>
      </c>
      <c r="AN136" s="90" t="s">
        <v>51</v>
      </c>
      <c r="AO136" s="563"/>
      <c r="AP136" s="27">
        <v>19.36</v>
      </c>
      <c r="AQ136" s="28">
        <v>2439</v>
      </c>
      <c r="AR136" s="387">
        <f t="shared" si="111"/>
        <v>125.98140495867769</v>
      </c>
      <c r="AS136" s="17">
        <f t="shared" si="124"/>
        <v>4</v>
      </c>
      <c r="AT136" s="18">
        <v>77.44</v>
      </c>
      <c r="AU136" s="19">
        <v>9756</v>
      </c>
      <c r="AV136" s="18">
        <v>22</v>
      </c>
      <c r="AW136" s="19">
        <v>1439</v>
      </c>
      <c r="AX136" s="19">
        <v>34060</v>
      </c>
    </row>
    <row r="137" spans="1:50" x14ac:dyDescent="0.25">
      <c r="A137" s="94" t="s">
        <v>52</v>
      </c>
      <c r="B137" s="564"/>
      <c r="C137" s="29">
        <v>16.18</v>
      </c>
      <c r="D137" s="30">
        <v>2228</v>
      </c>
      <c r="E137" s="402">
        <f t="shared" si="99"/>
        <v>137.7008652657602</v>
      </c>
      <c r="F137" s="57">
        <f t="shared" si="119"/>
        <v>4</v>
      </c>
      <c r="G137" s="58">
        <v>64.72</v>
      </c>
      <c r="H137" s="59">
        <v>8912</v>
      </c>
      <c r="I137" s="58">
        <v>17</v>
      </c>
      <c r="J137" s="59">
        <v>1075</v>
      </c>
      <c r="K137" s="59">
        <v>24510</v>
      </c>
      <c r="L137" s="139">
        <v>23680</v>
      </c>
      <c r="M137" s="49" t="s">
        <v>8</v>
      </c>
      <c r="N137" s="37">
        <f t="shared" si="101"/>
        <v>8.2902325581395342</v>
      </c>
      <c r="O137" s="38">
        <f t="shared" si="102"/>
        <v>22.8</v>
      </c>
      <c r="P137" s="39">
        <f t="shared" si="103"/>
        <v>1514.8331273176761</v>
      </c>
      <c r="Q137" s="383">
        <f t="shared" si="120"/>
        <v>0.48249551166965887</v>
      </c>
      <c r="R137" s="57">
        <f t="shared" si="121"/>
        <v>11</v>
      </c>
      <c r="S137" s="47">
        <f t="shared" si="122"/>
        <v>177.98</v>
      </c>
      <c r="T137" s="48">
        <f t="shared" si="122"/>
        <v>24508</v>
      </c>
      <c r="U137" s="47">
        <f t="shared" si="122"/>
        <v>45</v>
      </c>
      <c r="V137" s="48">
        <f t="shared" si="122"/>
        <v>3173</v>
      </c>
      <c r="W137" s="48">
        <f t="shared" si="122"/>
        <v>73110</v>
      </c>
      <c r="X137" s="192">
        <f t="shared" si="113"/>
        <v>70290</v>
      </c>
      <c r="Y137" s="49" t="s">
        <v>8</v>
      </c>
      <c r="Z137" s="21">
        <f t="shared" si="107"/>
        <v>7.7239205798928463</v>
      </c>
      <c r="AA137" s="22">
        <f t="shared" si="108"/>
        <v>23.041285849353923</v>
      </c>
      <c r="AB137" s="103">
        <f t="shared" si="109"/>
        <v>4518.5414091470957</v>
      </c>
      <c r="AC137" s="384">
        <f t="shared" si="123"/>
        <v>1.4241472172351886</v>
      </c>
      <c r="AN137" s="94" t="s">
        <v>52</v>
      </c>
      <c r="AO137" s="564"/>
      <c r="AP137" s="29">
        <v>16.18</v>
      </c>
      <c r="AQ137" s="30">
        <v>2228</v>
      </c>
      <c r="AR137" s="402">
        <f t="shared" si="111"/>
        <v>137.7008652657602</v>
      </c>
      <c r="AS137" s="57">
        <f t="shared" si="124"/>
        <v>4</v>
      </c>
      <c r="AT137" s="58">
        <v>64.72</v>
      </c>
      <c r="AU137" s="59">
        <v>8912</v>
      </c>
      <c r="AV137" s="58">
        <v>17</v>
      </c>
      <c r="AW137" s="59">
        <v>1075</v>
      </c>
      <c r="AX137" s="59">
        <v>24430</v>
      </c>
    </row>
    <row r="138" spans="1:50" x14ac:dyDescent="0.25">
      <c r="A138" s="156" t="s">
        <v>24</v>
      </c>
      <c r="B138" s="157"/>
      <c r="C138" s="45">
        <f>SUM(C127:C137)</f>
        <v>164.87</v>
      </c>
      <c r="D138" s="46">
        <f>SUM(D127:D137)</f>
        <v>21062</v>
      </c>
      <c r="E138" s="403">
        <f t="shared" si="99"/>
        <v>127.74913568265906</v>
      </c>
      <c r="F138" s="160"/>
      <c r="G138" s="45">
        <f t="shared" ref="G138:L138" si="125">SUM(G127:G137)</f>
        <v>627.74</v>
      </c>
      <c r="H138" s="46">
        <f t="shared" si="125"/>
        <v>80294</v>
      </c>
      <c r="I138" s="45">
        <f t="shared" si="125"/>
        <v>169</v>
      </c>
      <c r="J138" s="46">
        <f t="shared" si="125"/>
        <v>11488</v>
      </c>
      <c r="K138" s="46">
        <f t="shared" si="125"/>
        <v>274920</v>
      </c>
      <c r="L138" s="46">
        <f t="shared" si="125"/>
        <v>265570</v>
      </c>
      <c r="M138" s="161" t="s">
        <v>8</v>
      </c>
      <c r="N138" s="162">
        <f t="shared" si="101"/>
        <v>6.9893802228412261</v>
      </c>
      <c r="O138" s="163">
        <f t="shared" si="102"/>
        <v>23.931058495821727</v>
      </c>
      <c r="P138" s="164">
        <f t="shared" si="103"/>
        <v>1667.4956025959846</v>
      </c>
      <c r="Q138" s="397">
        <f>J138/D138</f>
        <v>0.54543728041021744</v>
      </c>
      <c r="R138" s="160"/>
      <c r="S138" s="395">
        <f>SUM(S127:S137)</f>
        <v>1700.5200000000002</v>
      </c>
      <c r="T138" s="396">
        <f>SUM(T127:T137)</f>
        <v>217263</v>
      </c>
      <c r="U138" s="395">
        <f>SUM(U127:U137)</f>
        <v>450</v>
      </c>
      <c r="V138" s="396">
        <f>SUM(V127:V137)</f>
        <v>32166</v>
      </c>
      <c r="W138" s="396">
        <f>SUM(W127:W137)</f>
        <v>772760</v>
      </c>
      <c r="X138" s="193">
        <f t="shared" si="113"/>
        <v>743550</v>
      </c>
      <c r="Y138" s="161" t="s">
        <v>8</v>
      </c>
      <c r="Z138" s="162">
        <f t="shared" si="107"/>
        <v>6.7544301436299197</v>
      </c>
      <c r="AA138" s="163">
        <f t="shared" si="108"/>
        <v>24.024124852328544</v>
      </c>
      <c r="AB138" s="190">
        <f t="shared" si="109"/>
        <v>4687.0867956571847</v>
      </c>
      <c r="AC138" s="398">
        <f>V138/D138</f>
        <v>1.527205393599848</v>
      </c>
      <c r="AN138" s="156" t="s">
        <v>24</v>
      </c>
      <c r="AO138" s="157"/>
      <c r="AP138" s="45">
        <f>SUM(AP127:AP137)</f>
        <v>164.87</v>
      </c>
      <c r="AQ138" s="46">
        <f>SUM(AQ127:AQ137)</f>
        <v>21062</v>
      </c>
      <c r="AR138" s="403">
        <f t="shared" si="111"/>
        <v>127.74913568265906</v>
      </c>
      <c r="AS138" s="160"/>
      <c r="AT138" s="45">
        <f t="shared" ref="AT138:AX138" si="126">SUM(AT127:AT137)</f>
        <v>627.74</v>
      </c>
      <c r="AU138" s="46">
        <f t="shared" si="126"/>
        <v>80294</v>
      </c>
      <c r="AV138" s="45">
        <f t="shared" si="126"/>
        <v>169</v>
      </c>
      <c r="AW138" s="46">
        <f t="shared" si="126"/>
        <v>11488</v>
      </c>
      <c r="AX138" s="46">
        <f t="shared" si="126"/>
        <v>274040</v>
      </c>
    </row>
    <row r="139" spans="1:50" x14ac:dyDescent="0.25">
      <c r="A139" s="117" t="s">
        <v>16</v>
      </c>
      <c r="B139" s="565">
        <v>2005</v>
      </c>
      <c r="C139" s="115">
        <v>0.76</v>
      </c>
      <c r="D139" s="116">
        <v>99</v>
      </c>
      <c r="E139" s="399">
        <f>D139/C139</f>
        <v>130.26315789473685</v>
      </c>
      <c r="F139" s="7">
        <f t="shared" ref="F139:F147" si="127">G139/C139</f>
        <v>4</v>
      </c>
      <c r="G139" s="6">
        <v>3.04</v>
      </c>
      <c r="H139" s="5">
        <v>396</v>
      </c>
      <c r="I139" s="6">
        <v>1</v>
      </c>
      <c r="J139" s="5">
        <v>46</v>
      </c>
      <c r="K139" s="5">
        <v>1010</v>
      </c>
      <c r="L139" s="137">
        <v>980</v>
      </c>
      <c r="M139" s="15" t="s">
        <v>8</v>
      </c>
      <c r="N139" s="86">
        <f t="shared" si="101"/>
        <v>8.6086956521739122</v>
      </c>
      <c r="O139" s="87">
        <f t="shared" si="102"/>
        <v>21.956521739130434</v>
      </c>
      <c r="P139" s="70">
        <f>K139/C139</f>
        <v>1328.9473684210527</v>
      </c>
      <c r="Q139" s="383">
        <f t="shared" ref="Q139:Q149" si="128">J139/D139</f>
        <v>0.46464646464646464</v>
      </c>
      <c r="R139" s="14">
        <f t="shared" ref="R139:R147" si="129">S139/C139</f>
        <v>11</v>
      </c>
      <c r="S139" s="71">
        <f t="shared" ref="S139:X149" si="130">G139+S88</f>
        <v>8.36</v>
      </c>
      <c r="T139" s="72">
        <f t="shared" si="130"/>
        <v>1089</v>
      </c>
      <c r="U139" s="71">
        <f t="shared" si="130"/>
        <v>4</v>
      </c>
      <c r="V139" s="72">
        <f t="shared" si="130"/>
        <v>163</v>
      </c>
      <c r="W139" s="72">
        <f t="shared" si="130"/>
        <v>3590</v>
      </c>
      <c r="X139" s="72">
        <f t="shared" si="113"/>
        <v>3450</v>
      </c>
      <c r="Y139" s="15" t="s">
        <v>8</v>
      </c>
      <c r="Z139" s="21">
        <f t="shared" si="107"/>
        <v>6.6809815950920246</v>
      </c>
      <c r="AA139" s="22">
        <f t="shared" si="108"/>
        <v>22.024539877300615</v>
      </c>
      <c r="AB139" s="103">
        <f t="shared" si="109"/>
        <v>4723.6842105263158</v>
      </c>
      <c r="AC139" s="384">
        <f t="shared" ref="AC139:AC149" si="131">V139/D139</f>
        <v>1.6464646464646464</v>
      </c>
      <c r="AN139" s="117" t="s">
        <v>16</v>
      </c>
      <c r="AO139" s="565">
        <v>2005</v>
      </c>
      <c r="AP139" s="115">
        <v>0.76</v>
      </c>
      <c r="AQ139" s="116">
        <v>99</v>
      </c>
      <c r="AR139" s="399">
        <f>AQ139/AP139</f>
        <v>130.26315789473685</v>
      </c>
      <c r="AS139" s="7">
        <f t="shared" ref="AS139:AS147" si="132">AT139/AP139</f>
        <v>4</v>
      </c>
      <c r="AT139" s="6">
        <v>3.04</v>
      </c>
      <c r="AU139" s="5">
        <v>396</v>
      </c>
      <c r="AV139" s="6">
        <v>1</v>
      </c>
      <c r="AW139" s="5">
        <v>46</v>
      </c>
      <c r="AX139" s="5">
        <v>1010</v>
      </c>
    </row>
    <row r="140" spans="1:50" x14ac:dyDescent="0.25">
      <c r="A140" s="90" t="s">
        <v>53</v>
      </c>
      <c r="B140" s="560"/>
      <c r="C140" s="27">
        <v>9.7100000000000009</v>
      </c>
      <c r="D140" s="28">
        <v>1259</v>
      </c>
      <c r="E140" s="387">
        <f t="shared" ref="E140:E149" si="133">D140/C140</f>
        <v>129.66014418125641</v>
      </c>
      <c r="F140" s="17">
        <f t="shared" si="127"/>
        <v>4</v>
      </c>
      <c r="G140" s="18">
        <v>38.840000000000003</v>
      </c>
      <c r="H140" s="19">
        <v>5036</v>
      </c>
      <c r="I140" s="18">
        <v>10</v>
      </c>
      <c r="J140" s="19">
        <v>621</v>
      </c>
      <c r="K140" s="19">
        <v>14120</v>
      </c>
      <c r="L140" s="136">
        <v>13640</v>
      </c>
      <c r="M140" s="20" t="s">
        <v>8</v>
      </c>
      <c r="N140" s="21">
        <f t="shared" si="101"/>
        <v>8.1095008051529796</v>
      </c>
      <c r="O140" s="22">
        <f t="shared" si="102"/>
        <v>22.737520128824478</v>
      </c>
      <c r="P140" s="23">
        <f t="shared" ref="P140:P149" si="134">K140/C140</f>
        <v>1454.1709577754891</v>
      </c>
      <c r="Q140" s="383">
        <f t="shared" si="128"/>
        <v>0.49324861000794279</v>
      </c>
      <c r="R140" s="17">
        <f t="shared" si="129"/>
        <v>11</v>
      </c>
      <c r="S140" s="24">
        <f t="shared" si="130"/>
        <v>106.81</v>
      </c>
      <c r="T140" s="25">
        <f t="shared" si="130"/>
        <v>13849</v>
      </c>
      <c r="U140" s="24">
        <f t="shared" si="130"/>
        <v>28</v>
      </c>
      <c r="V140" s="25">
        <f t="shared" si="130"/>
        <v>2009</v>
      </c>
      <c r="W140" s="25">
        <f t="shared" si="130"/>
        <v>46030</v>
      </c>
      <c r="X140" s="72">
        <f t="shared" si="113"/>
        <v>44270</v>
      </c>
      <c r="Y140" s="20" t="s">
        <v>8</v>
      </c>
      <c r="Z140" s="21">
        <f t="shared" si="107"/>
        <v>6.8934793429566952</v>
      </c>
      <c r="AA140" s="22">
        <f t="shared" si="108"/>
        <v>22.911896465903435</v>
      </c>
      <c r="AB140" s="103">
        <f t="shared" si="109"/>
        <v>4740.4737384140053</v>
      </c>
      <c r="AC140" s="384">
        <f t="shared" si="131"/>
        <v>1.5957108816521048</v>
      </c>
      <c r="AN140" s="90" t="s">
        <v>53</v>
      </c>
      <c r="AO140" s="560"/>
      <c r="AP140" s="27">
        <v>9.7100000000000009</v>
      </c>
      <c r="AQ140" s="28">
        <v>1259</v>
      </c>
      <c r="AR140" s="387">
        <f t="shared" ref="AR140:AR149" si="135">AQ140/AP140</f>
        <v>129.66014418125641</v>
      </c>
      <c r="AS140" s="17">
        <f t="shared" si="132"/>
        <v>4</v>
      </c>
      <c r="AT140" s="18">
        <v>38.840000000000003</v>
      </c>
      <c r="AU140" s="19">
        <v>5036</v>
      </c>
      <c r="AV140" s="18">
        <v>10</v>
      </c>
      <c r="AW140" s="19">
        <v>621</v>
      </c>
      <c r="AX140" s="19">
        <v>14070</v>
      </c>
    </row>
    <row r="141" spans="1:50" x14ac:dyDescent="0.25">
      <c r="A141" s="90" t="s">
        <v>54</v>
      </c>
      <c r="B141" s="560"/>
      <c r="C141" s="27">
        <v>3.03</v>
      </c>
      <c r="D141" s="28">
        <v>318</v>
      </c>
      <c r="E141" s="387">
        <f t="shared" si="133"/>
        <v>104.95049504950495</v>
      </c>
      <c r="F141" s="17">
        <f t="shared" si="127"/>
        <v>4</v>
      </c>
      <c r="G141" s="18">
        <v>12.12</v>
      </c>
      <c r="H141" s="19">
        <v>1272</v>
      </c>
      <c r="I141" s="18">
        <v>4</v>
      </c>
      <c r="J141" s="19">
        <v>197</v>
      </c>
      <c r="K141" s="19">
        <v>4370</v>
      </c>
      <c r="L141" s="136">
        <v>4220</v>
      </c>
      <c r="M141" s="20" t="s">
        <v>8</v>
      </c>
      <c r="N141" s="21">
        <f t="shared" si="101"/>
        <v>6.4568527918781724</v>
      </c>
      <c r="O141" s="22">
        <f t="shared" si="102"/>
        <v>22.18274111675127</v>
      </c>
      <c r="P141" s="23">
        <f t="shared" si="134"/>
        <v>1442.2442244224424</v>
      </c>
      <c r="Q141" s="383">
        <f t="shared" si="128"/>
        <v>0.61949685534591192</v>
      </c>
      <c r="R141" s="17">
        <f t="shared" si="129"/>
        <v>10</v>
      </c>
      <c r="S141" s="24">
        <f t="shared" si="130"/>
        <v>30.299999999999997</v>
      </c>
      <c r="T141" s="25">
        <f t="shared" si="130"/>
        <v>3180</v>
      </c>
      <c r="U141" s="24">
        <f t="shared" si="130"/>
        <v>10</v>
      </c>
      <c r="V141" s="25">
        <f t="shared" si="130"/>
        <v>557</v>
      </c>
      <c r="W141" s="25">
        <f t="shared" si="130"/>
        <v>12250</v>
      </c>
      <c r="X141" s="72">
        <f t="shared" si="130"/>
        <v>11800</v>
      </c>
      <c r="Y141" s="20" t="s">
        <v>8</v>
      </c>
      <c r="Z141" s="21">
        <f t="shared" si="107"/>
        <v>5.709156193895871</v>
      </c>
      <c r="AA141" s="22">
        <f t="shared" si="108"/>
        <v>21.99281867145422</v>
      </c>
      <c r="AB141" s="103">
        <f t="shared" si="109"/>
        <v>4042.9042904290432</v>
      </c>
      <c r="AC141" s="384">
        <f t="shared" si="131"/>
        <v>1.7515723270440251</v>
      </c>
      <c r="AN141" s="90" t="s">
        <v>54</v>
      </c>
      <c r="AO141" s="560"/>
      <c r="AP141" s="27">
        <v>3.03</v>
      </c>
      <c r="AQ141" s="28">
        <v>318</v>
      </c>
      <c r="AR141" s="387">
        <f t="shared" si="135"/>
        <v>104.95049504950495</v>
      </c>
      <c r="AS141" s="17">
        <f t="shared" si="132"/>
        <v>4</v>
      </c>
      <c r="AT141" s="18">
        <v>12.12</v>
      </c>
      <c r="AU141" s="19">
        <v>1272</v>
      </c>
      <c r="AV141" s="18">
        <v>4</v>
      </c>
      <c r="AW141" s="19">
        <v>197</v>
      </c>
      <c r="AX141" s="19">
        <v>4360</v>
      </c>
    </row>
    <row r="142" spans="1:50" x14ac:dyDescent="0.25">
      <c r="A142" s="90" t="s">
        <v>17</v>
      </c>
      <c r="B142" s="560"/>
      <c r="C142" s="27">
        <v>6.23</v>
      </c>
      <c r="D142" s="28">
        <v>649</v>
      </c>
      <c r="E142" s="387">
        <f t="shared" si="133"/>
        <v>104.17335473515249</v>
      </c>
      <c r="F142" s="17">
        <f t="shared" si="127"/>
        <v>4</v>
      </c>
      <c r="G142" s="18">
        <v>24.92</v>
      </c>
      <c r="H142" s="19">
        <v>2596</v>
      </c>
      <c r="I142" s="18">
        <v>7</v>
      </c>
      <c r="J142" s="19">
        <v>310</v>
      </c>
      <c r="K142" s="19">
        <v>7010</v>
      </c>
      <c r="L142" s="136">
        <v>6770</v>
      </c>
      <c r="M142" s="20" t="s">
        <v>8</v>
      </c>
      <c r="N142" s="21">
        <f t="shared" si="101"/>
        <v>8.3741935483870975</v>
      </c>
      <c r="O142" s="22">
        <f t="shared" si="102"/>
        <v>22.612903225806452</v>
      </c>
      <c r="P142" s="218">
        <f t="shared" si="134"/>
        <v>1125.2006420545745</v>
      </c>
      <c r="Q142" s="383">
        <f t="shared" si="128"/>
        <v>0.4776579352850539</v>
      </c>
      <c r="R142" s="17">
        <f t="shared" si="129"/>
        <v>11</v>
      </c>
      <c r="S142" s="24">
        <f t="shared" si="130"/>
        <v>68.53</v>
      </c>
      <c r="T142" s="25">
        <f t="shared" si="130"/>
        <v>7139</v>
      </c>
      <c r="U142" s="24">
        <f t="shared" si="130"/>
        <v>20</v>
      </c>
      <c r="V142" s="25">
        <f t="shared" si="130"/>
        <v>1069</v>
      </c>
      <c r="W142" s="25">
        <f t="shared" si="130"/>
        <v>24380</v>
      </c>
      <c r="X142" s="72">
        <f t="shared" si="130"/>
        <v>23450</v>
      </c>
      <c r="Y142" s="20" t="s">
        <v>8</v>
      </c>
      <c r="Z142" s="21">
        <f t="shared" si="107"/>
        <v>6.6782039289055195</v>
      </c>
      <c r="AA142" s="22">
        <f t="shared" si="108"/>
        <v>22.806361085126287</v>
      </c>
      <c r="AB142" s="103">
        <f t="shared" si="109"/>
        <v>3913.3226324237557</v>
      </c>
      <c r="AC142" s="384">
        <f t="shared" si="131"/>
        <v>1.6471494607087827</v>
      </c>
      <c r="AN142" s="90" t="s">
        <v>17</v>
      </c>
      <c r="AO142" s="560"/>
      <c r="AP142" s="27">
        <v>6.23</v>
      </c>
      <c r="AQ142" s="28">
        <v>649</v>
      </c>
      <c r="AR142" s="387">
        <f t="shared" si="135"/>
        <v>104.17335473515249</v>
      </c>
      <c r="AS142" s="17">
        <f t="shared" si="132"/>
        <v>4</v>
      </c>
      <c r="AT142" s="18">
        <v>24.92</v>
      </c>
      <c r="AU142" s="19">
        <v>2596</v>
      </c>
      <c r="AV142" s="18">
        <v>7</v>
      </c>
      <c r="AW142" s="19">
        <v>310</v>
      </c>
      <c r="AX142" s="19">
        <v>6990</v>
      </c>
    </row>
    <row r="143" spans="1:50" x14ac:dyDescent="0.25">
      <c r="A143" s="90" t="s">
        <v>55</v>
      </c>
      <c r="B143" s="560"/>
      <c r="C143" s="27">
        <v>4.76</v>
      </c>
      <c r="D143" s="28">
        <v>513</v>
      </c>
      <c r="E143" s="387">
        <f t="shared" si="133"/>
        <v>107.77310924369749</v>
      </c>
      <c r="F143" s="17">
        <f t="shared" si="127"/>
        <v>4</v>
      </c>
      <c r="G143" s="18">
        <v>19.04</v>
      </c>
      <c r="H143" s="19">
        <v>2052</v>
      </c>
      <c r="I143" s="18">
        <v>4</v>
      </c>
      <c r="J143" s="19">
        <v>299</v>
      </c>
      <c r="K143" s="19">
        <v>6630</v>
      </c>
      <c r="L143" s="136">
        <v>6400</v>
      </c>
      <c r="M143" s="20" t="s">
        <v>8</v>
      </c>
      <c r="N143" s="21">
        <f t="shared" si="101"/>
        <v>6.8628762541806019</v>
      </c>
      <c r="O143" s="22">
        <f t="shared" si="102"/>
        <v>22.173913043478262</v>
      </c>
      <c r="P143" s="23">
        <f t="shared" si="134"/>
        <v>1392.8571428571429</v>
      </c>
      <c r="Q143" s="383">
        <f t="shared" si="128"/>
        <v>0.5828460038986355</v>
      </c>
      <c r="R143" s="17">
        <f t="shared" si="129"/>
        <v>10</v>
      </c>
      <c r="S143" s="24">
        <f t="shared" si="130"/>
        <v>47.599999999999994</v>
      </c>
      <c r="T143" s="25">
        <f t="shared" si="130"/>
        <v>5130</v>
      </c>
      <c r="U143" s="24">
        <f t="shared" si="130"/>
        <v>12</v>
      </c>
      <c r="V143" s="25">
        <f t="shared" si="130"/>
        <v>830</v>
      </c>
      <c r="W143" s="25">
        <f t="shared" si="130"/>
        <v>18290</v>
      </c>
      <c r="X143" s="72">
        <f t="shared" si="130"/>
        <v>17600</v>
      </c>
      <c r="Y143" s="20" t="s">
        <v>8</v>
      </c>
      <c r="Z143" s="21">
        <f t="shared" si="107"/>
        <v>6.1807228915662646</v>
      </c>
      <c r="AA143" s="22">
        <f t="shared" si="108"/>
        <v>22.036144578313252</v>
      </c>
      <c r="AB143" s="103">
        <f t="shared" si="109"/>
        <v>3842.4369747899163</v>
      </c>
      <c r="AC143" s="384">
        <f t="shared" si="131"/>
        <v>1.6179337231968811</v>
      </c>
      <c r="AN143" s="90" t="s">
        <v>55</v>
      </c>
      <c r="AO143" s="560"/>
      <c r="AP143" s="27">
        <v>4.76</v>
      </c>
      <c r="AQ143" s="28">
        <v>513</v>
      </c>
      <c r="AR143" s="387">
        <f t="shared" si="135"/>
        <v>107.77310924369749</v>
      </c>
      <c r="AS143" s="17">
        <f t="shared" si="132"/>
        <v>4</v>
      </c>
      <c r="AT143" s="18">
        <v>19.04</v>
      </c>
      <c r="AU143" s="19">
        <v>2052</v>
      </c>
      <c r="AV143" s="18">
        <v>4</v>
      </c>
      <c r="AW143" s="19">
        <v>299</v>
      </c>
      <c r="AX143" s="19">
        <v>6610</v>
      </c>
    </row>
    <row r="144" spans="1:50" x14ac:dyDescent="0.25">
      <c r="A144" s="90" t="s">
        <v>56</v>
      </c>
      <c r="B144" s="560"/>
      <c r="C144" s="27">
        <v>0.86</v>
      </c>
      <c r="D144" s="28">
        <v>110</v>
      </c>
      <c r="E144" s="387">
        <f t="shared" si="133"/>
        <v>127.90697674418605</v>
      </c>
      <c r="F144" s="17">
        <f t="shared" si="127"/>
        <v>4</v>
      </c>
      <c r="G144" s="18">
        <v>3.44</v>
      </c>
      <c r="H144" s="19">
        <v>440</v>
      </c>
      <c r="I144" s="18">
        <v>3</v>
      </c>
      <c r="J144" s="19">
        <v>65</v>
      </c>
      <c r="K144" s="19">
        <v>1470</v>
      </c>
      <c r="L144" s="136">
        <v>1420</v>
      </c>
      <c r="M144" s="20" t="s">
        <v>8</v>
      </c>
      <c r="N144" s="21">
        <f t="shared" si="101"/>
        <v>6.7692307692307692</v>
      </c>
      <c r="O144" s="22">
        <f t="shared" si="102"/>
        <v>22.615384615384617</v>
      </c>
      <c r="P144" s="23">
        <f t="shared" si="134"/>
        <v>1709.3023255813953</v>
      </c>
      <c r="Q144" s="383">
        <f t="shared" si="128"/>
        <v>0.59090909090909094</v>
      </c>
      <c r="R144" s="17">
        <f t="shared" si="129"/>
        <v>10</v>
      </c>
      <c r="S144" s="24">
        <f t="shared" si="130"/>
        <v>8.6</v>
      </c>
      <c r="T144" s="25">
        <f t="shared" si="130"/>
        <v>1100</v>
      </c>
      <c r="U144" s="24">
        <f t="shared" si="130"/>
        <v>8</v>
      </c>
      <c r="V144" s="25">
        <f t="shared" si="130"/>
        <v>175</v>
      </c>
      <c r="W144" s="25">
        <f t="shared" si="130"/>
        <v>4400</v>
      </c>
      <c r="X144" s="72">
        <f t="shared" si="130"/>
        <v>4230</v>
      </c>
      <c r="Y144" s="20" t="s">
        <v>8</v>
      </c>
      <c r="Z144" s="21">
        <f t="shared" si="107"/>
        <v>6.2857142857142856</v>
      </c>
      <c r="AA144" s="22">
        <f t="shared" si="108"/>
        <v>25.142857142857142</v>
      </c>
      <c r="AB144" s="103">
        <f t="shared" si="109"/>
        <v>5116.2790697674418</v>
      </c>
      <c r="AC144" s="384">
        <f t="shared" si="131"/>
        <v>1.5909090909090908</v>
      </c>
      <c r="AN144" s="90" t="s">
        <v>56</v>
      </c>
      <c r="AO144" s="560"/>
      <c r="AP144" s="27">
        <v>0.86</v>
      </c>
      <c r="AQ144" s="28">
        <v>110</v>
      </c>
      <c r="AR144" s="387">
        <f t="shared" si="135"/>
        <v>127.90697674418605</v>
      </c>
      <c r="AS144" s="17">
        <f t="shared" si="132"/>
        <v>4</v>
      </c>
      <c r="AT144" s="18">
        <v>3.44</v>
      </c>
      <c r="AU144" s="19">
        <v>440</v>
      </c>
      <c r="AV144" s="18">
        <v>3</v>
      </c>
      <c r="AW144" s="19">
        <v>65</v>
      </c>
      <c r="AX144" s="19">
        <v>1470</v>
      </c>
    </row>
    <row r="145" spans="1:50" x14ac:dyDescent="0.25">
      <c r="A145" s="90" t="s">
        <v>20</v>
      </c>
      <c r="B145" s="560"/>
      <c r="C145" s="27">
        <v>7.26</v>
      </c>
      <c r="D145" s="28">
        <v>859</v>
      </c>
      <c r="E145" s="387">
        <f t="shared" si="133"/>
        <v>118.31955922865014</v>
      </c>
      <c r="F145" s="17">
        <f t="shared" si="127"/>
        <v>4</v>
      </c>
      <c r="G145" s="18">
        <v>29.04</v>
      </c>
      <c r="H145" s="19">
        <v>3436</v>
      </c>
      <c r="I145" s="18">
        <v>8</v>
      </c>
      <c r="J145" s="19">
        <v>545</v>
      </c>
      <c r="K145" s="19">
        <v>11650</v>
      </c>
      <c r="L145" s="136">
        <v>11250</v>
      </c>
      <c r="M145" s="20" t="s">
        <v>8</v>
      </c>
      <c r="N145" s="21">
        <f t="shared" si="101"/>
        <v>6.3045871559633024</v>
      </c>
      <c r="O145" s="22">
        <f t="shared" si="102"/>
        <v>21.376146788990827</v>
      </c>
      <c r="P145" s="23">
        <f t="shared" si="134"/>
        <v>1604.6831955922864</v>
      </c>
      <c r="Q145" s="383">
        <f t="shared" si="128"/>
        <v>0.63445867287543656</v>
      </c>
      <c r="R145" s="17">
        <f t="shared" si="129"/>
        <v>11</v>
      </c>
      <c r="S145" s="24">
        <f t="shared" si="130"/>
        <v>79.86</v>
      </c>
      <c r="T145" s="25">
        <f t="shared" si="130"/>
        <v>9449</v>
      </c>
      <c r="U145" s="24">
        <f t="shared" si="130"/>
        <v>22</v>
      </c>
      <c r="V145" s="25">
        <f t="shared" si="130"/>
        <v>1723</v>
      </c>
      <c r="W145" s="25">
        <f t="shared" si="130"/>
        <v>37190</v>
      </c>
      <c r="X145" s="72">
        <f t="shared" si="130"/>
        <v>35770</v>
      </c>
      <c r="Y145" s="20" t="s">
        <v>8</v>
      </c>
      <c r="Z145" s="21">
        <f t="shared" si="107"/>
        <v>5.4840394660475917</v>
      </c>
      <c r="AA145" s="22">
        <f t="shared" si="108"/>
        <v>21.584445734184563</v>
      </c>
      <c r="AB145" s="103">
        <f t="shared" si="109"/>
        <v>5122.5895316804408</v>
      </c>
      <c r="AC145" s="384">
        <f t="shared" si="131"/>
        <v>2.0058207217694992</v>
      </c>
      <c r="AN145" s="90" t="s">
        <v>20</v>
      </c>
      <c r="AO145" s="560"/>
      <c r="AP145" s="27">
        <v>7.26</v>
      </c>
      <c r="AQ145" s="28">
        <v>859</v>
      </c>
      <c r="AR145" s="387">
        <f t="shared" si="135"/>
        <v>118.31955922865014</v>
      </c>
      <c r="AS145" s="17">
        <f t="shared" si="132"/>
        <v>4</v>
      </c>
      <c r="AT145" s="18">
        <v>29.04</v>
      </c>
      <c r="AU145" s="19">
        <v>3436</v>
      </c>
      <c r="AV145" s="18">
        <v>8</v>
      </c>
      <c r="AW145" s="19">
        <v>545</v>
      </c>
      <c r="AX145" s="19">
        <v>11600</v>
      </c>
    </row>
    <row r="146" spans="1:50" x14ac:dyDescent="0.25">
      <c r="A146" s="90" t="s">
        <v>19</v>
      </c>
      <c r="B146" s="560"/>
      <c r="C146" s="27">
        <v>6.49</v>
      </c>
      <c r="D146" s="28">
        <v>849</v>
      </c>
      <c r="E146" s="387">
        <f t="shared" si="133"/>
        <v>130.81664098613251</v>
      </c>
      <c r="F146" s="17">
        <f t="shared" si="127"/>
        <v>4</v>
      </c>
      <c r="G146" s="18">
        <v>25.96</v>
      </c>
      <c r="H146" s="19">
        <v>3396</v>
      </c>
      <c r="I146" s="18">
        <v>7</v>
      </c>
      <c r="J146" s="19">
        <v>468</v>
      </c>
      <c r="K146" s="19">
        <v>10010</v>
      </c>
      <c r="L146" s="136">
        <v>9670</v>
      </c>
      <c r="M146" s="20" t="s">
        <v>8</v>
      </c>
      <c r="N146" s="21">
        <f t="shared" si="101"/>
        <v>7.2564102564102564</v>
      </c>
      <c r="O146" s="22">
        <f t="shared" si="102"/>
        <v>21.388888888888889</v>
      </c>
      <c r="P146" s="23">
        <f t="shared" si="134"/>
        <v>1542.3728813559321</v>
      </c>
      <c r="Q146" s="383">
        <f t="shared" si="128"/>
        <v>0.5512367491166078</v>
      </c>
      <c r="R146" s="17">
        <f t="shared" si="129"/>
        <v>11</v>
      </c>
      <c r="S146" s="24">
        <f t="shared" si="130"/>
        <v>71.39</v>
      </c>
      <c r="T146" s="25">
        <f t="shared" si="130"/>
        <v>9339</v>
      </c>
      <c r="U146" s="24">
        <f t="shared" si="130"/>
        <v>21</v>
      </c>
      <c r="V146" s="25">
        <f t="shared" si="130"/>
        <v>1373</v>
      </c>
      <c r="W146" s="25">
        <f t="shared" si="130"/>
        <v>29540</v>
      </c>
      <c r="X146" s="72">
        <f t="shared" si="130"/>
        <v>28420</v>
      </c>
      <c r="Y146" s="20" t="s">
        <v>8</v>
      </c>
      <c r="Z146" s="21">
        <f t="shared" si="107"/>
        <v>6.8018936635105609</v>
      </c>
      <c r="AA146" s="22">
        <f t="shared" si="108"/>
        <v>21.514930808448653</v>
      </c>
      <c r="AB146" s="103">
        <f t="shared" si="109"/>
        <v>4551.6178736517722</v>
      </c>
      <c r="AC146" s="384">
        <f t="shared" si="131"/>
        <v>1.6171967020023557</v>
      </c>
      <c r="AN146" s="90" t="s">
        <v>19</v>
      </c>
      <c r="AO146" s="560"/>
      <c r="AP146" s="27">
        <v>6.49</v>
      </c>
      <c r="AQ146" s="28">
        <v>849</v>
      </c>
      <c r="AR146" s="387">
        <f t="shared" si="135"/>
        <v>130.81664098613251</v>
      </c>
      <c r="AS146" s="17">
        <f t="shared" si="132"/>
        <v>4</v>
      </c>
      <c r="AT146" s="18">
        <v>25.96</v>
      </c>
      <c r="AU146" s="19">
        <v>3396</v>
      </c>
      <c r="AV146" s="18">
        <v>7</v>
      </c>
      <c r="AW146" s="19">
        <v>468</v>
      </c>
      <c r="AX146" s="19">
        <v>9980</v>
      </c>
    </row>
    <row r="147" spans="1:50" x14ac:dyDescent="0.25">
      <c r="A147" s="94" t="s">
        <v>21</v>
      </c>
      <c r="B147" s="566"/>
      <c r="C147" s="29">
        <v>0.6</v>
      </c>
      <c r="D147" s="30">
        <v>76</v>
      </c>
      <c r="E147" s="402">
        <f t="shared" si="133"/>
        <v>126.66666666666667</v>
      </c>
      <c r="F147" s="7">
        <f t="shared" si="127"/>
        <v>4</v>
      </c>
      <c r="G147" s="6">
        <v>2.4</v>
      </c>
      <c r="H147" s="5">
        <v>304</v>
      </c>
      <c r="I147" s="6">
        <v>1</v>
      </c>
      <c r="J147" s="5">
        <v>42</v>
      </c>
      <c r="K147" s="5">
        <v>890</v>
      </c>
      <c r="L147" s="137">
        <v>860</v>
      </c>
      <c r="M147" s="43" t="s">
        <v>8</v>
      </c>
      <c r="N147" s="37">
        <f t="shared" si="101"/>
        <v>7.2380952380952381</v>
      </c>
      <c r="O147" s="38">
        <f t="shared" si="102"/>
        <v>21.19047619047619</v>
      </c>
      <c r="P147" s="39">
        <f t="shared" si="134"/>
        <v>1483.3333333333335</v>
      </c>
      <c r="Q147" s="383">
        <f t="shared" si="128"/>
        <v>0.55263157894736847</v>
      </c>
      <c r="R147" s="7">
        <f t="shared" si="129"/>
        <v>11</v>
      </c>
      <c r="S147" s="47">
        <f t="shared" si="130"/>
        <v>6.6</v>
      </c>
      <c r="T147" s="48">
        <f t="shared" si="130"/>
        <v>836</v>
      </c>
      <c r="U147" s="47">
        <f t="shared" si="130"/>
        <v>5</v>
      </c>
      <c r="V147" s="48">
        <f t="shared" si="130"/>
        <v>137</v>
      </c>
      <c r="W147" s="48">
        <f t="shared" si="130"/>
        <v>2940</v>
      </c>
      <c r="X147" s="192">
        <f t="shared" si="130"/>
        <v>2830</v>
      </c>
      <c r="Y147" s="49" t="s">
        <v>8</v>
      </c>
      <c r="Z147" s="21">
        <f t="shared" si="107"/>
        <v>6.1021897810218979</v>
      </c>
      <c r="AA147" s="22">
        <f t="shared" si="108"/>
        <v>21.459854014598541</v>
      </c>
      <c r="AB147" s="103">
        <f t="shared" si="109"/>
        <v>4900</v>
      </c>
      <c r="AC147" s="384">
        <f t="shared" si="131"/>
        <v>1.8026315789473684</v>
      </c>
      <c r="AN147" s="94" t="s">
        <v>21</v>
      </c>
      <c r="AO147" s="566"/>
      <c r="AP147" s="29">
        <v>0.6</v>
      </c>
      <c r="AQ147" s="30">
        <v>76</v>
      </c>
      <c r="AR147" s="402">
        <f t="shared" si="135"/>
        <v>126.66666666666667</v>
      </c>
      <c r="AS147" s="7">
        <f t="shared" si="132"/>
        <v>4</v>
      </c>
      <c r="AT147" s="6">
        <v>2.4</v>
      </c>
      <c r="AU147" s="5">
        <v>304</v>
      </c>
      <c r="AV147" s="6">
        <v>1</v>
      </c>
      <c r="AW147" s="5">
        <v>42</v>
      </c>
      <c r="AX147" s="5">
        <v>890</v>
      </c>
    </row>
    <row r="148" spans="1:50" ht="15.75" thickBot="1" x14ac:dyDescent="0.3">
      <c r="A148" s="166" t="s">
        <v>24</v>
      </c>
      <c r="B148" s="167"/>
      <c r="C148" s="406">
        <f t="shared" ref="C148:D148" si="136">SUM(C139:C147)</f>
        <v>39.700000000000003</v>
      </c>
      <c r="D148" s="407">
        <f t="shared" si="136"/>
        <v>4732</v>
      </c>
      <c r="E148" s="408">
        <f t="shared" si="133"/>
        <v>119.19395465994961</v>
      </c>
      <c r="F148" s="170"/>
      <c r="G148" s="99">
        <f t="shared" ref="G148:L148" si="137">SUM(G139:G147)</f>
        <v>158.80000000000001</v>
      </c>
      <c r="H148" s="99">
        <f t="shared" si="137"/>
        <v>18928</v>
      </c>
      <c r="I148" s="98">
        <f t="shared" si="137"/>
        <v>45</v>
      </c>
      <c r="J148" s="99">
        <f t="shared" si="137"/>
        <v>2593</v>
      </c>
      <c r="K148" s="99">
        <f t="shared" si="137"/>
        <v>57160</v>
      </c>
      <c r="L148" s="99">
        <f t="shared" si="137"/>
        <v>55210</v>
      </c>
      <c r="M148" s="171" t="s">
        <v>8</v>
      </c>
      <c r="N148" s="172">
        <f t="shared" si="101"/>
        <v>7.2996529116853068</v>
      </c>
      <c r="O148" s="173">
        <f t="shared" si="102"/>
        <v>22.043964519861163</v>
      </c>
      <c r="P148" s="174">
        <f t="shared" si="134"/>
        <v>1439.7984886649872</v>
      </c>
      <c r="Q148" s="409">
        <f t="shared" si="128"/>
        <v>0.54797125950972103</v>
      </c>
      <c r="R148" s="170"/>
      <c r="S148" s="406">
        <f t="shared" ref="S148:W148" si="138">SUM(S139:S147)</f>
        <v>428.05000000000007</v>
      </c>
      <c r="T148" s="407">
        <f t="shared" si="138"/>
        <v>51111</v>
      </c>
      <c r="U148" s="406">
        <f t="shared" si="138"/>
        <v>130</v>
      </c>
      <c r="V148" s="407">
        <f t="shared" si="138"/>
        <v>8036</v>
      </c>
      <c r="W148" s="407">
        <f t="shared" si="138"/>
        <v>178610</v>
      </c>
      <c r="X148" s="193">
        <f t="shared" si="130"/>
        <v>171820</v>
      </c>
      <c r="Y148" s="171" t="s">
        <v>8</v>
      </c>
      <c r="Z148" s="172">
        <f t="shared" si="107"/>
        <v>6.3602538576406173</v>
      </c>
      <c r="AA148" s="173">
        <f t="shared" si="108"/>
        <v>22.226231956197115</v>
      </c>
      <c r="AB148" s="186">
        <f t="shared" si="109"/>
        <v>4498.9924433249371</v>
      </c>
      <c r="AC148" s="410">
        <f t="shared" si="131"/>
        <v>1.6982248520710059</v>
      </c>
      <c r="AN148" s="166" t="s">
        <v>24</v>
      </c>
      <c r="AO148" s="167"/>
      <c r="AP148" s="406">
        <f t="shared" ref="AP148:AQ148" si="139">SUM(AP139:AP147)</f>
        <v>39.700000000000003</v>
      </c>
      <c r="AQ148" s="407">
        <f t="shared" si="139"/>
        <v>4732</v>
      </c>
      <c r="AR148" s="408">
        <f t="shared" si="135"/>
        <v>119.19395465994961</v>
      </c>
      <c r="AS148" s="170"/>
      <c r="AT148" s="99">
        <f t="shared" ref="AT148:AX148" si="140">SUM(AT139:AT147)</f>
        <v>158.80000000000001</v>
      </c>
      <c r="AU148" s="99">
        <f t="shared" si="140"/>
        <v>18928</v>
      </c>
      <c r="AV148" s="98">
        <f t="shared" si="140"/>
        <v>45</v>
      </c>
      <c r="AW148" s="99">
        <f t="shared" si="140"/>
        <v>2593</v>
      </c>
      <c r="AX148" s="99">
        <f t="shared" si="140"/>
        <v>56980</v>
      </c>
    </row>
    <row r="149" spans="1:50" ht="15.75" thickBot="1" x14ac:dyDescent="0.3">
      <c r="A149" s="176" t="s">
        <v>25</v>
      </c>
      <c r="B149" s="177"/>
      <c r="C149" s="411">
        <f t="shared" ref="C149:D149" si="141">C126+C138+C148</f>
        <v>485.64000000000004</v>
      </c>
      <c r="D149" s="412">
        <f t="shared" si="141"/>
        <v>61137</v>
      </c>
      <c r="E149" s="413">
        <f t="shared" si="133"/>
        <v>125.88954781319495</v>
      </c>
      <c r="F149" s="180"/>
      <c r="G149" s="40">
        <f t="shared" ref="G149:L149" si="142">G126+G138+G148</f>
        <v>1877.0700000000002</v>
      </c>
      <c r="H149" s="41">
        <f t="shared" si="142"/>
        <v>236310</v>
      </c>
      <c r="I149" s="40">
        <f t="shared" si="142"/>
        <v>511</v>
      </c>
      <c r="J149" s="41">
        <f t="shared" si="142"/>
        <v>33935</v>
      </c>
      <c r="K149" s="41">
        <f t="shared" si="142"/>
        <v>813870</v>
      </c>
      <c r="L149" s="41">
        <f t="shared" si="142"/>
        <v>786130</v>
      </c>
      <c r="M149" s="181" t="s">
        <v>8</v>
      </c>
      <c r="N149" s="182">
        <f t="shared" si="101"/>
        <v>6.963606895535583</v>
      </c>
      <c r="O149" s="183">
        <f t="shared" si="102"/>
        <v>23.983203182554885</v>
      </c>
      <c r="P149" s="184">
        <f t="shared" si="134"/>
        <v>1675.8710155670865</v>
      </c>
      <c r="Q149" s="414">
        <f t="shared" si="128"/>
        <v>0.55506485434352359</v>
      </c>
      <c r="R149" s="180"/>
      <c r="S149" s="411">
        <f t="shared" ref="S149:W149" si="143">S126+S138+S148</f>
        <v>5170.1000000000004</v>
      </c>
      <c r="T149" s="412">
        <f t="shared" si="143"/>
        <v>650692</v>
      </c>
      <c r="U149" s="411">
        <f t="shared" si="143"/>
        <v>1390</v>
      </c>
      <c r="V149" s="412">
        <f t="shared" si="143"/>
        <v>98640</v>
      </c>
      <c r="W149" s="412">
        <f t="shared" si="143"/>
        <v>2373010</v>
      </c>
      <c r="X149" s="193">
        <f t="shared" si="130"/>
        <v>2283010</v>
      </c>
      <c r="Y149" s="181" t="s">
        <v>8</v>
      </c>
      <c r="Z149" s="182">
        <f t="shared" si="107"/>
        <v>6.5966342254663424</v>
      </c>
      <c r="AA149" s="183">
        <f t="shared" si="108"/>
        <v>24.05727899432279</v>
      </c>
      <c r="AB149" s="188">
        <f t="shared" si="109"/>
        <v>4886.3561485874307</v>
      </c>
      <c r="AC149" s="415">
        <f t="shared" si="131"/>
        <v>1.6134255851611954</v>
      </c>
      <c r="AN149" s="176" t="s">
        <v>25</v>
      </c>
      <c r="AO149" s="177"/>
      <c r="AP149" s="411">
        <f t="shared" ref="AP149:AQ149" si="144">AP126+AP138+AP148</f>
        <v>485.64000000000004</v>
      </c>
      <c r="AQ149" s="412">
        <f t="shared" si="144"/>
        <v>61137</v>
      </c>
      <c r="AR149" s="413">
        <f t="shared" si="135"/>
        <v>125.88954781319495</v>
      </c>
      <c r="AS149" s="180"/>
      <c r="AT149" s="40">
        <f t="shared" ref="AT149:AX149" si="145">AT126+AT138+AT148</f>
        <v>1877.0700000000002</v>
      </c>
      <c r="AU149" s="41">
        <f t="shared" si="145"/>
        <v>236310</v>
      </c>
      <c r="AV149" s="40">
        <f t="shared" si="145"/>
        <v>511</v>
      </c>
      <c r="AW149" s="41">
        <f t="shared" si="145"/>
        <v>33935</v>
      </c>
      <c r="AX149" s="41">
        <f t="shared" si="145"/>
        <v>811210</v>
      </c>
    </row>
    <row r="154" spans="1:50" ht="18.75" x14ac:dyDescent="0.3">
      <c r="A154" s="567" t="s">
        <v>58</v>
      </c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</row>
    <row r="155" spans="1:50" ht="15.75" x14ac:dyDescent="0.25">
      <c r="A155" s="568" t="s">
        <v>62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568"/>
      <c r="AB155" s="568"/>
      <c r="AC155" s="568"/>
    </row>
    <row r="156" spans="1:50" ht="15.75" x14ac:dyDescent="0.25">
      <c r="A156" s="568" t="s">
        <v>161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68"/>
      <c r="AB156" s="568"/>
      <c r="AC156" s="568"/>
    </row>
    <row r="157" spans="1:50" ht="19.5" thickBot="1" x14ac:dyDescent="0.35"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11">
        <v>4</v>
      </c>
      <c r="AC157" s="4"/>
    </row>
    <row r="158" spans="1:50" ht="15" customHeight="1" x14ac:dyDescent="0.25">
      <c r="A158" s="569" t="s">
        <v>3</v>
      </c>
      <c r="B158" s="571" t="s">
        <v>2</v>
      </c>
      <c r="C158" s="573" t="s">
        <v>59</v>
      </c>
      <c r="D158" s="573" t="s">
        <v>60</v>
      </c>
      <c r="E158" s="573" t="s">
        <v>23</v>
      </c>
      <c r="F158" s="576" t="s">
        <v>9</v>
      </c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8"/>
      <c r="R158" s="576" t="s">
        <v>10</v>
      </c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9"/>
    </row>
    <row r="159" spans="1:50" ht="51.75" thickBot="1" x14ac:dyDescent="0.3">
      <c r="A159" s="570"/>
      <c r="B159" s="572"/>
      <c r="C159" s="574"/>
      <c r="D159" s="575"/>
      <c r="E159" s="575"/>
      <c r="F159" s="8" t="s">
        <v>14</v>
      </c>
      <c r="G159" s="95" t="s">
        <v>13</v>
      </c>
      <c r="H159" s="95" t="s">
        <v>57</v>
      </c>
      <c r="I159" s="1" t="s">
        <v>4</v>
      </c>
      <c r="J159" s="1" t="s">
        <v>5</v>
      </c>
      <c r="K159" s="1" t="s">
        <v>6</v>
      </c>
      <c r="L159" s="95" t="s">
        <v>64</v>
      </c>
      <c r="M159" s="557" t="s">
        <v>7</v>
      </c>
      <c r="N159" s="558"/>
      <c r="O159" s="1" t="s">
        <v>0</v>
      </c>
      <c r="P159" s="1" t="s">
        <v>1</v>
      </c>
      <c r="Q159" s="95" t="s">
        <v>61</v>
      </c>
      <c r="R159" s="8" t="s">
        <v>14</v>
      </c>
      <c r="S159" s="95" t="s">
        <v>12</v>
      </c>
      <c r="T159" s="95" t="s">
        <v>11</v>
      </c>
      <c r="U159" s="1" t="s">
        <v>4</v>
      </c>
      <c r="V159" s="1" t="s">
        <v>5</v>
      </c>
      <c r="W159" s="1" t="s">
        <v>6</v>
      </c>
      <c r="X159" s="95" t="s">
        <v>65</v>
      </c>
      <c r="Y159" s="557" t="s">
        <v>7</v>
      </c>
      <c r="Z159" s="558"/>
      <c r="AA159" s="1" t="s">
        <v>0</v>
      </c>
      <c r="AB159" s="102" t="s">
        <v>1</v>
      </c>
      <c r="AC159" s="105" t="s">
        <v>15</v>
      </c>
    </row>
    <row r="160" spans="1:50" x14ac:dyDescent="0.25">
      <c r="A160" s="89" t="s">
        <v>26</v>
      </c>
      <c r="B160" s="559">
        <v>1997</v>
      </c>
      <c r="C160" s="78">
        <v>18.91</v>
      </c>
      <c r="D160" s="79">
        <v>2445</v>
      </c>
      <c r="E160" s="31">
        <f t="shared" ref="E160:E189" si="146">D160/C160</f>
        <v>129.29666842940244</v>
      </c>
      <c r="F160" s="64">
        <f t="shared" ref="F160:F176" si="147">G160/C160</f>
        <v>3</v>
      </c>
      <c r="G160" s="65">
        <v>56.73</v>
      </c>
      <c r="H160" s="66">
        <v>7335</v>
      </c>
      <c r="I160" s="65">
        <v>14</v>
      </c>
      <c r="J160" s="66">
        <v>1413</v>
      </c>
      <c r="K160" s="66">
        <v>35200</v>
      </c>
      <c r="L160" s="264">
        <v>33940</v>
      </c>
      <c r="M160" s="67" t="s">
        <v>8</v>
      </c>
      <c r="N160" s="68">
        <f t="shared" ref="N160:N200" si="148">H160/J160</f>
        <v>5.1910828025477711</v>
      </c>
      <c r="O160" s="69">
        <f t="shared" ref="O160:O200" si="149">K160/J160</f>
        <v>24.911535739561216</v>
      </c>
      <c r="P160" s="287">
        <f t="shared" ref="P160:P189" si="150">K160/C160</f>
        <v>1861.448968799577</v>
      </c>
      <c r="Q160" s="100">
        <f t="shared" ref="Q160:Q176" si="151">J160/D160</f>
        <v>0.57791411042944785</v>
      </c>
      <c r="R160" s="64">
        <f t="shared" ref="R160:R176" si="152">S160/C160</f>
        <v>14</v>
      </c>
      <c r="S160" s="71">
        <f t="shared" ref="S160:X175" si="153">G160+S109</f>
        <v>264.74</v>
      </c>
      <c r="T160" s="72">
        <f t="shared" si="153"/>
        <v>34230</v>
      </c>
      <c r="U160" s="71">
        <f t="shared" si="153"/>
        <v>69</v>
      </c>
      <c r="V160" s="72">
        <f t="shared" si="153"/>
        <v>5483</v>
      </c>
      <c r="W160" s="72">
        <f t="shared" si="153"/>
        <v>132450</v>
      </c>
      <c r="X160" s="72">
        <f t="shared" si="153"/>
        <v>127500</v>
      </c>
      <c r="Y160" s="67" t="s">
        <v>8</v>
      </c>
      <c r="Z160" s="21">
        <f t="shared" ref="Z160:Z200" si="154">T160/V160</f>
        <v>6.2429327010760529</v>
      </c>
      <c r="AA160" s="22">
        <f t="shared" ref="AA160:AA200" si="155">W160/V160</f>
        <v>24.15648367681926</v>
      </c>
      <c r="AB160" s="103">
        <f t="shared" ref="AB160:AB200" si="156">W160/C160</f>
        <v>7004.2305658381811</v>
      </c>
      <c r="AC160" s="106">
        <f t="shared" ref="AC160:AC176" si="157">V160/D160</f>
        <v>2.2425357873210632</v>
      </c>
      <c r="AP160" s="65">
        <v>40.82</v>
      </c>
      <c r="AQ160" s="66">
        <v>5265</v>
      </c>
      <c r="AR160" s="65">
        <v>13</v>
      </c>
      <c r="AS160" s="66">
        <v>1281</v>
      </c>
      <c r="AT160" s="66">
        <v>29450</v>
      </c>
    </row>
    <row r="161" spans="1:46" x14ac:dyDescent="0.25">
      <c r="A161" s="90" t="s">
        <v>27</v>
      </c>
      <c r="B161" s="560"/>
      <c r="C161" s="27">
        <v>16.41</v>
      </c>
      <c r="D161" s="28">
        <v>2025</v>
      </c>
      <c r="E161" s="16">
        <f t="shared" si="146"/>
        <v>123.40036563071298</v>
      </c>
      <c r="F161" s="17">
        <f t="shared" si="147"/>
        <v>3</v>
      </c>
      <c r="G161" s="18">
        <v>49.23</v>
      </c>
      <c r="H161" s="19">
        <v>6075</v>
      </c>
      <c r="I161" s="18">
        <v>13</v>
      </c>
      <c r="J161" s="19">
        <v>1178</v>
      </c>
      <c r="K161" s="19">
        <v>30860</v>
      </c>
      <c r="L161" s="263">
        <v>29780</v>
      </c>
      <c r="M161" s="20" t="s">
        <v>8</v>
      </c>
      <c r="N161" s="21">
        <f t="shared" si="148"/>
        <v>5.1570458404074699</v>
      </c>
      <c r="O161" s="22">
        <f t="shared" si="149"/>
        <v>26.196943972835314</v>
      </c>
      <c r="P161" s="23">
        <f t="shared" si="150"/>
        <v>1880.5606337599024</v>
      </c>
      <c r="Q161" s="100">
        <f t="shared" si="151"/>
        <v>0.58172839506172835</v>
      </c>
      <c r="R161" s="17">
        <f t="shared" si="152"/>
        <v>13.999999999999998</v>
      </c>
      <c r="S161" s="24">
        <f t="shared" si="153"/>
        <v>229.73999999999998</v>
      </c>
      <c r="T161" s="25">
        <f t="shared" si="153"/>
        <v>28350</v>
      </c>
      <c r="U161" s="24">
        <f t="shared" si="153"/>
        <v>60</v>
      </c>
      <c r="V161" s="25">
        <f t="shared" si="153"/>
        <v>4352</v>
      </c>
      <c r="W161" s="25">
        <f t="shared" si="153"/>
        <v>107620</v>
      </c>
      <c r="X161" s="72">
        <f t="shared" si="153"/>
        <v>103640</v>
      </c>
      <c r="Y161" s="20" t="s">
        <v>8</v>
      </c>
      <c r="Z161" s="21">
        <f t="shared" si="154"/>
        <v>6.5142463235294121</v>
      </c>
      <c r="AA161" s="22">
        <f t="shared" si="155"/>
        <v>24.728860294117649</v>
      </c>
      <c r="AB161" s="103">
        <f t="shared" si="156"/>
        <v>6558.1962218159661</v>
      </c>
      <c r="AC161" s="106">
        <f t="shared" si="157"/>
        <v>2.1491358024691358</v>
      </c>
      <c r="AP161" s="18">
        <v>49.23</v>
      </c>
      <c r="AQ161" s="19">
        <v>6078</v>
      </c>
      <c r="AR161" s="18">
        <v>14</v>
      </c>
      <c r="AS161" s="19">
        <v>1292</v>
      </c>
      <c r="AT161" s="19">
        <v>32040</v>
      </c>
    </row>
    <row r="162" spans="1:46" x14ac:dyDescent="0.25">
      <c r="A162" s="90" t="s">
        <v>28</v>
      </c>
      <c r="B162" s="560"/>
      <c r="C162" s="27">
        <v>18.7</v>
      </c>
      <c r="D162" s="28">
        <v>2283</v>
      </c>
      <c r="E162" s="16">
        <f t="shared" si="146"/>
        <v>122.08556149732621</v>
      </c>
      <c r="F162" s="17">
        <f t="shared" si="147"/>
        <v>3</v>
      </c>
      <c r="G162" s="18">
        <v>56.1</v>
      </c>
      <c r="H162" s="19">
        <v>6849</v>
      </c>
      <c r="I162" s="18">
        <v>18</v>
      </c>
      <c r="J162" s="19">
        <v>1658</v>
      </c>
      <c r="K162" s="19">
        <v>42190</v>
      </c>
      <c r="L162" s="263">
        <v>40680</v>
      </c>
      <c r="M162" s="20" t="s">
        <v>8</v>
      </c>
      <c r="N162" s="21">
        <f t="shared" si="148"/>
        <v>4.1308805790108565</v>
      </c>
      <c r="O162" s="22">
        <f t="shared" si="149"/>
        <v>25.446320868516285</v>
      </c>
      <c r="P162" s="23">
        <f t="shared" si="150"/>
        <v>2256.1497326203207</v>
      </c>
      <c r="Q162" s="100">
        <f t="shared" si="151"/>
        <v>0.72623740692071836</v>
      </c>
      <c r="R162" s="17">
        <f t="shared" si="152"/>
        <v>14.000000000000002</v>
      </c>
      <c r="S162" s="24">
        <f t="shared" si="153"/>
        <v>261.8</v>
      </c>
      <c r="T162" s="25">
        <f t="shared" si="153"/>
        <v>31962</v>
      </c>
      <c r="U162" s="24">
        <f t="shared" si="153"/>
        <v>66</v>
      </c>
      <c r="V162" s="25">
        <f t="shared" si="153"/>
        <v>5564</v>
      </c>
      <c r="W162" s="25">
        <f t="shared" si="153"/>
        <v>137520</v>
      </c>
      <c r="X162" s="72">
        <f t="shared" si="153"/>
        <v>132420</v>
      </c>
      <c r="Y162" s="20" t="s">
        <v>8</v>
      </c>
      <c r="Z162" s="21">
        <f t="shared" si="154"/>
        <v>5.7444284687275342</v>
      </c>
      <c r="AA162" s="22">
        <f t="shared" si="155"/>
        <v>24.716031631919481</v>
      </c>
      <c r="AB162" s="103">
        <f t="shared" si="156"/>
        <v>7354.0106951871658</v>
      </c>
      <c r="AC162" s="106">
        <f t="shared" si="157"/>
        <v>2.4371441086289969</v>
      </c>
      <c r="AP162" s="18">
        <v>51.1</v>
      </c>
      <c r="AQ162" s="19">
        <v>6241</v>
      </c>
      <c r="AR162" s="18">
        <v>14</v>
      </c>
      <c r="AS162" s="19">
        <v>1564</v>
      </c>
      <c r="AT162" s="19">
        <v>39580</v>
      </c>
    </row>
    <row r="163" spans="1:46" x14ac:dyDescent="0.25">
      <c r="A163" s="133" t="s">
        <v>29</v>
      </c>
      <c r="B163" s="560"/>
      <c r="C163" s="27">
        <v>17.149999999999999</v>
      </c>
      <c r="D163" s="28">
        <v>2151</v>
      </c>
      <c r="E163" s="16">
        <f t="shared" si="146"/>
        <v>125.42274052478135</v>
      </c>
      <c r="F163" s="17">
        <f t="shared" si="147"/>
        <v>4</v>
      </c>
      <c r="G163" s="18">
        <v>68.599999999999994</v>
      </c>
      <c r="H163" s="19">
        <v>8604</v>
      </c>
      <c r="I163" s="18">
        <v>20</v>
      </c>
      <c r="J163" s="19">
        <v>2064</v>
      </c>
      <c r="K163" s="19">
        <v>52590</v>
      </c>
      <c r="L163" s="136">
        <v>50710</v>
      </c>
      <c r="M163" s="20" t="s">
        <v>8</v>
      </c>
      <c r="N163" s="21">
        <f t="shared" si="148"/>
        <v>4.1686046511627906</v>
      </c>
      <c r="O163" s="22">
        <f t="shared" si="149"/>
        <v>25.479651162790699</v>
      </c>
      <c r="P163" s="245">
        <f t="shared" si="150"/>
        <v>3066.4723032069974</v>
      </c>
      <c r="Q163" s="100">
        <f t="shared" si="151"/>
        <v>0.95955369595536955</v>
      </c>
      <c r="R163" s="17">
        <f t="shared" si="152"/>
        <v>14</v>
      </c>
      <c r="S163" s="24">
        <f t="shared" si="153"/>
        <v>240.1</v>
      </c>
      <c r="T163" s="25">
        <f t="shared" si="153"/>
        <v>30114</v>
      </c>
      <c r="U163" s="24">
        <f t="shared" si="153"/>
        <v>64</v>
      </c>
      <c r="V163" s="25">
        <f t="shared" si="153"/>
        <v>5395</v>
      </c>
      <c r="W163" s="25">
        <f t="shared" si="153"/>
        <v>132640</v>
      </c>
      <c r="X163" s="72">
        <f t="shared" si="153"/>
        <v>127730</v>
      </c>
      <c r="Y163" s="20" t="s">
        <v>8</v>
      </c>
      <c r="Z163" s="21">
        <f t="shared" si="154"/>
        <v>5.5818350324374419</v>
      </c>
      <c r="AA163" s="22">
        <f t="shared" si="155"/>
        <v>24.585727525486561</v>
      </c>
      <c r="AB163" s="103">
        <f t="shared" si="156"/>
        <v>7734.1107871720124</v>
      </c>
      <c r="AC163" s="106">
        <f t="shared" si="157"/>
        <v>2.5081357508135751</v>
      </c>
      <c r="AP163" s="18">
        <v>49.45</v>
      </c>
      <c r="AQ163" s="19">
        <v>6202</v>
      </c>
      <c r="AR163" s="18">
        <v>18</v>
      </c>
      <c r="AS163" s="19">
        <v>1715</v>
      </c>
      <c r="AT163" s="19">
        <v>42590</v>
      </c>
    </row>
    <row r="164" spans="1:46" x14ac:dyDescent="0.25">
      <c r="A164" s="90" t="s">
        <v>30</v>
      </c>
      <c r="B164" s="560"/>
      <c r="C164" s="27">
        <v>16.600000000000001</v>
      </c>
      <c r="D164" s="28">
        <v>2133</v>
      </c>
      <c r="E164" s="16">
        <f t="shared" si="146"/>
        <v>128.49397590361446</v>
      </c>
      <c r="F164" s="17">
        <f t="shared" si="147"/>
        <v>4</v>
      </c>
      <c r="G164" s="18">
        <v>66.400000000000006</v>
      </c>
      <c r="H164" s="19">
        <v>8532</v>
      </c>
      <c r="I164" s="18">
        <v>20</v>
      </c>
      <c r="J164" s="19">
        <v>2000</v>
      </c>
      <c r="K164" s="19">
        <v>50860</v>
      </c>
      <c r="L164" s="136">
        <v>49040</v>
      </c>
      <c r="M164" s="20" t="s">
        <v>8</v>
      </c>
      <c r="N164" s="21">
        <f t="shared" si="148"/>
        <v>4.266</v>
      </c>
      <c r="O164" s="22">
        <f t="shared" si="149"/>
        <v>25.43</v>
      </c>
      <c r="P164" s="23">
        <f t="shared" si="150"/>
        <v>3063.8554216867469</v>
      </c>
      <c r="Q164" s="100">
        <f t="shared" si="151"/>
        <v>0.93764650726676046</v>
      </c>
      <c r="R164" s="17">
        <f t="shared" si="152"/>
        <v>14</v>
      </c>
      <c r="S164" s="24">
        <f t="shared" si="153"/>
        <v>232.4</v>
      </c>
      <c r="T164" s="25">
        <f t="shared" si="153"/>
        <v>29862</v>
      </c>
      <c r="U164" s="24">
        <f t="shared" si="153"/>
        <v>64</v>
      </c>
      <c r="V164" s="25">
        <f t="shared" si="153"/>
        <v>5197</v>
      </c>
      <c r="W164" s="25">
        <f t="shared" si="153"/>
        <v>127010</v>
      </c>
      <c r="X164" s="72">
        <f t="shared" si="153"/>
        <v>122300</v>
      </c>
      <c r="Y164" s="20" t="s">
        <v>8</v>
      </c>
      <c r="Z164" s="21">
        <f t="shared" si="154"/>
        <v>5.7460073119107173</v>
      </c>
      <c r="AA164" s="22">
        <f t="shared" si="155"/>
        <v>24.439099480469501</v>
      </c>
      <c r="AB164" s="103">
        <f t="shared" si="156"/>
        <v>7651.2048192771081</v>
      </c>
      <c r="AC164" s="106">
        <f t="shared" si="157"/>
        <v>2.4364744491326769</v>
      </c>
      <c r="AP164" s="18">
        <v>33.200000000000003</v>
      </c>
      <c r="AQ164" s="19">
        <v>4266</v>
      </c>
      <c r="AR164" s="18">
        <v>13</v>
      </c>
      <c r="AS164" s="19">
        <v>1059</v>
      </c>
      <c r="AT164" s="19">
        <v>27000</v>
      </c>
    </row>
    <row r="165" spans="1:46" x14ac:dyDescent="0.25">
      <c r="A165" s="90" t="s">
        <v>31</v>
      </c>
      <c r="B165" s="560"/>
      <c r="C165" s="27">
        <v>14.28</v>
      </c>
      <c r="D165" s="28">
        <v>1762</v>
      </c>
      <c r="E165" s="16">
        <f t="shared" si="146"/>
        <v>123.38935574229693</v>
      </c>
      <c r="F165" s="17">
        <f t="shared" si="147"/>
        <v>3.0000000000000004</v>
      </c>
      <c r="G165" s="18">
        <v>42.84</v>
      </c>
      <c r="H165" s="19">
        <v>5286</v>
      </c>
      <c r="I165" s="18">
        <v>14</v>
      </c>
      <c r="J165" s="19">
        <v>1088</v>
      </c>
      <c r="K165" s="19">
        <v>28220</v>
      </c>
      <c r="L165" s="263">
        <v>27210</v>
      </c>
      <c r="M165" s="20" t="s">
        <v>8</v>
      </c>
      <c r="N165" s="21">
        <f t="shared" si="148"/>
        <v>4.8584558823529411</v>
      </c>
      <c r="O165" s="22">
        <f t="shared" si="149"/>
        <v>25.9375</v>
      </c>
      <c r="P165" s="23">
        <f t="shared" si="150"/>
        <v>1976.1904761904764</v>
      </c>
      <c r="Q165" s="100">
        <f t="shared" si="151"/>
        <v>0.61748013620885356</v>
      </c>
      <c r="R165" s="17">
        <f t="shared" si="152"/>
        <v>14.000000000000002</v>
      </c>
      <c r="S165" s="24">
        <f t="shared" si="153"/>
        <v>199.92000000000002</v>
      </c>
      <c r="T165" s="25">
        <f t="shared" si="153"/>
        <v>24668</v>
      </c>
      <c r="U165" s="24">
        <f t="shared" si="153"/>
        <v>58</v>
      </c>
      <c r="V165" s="25">
        <f t="shared" si="153"/>
        <v>3907</v>
      </c>
      <c r="W165" s="25">
        <f t="shared" si="153"/>
        <v>95280</v>
      </c>
      <c r="X165" s="72">
        <f t="shared" si="153"/>
        <v>91740</v>
      </c>
      <c r="Y165" s="20" t="s">
        <v>8</v>
      </c>
      <c r="Z165" s="21">
        <f t="shared" si="154"/>
        <v>6.3137957512157667</v>
      </c>
      <c r="AA165" s="22">
        <f t="shared" si="155"/>
        <v>24.386997696442283</v>
      </c>
      <c r="AB165" s="103">
        <f t="shared" si="156"/>
        <v>6672.2689075630251</v>
      </c>
      <c r="AC165" s="106">
        <f t="shared" si="157"/>
        <v>2.2173666288308742</v>
      </c>
      <c r="AP165" s="18">
        <v>42.84</v>
      </c>
      <c r="AQ165" s="19">
        <v>5286</v>
      </c>
      <c r="AR165" s="18">
        <v>14</v>
      </c>
      <c r="AS165" s="19">
        <v>1325</v>
      </c>
      <c r="AT165" s="19">
        <v>31030</v>
      </c>
    </row>
    <row r="166" spans="1:46" x14ac:dyDescent="0.25">
      <c r="A166" s="90" t="s">
        <v>32</v>
      </c>
      <c r="B166" s="560"/>
      <c r="C166" s="27">
        <v>19.53</v>
      </c>
      <c r="D166" s="28">
        <v>2423</v>
      </c>
      <c r="E166" s="16">
        <f t="shared" si="146"/>
        <v>124.06554019457245</v>
      </c>
      <c r="F166" s="17">
        <f t="shared" si="147"/>
        <v>3</v>
      </c>
      <c r="G166" s="18">
        <v>58.59</v>
      </c>
      <c r="H166" s="19">
        <v>7269</v>
      </c>
      <c r="I166" s="18">
        <v>20</v>
      </c>
      <c r="J166" s="19">
        <v>1755</v>
      </c>
      <c r="K166" s="19">
        <v>45250</v>
      </c>
      <c r="L166" s="263">
        <v>43630</v>
      </c>
      <c r="M166" s="20" t="s">
        <v>8</v>
      </c>
      <c r="N166" s="21">
        <f t="shared" si="148"/>
        <v>4.1418803418803423</v>
      </c>
      <c r="O166" s="22">
        <f t="shared" si="149"/>
        <v>25.783475783475783</v>
      </c>
      <c r="P166" s="23">
        <f t="shared" si="150"/>
        <v>2316.9482846902201</v>
      </c>
      <c r="Q166" s="100">
        <f t="shared" si="151"/>
        <v>0.72430870821295912</v>
      </c>
      <c r="R166" s="17">
        <f t="shared" si="152"/>
        <v>14</v>
      </c>
      <c r="S166" s="24">
        <f t="shared" si="153"/>
        <v>273.42</v>
      </c>
      <c r="T166" s="25">
        <f t="shared" si="153"/>
        <v>33922</v>
      </c>
      <c r="U166" s="24">
        <f t="shared" si="153"/>
        <v>81</v>
      </c>
      <c r="V166" s="25">
        <f t="shared" si="153"/>
        <v>6183</v>
      </c>
      <c r="W166" s="25">
        <f t="shared" si="153"/>
        <v>153730</v>
      </c>
      <c r="X166" s="72">
        <f t="shared" si="153"/>
        <v>148010</v>
      </c>
      <c r="Y166" s="20" t="s">
        <v>8</v>
      </c>
      <c r="Z166" s="21">
        <f t="shared" si="154"/>
        <v>5.4863334950671199</v>
      </c>
      <c r="AA166" s="22">
        <f t="shared" si="155"/>
        <v>24.863334950671195</v>
      </c>
      <c r="AB166" s="103">
        <f t="shared" si="156"/>
        <v>7871.4797747055809</v>
      </c>
      <c r="AC166" s="106">
        <f t="shared" si="157"/>
        <v>2.5517952950887328</v>
      </c>
      <c r="AP166" s="18">
        <v>58.59</v>
      </c>
      <c r="AQ166" s="19">
        <v>7269</v>
      </c>
      <c r="AR166" s="18">
        <v>17</v>
      </c>
      <c r="AS166" s="19">
        <v>1869</v>
      </c>
      <c r="AT166" s="19">
        <v>44660</v>
      </c>
    </row>
    <row r="167" spans="1:46" x14ac:dyDescent="0.25">
      <c r="A167" s="90" t="s">
        <v>33</v>
      </c>
      <c r="B167" s="560"/>
      <c r="C167" s="27">
        <v>19.88</v>
      </c>
      <c r="D167" s="28">
        <v>2472</v>
      </c>
      <c r="E167" s="16">
        <f t="shared" si="146"/>
        <v>124.34607645875252</v>
      </c>
      <c r="F167" s="17">
        <f t="shared" si="147"/>
        <v>3</v>
      </c>
      <c r="G167" s="18">
        <v>59.64</v>
      </c>
      <c r="H167" s="19">
        <v>7416</v>
      </c>
      <c r="I167" s="18">
        <v>19</v>
      </c>
      <c r="J167" s="19">
        <v>1983</v>
      </c>
      <c r="K167" s="19">
        <v>50790</v>
      </c>
      <c r="L167" s="263">
        <v>48970</v>
      </c>
      <c r="M167" s="20" t="s">
        <v>8</v>
      </c>
      <c r="N167" s="21">
        <f t="shared" si="148"/>
        <v>3.7397881996974283</v>
      </c>
      <c r="O167" s="22">
        <f t="shared" si="149"/>
        <v>25.612708018154311</v>
      </c>
      <c r="P167" s="23">
        <f t="shared" si="150"/>
        <v>2554.8289738430585</v>
      </c>
      <c r="Q167" s="100">
        <f t="shared" si="151"/>
        <v>0.80218446601941751</v>
      </c>
      <c r="R167" s="17">
        <f t="shared" si="152"/>
        <v>14</v>
      </c>
      <c r="S167" s="24">
        <f t="shared" si="153"/>
        <v>278.32</v>
      </c>
      <c r="T167" s="25">
        <f t="shared" si="153"/>
        <v>34608</v>
      </c>
      <c r="U167" s="24">
        <f t="shared" si="153"/>
        <v>78</v>
      </c>
      <c r="V167" s="25">
        <f t="shared" si="153"/>
        <v>6281</v>
      </c>
      <c r="W167" s="25">
        <f t="shared" si="153"/>
        <v>156090</v>
      </c>
      <c r="X167" s="72">
        <f t="shared" si="153"/>
        <v>150330</v>
      </c>
      <c r="Y167" s="20" t="s">
        <v>8</v>
      </c>
      <c r="Z167" s="21">
        <f t="shared" si="154"/>
        <v>5.5099506448017834</v>
      </c>
      <c r="AA167" s="22">
        <f t="shared" si="155"/>
        <v>24.851138353765325</v>
      </c>
      <c r="AB167" s="103">
        <f t="shared" si="156"/>
        <v>7851.6096579476862</v>
      </c>
      <c r="AC167" s="106">
        <f t="shared" si="157"/>
        <v>2.5408576051779934</v>
      </c>
      <c r="AP167" s="18">
        <v>59.64</v>
      </c>
      <c r="AQ167" s="19">
        <v>7416</v>
      </c>
      <c r="AR167" s="18">
        <v>15</v>
      </c>
      <c r="AS167" s="19">
        <v>1763</v>
      </c>
      <c r="AT167" s="19">
        <v>44290</v>
      </c>
    </row>
    <row r="168" spans="1:46" x14ac:dyDescent="0.25">
      <c r="A168" s="90" t="s">
        <v>34</v>
      </c>
      <c r="B168" s="560"/>
      <c r="C168" s="27">
        <v>19.899999999999999</v>
      </c>
      <c r="D168" s="28">
        <v>2484</v>
      </c>
      <c r="E168" s="16">
        <f t="shared" si="146"/>
        <v>124.82412060301509</v>
      </c>
      <c r="F168" s="17">
        <f t="shared" si="147"/>
        <v>3.0000000000000004</v>
      </c>
      <c r="G168" s="18">
        <v>59.7</v>
      </c>
      <c r="H168" s="19">
        <v>7452</v>
      </c>
      <c r="I168" s="18">
        <v>18</v>
      </c>
      <c r="J168" s="19">
        <v>1622</v>
      </c>
      <c r="K168" s="19">
        <v>41680</v>
      </c>
      <c r="L168" s="136">
        <v>40190</v>
      </c>
      <c r="M168" s="20" t="s">
        <v>8</v>
      </c>
      <c r="N168" s="21">
        <f t="shared" si="148"/>
        <v>4.5943279901356346</v>
      </c>
      <c r="O168" s="22">
        <f t="shared" si="149"/>
        <v>25.696670776818742</v>
      </c>
      <c r="P168" s="23">
        <f t="shared" si="150"/>
        <v>2094.4723618090452</v>
      </c>
      <c r="Q168" s="100">
        <f t="shared" si="151"/>
        <v>0.6529790660225443</v>
      </c>
      <c r="R168" s="17">
        <f t="shared" si="152"/>
        <v>14.000000000000002</v>
      </c>
      <c r="S168" s="24">
        <f t="shared" si="153"/>
        <v>278.60000000000002</v>
      </c>
      <c r="T168" s="25">
        <f t="shared" si="153"/>
        <v>34776</v>
      </c>
      <c r="U168" s="24">
        <f t="shared" si="153"/>
        <v>73</v>
      </c>
      <c r="V168" s="25">
        <f t="shared" si="153"/>
        <v>5928</v>
      </c>
      <c r="W168" s="25">
        <f t="shared" si="153"/>
        <v>146300</v>
      </c>
      <c r="X168" s="72">
        <f t="shared" si="153"/>
        <v>140880</v>
      </c>
      <c r="Y168" s="20" t="s">
        <v>8</v>
      </c>
      <c r="Z168" s="21">
        <f t="shared" si="154"/>
        <v>5.8663967611336032</v>
      </c>
      <c r="AA168" s="22">
        <f t="shared" si="155"/>
        <v>24.679487179487179</v>
      </c>
      <c r="AB168" s="103">
        <f t="shared" si="156"/>
        <v>7351.7587939698496</v>
      </c>
      <c r="AC168" s="106">
        <f t="shared" si="157"/>
        <v>2.3864734299516908</v>
      </c>
      <c r="AP168" s="18">
        <v>57.7</v>
      </c>
      <c r="AQ168" s="19">
        <v>7202</v>
      </c>
      <c r="AR168" s="18">
        <v>18</v>
      </c>
      <c r="AS168" s="19">
        <v>2302</v>
      </c>
      <c r="AT168" s="19">
        <v>57140</v>
      </c>
    </row>
    <row r="169" spans="1:46" x14ac:dyDescent="0.25">
      <c r="A169" s="90" t="s">
        <v>35</v>
      </c>
      <c r="B169" s="560"/>
      <c r="C169" s="27">
        <v>16.489999999999998</v>
      </c>
      <c r="D169" s="28">
        <v>2171</v>
      </c>
      <c r="E169" s="16">
        <f t="shared" si="146"/>
        <v>131.65554881746513</v>
      </c>
      <c r="F169" s="17">
        <f t="shared" si="147"/>
        <v>4</v>
      </c>
      <c r="G169" s="18">
        <v>65.959999999999994</v>
      </c>
      <c r="H169" s="19">
        <v>8684</v>
      </c>
      <c r="I169" s="18">
        <v>18</v>
      </c>
      <c r="J169" s="19">
        <v>1909</v>
      </c>
      <c r="K169" s="19">
        <v>49310</v>
      </c>
      <c r="L169" s="136">
        <v>47540</v>
      </c>
      <c r="M169" s="20" t="s">
        <v>8</v>
      </c>
      <c r="N169" s="21">
        <f t="shared" si="148"/>
        <v>4.5489785227867996</v>
      </c>
      <c r="O169" s="22">
        <f t="shared" si="149"/>
        <v>25.830277632268203</v>
      </c>
      <c r="P169" s="23">
        <f t="shared" si="150"/>
        <v>2990.2971497877506</v>
      </c>
      <c r="Q169" s="100">
        <f t="shared" si="151"/>
        <v>0.87931828650391519</v>
      </c>
      <c r="R169" s="17">
        <f t="shared" si="152"/>
        <v>13.999999999999998</v>
      </c>
      <c r="S169" s="24">
        <f t="shared" si="153"/>
        <v>230.85999999999996</v>
      </c>
      <c r="T169" s="25">
        <f t="shared" si="153"/>
        <v>30394</v>
      </c>
      <c r="U169" s="24">
        <f t="shared" si="153"/>
        <v>62</v>
      </c>
      <c r="V169" s="25">
        <f t="shared" si="153"/>
        <v>5099</v>
      </c>
      <c r="W169" s="25">
        <f t="shared" si="153"/>
        <v>129080</v>
      </c>
      <c r="X169" s="72">
        <f t="shared" si="153"/>
        <v>124330</v>
      </c>
      <c r="Y169" s="20" t="s">
        <v>8</v>
      </c>
      <c r="Z169" s="21">
        <f t="shared" si="154"/>
        <v>5.960776622867229</v>
      </c>
      <c r="AA169" s="22">
        <f t="shared" si="155"/>
        <v>25.314767601490487</v>
      </c>
      <c r="AB169" s="103">
        <f t="shared" si="156"/>
        <v>7827.7744087325664</v>
      </c>
      <c r="AC169" s="106">
        <f t="shared" si="157"/>
        <v>2.3486872409028097</v>
      </c>
      <c r="AP169" s="18">
        <v>32.979999999999997</v>
      </c>
      <c r="AQ169" s="19">
        <v>4342</v>
      </c>
      <c r="AR169" s="18">
        <v>11</v>
      </c>
      <c r="AS169" s="19">
        <v>1269</v>
      </c>
      <c r="AT169" s="19">
        <v>32820</v>
      </c>
    </row>
    <row r="170" spans="1:46" x14ac:dyDescent="0.25">
      <c r="A170" s="90" t="s">
        <v>36</v>
      </c>
      <c r="B170" s="560"/>
      <c r="C170" s="27">
        <v>19.05</v>
      </c>
      <c r="D170" s="28">
        <v>2488</v>
      </c>
      <c r="E170" s="16">
        <f t="shared" si="146"/>
        <v>130.60367454068242</v>
      </c>
      <c r="F170" s="17">
        <f t="shared" si="147"/>
        <v>4</v>
      </c>
      <c r="G170" s="18">
        <v>76.2</v>
      </c>
      <c r="H170" s="19">
        <v>9952</v>
      </c>
      <c r="I170" s="18">
        <v>21</v>
      </c>
      <c r="J170" s="19">
        <v>2219</v>
      </c>
      <c r="K170" s="19">
        <v>57580</v>
      </c>
      <c r="L170" s="136">
        <v>55520</v>
      </c>
      <c r="M170" s="20" t="s">
        <v>8</v>
      </c>
      <c r="N170" s="21">
        <f t="shared" si="148"/>
        <v>4.4849031095087879</v>
      </c>
      <c r="O170" s="22">
        <f t="shared" si="149"/>
        <v>25.948625506985127</v>
      </c>
      <c r="P170" s="23">
        <f t="shared" si="150"/>
        <v>3022.5721784776902</v>
      </c>
      <c r="Q170" s="100">
        <f t="shared" si="151"/>
        <v>0.89188102893890675</v>
      </c>
      <c r="R170" s="17">
        <f t="shared" si="152"/>
        <v>15</v>
      </c>
      <c r="S170" s="24">
        <f t="shared" si="153"/>
        <v>285.75</v>
      </c>
      <c r="T170" s="25">
        <f t="shared" si="153"/>
        <v>37320</v>
      </c>
      <c r="U170" s="24">
        <f t="shared" si="153"/>
        <v>80</v>
      </c>
      <c r="V170" s="25">
        <f t="shared" si="153"/>
        <v>6306</v>
      </c>
      <c r="W170" s="25">
        <f t="shared" si="153"/>
        <v>159550</v>
      </c>
      <c r="X170" s="72">
        <f t="shared" si="153"/>
        <v>153580</v>
      </c>
      <c r="Y170" s="20" t="s">
        <v>8</v>
      </c>
      <c r="Z170" s="21">
        <f t="shared" si="154"/>
        <v>5.9181731684110375</v>
      </c>
      <c r="AA170" s="22">
        <f t="shared" si="155"/>
        <v>25.301300348874086</v>
      </c>
      <c r="AB170" s="103">
        <f t="shared" si="156"/>
        <v>8375.3280839895015</v>
      </c>
      <c r="AC170" s="106">
        <f t="shared" si="157"/>
        <v>2.534565916398714</v>
      </c>
      <c r="AP170" s="18">
        <v>38.1</v>
      </c>
      <c r="AQ170" s="19">
        <v>4978</v>
      </c>
      <c r="AR170" s="18">
        <v>16</v>
      </c>
      <c r="AS170" s="19">
        <v>1946</v>
      </c>
      <c r="AT170" s="19">
        <v>49560</v>
      </c>
    </row>
    <row r="171" spans="1:46" x14ac:dyDescent="0.25">
      <c r="A171" s="90" t="s">
        <v>37</v>
      </c>
      <c r="B171" s="560"/>
      <c r="C171" s="27">
        <v>20.239999999999998</v>
      </c>
      <c r="D171" s="28">
        <v>2518</v>
      </c>
      <c r="E171" s="16">
        <f t="shared" si="146"/>
        <v>124.40711462450594</v>
      </c>
      <c r="F171" s="17">
        <f t="shared" si="147"/>
        <v>4</v>
      </c>
      <c r="G171" s="18">
        <v>80.959999999999994</v>
      </c>
      <c r="H171" s="19">
        <v>10072</v>
      </c>
      <c r="I171" s="18">
        <v>23</v>
      </c>
      <c r="J171" s="19">
        <v>2011</v>
      </c>
      <c r="K171" s="19">
        <v>52870</v>
      </c>
      <c r="L171" s="136">
        <v>50980</v>
      </c>
      <c r="M171" s="20" t="s">
        <v>8</v>
      </c>
      <c r="N171" s="21">
        <f t="shared" si="148"/>
        <v>5.0084535057185482</v>
      </c>
      <c r="O171" s="22">
        <f t="shared" si="149"/>
        <v>26.290402784684236</v>
      </c>
      <c r="P171" s="23">
        <f t="shared" si="150"/>
        <v>2612.1541501976285</v>
      </c>
      <c r="Q171" s="100">
        <f t="shared" si="151"/>
        <v>0.79864972200158857</v>
      </c>
      <c r="R171" s="17">
        <f t="shared" si="152"/>
        <v>15</v>
      </c>
      <c r="S171" s="24">
        <f t="shared" si="153"/>
        <v>303.59999999999997</v>
      </c>
      <c r="T171" s="25">
        <f t="shared" si="153"/>
        <v>37770</v>
      </c>
      <c r="U171" s="24">
        <f t="shared" si="153"/>
        <v>84</v>
      </c>
      <c r="V171" s="25">
        <f t="shared" si="153"/>
        <v>5968</v>
      </c>
      <c r="W171" s="25">
        <f t="shared" si="153"/>
        <v>151570</v>
      </c>
      <c r="X171" s="72">
        <f t="shared" si="153"/>
        <v>145920</v>
      </c>
      <c r="Y171" s="20" t="s">
        <v>8</v>
      </c>
      <c r="Z171" s="21">
        <f t="shared" si="154"/>
        <v>6.3287533512064345</v>
      </c>
      <c r="AA171" s="22">
        <f t="shared" si="155"/>
        <v>25.397117962466488</v>
      </c>
      <c r="AB171" s="103">
        <f t="shared" si="156"/>
        <v>7488.636363636364</v>
      </c>
      <c r="AC171" s="106">
        <f t="shared" si="157"/>
        <v>2.370135027799841</v>
      </c>
      <c r="AP171" s="18">
        <v>40.479999999999997</v>
      </c>
      <c r="AQ171" s="19">
        <v>5038</v>
      </c>
      <c r="AR171" s="18">
        <v>16</v>
      </c>
      <c r="AS171" s="19">
        <v>1515</v>
      </c>
      <c r="AT171" s="19">
        <v>38420</v>
      </c>
    </row>
    <row r="172" spans="1:46" x14ac:dyDescent="0.25">
      <c r="A172" s="90" t="s">
        <v>18</v>
      </c>
      <c r="B172" s="560"/>
      <c r="C172" s="27">
        <v>10.82</v>
      </c>
      <c r="D172" s="28">
        <v>1143</v>
      </c>
      <c r="E172" s="16">
        <f t="shared" si="146"/>
        <v>105.63770794824399</v>
      </c>
      <c r="F172" s="17">
        <f t="shared" si="147"/>
        <v>3.4621072088724585</v>
      </c>
      <c r="G172" s="18">
        <v>37.46</v>
      </c>
      <c r="H172" s="19">
        <v>3957</v>
      </c>
      <c r="I172" s="18">
        <v>10</v>
      </c>
      <c r="J172" s="19">
        <v>681</v>
      </c>
      <c r="K172" s="19">
        <v>17380</v>
      </c>
      <c r="L172" s="136">
        <v>16760</v>
      </c>
      <c r="M172" s="20" t="s">
        <v>8</v>
      </c>
      <c r="N172" s="21">
        <f t="shared" si="148"/>
        <v>5.8105726872246697</v>
      </c>
      <c r="O172" s="22">
        <f t="shared" si="149"/>
        <v>25.52129221732746</v>
      </c>
      <c r="P172" s="245">
        <f t="shared" si="150"/>
        <v>1606.2846580406654</v>
      </c>
      <c r="Q172" s="100">
        <f t="shared" si="151"/>
        <v>0.59580052493438318</v>
      </c>
      <c r="R172" s="17">
        <f t="shared" si="152"/>
        <v>14.46210720887246</v>
      </c>
      <c r="S172" s="24">
        <f t="shared" si="153"/>
        <v>156.48000000000002</v>
      </c>
      <c r="T172" s="25">
        <f t="shared" si="153"/>
        <v>16530</v>
      </c>
      <c r="U172" s="24">
        <f t="shared" si="153"/>
        <v>41</v>
      </c>
      <c r="V172" s="25">
        <f t="shared" si="153"/>
        <v>2677</v>
      </c>
      <c r="W172" s="25">
        <f t="shared" si="153"/>
        <v>63160</v>
      </c>
      <c r="X172" s="72">
        <f t="shared" si="153"/>
        <v>60760</v>
      </c>
      <c r="Y172" s="20" t="s">
        <v>8</v>
      </c>
      <c r="Z172" s="21">
        <f t="shared" si="154"/>
        <v>6.174822562570041</v>
      </c>
      <c r="AA172" s="22">
        <f t="shared" si="155"/>
        <v>23.593574897273069</v>
      </c>
      <c r="AB172" s="103">
        <f t="shared" si="156"/>
        <v>5837.3382624768947</v>
      </c>
      <c r="AC172" s="106">
        <f t="shared" si="157"/>
        <v>2.3420822397200349</v>
      </c>
      <c r="AP172" s="18">
        <v>46.41</v>
      </c>
      <c r="AQ172" s="19">
        <v>4920</v>
      </c>
      <c r="AR172" s="18">
        <v>12</v>
      </c>
      <c r="AS172" s="19">
        <v>1054</v>
      </c>
      <c r="AT172" s="19">
        <v>24860</v>
      </c>
    </row>
    <row r="173" spans="1:46" x14ac:dyDescent="0.25">
      <c r="A173" s="90" t="s">
        <v>38</v>
      </c>
      <c r="B173" s="560"/>
      <c r="C173" s="27">
        <v>20.6</v>
      </c>
      <c r="D173" s="28">
        <v>2625</v>
      </c>
      <c r="E173" s="16">
        <f t="shared" si="146"/>
        <v>127.42718446601941</v>
      </c>
      <c r="F173" s="17">
        <f t="shared" si="147"/>
        <v>4</v>
      </c>
      <c r="G173" s="18">
        <v>82.4</v>
      </c>
      <c r="H173" s="19">
        <v>10500</v>
      </c>
      <c r="I173" s="18">
        <v>25</v>
      </c>
      <c r="J173" s="19">
        <v>2236</v>
      </c>
      <c r="K173" s="19">
        <v>58740</v>
      </c>
      <c r="L173" s="136">
        <v>56640</v>
      </c>
      <c r="M173" s="20" t="s">
        <v>8</v>
      </c>
      <c r="N173" s="21">
        <f t="shared" si="148"/>
        <v>4.6958855098389982</v>
      </c>
      <c r="O173" s="22">
        <f t="shared" si="149"/>
        <v>26.270125223613597</v>
      </c>
      <c r="P173" s="23">
        <f t="shared" si="150"/>
        <v>2851.4563106796113</v>
      </c>
      <c r="Q173" s="100">
        <f t="shared" si="151"/>
        <v>0.85180952380952379</v>
      </c>
      <c r="R173" s="17">
        <f t="shared" si="152"/>
        <v>14.999999999999998</v>
      </c>
      <c r="S173" s="24">
        <f t="shared" si="153"/>
        <v>309</v>
      </c>
      <c r="T173" s="25">
        <f t="shared" si="153"/>
        <v>39375</v>
      </c>
      <c r="U173" s="24">
        <f t="shared" si="153"/>
        <v>84</v>
      </c>
      <c r="V173" s="25">
        <f t="shared" si="153"/>
        <v>6788</v>
      </c>
      <c r="W173" s="25">
        <f t="shared" si="153"/>
        <v>172180</v>
      </c>
      <c r="X173" s="72">
        <f t="shared" si="153"/>
        <v>165700</v>
      </c>
      <c r="Y173" s="20" t="s">
        <v>8</v>
      </c>
      <c r="Z173" s="21">
        <f t="shared" si="154"/>
        <v>5.800677666470242</v>
      </c>
      <c r="AA173" s="22">
        <f t="shared" si="155"/>
        <v>25.365350618738951</v>
      </c>
      <c r="AB173" s="103">
        <f t="shared" si="156"/>
        <v>8358.252427184465</v>
      </c>
      <c r="AC173" s="106">
        <f t="shared" si="157"/>
        <v>2.5859047619047617</v>
      </c>
      <c r="AP173" s="18">
        <v>41.2</v>
      </c>
      <c r="AQ173" s="19">
        <v>5252</v>
      </c>
      <c r="AR173" s="18">
        <v>15</v>
      </c>
      <c r="AS173" s="19">
        <v>1709</v>
      </c>
      <c r="AT173" s="19">
        <v>43540</v>
      </c>
    </row>
    <row r="174" spans="1:46" x14ac:dyDescent="0.25">
      <c r="A174" s="90" t="s">
        <v>39</v>
      </c>
      <c r="B174" s="560"/>
      <c r="C174" s="27">
        <v>17.48</v>
      </c>
      <c r="D174" s="28">
        <v>2303</v>
      </c>
      <c r="E174" s="16">
        <f t="shared" si="146"/>
        <v>131.75057208237985</v>
      </c>
      <c r="F174" s="17">
        <f t="shared" si="147"/>
        <v>4</v>
      </c>
      <c r="G174" s="18">
        <v>69.92</v>
      </c>
      <c r="H174" s="19">
        <v>9212</v>
      </c>
      <c r="I174" s="18">
        <v>19</v>
      </c>
      <c r="J174" s="19">
        <v>1850</v>
      </c>
      <c r="K174" s="19">
        <v>48590</v>
      </c>
      <c r="L174" s="136">
        <v>46850</v>
      </c>
      <c r="M174" s="20" t="s">
        <v>8</v>
      </c>
      <c r="N174" s="21">
        <f t="shared" si="148"/>
        <v>4.9794594594594592</v>
      </c>
      <c r="O174" s="22">
        <f t="shared" si="149"/>
        <v>26.264864864864865</v>
      </c>
      <c r="P174" s="23">
        <f t="shared" si="150"/>
        <v>2779.7482837528605</v>
      </c>
      <c r="Q174" s="100">
        <f t="shared" si="151"/>
        <v>0.80330004342162398</v>
      </c>
      <c r="R174" s="17">
        <f t="shared" si="152"/>
        <v>14.999999999999998</v>
      </c>
      <c r="S174" s="24">
        <f t="shared" si="153"/>
        <v>262.2</v>
      </c>
      <c r="T174" s="25">
        <f t="shared" si="153"/>
        <v>34545</v>
      </c>
      <c r="U174" s="24">
        <f t="shared" si="153"/>
        <v>70</v>
      </c>
      <c r="V174" s="25">
        <f t="shared" si="153"/>
        <v>5717</v>
      </c>
      <c r="W174" s="25">
        <f t="shared" si="153"/>
        <v>144460</v>
      </c>
      <c r="X174" s="72">
        <f t="shared" si="153"/>
        <v>139030</v>
      </c>
      <c r="Y174" s="20" t="s">
        <v>8</v>
      </c>
      <c r="Z174" s="21">
        <f t="shared" si="154"/>
        <v>6.0425048102151475</v>
      </c>
      <c r="AA174" s="22">
        <f t="shared" si="155"/>
        <v>25.26849746370474</v>
      </c>
      <c r="AB174" s="103">
        <f t="shared" si="156"/>
        <v>8264.3020594965674</v>
      </c>
      <c r="AC174" s="106">
        <f t="shared" si="157"/>
        <v>2.4824142422926618</v>
      </c>
      <c r="AP174" s="18">
        <v>34.96</v>
      </c>
      <c r="AQ174" s="19">
        <v>4606</v>
      </c>
      <c r="AR174" s="18">
        <v>15</v>
      </c>
      <c r="AS174" s="19">
        <v>1379</v>
      </c>
      <c r="AT174" s="19">
        <v>34780</v>
      </c>
    </row>
    <row r="175" spans="1:46" x14ac:dyDescent="0.25">
      <c r="A175" s="90" t="s">
        <v>40</v>
      </c>
      <c r="B175" s="560"/>
      <c r="C175" s="27">
        <v>12.81</v>
      </c>
      <c r="D175" s="28">
        <v>1640</v>
      </c>
      <c r="E175" s="16">
        <f t="shared" si="146"/>
        <v>128.02498048399687</v>
      </c>
      <c r="F175" s="17">
        <f t="shared" si="147"/>
        <v>3.5316159250585479</v>
      </c>
      <c r="G175" s="18">
        <v>45.24</v>
      </c>
      <c r="H175" s="19">
        <v>5788</v>
      </c>
      <c r="I175" s="18">
        <v>12</v>
      </c>
      <c r="J175" s="19">
        <v>1107</v>
      </c>
      <c r="K175" s="19">
        <v>26640</v>
      </c>
      <c r="L175" s="136">
        <v>25690</v>
      </c>
      <c r="M175" s="20" t="s">
        <v>8</v>
      </c>
      <c r="N175" s="21">
        <f t="shared" si="148"/>
        <v>5.2285456187895214</v>
      </c>
      <c r="O175" s="22">
        <f t="shared" si="149"/>
        <v>24.065040650406505</v>
      </c>
      <c r="P175" s="23">
        <f t="shared" si="150"/>
        <v>2079.6252927400469</v>
      </c>
      <c r="Q175" s="100">
        <f t="shared" si="151"/>
        <v>0.67500000000000004</v>
      </c>
      <c r="R175" s="17">
        <f t="shared" si="152"/>
        <v>14.531615925058547</v>
      </c>
      <c r="S175" s="24">
        <f t="shared" si="153"/>
        <v>186.15</v>
      </c>
      <c r="T175" s="25">
        <f t="shared" si="153"/>
        <v>23828</v>
      </c>
      <c r="U175" s="24">
        <f t="shared" si="153"/>
        <v>50</v>
      </c>
      <c r="V175" s="25">
        <f t="shared" si="153"/>
        <v>3889</v>
      </c>
      <c r="W175" s="25">
        <f t="shared" si="153"/>
        <v>90440</v>
      </c>
      <c r="X175" s="72">
        <f t="shared" si="153"/>
        <v>87030</v>
      </c>
      <c r="Y175" s="20" t="s">
        <v>8</v>
      </c>
      <c r="Z175" s="21">
        <f t="shared" si="154"/>
        <v>6.1270249421445104</v>
      </c>
      <c r="AA175" s="22">
        <f t="shared" si="155"/>
        <v>23.25533556184109</v>
      </c>
      <c r="AB175" s="195">
        <f t="shared" si="156"/>
        <v>7060.109289617486</v>
      </c>
      <c r="AC175" s="106">
        <f t="shared" si="157"/>
        <v>2.3713414634146344</v>
      </c>
      <c r="AP175" s="18">
        <v>38.43</v>
      </c>
      <c r="AQ175" s="19">
        <v>4923</v>
      </c>
      <c r="AR175" s="18">
        <v>10</v>
      </c>
      <c r="AS175" s="19">
        <v>939</v>
      </c>
      <c r="AT175" s="19">
        <v>21670</v>
      </c>
    </row>
    <row r="176" spans="1:46" x14ac:dyDescent="0.25">
      <c r="A176" s="91" t="s">
        <v>41</v>
      </c>
      <c r="B176" s="561"/>
      <c r="C176" s="54">
        <v>2.2200000000000002</v>
      </c>
      <c r="D176" s="55">
        <v>277</v>
      </c>
      <c r="E176" s="11">
        <f t="shared" si="146"/>
        <v>124.77477477477477</v>
      </c>
      <c r="F176" s="7">
        <f t="shared" si="147"/>
        <v>4</v>
      </c>
      <c r="G176" s="6">
        <v>8.8800000000000008</v>
      </c>
      <c r="H176" s="5">
        <v>1108</v>
      </c>
      <c r="I176" s="6">
        <v>4</v>
      </c>
      <c r="J176" s="5">
        <v>259</v>
      </c>
      <c r="K176" s="5">
        <v>6870</v>
      </c>
      <c r="L176" s="137">
        <v>6620</v>
      </c>
      <c r="M176" s="131" t="s">
        <v>8</v>
      </c>
      <c r="N176" s="60">
        <f t="shared" si="148"/>
        <v>4.2779922779922783</v>
      </c>
      <c r="O176" s="61">
        <f t="shared" si="149"/>
        <v>26.525096525096526</v>
      </c>
      <c r="P176" s="62">
        <f t="shared" si="150"/>
        <v>3094.5945945945941</v>
      </c>
      <c r="Q176" s="120">
        <f t="shared" si="151"/>
        <v>0.93501805054151621</v>
      </c>
      <c r="R176" s="17">
        <f t="shared" si="152"/>
        <v>15</v>
      </c>
      <c r="S176" s="24">
        <f t="shared" ref="S176:X177" si="158">G176+S125</f>
        <v>33.300000000000004</v>
      </c>
      <c r="T176" s="25">
        <f t="shared" si="158"/>
        <v>4155</v>
      </c>
      <c r="U176" s="24">
        <f t="shared" si="158"/>
        <v>14</v>
      </c>
      <c r="V176" s="25">
        <f t="shared" si="158"/>
        <v>737</v>
      </c>
      <c r="W176" s="25">
        <f t="shared" si="158"/>
        <v>18180</v>
      </c>
      <c r="X176" s="72">
        <f t="shared" si="158"/>
        <v>17490</v>
      </c>
      <c r="Y176" s="131" t="s">
        <v>8</v>
      </c>
      <c r="Z176" s="21">
        <f t="shared" si="154"/>
        <v>5.6377204884667576</v>
      </c>
      <c r="AA176" s="22">
        <f t="shared" si="155"/>
        <v>24.667571234735412</v>
      </c>
      <c r="AB176" s="103">
        <f t="shared" si="156"/>
        <v>8189.1891891891883</v>
      </c>
      <c r="AC176" s="106">
        <f t="shared" si="157"/>
        <v>2.6606498194945849</v>
      </c>
      <c r="AP176" s="6">
        <v>6.66</v>
      </c>
      <c r="AQ176" s="5">
        <v>831</v>
      </c>
      <c r="AR176" s="6">
        <v>3</v>
      </c>
      <c r="AS176" s="5">
        <v>230</v>
      </c>
      <c r="AT176" s="5">
        <v>5820</v>
      </c>
    </row>
    <row r="177" spans="1:47" x14ac:dyDescent="0.25">
      <c r="A177" s="92" t="s">
        <v>24</v>
      </c>
      <c r="B177" s="44"/>
      <c r="C177" s="45">
        <f t="shared" ref="C177:D177" si="159">SUM(C160:C176)</f>
        <v>281.07000000000005</v>
      </c>
      <c r="D177" s="46">
        <f t="shared" si="159"/>
        <v>35343</v>
      </c>
      <c r="E177" s="130">
        <f t="shared" si="146"/>
        <v>125.74447646493753</v>
      </c>
      <c r="F177" s="73"/>
      <c r="G177" s="98">
        <f t="shared" ref="G177:L177" si="160">SUM(G160:G176)</f>
        <v>984.85000000000014</v>
      </c>
      <c r="H177" s="99">
        <f t="shared" si="160"/>
        <v>124091</v>
      </c>
      <c r="I177" s="98">
        <f t="shared" si="160"/>
        <v>288</v>
      </c>
      <c r="J177" s="99">
        <f t="shared" si="160"/>
        <v>27033</v>
      </c>
      <c r="K177" s="99">
        <f t="shared" si="160"/>
        <v>695620</v>
      </c>
      <c r="L177" s="46">
        <f t="shared" si="160"/>
        <v>670750</v>
      </c>
      <c r="M177" s="74" t="s">
        <v>8</v>
      </c>
      <c r="N177" s="75">
        <f t="shared" si="148"/>
        <v>4.5903525320904084</v>
      </c>
      <c r="O177" s="76">
        <f t="shared" si="149"/>
        <v>25.732253172048978</v>
      </c>
      <c r="P177" s="77">
        <f t="shared" si="150"/>
        <v>2474.8994912299422</v>
      </c>
      <c r="Q177" s="101">
        <f>J177/D177</f>
        <v>0.76487564722858836</v>
      </c>
      <c r="R177" s="73"/>
      <c r="S177" s="45">
        <f t="shared" ref="S177:W177" si="161">SUM(S160:S176)</f>
        <v>4026.38</v>
      </c>
      <c r="T177" s="46">
        <f t="shared" si="161"/>
        <v>506409</v>
      </c>
      <c r="U177" s="45">
        <f t="shared" si="161"/>
        <v>1098</v>
      </c>
      <c r="V177" s="46">
        <f t="shared" si="161"/>
        <v>85471</v>
      </c>
      <c r="W177" s="46">
        <f t="shared" si="161"/>
        <v>2117260</v>
      </c>
      <c r="X177" s="72">
        <f t="shared" si="158"/>
        <v>2038390</v>
      </c>
      <c r="Y177" s="129" t="s">
        <v>8</v>
      </c>
      <c r="Z177" s="75">
        <f t="shared" si="154"/>
        <v>5.9249219033356342</v>
      </c>
      <c r="AA177" s="76">
        <f t="shared" si="155"/>
        <v>24.771676943056708</v>
      </c>
      <c r="AB177" s="112">
        <f t="shared" si="156"/>
        <v>7532.8565837691667</v>
      </c>
      <c r="AC177" s="107">
        <f>V177/D177</f>
        <v>2.4183289477407124</v>
      </c>
      <c r="AP177" s="98">
        <f>SUM(AP160:AP176)</f>
        <v>721.79</v>
      </c>
      <c r="AQ177" s="99">
        <f>SUM(AQ160:AQ176)</f>
        <v>90115</v>
      </c>
      <c r="AR177" s="98">
        <f>SUM(AR160:AR176)</f>
        <v>234</v>
      </c>
      <c r="AS177" s="99">
        <f>SUM(AS160:AS176)</f>
        <v>24211</v>
      </c>
      <c r="AT177" s="99">
        <f>SUM(AT160:AT176)</f>
        <v>599250</v>
      </c>
    </row>
    <row r="178" spans="1:47" x14ac:dyDescent="0.25">
      <c r="A178" s="90" t="s">
        <v>42</v>
      </c>
      <c r="B178" s="562">
        <v>1998</v>
      </c>
      <c r="C178" s="27">
        <v>19.739999999999998</v>
      </c>
      <c r="D178" s="28">
        <v>2490</v>
      </c>
      <c r="E178" s="16">
        <f t="shared" si="146"/>
        <v>126.13981762917935</v>
      </c>
      <c r="F178" s="17">
        <f t="shared" ref="F178:F188" si="162">G178/C178</f>
        <v>4</v>
      </c>
      <c r="G178" s="18">
        <v>78.959999999999994</v>
      </c>
      <c r="H178" s="19">
        <v>9960</v>
      </c>
      <c r="I178" s="18">
        <v>21</v>
      </c>
      <c r="J178" s="19">
        <v>2248</v>
      </c>
      <c r="K178" s="19">
        <v>55980</v>
      </c>
      <c r="L178" s="136">
        <v>53970</v>
      </c>
      <c r="M178" s="20" t="s">
        <v>8</v>
      </c>
      <c r="N178" s="21">
        <f t="shared" si="148"/>
        <v>4.4306049822064058</v>
      </c>
      <c r="O178" s="22">
        <f t="shared" si="149"/>
        <v>24.902135231316727</v>
      </c>
      <c r="P178" s="23">
        <f t="shared" si="150"/>
        <v>2835.8662613981764</v>
      </c>
      <c r="Q178" s="100">
        <f t="shared" ref="Q178:Q188" si="163">J178/D178</f>
        <v>0.90281124497991971</v>
      </c>
      <c r="R178" s="17">
        <f t="shared" ref="R178:R188" si="164">S178/C178</f>
        <v>13.999999999999998</v>
      </c>
      <c r="S178" s="24">
        <f t="shared" ref="S178:X189" si="165">G178+S127</f>
        <v>276.35999999999996</v>
      </c>
      <c r="T178" s="25">
        <f t="shared" si="165"/>
        <v>34860</v>
      </c>
      <c r="U178" s="24">
        <f t="shared" si="165"/>
        <v>67</v>
      </c>
      <c r="V178" s="25">
        <f t="shared" si="165"/>
        <v>6153</v>
      </c>
      <c r="W178" s="25">
        <f t="shared" si="165"/>
        <v>148810</v>
      </c>
      <c r="X178" s="72">
        <f t="shared" si="165"/>
        <v>143370</v>
      </c>
      <c r="Y178" s="20" t="s">
        <v>8</v>
      </c>
      <c r="Z178" s="21">
        <f t="shared" si="154"/>
        <v>5.6655290102389078</v>
      </c>
      <c r="AA178" s="22">
        <f t="shared" si="155"/>
        <v>24.184950430684218</v>
      </c>
      <c r="AB178" s="103">
        <f t="shared" si="156"/>
        <v>7538.5005065856139</v>
      </c>
      <c r="AC178" s="106">
        <f t="shared" ref="AC178:AC188" si="166">V178/D178</f>
        <v>2.4710843373493976</v>
      </c>
      <c r="AP178" s="18">
        <v>53.22</v>
      </c>
      <c r="AQ178" s="19">
        <v>6713</v>
      </c>
      <c r="AR178" s="18">
        <v>18</v>
      </c>
      <c r="AS178" s="19">
        <v>2086</v>
      </c>
      <c r="AT178" s="19">
        <v>53160</v>
      </c>
      <c r="AU178" s="5"/>
    </row>
    <row r="179" spans="1:47" x14ac:dyDescent="0.25">
      <c r="A179" s="89" t="s">
        <v>43</v>
      </c>
      <c r="B179" s="563"/>
      <c r="C179" s="78">
        <v>22.16</v>
      </c>
      <c r="D179" s="79">
        <v>2704</v>
      </c>
      <c r="E179" s="63">
        <f t="shared" si="146"/>
        <v>122.02166064981949</v>
      </c>
      <c r="F179" s="64">
        <f t="shared" si="162"/>
        <v>4</v>
      </c>
      <c r="G179" s="65">
        <v>88.64</v>
      </c>
      <c r="H179" s="66">
        <v>10816</v>
      </c>
      <c r="I179" s="65">
        <v>20</v>
      </c>
      <c r="J179" s="66">
        <v>2214</v>
      </c>
      <c r="K179" s="66">
        <v>54410</v>
      </c>
      <c r="L179" s="135">
        <v>52450</v>
      </c>
      <c r="M179" s="67" t="s">
        <v>8</v>
      </c>
      <c r="N179" s="68">
        <f t="shared" si="148"/>
        <v>4.8852755194218611</v>
      </c>
      <c r="O179" s="69">
        <f t="shared" si="149"/>
        <v>24.575429087624208</v>
      </c>
      <c r="P179" s="70">
        <f t="shared" si="150"/>
        <v>2455.3249097472926</v>
      </c>
      <c r="Q179" s="100">
        <f t="shared" si="163"/>
        <v>0.81878698224852076</v>
      </c>
      <c r="R179" s="64">
        <f t="shared" si="164"/>
        <v>14</v>
      </c>
      <c r="S179" s="71">
        <f t="shared" si="165"/>
        <v>310.24</v>
      </c>
      <c r="T179" s="72">
        <f t="shared" si="165"/>
        <v>37856</v>
      </c>
      <c r="U179" s="71">
        <f t="shared" si="165"/>
        <v>74</v>
      </c>
      <c r="V179" s="72">
        <f t="shared" si="165"/>
        <v>6383</v>
      </c>
      <c r="W179" s="72">
        <f t="shared" si="165"/>
        <v>153200</v>
      </c>
      <c r="X179" s="72">
        <f t="shared" si="165"/>
        <v>147530</v>
      </c>
      <c r="Y179" s="67" t="s">
        <v>8</v>
      </c>
      <c r="Z179" s="21">
        <f t="shared" si="154"/>
        <v>5.9307535641547862</v>
      </c>
      <c r="AA179" s="22">
        <f t="shared" si="155"/>
        <v>24.001253329155571</v>
      </c>
      <c r="AB179" s="103">
        <f t="shared" si="156"/>
        <v>6913.3574007220213</v>
      </c>
      <c r="AC179" s="106">
        <f t="shared" si="166"/>
        <v>2.3605769230769229</v>
      </c>
      <c r="AP179" s="65">
        <v>44.32</v>
      </c>
      <c r="AQ179" s="66">
        <v>5408</v>
      </c>
      <c r="AR179" s="65">
        <v>13</v>
      </c>
      <c r="AS179" s="66">
        <v>1485</v>
      </c>
      <c r="AT179" s="66">
        <v>35300</v>
      </c>
      <c r="AU179" s="5"/>
    </row>
    <row r="180" spans="1:47" x14ac:dyDescent="0.25">
      <c r="A180" s="90" t="s">
        <v>44</v>
      </c>
      <c r="B180" s="563"/>
      <c r="C180" s="27">
        <v>13.09</v>
      </c>
      <c r="D180" s="28">
        <v>1517</v>
      </c>
      <c r="E180" s="16">
        <f t="shared" si="146"/>
        <v>115.88999236058059</v>
      </c>
      <c r="F180" s="17">
        <f t="shared" si="162"/>
        <v>4</v>
      </c>
      <c r="G180" s="18">
        <v>52.36</v>
      </c>
      <c r="H180" s="19">
        <v>6068</v>
      </c>
      <c r="I180" s="18">
        <v>15</v>
      </c>
      <c r="J180" s="19">
        <v>1360</v>
      </c>
      <c r="K180" s="19">
        <v>32860</v>
      </c>
      <c r="L180" s="136">
        <v>31680</v>
      </c>
      <c r="M180" s="20" t="s">
        <v>8</v>
      </c>
      <c r="N180" s="21">
        <f t="shared" si="148"/>
        <v>4.4617647058823531</v>
      </c>
      <c r="O180" s="22">
        <f t="shared" si="149"/>
        <v>24.161764705882351</v>
      </c>
      <c r="P180" s="23">
        <f t="shared" si="150"/>
        <v>2510.3132161955691</v>
      </c>
      <c r="Q180" s="100">
        <f t="shared" si="163"/>
        <v>0.89650626235992092</v>
      </c>
      <c r="R180" s="17">
        <f t="shared" si="164"/>
        <v>14</v>
      </c>
      <c r="S180" s="24">
        <f t="shared" si="165"/>
        <v>183.26</v>
      </c>
      <c r="T180" s="25">
        <f t="shared" si="165"/>
        <v>21238</v>
      </c>
      <c r="U180" s="24">
        <f t="shared" si="165"/>
        <v>49</v>
      </c>
      <c r="V180" s="25">
        <f t="shared" si="165"/>
        <v>3930</v>
      </c>
      <c r="W180" s="25">
        <f t="shared" si="165"/>
        <v>93520</v>
      </c>
      <c r="X180" s="72">
        <f t="shared" si="165"/>
        <v>90040</v>
      </c>
      <c r="Y180" s="20" t="s">
        <v>8</v>
      </c>
      <c r="Z180" s="21">
        <f t="shared" si="154"/>
        <v>5.4040712468193384</v>
      </c>
      <c r="AA180" s="22">
        <f t="shared" si="155"/>
        <v>23.796437659033078</v>
      </c>
      <c r="AB180" s="103">
        <f t="shared" si="156"/>
        <v>7144.3850267379676</v>
      </c>
      <c r="AC180" s="106">
        <f t="shared" si="166"/>
        <v>2.5906394199077125</v>
      </c>
      <c r="AP180" s="18">
        <v>26.18</v>
      </c>
      <c r="AQ180" s="19">
        <v>3034</v>
      </c>
      <c r="AR180" s="18">
        <v>9</v>
      </c>
      <c r="AS180" s="19">
        <v>1015</v>
      </c>
      <c r="AT180" s="19">
        <v>23790</v>
      </c>
      <c r="AU180" s="5"/>
    </row>
    <row r="181" spans="1:47" x14ac:dyDescent="0.25">
      <c r="A181" s="90" t="s">
        <v>45</v>
      </c>
      <c r="B181" s="563"/>
      <c r="C181" s="27">
        <v>16.28</v>
      </c>
      <c r="D181" s="28">
        <v>1976</v>
      </c>
      <c r="E181" s="16">
        <f t="shared" si="146"/>
        <v>121.37592137592137</v>
      </c>
      <c r="F181" s="17">
        <f t="shared" si="162"/>
        <v>4</v>
      </c>
      <c r="G181" s="18">
        <v>65.12</v>
      </c>
      <c r="H181" s="19">
        <v>7904</v>
      </c>
      <c r="I181" s="18">
        <v>19</v>
      </c>
      <c r="J181" s="19">
        <v>1512</v>
      </c>
      <c r="K181" s="19">
        <v>40060</v>
      </c>
      <c r="L181" s="136">
        <v>38620</v>
      </c>
      <c r="M181" s="20" t="s">
        <v>8</v>
      </c>
      <c r="N181" s="21">
        <f t="shared" si="148"/>
        <v>5.2275132275132279</v>
      </c>
      <c r="O181" s="22">
        <f t="shared" si="149"/>
        <v>26.494708994708994</v>
      </c>
      <c r="P181" s="23">
        <f t="shared" si="150"/>
        <v>2460.6879606879606</v>
      </c>
      <c r="Q181" s="100">
        <f t="shared" si="163"/>
        <v>0.76518218623481782</v>
      </c>
      <c r="R181" s="17">
        <f t="shared" si="164"/>
        <v>15</v>
      </c>
      <c r="S181" s="24">
        <f t="shared" si="165"/>
        <v>244.20000000000002</v>
      </c>
      <c r="T181" s="25">
        <f t="shared" si="165"/>
        <v>29640</v>
      </c>
      <c r="U181" s="24">
        <f t="shared" si="165"/>
        <v>67</v>
      </c>
      <c r="V181" s="25">
        <f t="shared" si="165"/>
        <v>4791</v>
      </c>
      <c r="W181" s="25">
        <f t="shared" si="165"/>
        <v>118360</v>
      </c>
      <c r="X181" s="72">
        <f t="shared" si="165"/>
        <v>113960</v>
      </c>
      <c r="Y181" s="20" t="s">
        <v>8</v>
      </c>
      <c r="Z181" s="21">
        <f t="shared" si="154"/>
        <v>6.1865998747651849</v>
      </c>
      <c r="AA181" s="22">
        <f t="shared" si="155"/>
        <v>24.704654560634523</v>
      </c>
      <c r="AB181" s="103">
        <f t="shared" si="156"/>
        <v>7270.27027027027</v>
      </c>
      <c r="AC181" s="106">
        <f t="shared" si="166"/>
        <v>2.4245951417004048</v>
      </c>
      <c r="AP181" s="18">
        <v>40.56</v>
      </c>
      <c r="AQ181" s="19">
        <v>4915</v>
      </c>
      <c r="AR181" s="18">
        <v>15</v>
      </c>
      <c r="AS181" s="19">
        <v>1608</v>
      </c>
      <c r="AT181" s="19">
        <v>40750</v>
      </c>
      <c r="AU181" s="137"/>
    </row>
    <row r="182" spans="1:47" x14ac:dyDescent="0.25">
      <c r="A182" s="90" t="s">
        <v>46</v>
      </c>
      <c r="B182" s="563"/>
      <c r="C182" s="27">
        <v>18.239999999999998</v>
      </c>
      <c r="D182" s="28">
        <v>2460</v>
      </c>
      <c r="E182" s="16">
        <f t="shared" si="146"/>
        <v>134.86842105263159</v>
      </c>
      <c r="F182" s="17">
        <f t="shared" si="162"/>
        <v>4</v>
      </c>
      <c r="G182" s="18">
        <v>72.959999999999994</v>
      </c>
      <c r="H182" s="19">
        <v>9840</v>
      </c>
      <c r="I182" s="18">
        <v>23</v>
      </c>
      <c r="J182" s="19">
        <v>2023</v>
      </c>
      <c r="K182" s="19">
        <v>51920</v>
      </c>
      <c r="L182" s="136">
        <v>50060</v>
      </c>
      <c r="M182" s="20" t="s">
        <v>8</v>
      </c>
      <c r="N182" s="21">
        <f t="shared" si="148"/>
        <v>4.8640632723677708</v>
      </c>
      <c r="O182" s="22">
        <f t="shared" si="149"/>
        <v>25.664854176964905</v>
      </c>
      <c r="P182" s="23">
        <f t="shared" si="150"/>
        <v>2846.4912280701756</v>
      </c>
      <c r="Q182" s="100">
        <f t="shared" si="163"/>
        <v>0.8223577235772358</v>
      </c>
      <c r="R182" s="17">
        <f t="shared" si="164"/>
        <v>13.999999999999998</v>
      </c>
      <c r="S182" s="24">
        <f t="shared" si="165"/>
        <v>255.35999999999996</v>
      </c>
      <c r="T182" s="25">
        <f t="shared" si="165"/>
        <v>34440</v>
      </c>
      <c r="U182" s="24">
        <f t="shared" si="165"/>
        <v>75</v>
      </c>
      <c r="V182" s="25">
        <f t="shared" si="165"/>
        <v>5593</v>
      </c>
      <c r="W182" s="25">
        <f t="shared" si="165"/>
        <v>140800</v>
      </c>
      <c r="X182" s="72">
        <f t="shared" si="165"/>
        <v>135600</v>
      </c>
      <c r="Y182" s="20" t="s">
        <v>8</v>
      </c>
      <c r="Z182" s="21">
        <f t="shared" si="154"/>
        <v>6.1576971214017524</v>
      </c>
      <c r="AA182" s="22">
        <f t="shared" si="155"/>
        <v>25.174325049168605</v>
      </c>
      <c r="AB182" s="103">
        <f t="shared" si="156"/>
        <v>7719.2982456140353</v>
      </c>
      <c r="AC182" s="106">
        <f t="shared" si="166"/>
        <v>2.2735772357723576</v>
      </c>
      <c r="AP182" s="18">
        <v>36.479999999999997</v>
      </c>
      <c r="AQ182" s="19">
        <v>4922</v>
      </c>
      <c r="AR182" s="18">
        <v>14</v>
      </c>
      <c r="AS182" s="19">
        <v>1423</v>
      </c>
      <c r="AT182" s="19">
        <v>36890</v>
      </c>
      <c r="AU182" s="137"/>
    </row>
    <row r="183" spans="1:47" x14ac:dyDescent="0.25">
      <c r="A183" s="90" t="s">
        <v>47</v>
      </c>
      <c r="B183" s="563"/>
      <c r="C183" s="27">
        <v>16.23</v>
      </c>
      <c r="D183" s="28">
        <v>2246</v>
      </c>
      <c r="E183" s="16">
        <f t="shared" si="146"/>
        <v>138.38570548367221</v>
      </c>
      <c r="F183" s="17">
        <f t="shared" si="162"/>
        <v>4</v>
      </c>
      <c r="G183" s="18">
        <v>64.92</v>
      </c>
      <c r="H183" s="19">
        <v>8984</v>
      </c>
      <c r="I183" s="18">
        <v>19</v>
      </c>
      <c r="J183" s="19">
        <v>1791</v>
      </c>
      <c r="K183" s="19">
        <v>43240</v>
      </c>
      <c r="L183" s="136">
        <v>41690</v>
      </c>
      <c r="M183" s="20" t="s">
        <v>8</v>
      </c>
      <c r="N183" s="21">
        <f t="shared" si="148"/>
        <v>5.0161920714684536</v>
      </c>
      <c r="O183" s="22">
        <f t="shared" si="149"/>
        <v>24.142936906756002</v>
      </c>
      <c r="P183" s="23">
        <f t="shared" si="150"/>
        <v>2664.2020948860136</v>
      </c>
      <c r="Q183" s="100">
        <f t="shared" si="163"/>
        <v>0.79741763134461263</v>
      </c>
      <c r="R183" s="17">
        <f t="shared" si="164"/>
        <v>14.000000000000002</v>
      </c>
      <c r="S183" s="24">
        <f t="shared" si="165"/>
        <v>227.22000000000003</v>
      </c>
      <c r="T183" s="25">
        <f t="shared" si="165"/>
        <v>31444</v>
      </c>
      <c r="U183" s="24">
        <f t="shared" si="165"/>
        <v>63</v>
      </c>
      <c r="V183" s="25">
        <f t="shared" si="165"/>
        <v>4842</v>
      </c>
      <c r="W183" s="25">
        <f t="shared" si="165"/>
        <v>118470</v>
      </c>
      <c r="X183" s="72">
        <f t="shared" si="165"/>
        <v>114070</v>
      </c>
      <c r="Y183" s="20" t="s">
        <v>8</v>
      </c>
      <c r="Z183" s="21">
        <f t="shared" si="154"/>
        <v>6.4940107393638993</v>
      </c>
      <c r="AA183" s="22">
        <f t="shared" si="155"/>
        <v>24.46716232961586</v>
      </c>
      <c r="AB183" s="103">
        <f t="shared" si="156"/>
        <v>7299.4454713493533</v>
      </c>
      <c r="AC183" s="106">
        <f t="shared" si="166"/>
        <v>2.1558325912733749</v>
      </c>
      <c r="AP183" s="18">
        <v>32.46</v>
      </c>
      <c r="AQ183" s="19">
        <v>4492</v>
      </c>
      <c r="AR183" s="18">
        <v>11</v>
      </c>
      <c r="AS183" s="19">
        <v>1051</v>
      </c>
      <c r="AT183" s="19">
        <v>25140</v>
      </c>
      <c r="AU183" s="137"/>
    </row>
    <row r="184" spans="1:47" x14ac:dyDescent="0.25">
      <c r="A184" s="90" t="s">
        <v>48</v>
      </c>
      <c r="B184" s="563"/>
      <c r="C184" s="27">
        <v>3.23</v>
      </c>
      <c r="D184" s="28">
        <v>402</v>
      </c>
      <c r="E184" s="16">
        <f t="shared" si="146"/>
        <v>124.45820433436532</v>
      </c>
      <c r="F184" s="17">
        <f t="shared" si="162"/>
        <v>4</v>
      </c>
      <c r="G184" s="18">
        <v>12.92</v>
      </c>
      <c r="H184" s="19">
        <v>1608</v>
      </c>
      <c r="I184" s="18">
        <v>4</v>
      </c>
      <c r="J184" s="19">
        <v>372</v>
      </c>
      <c r="K184" s="19">
        <v>9060</v>
      </c>
      <c r="L184" s="136">
        <v>8740</v>
      </c>
      <c r="M184" s="20" t="s">
        <v>8</v>
      </c>
      <c r="N184" s="21">
        <f t="shared" si="148"/>
        <v>4.32258064516129</v>
      </c>
      <c r="O184" s="22">
        <f t="shared" si="149"/>
        <v>24.35483870967742</v>
      </c>
      <c r="P184" s="23">
        <f t="shared" si="150"/>
        <v>2804.9535603715171</v>
      </c>
      <c r="Q184" s="100">
        <f t="shared" si="163"/>
        <v>0.92537313432835822</v>
      </c>
      <c r="R184" s="17">
        <f t="shared" si="164"/>
        <v>14</v>
      </c>
      <c r="S184" s="24">
        <f t="shared" si="165"/>
        <v>45.22</v>
      </c>
      <c r="T184" s="25">
        <f t="shared" si="165"/>
        <v>5628</v>
      </c>
      <c r="U184" s="24">
        <f t="shared" si="165"/>
        <v>16</v>
      </c>
      <c r="V184" s="25">
        <f t="shared" si="165"/>
        <v>990</v>
      </c>
      <c r="W184" s="25">
        <f t="shared" si="165"/>
        <v>24430</v>
      </c>
      <c r="X184" s="72">
        <f t="shared" si="165"/>
        <v>23440</v>
      </c>
      <c r="Y184" s="20" t="s">
        <v>8</v>
      </c>
      <c r="Z184" s="21">
        <f t="shared" si="154"/>
        <v>5.6848484848484846</v>
      </c>
      <c r="AA184" s="22">
        <f t="shared" si="155"/>
        <v>24.676767676767678</v>
      </c>
      <c r="AB184" s="103">
        <f t="shared" si="156"/>
        <v>7563.4674922600616</v>
      </c>
      <c r="AC184" s="106">
        <f t="shared" si="166"/>
        <v>2.4626865671641789</v>
      </c>
      <c r="AP184" s="18">
        <v>6.46</v>
      </c>
      <c r="AQ184" s="19">
        <v>804</v>
      </c>
      <c r="AR184" s="18">
        <v>2</v>
      </c>
      <c r="AS184" s="19">
        <v>229</v>
      </c>
      <c r="AT184" s="19">
        <v>5660</v>
      </c>
      <c r="AU184" s="137"/>
    </row>
    <row r="185" spans="1:47" x14ac:dyDescent="0.25">
      <c r="A185" s="90" t="s">
        <v>49</v>
      </c>
      <c r="B185" s="563"/>
      <c r="C185" s="27">
        <v>8.82</v>
      </c>
      <c r="D185" s="28">
        <v>1152</v>
      </c>
      <c r="E185" s="16">
        <f t="shared" si="146"/>
        <v>130.61224489795919</v>
      </c>
      <c r="F185" s="17">
        <f t="shared" si="162"/>
        <v>4</v>
      </c>
      <c r="G185" s="18">
        <v>35.28</v>
      </c>
      <c r="H185" s="19">
        <v>4608</v>
      </c>
      <c r="I185" s="18">
        <v>9</v>
      </c>
      <c r="J185" s="19">
        <v>954</v>
      </c>
      <c r="K185" s="19">
        <v>24360</v>
      </c>
      <c r="L185" s="136">
        <v>23490</v>
      </c>
      <c r="M185" s="20" t="s">
        <v>8</v>
      </c>
      <c r="N185" s="21">
        <f t="shared" si="148"/>
        <v>4.8301886792452828</v>
      </c>
      <c r="O185" s="22">
        <f t="shared" si="149"/>
        <v>25.534591194968552</v>
      </c>
      <c r="P185" s="23">
        <f t="shared" si="150"/>
        <v>2761.9047619047619</v>
      </c>
      <c r="Q185" s="100">
        <f t="shared" si="163"/>
        <v>0.828125</v>
      </c>
      <c r="R185" s="17">
        <f t="shared" si="164"/>
        <v>14</v>
      </c>
      <c r="S185" s="24">
        <f t="shared" si="165"/>
        <v>123.48</v>
      </c>
      <c r="T185" s="25">
        <f t="shared" si="165"/>
        <v>16128</v>
      </c>
      <c r="U185" s="24">
        <f t="shared" si="165"/>
        <v>32</v>
      </c>
      <c r="V185" s="25">
        <f t="shared" si="165"/>
        <v>2563</v>
      </c>
      <c r="W185" s="25">
        <f t="shared" si="165"/>
        <v>63970</v>
      </c>
      <c r="X185" s="72">
        <f t="shared" si="165"/>
        <v>61640</v>
      </c>
      <c r="Y185" s="20" t="s">
        <v>8</v>
      </c>
      <c r="Z185" s="21">
        <f t="shared" si="154"/>
        <v>6.292625829106516</v>
      </c>
      <c r="AA185" s="22">
        <f t="shared" si="155"/>
        <v>24.959032383925088</v>
      </c>
      <c r="AB185" s="103">
        <f t="shared" si="156"/>
        <v>7252.8344671201812</v>
      </c>
      <c r="AC185" s="106">
        <f t="shared" si="166"/>
        <v>2.2248263888888888</v>
      </c>
      <c r="AP185" s="18">
        <v>17.64</v>
      </c>
      <c r="AQ185" s="19">
        <v>2304</v>
      </c>
      <c r="AR185" s="18">
        <v>6</v>
      </c>
      <c r="AS185" s="19">
        <v>540</v>
      </c>
      <c r="AT185" s="19">
        <v>14010</v>
      </c>
      <c r="AU185" s="137"/>
    </row>
    <row r="186" spans="1:47" x14ac:dyDescent="0.25">
      <c r="A186" s="133" t="s">
        <v>50</v>
      </c>
      <c r="B186" s="563"/>
      <c r="C186" s="27">
        <v>11.54</v>
      </c>
      <c r="D186" s="28">
        <v>1448</v>
      </c>
      <c r="E186" s="16">
        <f t="shared" si="146"/>
        <v>125.47660311958407</v>
      </c>
      <c r="F186" s="17">
        <f t="shared" si="162"/>
        <v>4</v>
      </c>
      <c r="G186" s="18">
        <v>46.16</v>
      </c>
      <c r="H186" s="19">
        <v>5792</v>
      </c>
      <c r="I186" s="18">
        <v>11</v>
      </c>
      <c r="J186" s="19">
        <v>1314</v>
      </c>
      <c r="K186" s="19">
        <v>33390</v>
      </c>
      <c r="L186" s="136">
        <v>32190</v>
      </c>
      <c r="M186" s="20" t="s">
        <v>8</v>
      </c>
      <c r="N186" s="21">
        <f t="shared" si="148"/>
        <v>4.4079147640791474</v>
      </c>
      <c r="O186" s="22">
        <f t="shared" si="149"/>
        <v>25.410958904109588</v>
      </c>
      <c r="P186" s="245">
        <f t="shared" si="150"/>
        <v>2893.4142114384749</v>
      </c>
      <c r="Q186" s="100">
        <f t="shared" si="163"/>
        <v>0.90745856353591159</v>
      </c>
      <c r="R186" s="17">
        <f t="shared" si="164"/>
        <v>14.000000000000002</v>
      </c>
      <c r="S186" s="24">
        <f t="shared" si="165"/>
        <v>161.56</v>
      </c>
      <c r="T186" s="25">
        <f t="shared" si="165"/>
        <v>20272</v>
      </c>
      <c r="U186" s="24">
        <f t="shared" si="165"/>
        <v>42</v>
      </c>
      <c r="V186" s="25">
        <f t="shared" si="165"/>
        <v>3464</v>
      </c>
      <c r="W186" s="25">
        <f t="shared" si="165"/>
        <v>86420</v>
      </c>
      <c r="X186" s="72">
        <f t="shared" si="165"/>
        <v>83250</v>
      </c>
      <c r="Y186" s="20" t="s">
        <v>8</v>
      </c>
      <c r="Z186" s="21">
        <f t="shared" si="154"/>
        <v>5.8521939953810627</v>
      </c>
      <c r="AA186" s="22">
        <f t="shared" si="155"/>
        <v>24.948036951501155</v>
      </c>
      <c r="AB186" s="103">
        <f t="shared" si="156"/>
        <v>7488.7348353552861</v>
      </c>
      <c r="AC186" s="106">
        <f t="shared" si="166"/>
        <v>2.3922651933701657</v>
      </c>
      <c r="AP186" s="18">
        <v>23.08</v>
      </c>
      <c r="AQ186" s="19">
        <v>2896</v>
      </c>
      <c r="AR186" s="18">
        <v>9</v>
      </c>
      <c r="AS186" s="19">
        <v>929</v>
      </c>
      <c r="AT186" s="19">
        <v>23940</v>
      </c>
      <c r="AU186" s="137"/>
    </row>
    <row r="187" spans="1:47" x14ac:dyDescent="0.25">
      <c r="A187" s="90" t="s">
        <v>51</v>
      </c>
      <c r="B187" s="563"/>
      <c r="C187" s="27">
        <v>19.36</v>
      </c>
      <c r="D187" s="28">
        <v>2439</v>
      </c>
      <c r="E187" s="16">
        <f t="shared" si="146"/>
        <v>125.98140495867769</v>
      </c>
      <c r="F187" s="17">
        <f t="shared" si="162"/>
        <v>4</v>
      </c>
      <c r="G187" s="18">
        <v>77.44</v>
      </c>
      <c r="H187" s="19">
        <v>9756</v>
      </c>
      <c r="I187" s="18">
        <v>22</v>
      </c>
      <c r="J187" s="19">
        <v>2104</v>
      </c>
      <c r="K187" s="19">
        <v>55340</v>
      </c>
      <c r="L187" s="136">
        <v>53360</v>
      </c>
      <c r="M187" s="20" t="s">
        <v>8</v>
      </c>
      <c r="N187" s="21">
        <f t="shared" si="148"/>
        <v>4.6368821292775664</v>
      </c>
      <c r="O187" s="22">
        <f t="shared" si="149"/>
        <v>26.302281368821294</v>
      </c>
      <c r="P187" s="23">
        <f t="shared" si="150"/>
        <v>2858.4710743801652</v>
      </c>
      <c r="Q187" s="100">
        <f t="shared" si="163"/>
        <v>0.86264862648626484</v>
      </c>
      <c r="R187" s="17">
        <f t="shared" si="164"/>
        <v>15</v>
      </c>
      <c r="S187" s="24">
        <f t="shared" si="165"/>
        <v>290.39999999999998</v>
      </c>
      <c r="T187" s="25">
        <f t="shared" si="165"/>
        <v>36585</v>
      </c>
      <c r="U187" s="24">
        <f t="shared" si="165"/>
        <v>83</v>
      </c>
      <c r="V187" s="25">
        <f t="shared" si="165"/>
        <v>6176</v>
      </c>
      <c r="W187" s="25">
        <f t="shared" si="165"/>
        <v>152290</v>
      </c>
      <c r="X187" s="72">
        <f t="shared" si="165"/>
        <v>146610</v>
      </c>
      <c r="Y187" s="20" t="s">
        <v>8</v>
      </c>
      <c r="Z187" s="21">
        <f t="shared" si="154"/>
        <v>5.923737046632124</v>
      </c>
      <c r="AA187" s="22">
        <f t="shared" si="155"/>
        <v>24.658354922279791</v>
      </c>
      <c r="AB187" s="103">
        <f t="shared" si="156"/>
        <v>7866.2190082644629</v>
      </c>
      <c r="AC187" s="106">
        <f t="shared" si="166"/>
        <v>2.5321853218532184</v>
      </c>
      <c r="AP187" s="18">
        <v>46.08</v>
      </c>
      <c r="AQ187" s="19">
        <v>5811</v>
      </c>
      <c r="AR187" s="18">
        <v>17</v>
      </c>
      <c r="AS187" s="19">
        <v>1785</v>
      </c>
      <c r="AT187" s="19">
        <v>45040</v>
      </c>
      <c r="AU187" s="137"/>
    </row>
    <row r="188" spans="1:47" x14ac:dyDescent="0.25">
      <c r="A188" s="94" t="s">
        <v>52</v>
      </c>
      <c r="B188" s="564"/>
      <c r="C188" s="29">
        <v>16.18</v>
      </c>
      <c r="D188" s="30">
        <v>2228</v>
      </c>
      <c r="E188" s="32">
        <f t="shared" si="146"/>
        <v>137.7008652657602</v>
      </c>
      <c r="F188" s="57">
        <f t="shared" si="162"/>
        <v>3.4437577255871448</v>
      </c>
      <c r="G188" s="58">
        <v>55.72</v>
      </c>
      <c r="H188" s="59">
        <v>7675</v>
      </c>
      <c r="I188" s="58">
        <v>14</v>
      </c>
      <c r="J188" s="59">
        <v>1287</v>
      </c>
      <c r="K188" s="59">
        <v>30980</v>
      </c>
      <c r="L188" s="139">
        <v>29870</v>
      </c>
      <c r="M188" s="49" t="s">
        <v>8</v>
      </c>
      <c r="N188" s="37">
        <f t="shared" si="148"/>
        <v>5.9634809634809631</v>
      </c>
      <c r="O188" s="38">
        <f t="shared" si="149"/>
        <v>24.071484071484072</v>
      </c>
      <c r="P188" s="253">
        <f t="shared" si="150"/>
        <v>1914.7095179233622</v>
      </c>
      <c r="Q188" s="100">
        <f t="shared" si="163"/>
        <v>0.57764811490125678</v>
      </c>
      <c r="R188" s="57">
        <f t="shared" si="164"/>
        <v>14.443757725587144</v>
      </c>
      <c r="S188" s="47">
        <f t="shared" si="165"/>
        <v>233.7</v>
      </c>
      <c r="T188" s="48">
        <f t="shared" si="165"/>
        <v>32183</v>
      </c>
      <c r="U188" s="47">
        <f t="shared" si="165"/>
        <v>59</v>
      </c>
      <c r="V188" s="48">
        <f t="shared" si="165"/>
        <v>4460</v>
      </c>
      <c r="W188" s="48">
        <f t="shared" si="165"/>
        <v>104090</v>
      </c>
      <c r="X188" s="72">
        <f t="shared" si="165"/>
        <v>100160</v>
      </c>
      <c r="Y188" s="49" t="s">
        <v>8</v>
      </c>
      <c r="Z188" s="21">
        <f t="shared" si="154"/>
        <v>7.2159192825112104</v>
      </c>
      <c r="AA188" s="22">
        <f t="shared" si="155"/>
        <v>23.338565022421523</v>
      </c>
      <c r="AB188" s="195">
        <f t="shared" si="156"/>
        <v>6433.2509270704577</v>
      </c>
      <c r="AC188" s="106">
        <f t="shared" si="166"/>
        <v>2.0017953321364454</v>
      </c>
      <c r="AP188" s="58">
        <v>48.54</v>
      </c>
      <c r="AQ188" s="59">
        <v>6684</v>
      </c>
      <c r="AR188" s="58">
        <v>13</v>
      </c>
      <c r="AS188" s="59">
        <v>1073</v>
      </c>
      <c r="AT188" s="59">
        <v>24160</v>
      </c>
      <c r="AU188" s="137"/>
    </row>
    <row r="189" spans="1:47" x14ac:dyDescent="0.25">
      <c r="A189" s="92" t="s">
        <v>24</v>
      </c>
      <c r="B189" s="44"/>
      <c r="C189" s="45">
        <f>SUM(C178:C188)</f>
        <v>164.87</v>
      </c>
      <c r="D189" s="46">
        <f>SUM(D178:D188)</f>
        <v>21062</v>
      </c>
      <c r="E189" s="80">
        <f t="shared" si="146"/>
        <v>127.74913568265906</v>
      </c>
      <c r="F189" s="73"/>
      <c r="G189" s="98">
        <f t="shared" ref="G189:L189" si="167">SUM(G178:G188)</f>
        <v>650.48</v>
      </c>
      <c r="H189" s="99">
        <f t="shared" si="167"/>
        <v>83011</v>
      </c>
      <c r="I189" s="98">
        <f t="shared" si="167"/>
        <v>177</v>
      </c>
      <c r="J189" s="99">
        <f t="shared" si="167"/>
        <v>17179</v>
      </c>
      <c r="K189" s="99">
        <f t="shared" si="167"/>
        <v>431600</v>
      </c>
      <c r="L189" s="99">
        <f t="shared" si="167"/>
        <v>416120</v>
      </c>
      <c r="M189" s="74" t="s">
        <v>8</v>
      </c>
      <c r="N189" s="75">
        <f t="shared" si="148"/>
        <v>4.8321206123755749</v>
      </c>
      <c r="O189" s="76">
        <f t="shared" si="149"/>
        <v>25.123697537691367</v>
      </c>
      <c r="P189" s="77">
        <f t="shared" si="150"/>
        <v>2617.8201006853883</v>
      </c>
      <c r="Q189" s="101">
        <f>J189/D189</f>
        <v>0.81563954040452002</v>
      </c>
      <c r="R189" s="73"/>
      <c r="S189" s="45">
        <f>SUM(S178:S188)</f>
        <v>2350.9999999999995</v>
      </c>
      <c r="T189" s="46">
        <f>SUM(T178:T188)</f>
        <v>300274</v>
      </c>
      <c r="U189" s="45">
        <f>SUM(U178:U188)</f>
        <v>627</v>
      </c>
      <c r="V189" s="46">
        <f>SUM(V178:V188)</f>
        <v>49345</v>
      </c>
      <c r="W189" s="46">
        <f>SUM(W178:W188)</f>
        <v>1204360</v>
      </c>
      <c r="X189" s="72">
        <f t="shared" si="165"/>
        <v>1159670</v>
      </c>
      <c r="Y189" s="74" t="s">
        <v>8</v>
      </c>
      <c r="Z189" s="75">
        <f t="shared" si="154"/>
        <v>6.0851960684973152</v>
      </c>
      <c r="AA189" s="76">
        <f t="shared" si="155"/>
        <v>24.406930793393453</v>
      </c>
      <c r="AB189" s="112">
        <f t="shared" si="156"/>
        <v>7304.9068963425725</v>
      </c>
      <c r="AC189" s="107">
        <f>V189/D189</f>
        <v>2.342844934004368</v>
      </c>
      <c r="AP189" s="98">
        <f>SUM(AP178:AP188)</f>
        <v>375.02</v>
      </c>
      <c r="AQ189" s="99">
        <f>SUM(AQ178:AQ188)</f>
        <v>47983</v>
      </c>
      <c r="AR189" s="98">
        <f>SUM(AR178:AR188)</f>
        <v>127</v>
      </c>
      <c r="AS189" s="99">
        <f>SUM(AS178:AS188)</f>
        <v>13224</v>
      </c>
      <c r="AT189" s="99">
        <f>SUM(AT178:AT188)</f>
        <v>327840</v>
      </c>
      <c r="AU189" s="132"/>
    </row>
    <row r="190" spans="1:47" x14ac:dyDescent="0.25">
      <c r="A190" s="117" t="s">
        <v>16</v>
      </c>
      <c r="B190" s="565">
        <v>2005</v>
      </c>
      <c r="C190" s="115">
        <v>0.76</v>
      </c>
      <c r="D190" s="116">
        <v>99</v>
      </c>
      <c r="E190" s="63">
        <f>D190/C190</f>
        <v>130.26315789473685</v>
      </c>
      <c r="F190" s="7">
        <f t="shared" ref="F190:F198" si="168">G190/C190</f>
        <v>2.9999999999999996</v>
      </c>
      <c r="G190" s="6">
        <v>2.2799999999999998</v>
      </c>
      <c r="H190" s="5">
        <v>297</v>
      </c>
      <c r="I190" s="6">
        <v>1</v>
      </c>
      <c r="J190" s="5">
        <v>58</v>
      </c>
      <c r="K190" s="5">
        <v>1310</v>
      </c>
      <c r="L190" s="262">
        <v>1260</v>
      </c>
      <c r="M190" s="15" t="s">
        <v>8</v>
      </c>
      <c r="N190" s="86">
        <f t="shared" si="148"/>
        <v>5.1206896551724137</v>
      </c>
      <c r="O190" s="87">
        <f t="shared" si="149"/>
        <v>22.586206896551722</v>
      </c>
      <c r="P190" s="70">
        <f>K190/C190</f>
        <v>1723.6842105263158</v>
      </c>
      <c r="Q190" s="100">
        <f t="shared" ref="Q190:Q200" si="169">J190/D190</f>
        <v>0.58585858585858586</v>
      </c>
      <c r="R190" s="14">
        <f t="shared" ref="R190:R198" si="170">S190/C190</f>
        <v>13.999999999999998</v>
      </c>
      <c r="S190" s="71">
        <f t="shared" ref="S190:X200" si="171">G190+S139</f>
        <v>10.639999999999999</v>
      </c>
      <c r="T190" s="72">
        <f t="shared" si="171"/>
        <v>1386</v>
      </c>
      <c r="U190" s="71">
        <f t="shared" si="171"/>
        <v>5</v>
      </c>
      <c r="V190" s="72">
        <f t="shared" si="171"/>
        <v>221</v>
      </c>
      <c r="W190" s="72">
        <f t="shared" si="171"/>
        <v>4900</v>
      </c>
      <c r="X190" s="72">
        <f t="shared" si="171"/>
        <v>4710</v>
      </c>
      <c r="Y190" s="15" t="s">
        <v>8</v>
      </c>
      <c r="Z190" s="21">
        <f t="shared" si="154"/>
        <v>6.2714932126696832</v>
      </c>
      <c r="AA190" s="22">
        <f t="shared" si="155"/>
        <v>22.171945701357465</v>
      </c>
      <c r="AB190" s="103">
        <f t="shared" si="156"/>
        <v>6447.3684210526317</v>
      </c>
      <c r="AC190" s="106">
        <f t="shared" ref="AC190:AC200" si="172">V190/D190</f>
        <v>2.2323232323232323</v>
      </c>
      <c r="AP190" s="6">
        <v>10.32</v>
      </c>
      <c r="AQ190" s="5">
        <v>1050</v>
      </c>
      <c r="AR190" s="6">
        <v>2</v>
      </c>
      <c r="AS190" s="5">
        <v>300</v>
      </c>
      <c r="AT190" s="5">
        <v>6410</v>
      </c>
    </row>
    <row r="191" spans="1:47" x14ac:dyDescent="0.25">
      <c r="A191" s="90" t="s">
        <v>53</v>
      </c>
      <c r="B191" s="560"/>
      <c r="C191" s="27">
        <v>9.7100000000000009</v>
      </c>
      <c r="D191" s="28">
        <v>1259</v>
      </c>
      <c r="E191" s="16">
        <f t="shared" ref="E191:E200" si="173">D191/C191</f>
        <v>129.66014418125641</v>
      </c>
      <c r="F191" s="17">
        <f t="shared" si="168"/>
        <v>2.9999999999999996</v>
      </c>
      <c r="G191" s="18">
        <v>29.13</v>
      </c>
      <c r="H191" s="19">
        <v>3777</v>
      </c>
      <c r="I191" s="18">
        <v>8</v>
      </c>
      <c r="J191" s="19">
        <v>738</v>
      </c>
      <c r="K191" s="19">
        <v>16870</v>
      </c>
      <c r="L191" s="263">
        <v>16270</v>
      </c>
      <c r="M191" s="20" t="s">
        <v>8</v>
      </c>
      <c r="N191" s="21">
        <f t="shared" si="148"/>
        <v>5.1178861788617889</v>
      </c>
      <c r="O191" s="22">
        <f t="shared" si="149"/>
        <v>22.859078590785909</v>
      </c>
      <c r="P191" s="23">
        <f t="shared" ref="P191:P200" si="174">K191/C191</f>
        <v>1737.3841400617919</v>
      </c>
      <c r="Q191" s="100">
        <f t="shared" si="169"/>
        <v>0.58617950754567116</v>
      </c>
      <c r="R191" s="17">
        <f t="shared" si="170"/>
        <v>13.999999999999998</v>
      </c>
      <c r="S191" s="24">
        <f t="shared" si="171"/>
        <v>135.94</v>
      </c>
      <c r="T191" s="25">
        <f t="shared" si="171"/>
        <v>17626</v>
      </c>
      <c r="U191" s="24">
        <f t="shared" si="171"/>
        <v>36</v>
      </c>
      <c r="V191" s="25">
        <f t="shared" si="171"/>
        <v>2747</v>
      </c>
      <c r="W191" s="25">
        <f t="shared" si="171"/>
        <v>62900</v>
      </c>
      <c r="X191" s="72">
        <f t="shared" si="171"/>
        <v>60540</v>
      </c>
      <c r="Y191" s="20" t="s">
        <v>8</v>
      </c>
      <c r="Z191" s="21">
        <f t="shared" si="154"/>
        <v>6.4164543137968693</v>
      </c>
      <c r="AA191" s="22">
        <f t="shared" si="155"/>
        <v>22.897706589006187</v>
      </c>
      <c r="AB191" s="103">
        <f t="shared" si="156"/>
        <v>6477.8578784757974</v>
      </c>
      <c r="AC191" s="106">
        <f t="shared" si="172"/>
        <v>2.1818903891977759</v>
      </c>
      <c r="AP191" s="18">
        <v>22.04</v>
      </c>
      <c r="AQ191" s="19">
        <v>2852</v>
      </c>
      <c r="AR191" s="18">
        <v>6</v>
      </c>
      <c r="AS191" s="19">
        <v>848</v>
      </c>
      <c r="AT191" s="19">
        <v>18420</v>
      </c>
    </row>
    <row r="192" spans="1:47" x14ac:dyDescent="0.25">
      <c r="A192" s="90" t="s">
        <v>54</v>
      </c>
      <c r="B192" s="560"/>
      <c r="C192" s="27">
        <v>3.03</v>
      </c>
      <c r="D192" s="28">
        <v>318</v>
      </c>
      <c r="E192" s="16">
        <f t="shared" si="173"/>
        <v>104.95049504950495</v>
      </c>
      <c r="F192" s="17">
        <f t="shared" si="168"/>
        <v>4</v>
      </c>
      <c r="G192" s="18">
        <v>12.12</v>
      </c>
      <c r="H192" s="19">
        <v>1272</v>
      </c>
      <c r="I192" s="18">
        <v>4</v>
      </c>
      <c r="J192" s="19">
        <v>292</v>
      </c>
      <c r="K192" s="19">
        <v>6600</v>
      </c>
      <c r="L192" s="263">
        <v>6360</v>
      </c>
      <c r="M192" s="20" t="s">
        <v>8</v>
      </c>
      <c r="N192" s="21">
        <f t="shared" si="148"/>
        <v>4.3561643835616435</v>
      </c>
      <c r="O192" s="22">
        <f t="shared" si="149"/>
        <v>22.602739726027398</v>
      </c>
      <c r="P192" s="23">
        <f t="shared" si="174"/>
        <v>2178.2178217821784</v>
      </c>
      <c r="Q192" s="100">
        <f t="shared" si="169"/>
        <v>0.91823899371069184</v>
      </c>
      <c r="R192" s="17">
        <f t="shared" si="170"/>
        <v>14</v>
      </c>
      <c r="S192" s="24">
        <f t="shared" si="171"/>
        <v>42.419999999999995</v>
      </c>
      <c r="T192" s="25">
        <f t="shared" si="171"/>
        <v>4452</v>
      </c>
      <c r="U192" s="24">
        <f t="shared" si="171"/>
        <v>14</v>
      </c>
      <c r="V192" s="25">
        <f t="shared" si="171"/>
        <v>849</v>
      </c>
      <c r="W192" s="25">
        <f t="shared" si="171"/>
        <v>18850</v>
      </c>
      <c r="X192" s="72">
        <f t="shared" si="171"/>
        <v>18160</v>
      </c>
      <c r="Y192" s="20" t="s">
        <v>8</v>
      </c>
      <c r="Z192" s="21">
        <f t="shared" si="154"/>
        <v>5.2438162544169611</v>
      </c>
      <c r="AA192" s="22">
        <f t="shared" si="155"/>
        <v>22.20259128386337</v>
      </c>
      <c r="AB192" s="103">
        <f t="shared" si="156"/>
        <v>6221.122112211222</v>
      </c>
      <c r="AC192" s="106">
        <f t="shared" si="172"/>
        <v>2.6698113207547172</v>
      </c>
      <c r="AP192" s="18">
        <v>8.76</v>
      </c>
      <c r="AQ192" s="19">
        <v>930</v>
      </c>
      <c r="AR192" s="18">
        <v>3</v>
      </c>
      <c r="AS192" s="19">
        <v>294</v>
      </c>
      <c r="AT192" s="19">
        <v>6330</v>
      </c>
    </row>
    <row r="193" spans="1:46" x14ac:dyDescent="0.25">
      <c r="A193" s="90" t="s">
        <v>17</v>
      </c>
      <c r="B193" s="560"/>
      <c r="C193" s="27">
        <v>6.23</v>
      </c>
      <c r="D193" s="28">
        <v>649</v>
      </c>
      <c r="E193" s="16">
        <f t="shared" si="173"/>
        <v>104.17335473515249</v>
      </c>
      <c r="F193" s="17">
        <f t="shared" si="168"/>
        <v>3</v>
      </c>
      <c r="G193" s="18">
        <v>18.690000000000001</v>
      </c>
      <c r="H193" s="19">
        <v>1947</v>
      </c>
      <c r="I193" s="18">
        <v>6</v>
      </c>
      <c r="J193" s="19">
        <v>362</v>
      </c>
      <c r="K193" s="19">
        <v>8310</v>
      </c>
      <c r="L193" s="263">
        <v>8010</v>
      </c>
      <c r="M193" s="20" t="s">
        <v>8</v>
      </c>
      <c r="N193" s="21">
        <f t="shared" si="148"/>
        <v>5.3784530386740332</v>
      </c>
      <c r="O193" s="22">
        <f t="shared" si="149"/>
        <v>22.955801104972377</v>
      </c>
      <c r="P193" s="245">
        <f t="shared" si="174"/>
        <v>1333.8683788121989</v>
      </c>
      <c r="Q193" s="100">
        <f t="shared" si="169"/>
        <v>0.55778120184899849</v>
      </c>
      <c r="R193" s="17">
        <f t="shared" si="170"/>
        <v>13.999999999999998</v>
      </c>
      <c r="S193" s="24">
        <f t="shared" si="171"/>
        <v>87.22</v>
      </c>
      <c r="T193" s="25">
        <f t="shared" si="171"/>
        <v>9086</v>
      </c>
      <c r="U193" s="24">
        <f t="shared" si="171"/>
        <v>26</v>
      </c>
      <c r="V193" s="25">
        <f t="shared" si="171"/>
        <v>1431</v>
      </c>
      <c r="W193" s="25">
        <f t="shared" si="171"/>
        <v>32690</v>
      </c>
      <c r="X193" s="72">
        <f t="shared" si="171"/>
        <v>31460</v>
      </c>
      <c r="Y193" s="20" t="s">
        <v>8</v>
      </c>
      <c r="Z193" s="21">
        <f t="shared" si="154"/>
        <v>6.349406009783368</v>
      </c>
      <c r="AA193" s="22">
        <f t="shared" si="155"/>
        <v>22.844164919636619</v>
      </c>
      <c r="AB193" s="103">
        <f t="shared" si="156"/>
        <v>5247.1910112359546</v>
      </c>
      <c r="AC193" s="106">
        <f t="shared" si="172"/>
        <v>2.2049306625577811</v>
      </c>
      <c r="AP193" s="18">
        <v>28.17</v>
      </c>
      <c r="AQ193" s="19">
        <v>2736</v>
      </c>
      <c r="AR193" s="18">
        <v>8</v>
      </c>
      <c r="AS193" s="19">
        <v>747</v>
      </c>
      <c r="AT193" s="19">
        <v>16900</v>
      </c>
    </row>
    <row r="194" spans="1:46" x14ac:dyDescent="0.25">
      <c r="A194" s="90" t="s">
        <v>55</v>
      </c>
      <c r="B194" s="560"/>
      <c r="C194" s="27">
        <v>4.76</v>
      </c>
      <c r="D194" s="28">
        <v>513</v>
      </c>
      <c r="E194" s="16">
        <f t="shared" si="173"/>
        <v>107.77310924369749</v>
      </c>
      <c r="F194" s="17">
        <f t="shared" si="168"/>
        <v>4</v>
      </c>
      <c r="G194" s="18">
        <v>19.04</v>
      </c>
      <c r="H194" s="19">
        <v>2052</v>
      </c>
      <c r="I194" s="18">
        <v>4</v>
      </c>
      <c r="J194" s="19">
        <v>486</v>
      </c>
      <c r="K194" s="19">
        <v>10840</v>
      </c>
      <c r="L194" s="136">
        <v>10450</v>
      </c>
      <c r="M194" s="20" t="s">
        <v>8</v>
      </c>
      <c r="N194" s="21">
        <f t="shared" si="148"/>
        <v>4.2222222222222223</v>
      </c>
      <c r="O194" s="22">
        <f t="shared" si="149"/>
        <v>22.304526748971192</v>
      </c>
      <c r="P194" s="245">
        <f t="shared" si="174"/>
        <v>2277.3109243697481</v>
      </c>
      <c r="Q194" s="100">
        <f t="shared" si="169"/>
        <v>0.94736842105263153</v>
      </c>
      <c r="R194" s="17">
        <f t="shared" si="170"/>
        <v>13.999999999999998</v>
      </c>
      <c r="S194" s="24">
        <f t="shared" si="171"/>
        <v>66.639999999999986</v>
      </c>
      <c r="T194" s="25">
        <f t="shared" si="171"/>
        <v>7182</v>
      </c>
      <c r="U194" s="24">
        <f t="shared" si="171"/>
        <v>16</v>
      </c>
      <c r="V194" s="25">
        <f t="shared" si="171"/>
        <v>1316</v>
      </c>
      <c r="W194" s="25">
        <f t="shared" si="171"/>
        <v>29130</v>
      </c>
      <c r="X194" s="72">
        <f t="shared" si="171"/>
        <v>28050</v>
      </c>
      <c r="Y194" s="20" t="s">
        <v>8</v>
      </c>
      <c r="Z194" s="21">
        <f t="shared" si="154"/>
        <v>5.457446808510638</v>
      </c>
      <c r="AA194" s="22">
        <f t="shared" si="155"/>
        <v>22.135258358662615</v>
      </c>
      <c r="AB194" s="103">
        <f t="shared" si="156"/>
        <v>6119.7478991596645</v>
      </c>
      <c r="AC194" s="106">
        <f t="shared" si="172"/>
        <v>2.5653021442495128</v>
      </c>
      <c r="AP194" s="18">
        <v>9.52</v>
      </c>
      <c r="AQ194" s="19">
        <v>1026</v>
      </c>
      <c r="AR194" s="18">
        <v>3</v>
      </c>
      <c r="AS194" s="19">
        <v>237</v>
      </c>
      <c r="AT194" s="19">
        <v>5120</v>
      </c>
    </row>
    <row r="195" spans="1:46" x14ac:dyDescent="0.25">
      <c r="A195" s="90" t="s">
        <v>56</v>
      </c>
      <c r="B195" s="560"/>
      <c r="C195" s="27">
        <v>0.86</v>
      </c>
      <c r="D195" s="28">
        <v>110</v>
      </c>
      <c r="E195" s="16">
        <f t="shared" si="173"/>
        <v>127.90697674418605</v>
      </c>
      <c r="F195" s="17">
        <f t="shared" si="168"/>
        <v>4</v>
      </c>
      <c r="G195" s="18">
        <v>3.44</v>
      </c>
      <c r="H195" s="19">
        <v>440</v>
      </c>
      <c r="I195" s="18">
        <v>1</v>
      </c>
      <c r="J195" s="19">
        <v>94</v>
      </c>
      <c r="K195" s="19">
        <v>2190</v>
      </c>
      <c r="L195" s="136">
        <v>2110</v>
      </c>
      <c r="M195" s="20" t="s">
        <v>8</v>
      </c>
      <c r="N195" s="21">
        <f t="shared" si="148"/>
        <v>4.6808510638297873</v>
      </c>
      <c r="O195" s="22">
        <f t="shared" si="149"/>
        <v>23.297872340425531</v>
      </c>
      <c r="P195" s="245">
        <f t="shared" si="174"/>
        <v>2546.5116279069766</v>
      </c>
      <c r="Q195" s="100">
        <f t="shared" si="169"/>
        <v>0.8545454545454545</v>
      </c>
      <c r="R195" s="17">
        <f t="shared" si="170"/>
        <v>14</v>
      </c>
      <c r="S195" s="24">
        <f t="shared" si="171"/>
        <v>12.04</v>
      </c>
      <c r="T195" s="25">
        <f t="shared" si="171"/>
        <v>1540</v>
      </c>
      <c r="U195" s="24">
        <f t="shared" si="171"/>
        <v>9</v>
      </c>
      <c r="V195" s="25">
        <f t="shared" si="171"/>
        <v>269</v>
      </c>
      <c r="W195" s="25">
        <f t="shared" si="171"/>
        <v>6590</v>
      </c>
      <c r="X195" s="72">
        <f t="shared" si="171"/>
        <v>6340</v>
      </c>
      <c r="Y195" s="20" t="s">
        <v>8</v>
      </c>
      <c r="Z195" s="21">
        <f t="shared" si="154"/>
        <v>5.7249070631970262</v>
      </c>
      <c r="AA195" s="22">
        <f t="shared" si="155"/>
        <v>24.498141263940521</v>
      </c>
      <c r="AB195" s="103">
        <f t="shared" si="156"/>
        <v>7662.7906976744189</v>
      </c>
      <c r="AC195" s="106">
        <f t="shared" si="172"/>
        <v>2.4454545454545453</v>
      </c>
      <c r="AP195" s="18">
        <v>1.72</v>
      </c>
      <c r="AQ195" s="19">
        <v>220</v>
      </c>
      <c r="AR195" s="18">
        <v>2</v>
      </c>
      <c r="AS195" s="19">
        <v>45</v>
      </c>
      <c r="AT195" s="19">
        <v>1020</v>
      </c>
    </row>
    <row r="196" spans="1:46" x14ac:dyDescent="0.25">
      <c r="A196" s="90" t="s">
        <v>20</v>
      </c>
      <c r="B196" s="560"/>
      <c r="C196" s="27">
        <v>7.26</v>
      </c>
      <c r="D196" s="28">
        <v>859</v>
      </c>
      <c r="E196" s="16">
        <f t="shared" si="173"/>
        <v>118.31955922865014</v>
      </c>
      <c r="F196" s="17">
        <f t="shared" si="168"/>
        <v>2.9986225895316805</v>
      </c>
      <c r="G196" s="18">
        <v>21.77</v>
      </c>
      <c r="H196" s="19">
        <v>2577</v>
      </c>
      <c r="I196" s="18">
        <v>6</v>
      </c>
      <c r="J196" s="19">
        <v>594</v>
      </c>
      <c r="K196" s="19">
        <v>13130</v>
      </c>
      <c r="L196" s="136">
        <v>12660</v>
      </c>
      <c r="M196" s="20" t="s">
        <v>8</v>
      </c>
      <c r="N196" s="21">
        <f t="shared" si="148"/>
        <v>4.3383838383838382</v>
      </c>
      <c r="O196" s="22">
        <f t="shared" si="149"/>
        <v>22.104377104377104</v>
      </c>
      <c r="P196" s="23">
        <f t="shared" si="174"/>
        <v>1808.5399449035813</v>
      </c>
      <c r="Q196" s="100">
        <f t="shared" si="169"/>
        <v>0.69150174621653082</v>
      </c>
      <c r="R196" s="17">
        <f t="shared" si="170"/>
        <v>13.99862258953168</v>
      </c>
      <c r="S196" s="24">
        <f t="shared" si="171"/>
        <v>101.63</v>
      </c>
      <c r="T196" s="25">
        <f t="shared" si="171"/>
        <v>12026</v>
      </c>
      <c r="U196" s="24">
        <f t="shared" si="171"/>
        <v>28</v>
      </c>
      <c r="V196" s="25">
        <f t="shared" si="171"/>
        <v>2317</v>
      </c>
      <c r="W196" s="25">
        <f t="shared" si="171"/>
        <v>50320</v>
      </c>
      <c r="X196" s="72">
        <f t="shared" si="171"/>
        <v>48430</v>
      </c>
      <c r="Y196" s="20" t="s">
        <v>8</v>
      </c>
      <c r="Z196" s="21">
        <f t="shared" si="154"/>
        <v>5.190332326283988</v>
      </c>
      <c r="AA196" s="22">
        <f t="shared" si="155"/>
        <v>21.717738454898576</v>
      </c>
      <c r="AB196" s="103">
        <f t="shared" si="156"/>
        <v>6931.1294765840221</v>
      </c>
      <c r="AC196" s="106">
        <f t="shared" si="172"/>
        <v>2.6973224679860301</v>
      </c>
      <c r="AP196" s="18">
        <v>30.24</v>
      </c>
      <c r="AQ196" s="19">
        <v>3477</v>
      </c>
      <c r="AR196" s="18">
        <v>5</v>
      </c>
      <c r="AS196" s="19">
        <v>1007</v>
      </c>
      <c r="AT196" s="19">
        <v>21240</v>
      </c>
    </row>
    <row r="197" spans="1:46" x14ac:dyDescent="0.25">
      <c r="A197" s="133" t="s">
        <v>19</v>
      </c>
      <c r="B197" s="560"/>
      <c r="C197" s="27">
        <v>6.49</v>
      </c>
      <c r="D197" s="28">
        <v>849</v>
      </c>
      <c r="E197" s="16">
        <f t="shared" si="173"/>
        <v>130.81664098613251</v>
      </c>
      <c r="F197" s="17">
        <f t="shared" si="168"/>
        <v>2.9999999999999996</v>
      </c>
      <c r="G197" s="18">
        <v>19.47</v>
      </c>
      <c r="H197" s="19">
        <v>2547</v>
      </c>
      <c r="I197" s="18">
        <v>6</v>
      </c>
      <c r="J197" s="19">
        <v>536</v>
      </c>
      <c r="K197" s="19">
        <v>11840</v>
      </c>
      <c r="L197" s="136">
        <v>11420</v>
      </c>
      <c r="M197" s="20" t="s">
        <v>8</v>
      </c>
      <c r="N197" s="21">
        <f t="shared" si="148"/>
        <v>4.7518656716417906</v>
      </c>
      <c r="O197" s="22">
        <f t="shared" si="149"/>
        <v>22.089552238805972</v>
      </c>
      <c r="P197" s="23">
        <f t="shared" si="174"/>
        <v>1824.3451463790445</v>
      </c>
      <c r="Q197" s="100">
        <f t="shared" si="169"/>
        <v>0.63133097762073032</v>
      </c>
      <c r="R197" s="17">
        <f t="shared" si="170"/>
        <v>14</v>
      </c>
      <c r="S197" s="24">
        <f t="shared" si="171"/>
        <v>90.86</v>
      </c>
      <c r="T197" s="25">
        <f t="shared" si="171"/>
        <v>11886</v>
      </c>
      <c r="U197" s="24">
        <f t="shared" si="171"/>
        <v>27</v>
      </c>
      <c r="V197" s="25">
        <f t="shared" si="171"/>
        <v>1909</v>
      </c>
      <c r="W197" s="25">
        <f t="shared" si="171"/>
        <v>41380</v>
      </c>
      <c r="X197" s="72">
        <f t="shared" si="171"/>
        <v>39840</v>
      </c>
      <c r="Y197" s="20" t="s">
        <v>8</v>
      </c>
      <c r="Z197" s="21">
        <f t="shared" si="154"/>
        <v>6.2262964903090623</v>
      </c>
      <c r="AA197" s="22">
        <f t="shared" si="155"/>
        <v>21.676270298585646</v>
      </c>
      <c r="AB197" s="195">
        <f t="shared" si="156"/>
        <v>6375.9630200308166</v>
      </c>
      <c r="AC197" s="106">
        <f t="shared" si="172"/>
        <v>2.248527679623086</v>
      </c>
      <c r="AP197" s="18">
        <v>32.49</v>
      </c>
      <c r="AQ197" s="19">
        <v>3870</v>
      </c>
      <c r="AR197" s="18">
        <v>7</v>
      </c>
      <c r="AS197" s="19">
        <v>765</v>
      </c>
      <c r="AT197" s="19">
        <v>16000</v>
      </c>
    </row>
    <row r="198" spans="1:46" x14ac:dyDescent="0.25">
      <c r="A198" s="265" t="s">
        <v>21</v>
      </c>
      <c r="B198" s="566"/>
      <c r="C198" s="29">
        <v>0.6</v>
      </c>
      <c r="D198" s="30">
        <v>76</v>
      </c>
      <c r="E198" s="32">
        <f t="shared" si="173"/>
        <v>126.66666666666667</v>
      </c>
      <c r="F198" s="7">
        <f t="shared" si="168"/>
        <v>4</v>
      </c>
      <c r="G198" s="6">
        <v>2.4</v>
      </c>
      <c r="H198" s="5">
        <v>304</v>
      </c>
      <c r="I198" s="6">
        <v>1</v>
      </c>
      <c r="J198" s="5">
        <v>60</v>
      </c>
      <c r="K198" s="5">
        <v>1330</v>
      </c>
      <c r="L198" s="137">
        <v>1280</v>
      </c>
      <c r="M198" s="43" t="s">
        <v>8</v>
      </c>
      <c r="N198" s="37">
        <f t="shared" si="148"/>
        <v>5.0666666666666664</v>
      </c>
      <c r="O198" s="38">
        <f t="shared" si="149"/>
        <v>22.166666666666668</v>
      </c>
      <c r="P198" s="253">
        <f t="shared" si="174"/>
        <v>2216.666666666667</v>
      </c>
      <c r="Q198" s="100">
        <f t="shared" si="169"/>
        <v>0.78947368421052633</v>
      </c>
      <c r="R198" s="7">
        <f t="shared" si="170"/>
        <v>15</v>
      </c>
      <c r="S198" s="47">
        <f t="shared" si="171"/>
        <v>9</v>
      </c>
      <c r="T198" s="48">
        <f t="shared" si="171"/>
        <v>1140</v>
      </c>
      <c r="U198" s="47">
        <f t="shared" si="171"/>
        <v>6</v>
      </c>
      <c r="V198" s="48">
        <f t="shared" si="171"/>
        <v>197</v>
      </c>
      <c r="W198" s="48">
        <f t="shared" si="171"/>
        <v>4270</v>
      </c>
      <c r="X198" s="72">
        <f t="shared" si="171"/>
        <v>4110</v>
      </c>
      <c r="Y198" s="49" t="s">
        <v>8</v>
      </c>
      <c r="Z198" s="21">
        <f t="shared" si="154"/>
        <v>5.7868020304568528</v>
      </c>
      <c r="AA198" s="22">
        <f t="shared" si="155"/>
        <v>21.675126903553299</v>
      </c>
      <c r="AB198" s="195">
        <f t="shared" si="156"/>
        <v>7116.666666666667</v>
      </c>
      <c r="AC198" s="106">
        <f t="shared" si="172"/>
        <v>2.5921052631578947</v>
      </c>
      <c r="AP198" s="6">
        <v>2.4900000000000002</v>
      </c>
      <c r="AQ198" s="5">
        <v>294</v>
      </c>
      <c r="AR198" s="6">
        <v>4</v>
      </c>
      <c r="AS198" s="5">
        <v>56</v>
      </c>
      <c r="AT198" s="5">
        <v>1160</v>
      </c>
    </row>
    <row r="199" spans="1:46" ht="15.75" thickBot="1" x14ac:dyDescent="0.3">
      <c r="A199" s="122" t="s">
        <v>24</v>
      </c>
      <c r="B199" s="123"/>
      <c r="C199" s="406">
        <f t="shared" ref="C199:D199" si="175">SUM(C190:C198)</f>
        <v>39.700000000000003</v>
      </c>
      <c r="D199" s="407">
        <f t="shared" si="175"/>
        <v>4732</v>
      </c>
      <c r="E199" s="50">
        <f t="shared" si="173"/>
        <v>119.19395465994961</v>
      </c>
      <c r="F199" s="51"/>
      <c r="G199" s="98">
        <f t="shared" ref="G199:J199" si="176">SUM(G190:G198)</f>
        <v>128.33999999999997</v>
      </c>
      <c r="H199" s="99">
        <f t="shared" si="176"/>
        <v>15213</v>
      </c>
      <c r="I199" s="98">
        <f t="shared" si="176"/>
        <v>37</v>
      </c>
      <c r="J199" s="99">
        <f t="shared" si="176"/>
        <v>3220</v>
      </c>
      <c r="K199" s="99">
        <f>SUM(K190:K198)</f>
        <v>72420</v>
      </c>
      <c r="L199" s="99">
        <f>SUM(L190:L198)</f>
        <v>69820</v>
      </c>
      <c r="M199" s="42" t="s">
        <v>8</v>
      </c>
      <c r="N199" s="126">
        <f t="shared" si="148"/>
        <v>4.7245341614906833</v>
      </c>
      <c r="O199" s="127">
        <f t="shared" si="149"/>
        <v>22.490683229813666</v>
      </c>
      <c r="P199" s="110">
        <f t="shared" si="174"/>
        <v>1824.1813602015111</v>
      </c>
      <c r="Q199" s="113">
        <f t="shared" si="169"/>
        <v>0.68047337278106512</v>
      </c>
      <c r="R199" s="51"/>
      <c r="S199" s="98">
        <f t="shared" ref="S199:W199" si="177">SUM(S190:S198)</f>
        <v>556.39</v>
      </c>
      <c r="T199" s="99">
        <f t="shared" si="177"/>
        <v>66324</v>
      </c>
      <c r="U199" s="98">
        <f t="shared" si="177"/>
        <v>167</v>
      </c>
      <c r="V199" s="99">
        <f t="shared" si="177"/>
        <v>11256</v>
      </c>
      <c r="W199" s="99">
        <f t="shared" si="177"/>
        <v>251030</v>
      </c>
      <c r="X199" s="72">
        <f t="shared" si="171"/>
        <v>241640</v>
      </c>
      <c r="Y199" s="42" t="s">
        <v>8</v>
      </c>
      <c r="Z199" s="126">
        <f t="shared" si="154"/>
        <v>5.8923240938166312</v>
      </c>
      <c r="AA199" s="127">
        <f t="shared" si="155"/>
        <v>22.30188343994314</v>
      </c>
      <c r="AB199" s="128">
        <f t="shared" si="156"/>
        <v>6323.173803526448</v>
      </c>
      <c r="AC199" s="108">
        <f t="shared" si="172"/>
        <v>2.3786982248520712</v>
      </c>
      <c r="AP199" s="98">
        <f t="shared" ref="AP199:AS199" si="178">SUM(AP190:AP198)</f>
        <v>145.75</v>
      </c>
      <c r="AQ199" s="99">
        <f t="shared" si="178"/>
        <v>16455</v>
      </c>
      <c r="AR199" s="98">
        <f t="shared" si="178"/>
        <v>40</v>
      </c>
      <c r="AS199" s="99">
        <f t="shared" si="178"/>
        <v>4299</v>
      </c>
      <c r="AT199" s="99">
        <f>SUM(AT190:AT198)</f>
        <v>92600</v>
      </c>
    </row>
    <row r="200" spans="1:46" ht="15.75" thickBot="1" x14ac:dyDescent="0.3">
      <c r="A200" s="93" t="s">
        <v>25</v>
      </c>
      <c r="B200" s="52"/>
      <c r="C200" s="411">
        <f t="shared" ref="C200:D200" si="179">C177+C189+C199</f>
        <v>485.64000000000004</v>
      </c>
      <c r="D200" s="412">
        <f t="shared" si="179"/>
        <v>61137</v>
      </c>
      <c r="E200" s="10">
        <f t="shared" si="173"/>
        <v>125.88954781319495</v>
      </c>
      <c r="F200" s="4"/>
      <c r="G200" s="40">
        <f t="shared" ref="G200:L200" si="180">G177+G189+G199</f>
        <v>1763.67</v>
      </c>
      <c r="H200" s="41">
        <f t="shared" si="180"/>
        <v>222315</v>
      </c>
      <c r="I200" s="40">
        <f t="shared" si="180"/>
        <v>502</v>
      </c>
      <c r="J200" s="41">
        <f t="shared" si="180"/>
        <v>47432</v>
      </c>
      <c r="K200" s="41">
        <f>K177+K189+K199</f>
        <v>1199640</v>
      </c>
      <c r="L200" s="41">
        <f t="shared" si="180"/>
        <v>1156690</v>
      </c>
      <c r="M200" s="83" t="s">
        <v>8</v>
      </c>
      <c r="N200" s="12">
        <f t="shared" si="148"/>
        <v>4.6870256367009615</v>
      </c>
      <c r="O200" s="13">
        <f t="shared" si="149"/>
        <v>25.29178613594198</v>
      </c>
      <c r="P200" s="26">
        <f t="shared" si="174"/>
        <v>2470.2248579194461</v>
      </c>
      <c r="Q200" s="114">
        <f t="shared" si="169"/>
        <v>0.77583132963671753</v>
      </c>
      <c r="R200" s="4"/>
      <c r="S200" s="40">
        <f t="shared" ref="S200:W200" si="181">S177+S189+S199</f>
        <v>6933.7699999999995</v>
      </c>
      <c r="T200" s="41">
        <f t="shared" si="181"/>
        <v>873007</v>
      </c>
      <c r="U200" s="40">
        <f t="shared" si="181"/>
        <v>1892</v>
      </c>
      <c r="V200" s="41">
        <f t="shared" si="181"/>
        <v>146072</v>
      </c>
      <c r="W200" s="41">
        <f t="shared" si="181"/>
        <v>3572650</v>
      </c>
      <c r="X200" s="72">
        <f t="shared" si="171"/>
        <v>3439700</v>
      </c>
      <c r="Y200" s="83" t="s">
        <v>8</v>
      </c>
      <c r="Z200" s="12">
        <f t="shared" si="154"/>
        <v>5.9765526589627029</v>
      </c>
      <c r="AA200" s="13">
        <f t="shared" si="155"/>
        <v>24.458143929021304</v>
      </c>
      <c r="AB200" s="104">
        <f t="shared" si="156"/>
        <v>7356.5810065068772</v>
      </c>
      <c r="AC200" s="109">
        <f t="shared" si="172"/>
        <v>2.389256914797913</v>
      </c>
      <c r="AP200" s="40">
        <f t="shared" ref="AP200:AS200" si="182">AP177+AP189+AP199</f>
        <v>1242.56</v>
      </c>
      <c r="AQ200" s="41">
        <f t="shared" si="182"/>
        <v>154553</v>
      </c>
      <c r="AR200" s="40">
        <f t="shared" si="182"/>
        <v>401</v>
      </c>
      <c r="AS200" s="41">
        <f t="shared" si="182"/>
        <v>41734</v>
      </c>
      <c r="AT200" s="41">
        <f>AT177+AT189+AT199</f>
        <v>1019690</v>
      </c>
    </row>
    <row r="205" spans="1:46" ht="18.75" x14ac:dyDescent="0.3">
      <c r="A205" s="567" t="s">
        <v>58</v>
      </c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</row>
    <row r="206" spans="1:46" ht="15.75" x14ac:dyDescent="0.25">
      <c r="A206" s="568" t="s">
        <v>62</v>
      </c>
      <c r="B206" s="568"/>
      <c r="C206" s="568"/>
      <c r="D206" s="568"/>
      <c r="E206" s="568"/>
      <c r="F206" s="568"/>
      <c r="G206" s="568"/>
      <c r="H206" s="568"/>
      <c r="I206" s="568"/>
      <c r="J206" s="568"/>
      <c r="K206" s="568"/>
      <c r="L206" s="568"/>
      <c r="M206" s="568"/>
      <c r="N206" s="568"/>
      <c r="O206" s="568"/>
      <c r="P206" s="568"/>
      <c r="Q206" s="568"/>
      <c r="R206" s="568"/>
      <c r="S206" s="568"/>
      <c r="T206" s="568"/>
      <c r="U206" s="568"/>
      <c r="V206" s="568"/>
      <c r="W206" s="568"/>
      <c r="X206" s="568"/>
      <c r="Y206" s="568"/>
      <c r="Z206" s="568"/>
      <c r="AA206" s="568"/>
      <c r="AB206" s="568"/>
      <c r="AC206" s="568"/>
    </row>
    <row r="207" spans="1:46" ht="15.75" x14ac:dyDescent="0.25">
      <c r="A207" s="568" t="s">
        <v>162</v>
      </c>
      <c r="B207" s="568"/>
      <c r="C207" s="568"/>
      <c r="D207" s="568"/>
      <c r="E207" s="568"/>
      <c r="F207" s="568"/>
      <c r="G207" s="568"/>
      <c r="H207" s="568"/>
      <c r="I207" s="568"/>
      <c r="J207" s="568"/>
      <c r="K207" s="568"/>
      <c r="L207" s="568"/>
      <c r="M207" s="568"/>
      <c r="N207" s="568"/>
      <c r="O207" s="568"/>
      <c r="P207" s="568"/>
      <c r="Q207" s="568"/>
      <c r="R207" s="568"/>
      <c r="S207" s="568"/>
      <c r="T207" s="568"/>
      <c r="U207" s="568"/>
      <c r="V207" s="568"/>
      <c r="W207" s="568"/>
      <c r="X207" s="568"/>
      <c r="Y207" s="568"/>
      <c r="Z207" s="568"/>
      <c r="AA207" s="568"/>
      <c r="AB207" s="568"/>
      <c r="AC207" s="568"/>
    </row>
    <row r="208" spans="1:46" ht="19.5" thickBot="1" x14ac:dyDescent="0.35"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11">
        <v>4</v>
      </c>
      <c r="AC208" s="4"/>
    </row>
    <row r="209" spans="1:52" ht="15" customHeight="1" x14ac:dyDescent="0.25">
      <c r="A209" s="569" t="s">
        <v>3</v>
      </c>
      <c r="B209" s="571" t="s">
        <v>2</v>
      </c>
      <c r="C209" s="573" t="s">
        <v>59</v>
      </c>
      <c r="D209" s="573" t="s">
        <v>60</v>
      </c>
      <c r="E209" s="573" t="s">
        <v>23</v>
      </c>
      <c r="F209" s="576" t="s">
        <v>9</v>
      </c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8"/>
      <c r="R209" s="576" t="s">
        <v>10</v>
      </c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9"/>
    </row>
    <row r="210" spans="1:52" ht="51.75" thickBot="1" x14ac:dyDescent="0.3">
      <c r="A210" s="570"/>
      <c r="B210" s="572"/>
      <c r="C210" s="574"/>
      <c r="D210" s="575"/>
      <c r="E210" s="575"/>
      <c r="F210" s="8" t="s">
        <v>14</v>
      </c>
      <c r="G210" s="95" t="s">
        <v>13</v>
      </c>
      <c r="H210" s="95" t="s">
        <v>57</v>
      </c>
      <c r="I210" s="1" t="s">
        <v>4</v>
      </c>
      <c r="J210" s="1" t="s">
        <v>5</v>
      </c>
      <c r="K210" s="1" t="s">
        <v>6</v>
      </c>
      <c r="L210" s="95" t="s">
        <v>64</v>
      </c>
      <c r="M210" s="557" t="s">
        <v>7</v>
      </c>
      <c r="N210" s="558"/>
      <c r="O210" s="1" t="s">
        <v>0</v>
      </c>
      <c r="P210" s="1" t="s">
        <v>1</v>
      </c>
      <c r="Q210" s="95" t="s">
        <v>61</v>
      </c>
      <c r="R210" s="8" t="s">
        <v>14</v>
      </c>
      <c r="S210" s="95" t="s">
        <v>12</v>
      </c>
      <c r="T210" s="95" t="s">
        <v>11</v>
      </c>
      <c r="U210" s="1" t="s">
        <v>4</v>
      </c>
      <c r="V210" s="1" t="s">
        <v>5</v>
      </c>
      <c r="W210" s="1" t="s">
        <v>6</v>
      </c>
      <c r="X210" s="95" t="s">
        <v>65</v>
      </c>
      <c r="Y210" s="557" t="s">
        <v>7</v>
      </c>
      <c r="Z210" s="558"/>
      <c r="AA210" s="1" t="s">
        <v>0</v>
      </c>
      <c r="AB210" s="102" t="s">
        <v>1</v>
      </c>
      <c r="AC210" s="105" t="s">
        <v>15</v>
      </c>
    </row>
    <row r="211" spans="1:52" s="351" customFormat="1" x14ac:dyDescent="0.25">
      <c r="A211" s="352" t="s">
        <v>26</v>
      </c>
      <c r="B211" s="582">
        <v>1997</v>
      </c>
      <c r="C211" s="78">
        <v>18.91</v>
      </c>
      <c r="D211" s="79">
        <v>2445</v>
      </c>
      <c r="E211" s="353">
        <f t="shared" ref="E211:E240" si="183">D211/C211</f>
        <v>129.29666842940244</v>
      </c>
      <c r="F211" s="231">
        <f t="shared" ref="F211:F227" si="184">G211/C211</f>
        <v>5</v>
      </c>
      <c r="G211" s="232">
        <v>94.55</v>
      </c>
      <c r="H211" s="233">
        <v>12225</v>
      </c>
      <c r="I211" s="232">
        <v>28</v>
      </c>
      <c r="J211" s="233">
        <v>1780</v>
      </c>
      <c r="K211" s="233">
        <v>42620</v>
      </c>
      <c r="L211" s="264">
        <v>41050</v>
      </c>
      <c r="M211" s="320" t="s">
        <v>8</v>
      </c>
      <c r="N211" s="321">
        <f t="shared" ref="N211:N251" si="185">H211/J211</f>
        <v>6.867977528089888</v>
      </c>
      <c r="O211" s="322">
        <f t="shared" ref="O211:O251" si="186">K211/J211</f>
        <v>23.943820224719101</v>
      </c>
      <c r="P211" s="287">
        <f t="shared" ref="P211:P240" si="187">K211/C211</f>
        <v>2253.8339502908516</v>
      </c>
      <c r="Q211" s="246">
        <f t="shared" ref="Q211:Q227" si="188">J211/D211</f>
        <v>0.72801635991820046</v>
      </c>
      <c r="R211" s="231">
        <f t="shared" ref="R211:R227" si="189">S211/C211</f>
        <v>19</v>
      </c>
      <c r="S211" s="335">
        <f t="shared" ref="S211:X226" si="190">G211+S160</f>
        <v>359.29</v>
      </c>
      <c r="T211" s="249">
        <f t="shared" si="190"/>
        <v>46455</v>
      </c>
      <c r="U211" s="335">
        <f t="shared" si="190"/>
        <v>97</v>
      </c>
      <c r="V211" s="249">
        <f t="shared" si="190"/>
        <v>7263</v>
      </c>
      <c r="W211" s="249">
        <f t="shared" si="190"/>
        <v>175070</v>
      </c>
      <c r="X211" s="249">
        <f t="shared" si="190"/>
        <v>168550</v>
      </c>
      <c r="Y211" s="320" t="s">
        <v>8</v>
      </c>
      <c r="Z211" s="251">
        <f t="shared" ref="Z211:Z251" si="191">T211/V211</f>
        <v>6.3961173068979758</v>
      </c>
      <c r="AA211" s="252">
        <f t="shared" ref="AA211:AA251" si="192">W211/V211</f>
        <v>24.104364587635963</v>
      </c>
      <c r="AB211" s="195">
        <f t="shared" ref="AB211:AB251" si="193">W211/C211</f>
        <v>9258.0645161290322</v>
      </c>
      <c r="AC211" s="350">
        <f t="shared" ref="AC211:AC227" si="194">V211/D211</f>
        <v>2.970552147239264</v>
      </c>
      <c r="AE211" s="424">
        <v>21.580583519761372</v>
      </c>
      <c r="AP211" s="352" t="s">
        <v>26</v>
      </c>
      <c r="AQ211" s="582">
        <v>1997</v>
      </c>
      <c r="AR211" s="78">
        <v>18.91</v>
      </c>
      <c r="AS211" s="79">
        <v>2445</v>
      </c>
      <c r="AT211" s="353">
        <f t="shared" ref="AT211:AT240" si="195">AS211/AR211</f>
        <v>129.29666842940244</v>
      </c>
      <c r="AU211" s="231">
        <f t="shared" ref="AU211:AU227" si="196">AV211/AR211</f>
        <v>5</v>
      </c>
      <c r="AV211" s="232">
        <v>94.55</v>
      </c>
      <c r="AW211" s="233">
        <v>12225</v>
      </c>
      <c r="AX211" s="232">
        <v>28</v>
      </c>
      <c r="AY211" s="233">
        <v>1780</v>
      </c>
      <c r="AZ211" s="233">
        <v>42460</v>
      </c>
    </row>
    <row r="212" spans="1:52" s="351" customFormat="1" x14ac:dyDescent="0.25">
      <c r="A212" s="133" t="s">
        <v>27</v>
      </c>
      <c r="B212" s="583"/>
      <c r="C212" s="27">
        <v>16.41</v>
      </c>
      <c r="D212" s="28">
        <v>2025</v>
      </c>
      <c r="E212" s="224">
        <f t="shared" si="183"/>
        <v>123.40036563071298</v>
      </c>
      <c r="F212" s="225">
        <f t="shared" si="184"/>
        <v>5</v>
      </c>
      <c r="G212" s="226">
        <v>82.05</v>
      </c>
      <c r="H212" s="227">
        <v>10125</v>
      </c>
      <c r="I212" s="226">
        <v>21</v>
      </c>
      <c r="J212" s="227">
        <v>1580</v>
      </c>
      <c r="K212" s="227">
        <v>39630</v>
      </c>
      <c r="L212" s="263">
        <v>38170</v>
      </c>
      <c r="M212" s="250" t="s">
        <v>8</v>
      </c>
      <c r="N212" s="251">
        <f t="shared" si="185"/>
        <v>6.4082278481012658</v>
      </c>
      <c r="O212" s="252">
        <f t="shared" si="186"/>
        <v>25.082278481012658</v>
      </c>
      <c r="P212" s="245">
        <f t="shared" si="187"/>
        <v>2414.9908592321754</v>
      </c>
      <c r="Q212" s="246">
        <f t="shared" si="188"/>
        <v>0.78024691358024689</v>
      </c>
      <c r="R212" s="225">
        <f t="shared" si="189"/>
        <v>18.999999999999996</v>
      </c>
      <c r="S212" s="247">
        <f t="shared" si="190"/>
        <v>311.78999999999996</v>
      </c>
      <c r="T212" s="248">
        <f t="shared" si="190"/>
        <v>38475</v>
      </c>
      <c r="U212" s="247">
        <f t="shared" si="190"/>
        <v>81</v>
      </c>
      <c r="V212" s="248">
        <f t="shared" si="190"/>
        <v>5932</v>
      </c>
      <c r="W212" s="248">
        <f t="shared" si="190"/>
        <v>147250</v>
      </c>
      <c r="X212" s="249">
        <f t="shared" si="190"/>
        <v>141810</v>
      </c>
      <c r="Y212" s="250" t="s">
        <v>8</v>
      </c>
      <c r="Z212" s="251">
        <f t="shared" si="191"/>
        <v>6.486008091706001</v>
      </c>
      <c r="AA212" s="252">
        <f t="shared" si="192"/>
        <v>24.822993931220498</v>
      </c>
      <c r="AB212" s="195">
        <f t="shared" si="193"/>
        <v>8973.1870810481414</v>
      </c>
      <c r="AC212" s="350">
        <f t="shared" si="194"/>
        <v>2.9293827160493828</v>
      </c>
      <c r="AE212" s="424">
        <v>23.405700858193708</v>
      </c>
      <c r="AP212" s="133" t="s">
        <v>27</v>
      </c>
      <c r="AQ212" s="583"/>
      <c r="AR212" s="27">
        <v>16.41</v>
      </c>
      <c r="AS212" s="28">
        <v>2025</v>
      </c>
      <c r="AT212" s="224">
        <f t="shared" si="195"/>
        <v>123.40036563071298</v>
      </c>
      <c r="AU212" s="225">
        <f t="shared" si="196"/>
        <v>5</v>
      </c>
      <c r="AV212" s="226">
        <v>82.05</v>
      </c>
      <c r="AW212" s="227">
        <v>10215</v>
      </c>
      <c r="AX212" s="226">
        <v>21</v>
      </c>
      <c r="AY212" s="227">
        <v>1580</v>
      </c>
      <c r="AZ212" s="227">
        <v>39480</v>
      </c>
    </row>
    <row r="213" spans="1:52" s="351" customFormat="1" x14ac:dyDescent="0.25">
      <c r="A213" s="133" t="s">
        <v>28</v>
      </c>
      <c r="B213" s="583"/>
      <c r="C213" s="27">
        <v>18.7</v>
      </c>
      <c r="D213" s="28">
        <v>2283</v>
      </c>
      <c r="E213" s="224">
        <f t="shared" si="183"/>
        <v>122.08556149732621</v>
      </c>
      <c r="F213" s="225">
        <f t="shared" si="184"/>
        <v>5</v>
      </c>
      <c r="G213" s="226">
        <v>93.5</v>
      </c>
      <c r="H213" s="227">
        <v>11415</v>
      </c>
      <c r="I213" s="226">
        <v>20</v>
      </c>
      <c r="J213" s="227">
        <v>1723</v>
      </c>
      <c r="K213" s="227">
        <v>42040</v>
      </c>
      <c r="L213" s="263">
        <v>40490</v>
      </c>
      <c r="M213" s="250" t="s">
        <v>8</v>
      </c>
      <c r="N213" s="251">
        <f t="shared" si="185"/>
        <v>6.6250725478816017</v>
      </c>
      <c r="O213" s="252">
        <f t="shared" si="186"/>
        <v>24.399303540336621</v>
      </c>
      <c r="P213" s="245">
        <f t="shared" si="187"/>
        <v>2248.1283422459892</v>
      </c>
      <c r="Q213" s="246">
        <f t="shared" si="188"/>
        <v>0.75470871660096361</v>
      </c>
      <c r="R213" s="225">
        <f t="shared" si="189"/>
        <v>19</v>
      </c>
      <c r="S213" s="247">
        <f t="shared" si="190"/>
        <v>355.3</v>
      </c>
      <c r="T213" s="248">
        <f t="shared" si="190"/>
        <v>43377</v>
      </c>
      <c r="U213" s="247">
        <f t="shared" si="190"/>
        <v>86</v>
      </c>
      <c r="V213" s="248">
        <f t="shared" si="190"/>
        <v>7287</v>
      </c>
      <c r="W213" s="248">
        <f t="shared" si="190"/>
        <v>179560</v>
      </c>
      <c r="X213" s="249">
        <f t="shared" si="190"/>
        <v>172910</v>
      </c>
      <c r="Y213" s="250" t="s">
        <v>8</v>
      </c>
      <c r="Z213" s="251">
        <f t="shared" si="191"/>
        <v>5.9526554137505148</v>
      </c>
      <c r="AA213" s="252">
        <f t="shared" si="192"/>
        <v>24.64114175929738</v>
      </c>
      <c r="AB213" s="195">
        <f t="shared" si="193"/>
        <v>9602.139037433155</v>
      </c>
      <c r="AC213" s="350">
        <f t="shared" si="194"/>
        <v>3.1918528252299607</v>
      </c>
      <c r="AE213" s="424">
        <v>23.309009412819364</v>
      </c>
      <c r="AP213" s="133" t="s">
        <v>28</v>
      </c>
      <c r="AQ213" s="583"/>
      <c r="AR213" s="27">
        <v>18.7</v>
      </c>
      <c r="AS213" s="28">
        <v>2283</v>
      </c>
      <c r="AT213" s="224">
        <f t="shared" si="195"/>
        <v>122.08556149732621</v>
      </c>
      <c r="AU213" s="225">
        <f t="shared" si="196"/>
        <v>5</v>
      </c>
      <c r="AV213" s="226">
        <v>93.5</v>
      </c>
      <c r="AW213" s="227">
        <v>11415</v>
      </c>
      <c r="AX213" s="226">
        <v>20</v>
      </c>
      <c r="AY213" s="227">
        <v>1723</v>
      </c>
      <c r="AZ213" s="227">
        <v>41880</v>
      </c>
    </row>
    <row r="214" spans="1:52" s="351" customFormat="1" x14ac:dyDescent="0.25">
      <c r="A214" s="133" t="s">
        <v>29</v>
      </c>
      <c r="B214" s="583"/>
      <c r="C214" s="27">
        <v>17.149999999999999</v>
      </c>
      <c r="D214" s="28">
        <v>2151</v>
      </c>
      <c r="E214" s="224">
        <f t="shared" si="183"/>
        <v>125.42274052478135</v>
      </c>
      <c r="F214" s="225">
        <f t="shared" si="184"/>
        <v>4</v>
      </c>
      <c r="G214" s="226">
        <v>68.599999999999994</v>
      </c>
      <c r="H214" s="227">
        <v>8604</v>
      </c>
      <c r="I214" s="226">
        <v>17</v>
      </c>
      <c r="J214" s="227">
        <v>1409</v>
      </c>
      <c r="K214" s="227">
        <v>34820</v>
      </c>
      <c r="L214" s="263">
        <v>33540</v>
      </c>
      <c r="M214" s="250" t="s">
        <v>8</v>
      </c>
      <c r="N214" s="251">
        <f t="shared" si="185"/>
        <v>6.1064584811923348</v>
      </c>
      <c r="O214" s="252">
        <f t="shared" si="186"/>
        <v>24.712562100780694</v>
      </c>
      <c r="P214" s="245">
        <f t="shared" si="187"/>
        <v>2030.3206997084549</v>
      </c>
      <c r="Q214" s="246">
        <f t="shared" si="188"/>
        <v>0.65504416550441658</v>
      </c>
      <c r="R214" s="225">
        <f t="shared" si="189"/>
        <v>18</v>
      </c>
      <c r="S214" s="247">
        <f t="shared" si="190"/>
        <v>308.7</v>
      </c>
      <c r="T214" s="248">
        <f t="shared" si="190"/>
        <v>38718</v>
      </c>
      <c r="U214" s="247">
        <f t="shared" si="190"/>
        <v>81</v>
      </c>
      <c r="V214" s="248">
        <f t="shared" si="190"/>
        <v>6804</v>
      </c>
      <c r="W214" s="248">
        <f t="shared" si="190"/>
        <v>167460</v>
      </c>
      <c r="X214" s="249">
        <f t="shared" si="190"/>
        <v>161270</v>
      </c>
      <c r="Y214" s="250" t="s">
        <v>8</v>
      </c>
      <c r="Z214" s="251">
        <f t="shared" si="191"/>
        <v>5.6904761904761907</v>
      </c>
      <c r="AA214" s="252">
        <f t="shared" si="192"/>
        <v>24.611992945326278</v>
      </c>
      <c r="AB214" s="195">
        <f t="shared" si="193"/>
        <v>9764.4314868804668</v>
      </c>
      <c r="AC214" s="350">
        <f t="shared" si="194"/>
        <v>3.1631799163179917</v>
      </c>
      <c r="AE214" s="424">
        <v>23.239612446431899</v>
      </c>
      <c r="AP214" s="133" t="s">
        <v>29</v>
      </c>
      <c r="AQ214" s="583"/>
      <c r="AR214" s="27">
        <v>17.149999999999999</v>
      </c>
      <c r="AS214" s="28">
        <v>2151</v>
      </c>
      <c r="AT214" s="224">
        <f t="shared" si="195"/>
        <v>125.42274052478135</v>
      </c>
      <c r="AU214" s="225">
        <f t="shared" si="196"/>
        <v>4</v>
      </c>
      <c r="AV214" s="226">
        <v>68.599999999999994</v>
      </c>
      <c r="AW214" s="227">
        <v>8604</v>
      </c>
      <c r="AX214" s="226">
        <v>17</v>
      </c>
      <c r="AY214" s="227">
        <v>1409</v>
      </c>
      <c r="AZ214" s="227">
        <v>34690</v>
      </c>
    </row>
    <row r="215" spans="1:52" s="351" customFormat="1" x14ac:dyDescent="0.25">
      <c r="A215" s="133" t="s">
        <v>30</v>
      </c>
      <c r="B215" s="583"/>
      <c r="C215" s="27">
        <v>16.600000000000001</v>
      </c>
      <c r="D215" s="28">
        <v>2133</v>
      </c>
      <c r="E215" s="224">
        <f t="shared" si="183"/>
        <v>128.49397590361446</v>
      </c>
      <c r="F215" s="225">
        <f t="shared" si="184"/>
        <v>4</v>
      </c>
      <c r="G215" s="226">
        <v>66.400000000000006</v>
      </c>
      <c r="H215" s="227">
        <v>8532</v>
      </c>
      <c r="I215" s="226">
        <v>17</v>
      </c>
      <c r="J215" s="227">
        <v>1277</v>
      </c>
      <c r="K215" s="227">
        <v>31440</v>
      </c>
      <c r="L215" s="263">
        <v>30280</v>
      </c>
      <c r="M215" s="250" t="s">
        <v>8</v>
      </c>
      <c r="N215" s="251">
        <f t="shared" si="185"/>
        <v>6.6812842599843387</v>
      </c>
      <c r="O215" s="252">
        <f t="shared" si="186"/>
        <v>24.620203602192639</v>
      </c>
      <c r="P215" s="245">
        <f t="shared" si="187"/>
        <v>1893.9759036144576</v>
      </c>
      <c r="Q215" s="246">
        <f t="shared" si="188"/>
        <v>0.59868729488982653</v>
      </c>
      <c r="R215" s="225">
        <f t="shared" si="189"/>
        <v>18</v>
      </c>
      <c r="S215" s="247">
        <f t="shared" si="190"/>
        <v>298.8</v>
      </c>
      <c r="T215" s="248">
        <f t="shared" si="190"/>
        <v>38394</v>
      </c>
      <c r="U215" s="247">
        <f t="shared" si="190"/>
        <v>81</v>
      </c>
      <c r="V215" s="248">
        <f t="shared" si="190"/>
        <v>6474</v>
      </c>
      <c r="W215" s="248">
        <f t="shared" si="190"/>
        <v>158450</v>
      </c>
      <c r="X215" s="249">
        <f t="shared" si="190"/>
        <v>152580</v>
      </c>
      <c r="Y215" s="250" t="s">
        <v>8</v>
      </c>
      <c r="Z215" s="251">
        <f t="shared" si="191"/>
        <v>5.9304911955514363</v>
      </c>
      <c r="AA215" s="252">
        <f t="shared" si="192"/>
        <v>24.474822366388633</v>
      </c>
      <c r="AB215" s="195">
        <f t="shared" si="193"/>
        <v>9545.1807228915659</v>
      </c>
      <c r="AC215" s="350">
        <f t="shared" si="194"/>
        <v>3.0351617440225036</v>
      </c>
      <c r="AE215" s="424">
        <v>23.274032326669502</v>
      </c>
      <c r="AP215" s="133" t="s">
        <v>30</v>
      </c>
      <c r="AQ215" s="583"/>
      <c r="AR215" s="27">
        <v>16.600000000000001</v>
      </c>
      <c r="AS215" s="28">
        <v>2133</v>
      </c>
      <c r="AT215" s="224">
        <f t="shared" si="195"/>
        <v>128.49397590361446</v>
      </c>
      <c r="AU215" s="225">
        <f t="shared" si="196"/>
        <v>4</v>
      </c>
      <c r="AV215" s="226">
        <v>66.400000000000006</v>
      </c>
      <c r="AW215" s="227">
        <v>8532</v>
      </c>
      <c r="AX215" s="226">
        <v>17</v>
      </c>
      <c r="AY215" s="227">
        <v>1277</v>
      </c>
      <c r="AZ215" s="227">
        <v>31320</v>
      </c>
    </row>
    <row r="216" spans="1:52" s="351" customFormat="1" x14ac:dyDescent="0.25">
      <c r="A216" s="133" t="s">
        <v>31</v>
      </c>
      <c r="B216" s="583"/>
      <c r="C216" s="27">
        <v>14.28</v>
      </c>
      <c r="D216" s="28">
        <v>1762</v>
      </c>
      <c r="E216" s="224">
        <f t="shared" si="183"/>
        <v>123.38935574229693</v>
      </c>
      <c r="F216" s="225">
        <f t="shared" si="184"/>
        <v>5.0000000000000009</v>
      </c>
      <c r="G216" s="226">
        <v>71.400000000000006</v>
      </c>
      <c r="H216" s="227">
        <v>8810</v>
      </c>
      <c r="I216" s="226">
        <v>21</v>
      </c>
      <c r="J216" s="227">
        <v>1322</v>
      </c>
      <c r="K216" s="227">
        <v>31270</v>
      </c>
      <c r="L216" s="263">
        <v>30120</v>
      </c>
      <c r="M216" s="250" t="s">
        <v>8</v>
      </c>
      <c r="N216" s="251">
        <f t="shared" si="185"/>
        <v>6.6641452344931924</v>
      </c>
      <c r="O216" s="252">
        <f t="shared" si="186"/>
        <v>23.653555219364598</v>
      </c>
      <c r="P216" s="245">
        <f t="shared" si="187"/>
        <v>2189.7759103641456</v>
      </c>
      <c r="Q216" s="246">
        <f t="shared" si="188"/>
        <v>0.75028376844494893</v>
      </c>
      <c r="R216" s="225">
        <f t="shared" si="189"/>
        <v>19.000000000000004</v>
      </c>
      <c r="S216" s="247">
        <f t="shared" si="190"/>
        <v>271.32000000000005</v>
      </c>
      <c r="T216" s="248">
        <f t="shared" si="190"/>
        <v>33478</v>
      </c>
      <c r="U216" s="247">
        <f t="shared" si="190"/>
        <v>79</v>
      </c>
      <c r="V216" s="248">
        <f t="shared" si="190"/>
        <v>5229</v>
      </c>
      <c r="W216" s="248">
        <f t="shared" si="190"/>
        <v>126550</v>
      </c>
      <c r="X216" s="249">
        <f t="shared" si="190"/>
        <v>121860</v>
      </c>
      <c r="Y216" s="250" t="s">
        <v>8</v>
      </c>
      <c r="Z216" s="251">
        <f t="shared" si="191"/>
        <v>6.4023713903231974</v>
      </c>
      <c r="AA216" s="252">
        <f t="shared" si="192"/>
        <v>24.201568177471792</v>
      </c>
      <c r="AB216" s="195">
        <f t="shared" si="193"/>
        <v>8862.0448179271716</v>
      </c>
      <c r="AC216" s="350">
        <f t="shared" si="194"/>
        <v>2.9676503972758228</v>
      </c>
      <c r="AE216" s="424">
        <v>21.465791466801313</v>
      </c>
      <c r="AP216" s="133" t="s">
        <v>31</v>
      </c>
      <c r="AQ216" s="583"/>
      <c r="AR216" s="27">
        <v>14.28</v>
      </c>
      <c r="AS216" s="28">
        <v>1762</v>
      </c>
      <c r="AT216" s="224">
        <f t="shared" si="195"/>
        <v>123.38935574229693</v>
      </c>
      <c r="AU216" s="225">
        <f t="shared" si="196"/>
        <v>5.0000000000000009</v>
      </c>
      <c r="AV216" s="226">
        <v>71.400000000000006</v>
      </c>
      <c r="AW216" s="227">
        <v>8810</v>
      </c>
      <c r="AX216" s="226">
        <v>21</v>
      </c>
      <c r="AY216" s="227">
        <v>1322</v>
      </c>
      <c r="AZ216" s="227">
        <v>31150</v>
      </c>
    </row>
    <row r="217" spans="1:52" s="351" customFormat="1" x14ac:dyDescent="0.25">
      <c r="A217" s="133" t="s">
        <v>32</v>
      </c>
      <c r="B217" s="583"/>
      <c r="C217" s="27">
        <v>19.53</v>
      </c>
      <c r="D217" s="28">
        <v>2423</v>
      </c>
      <c r="E217" s="224">
        <f t="shared" si="183"/>
        <v>124.06554019457245</v>
      </c>
      <c r="F217" s="225">
        <f t="shared" si="184"/>
        <v>4.7951868919610856</v>
      </c>
      <c r="G217" s="226">
        <v>93.65</v>
      </c>
      <c r="H217" s="227">
        <v>11619</v>
      </c>
      <c r="I217" s="226">
        <v>26</v>
      </c>
      <c r="J217" s="227">
        <v>1871</v>
      </c>
      <c r="K217" s="227">
        <v>45760</v>
      </c>
      <c r="L217" s="263">
        <v>44080</v>
      </c>
      <c r="M217" s="250" t="s">
        <v>8</v>
      </c>
      <c r="N217" s="251">
        <f t="shared" si="185"/>
        <v>6.21004810261892</v>
      </c>
      <c r="O217" s="252">
        <f t="shared" si="186"/>
        <v>24.457509353287012</v>
      </c>
      <c r="P217" s="245">
        <f t="shared" si="187"/>
        <v>2343.0619559651818</v>
      </c>
      <c r="Q217" s="246">
        <f t="shared" si="188"/>
        <v>0.77218324391250515</v>
      </c>
      <c r="R217" s="225">
        <f t="shared" si="189"/>
        <v>18.795186891961087</v>
      </c>
      <c r="S217" s="247">
        <f t="shared" si="190"/>
        <v>367.07000000000005</v>
      </c>
      <c r="T217" s="248">
        <f t="shared" si="190"/>
        <v>45541</v>
      </c>
      <c r="U217" s="247">
        <f t="shared" si="190"/>
        <v>107</v>
      </c>
      <c r="V217" s="248">
        <f t="shared" si="190"/>
        <v>8054</v>
      </c>
      <c r="W217" s="248">
        <f t="shared" si="190"/>
        <v>199490</v>
      </c>
      <c r="X217" s="249">
        <f t="shared" si="190"/>
        <v>192090</v>
      </c>
      <c r="Y217" s="250" t="s">
        <v>8</v>
      </c>
      <c r="Z217" s="251">
        <f t="shared" si="191"/>
        <v>5.6544574124658551</v>
      </c>
      <c r="AA217" s="252">
        <f t="shared" si="192"/>
        <v>24.769058852743978</v>
      </c>
      <c r="AB217" s="195">
        <f t="shared" si="193"/>
        <v>10214.541730670762</v>
      </c>
      <c r="AC217" s="350">
        <f t="shared" si="194"/>
        <v>3.3239785390012382</v>
      </c>
      <c r="AE217" s="424">
        <v>23.49388689679008</v>
      </c>
      <c r="AP217" s="133" t="s">
        <v>32</v>
      </c>
      <c r="AQ217" s="583"/>
      <c r="AR217" s="27">
        <v>19.53</v>
      </c>
      <c r="AS217" s="28">
        <v>2423</v>
      </c>
      <c r="AT217" s="224">
        <f t="shared" si="195"/>
        <v>124.06554019457245</v>
      </c>
      <c r="AU217" s="225">
        <f t="shared" si="196"/>
        <v>4.7951868919610856</v>
      </c>
      <c r="AV217" s="226">
        <v>93.65</v>
      </c>
      <c r="AW217" s="227">
        <v>11619</v>
      </c>
      <c r="AX217" s="226">
        <v>26</v>
      </c>
      <c r="AY217" s="227">
        <v>1871</v>
      </c>
      <c r="AZ217" s="227">
        <v>45580</v>
      </c>
    </row>
    <row r="218" spans="1:52" s="351" customFormat="1" x14ac:dyDescent="0.25">
      <c r="A218" s="133" t="s">
        <v>33</v>
      </c>
      <c r="B218" s="583"/>
      <c r="C218" s="27">
        <v>19.88</v>
      </c>
      <c r="D218" s="28">
        <v>2472</v>
      </c>
      <c r="E218" s="224">
        <f t="shared" si="183"/>
        <v>124.34607645875252</v>
      </c>
      <c r="F218" s="225">
        <f t="shared" si="184"/>
        <v>5.0000000000000009</v>
      </c>
      <c r="G218" s="226">
        <v>99.4</v>
      </c>
      <c r="H218" s="227">
        <v>12360</v>
      </c>
      <c r="I218" s="226">
        <v>26</v>
      </c>
      <c r="J218" s="227">
        <v>2055</v>
      </c>
      <c r="K218" s="227">
        <v>49860</v>
      </c>
      <c r="L218" s="263">
        <v>48070</v>
      </c>
      <c r="M218" s="250" t="s">
        <v>8</v>
      </c>
      <c r="N218" s="251">
        <f t="shared" si="185"/>
        <v>6.0145985401459852</v>
      </c>
      <c r="O218" s="252">
        <f t="shared" si="186"/>
        <v>24.262773722627738</v>
      </c>
      <c r="P218" s="245">
        <f t="shared" si="187"/>
        <v>2508.0482897384309</v>
      </c>
      <c r="Q218" s="246">
        <f t="shared" si="188"/>
        <v>0.8313106796116505</v>
      </c>
      <c r="R218" s="225">
        <f t="shared" si="189"/>
        <v>19.000000000000004</v>
      </c>
      <c r="S218" s="247">
        <f t="shared" si="190"/>
        <v>377.72</v>
      </c>
      <c r="T218" s="248">
        <f t="shared" si="190"/>
        <v>46968</v>
      </c>
      <c r="U218" s="247">
        <f t="shared" si="190"/>
        <v>104</v>
      </c>
      <c r="V218" s="248">
        <f t="shared" si="190"/>
        <v>8336</v>
      </c>
      <c r="W218" s="248">
        <f t="shared" si="190"/>
        <v>205950</v>
      </c>
      <c r="X218" s="249">
        <f t="shared" si="190"/>
        <v>198400</v>
      </c>
      <c r="Y218" s="250" t="s">
        <v>8</v>
      </c>
      <c r="Z218" s="251">
        <f t="shared" si="191"/>
        <v>5.6343570057581571</v>
      </c>
      <c r="AA218" s="252">
        <f t="shared" si="192"/>
        <v>24.706094049904031</v>
      </c>
      <c r="AB218" s="195">
        <f t="shared" si="193"/>
        <v>10359.657947686117</v>
      </c>
      <c r="AC218" s="350">
        <f t="shared" si="194"/>
        <v>3.3721682847896441</v>
      </c>
      <c r="AE218" s="424">
        <v>23.357046395120889</v>
      </c>
      <c r="AP218" s="133" t="s">
        <v>33</v>
      </c>
      <c r="AQ218" s="583"/>
      <c r="AR218" s="27">
        <v>19.88</v>
      </c>
      <c r="AS218" s="28">
        <v>2472</v>
      </c>
      <c r="AT218" s="224">
        <f t="shared" si="195"/>
        <v>124.34607645875252</v>
      </c>
      <c r="AU218" s="225">
        <f t="shared" si="196"/>
        <v>5.0000000000000009</v>
      </c>
      <c r="AV218" s="226">
        <v>99.4</v>
      </c>
      <c r="AW218" s="227">
        <v>12360</v>
      </c>
      <c r="AX218" s="226">
        <v>26</v>
      </c>
      <c r="AY218" s="227">
        <v>2055</v>
      </c>
      <c r="AZ218" s="227">
        <v>49680</v>
      </c>
    </row>
    <row r="219" spans="1:52" s="351" customFormat="1" x14ac:dyDescent="0.25">
      <c r="A219" s="133" t="s">
        <v>34</v>
      </c>
      <c r="B219" s="583"/>
      <c r="C219" s="27">
        <v>19.899999999999999</v>
      </c>
      <c r="D219" s="28">
        <v>2484</v>
      </c>
      <c r="E219" s="224">
        <f t="shared" si="183"/>
        <v>124.82412060301509</v>
      </c>
      <c r="F219" s="225">
        <f t="shared" si="184"/>
        <v>4.7487437185929648</v>
      </c>
      <c r="G219" s="226">
        <v>94.5</v>
      </c>
      <c r="H219" s="227">
        <v>11796</v>
      </c>
      <c r="I219" s="226">
        <v>25</v>
      </c>
      <c r="J219" s="227">
        <v>1935</v>
      </c>
      <c r="K219" s="227">
        <v>47010</v>
      </c>
      <c r="L219" s="263">
        <v>45280</v>
      </c>
      <c r="M219" s="250" t="s">
        <v>8</v>
      </c>
      <c r="N219" s="251">
        <f t="shared" si="185"/>
        <v>6.0961240310077516</v>
      </c>
      <c r="O219" s="252">
        <f t="shared" si="186"/>
        <v>24.294573643410853</v>
      </c>
      <c r="P219" s="245">
        <f t="shared" si="187"/>
        <v>2362.3115577889448</v>
      </c>
      <c r="Q219" s="246">
        <f t="shared" si="188"/>
        <v>0.77898550724637683</v>
      </c>
      <c r="R219" s="225">
        <f t="shared" si="189"/>
        <v>18.748743718592966</v>
      </c>
      <c r="S219" s="247">
        <f t="shared" si="190"/>
        <v>373.1</v>
      </c>
      <c r="T219" s="248">
        <f t="shared" si="190"/>
        <v>46572</v>
      </c>
      <c r="U219" s="247">
        <f t="shared" si="190"/>
        <v>98</v>
      </c>
      <c r="V219" s="248">
        <f t="shared" si="190"/>
        <v>7863</v>
      </c>
      <c r="W219" s="248">
        <f t="shared" si="190"/>
        <v>193310</v>
      </c>
      <c r="X219" s="249">
        <f t="shared" si="190"/>
        <v>186160</v>
      </c>
      <c r="Y219" s="250" t="s">
        <v>8</v>
      </c>
      <c r="Z219" s="251">
        <f t="shared" si="191"/>
        <v>5.9229301793208702</v>
      </c>
      <c r="AA219" s="252">
        <f t="shared" si="192"/>
        <v>24.584764084954852</v>
      </c>
      <c r="AB219" s="195">
        <f t="shared" si="193"/>
        <v>9714.0703517587954</v>
      </c>
      <c r="AC219" s="350">
        <f t="shared" si="194"/>
        <v>3.1654589371980677</v>
      </c>
      <c r="AE219" s="424">
        <v>23.620722992854141</v>
      </c>
      <c r="AP219" s="133" t="s">
        <v>34</v>
      </c>
      <c r="AQ219" s="583"/>
      <c r="AR219" s="27">
        <v>19.899999999999999</v>
      </c>
      <c r="AS219" s="28">
        <v>2484</v>
      </c>
      <c r="AT219" s="224">
        <f t="shared" si="195"/>
        <v>124.82412060301509</v>
      </c>
      <c r="AU219" s="225">
        <f t="shared" si="196"/>
        <v>4.6984924623115578</v>
      </c>
      <c r="AV219" s="226">
        <v>93.5</v>
      </c>
      <c r="AW219" s="227">
        <v>11671</v>
      </c>
      <c r="AX219" s="226">
        <v>25</v>
      </c>
      <c r="AY219" s="227">
        <v>1935</v>
      </c>
      <c r="AZ219" s="227">
        <v>46830</v>
      </c>
    </row>
    <row r="220" spans="1:52" s="351" customFormat="1" x14ac:dyDescent="0.25">
      <c r="A220" s="133" t="s">
        <v>35</v>
      </c>
      <c r="B220" s="583"/>
      <c r="C220" s="27">
        <v>16.489999999999998</v>
      </c>
      <c r="D220" s="28">
        <v>2171</v>
      </c>
      <c r="E220" s="224">
        <f t="shared" si="183"/>
        <v>131.65554881746513</v>
      </c>
      <c r="F220" s="225">
        <f t="shared" si="184"/>
        <v>4</v>
      </c>
      <c r="G220" s="226">
        <v>65.959999999999994</v>
      </c>
      <c r="H220" s="227">
        <v>8684</v>
      </c>
      <c r="I220" s="226">
        <v>19</v>
      </c>
      <c r="J220" s="227">
        <v>1489</v>
      </c>
      <c r="K220" s="227">
        <v>37520</v>
      </c>
      <c r="L220" s="263">
        <v>36140</v>
      </c>
      <c r="M220" s="250" t="s">
        <v>8</v>
      </c>
      <c r="N220" s="251">
        <f t="shared" si="185"/>
        <v>5.8321020819341838</v>
      </c>
      <c r="O220" s="252">
        <f t="shared" si="186"/>
        <v>25.198119543317663</v>
      </c>
      <c r="P220" s="245">
        <f t="shared" si="187"/>
        <v>2275.3183747725898</v>
      </c>
      <c r="Q220" s="246">
        <f t="shared" si="188"/>
        <v>0.6858590511285122</v>
      </c>
      <c r="R220" s="225">
        <f t="shared" si="189"/>
        <v>17.999999999999996</v>
      </c>
      <c r="S220" s="247">
        <f t="shared" si="190"/>
        <v>296.81999999999994</v>
      </c>
      <c r="T220" s="248">
        <f t="shared" si="190"/>
        <v>39078</v>
      </c>
      <c r="U220" s="247">
        <f t="shared" si="190"/>
        <v>81</v>
      </c>
      <c r="V220" s="248">
        <f t="shared" si="190"/>
        <v>6588</v>
      </c>
      <c r="W220" s="248">
        <f t="shared" si="190"/>
        <v>166600</v>
      </c>
      <c r="X220" s="249">
        <f t="shared" si="190"/>
        <v>160470</v>
      </c>
      <c r="Y220" s="250" t="s">
        <v>8</v>
      </c>
      <c r="Z220" s="251">
        <f t="shared" si="191"/>
        <v>5.9316939890710385</v>
      </c>
      <c r="AA220" s="252">
        <f t="shared" si="192"/>
        <v>25.288403157255615</v>
      </c>
      <c r="AB220" s="195">
        <f t="shared" si="193"/>
        <v>10103.092783505155</v>
      </c>
      <c r="AC220" s="350">
        <f t="shared" si="194"/>
        <v>3.034546292031322</v>
      </c>
      <c r="AE220" s="424">
        <v>22.312760633861551</v>
      </c>
      <c r="AP220" s="133" t="s">
        <v>35</v>
      </c>
      <c r="AQ220" s="583"/>
      <c r="AR220" s="27">
        <v>16.489999999999998</v>
      </c>
      <c r="AS220" s="28">
        <v>2171</v>
      </c>
      <c r="AT220" s="224">
        <f t="shared" si="195"/>
        <v>131.65554881746513</v>
      </c>
      <c r="AU220" s="225">
        <f t="shared" si="196"/>
        <v>4</v>
      </c>
      <c r="AV220" s="226">
        <v>65.959999999999994</v>
      </c>
      <c r="AW220" s="227">
        <v>8684</v>
      </c>
      <c r="AX220" s="226">
        <v>19</v>
      </c>
      <c r="AY220" s="227">
        <v>1489</v>
      </c>
      <c r="AZ220" s="227">
        <v>37380</v>
      </c>
    </row>
    <row r="221" spans="1:52" s="351" customFormat="1" x14ac:dyDescent="0.25">
      <c r="A221" s="133" t="s">
        <v>36</v>
      </c>
      <c r="B221" s="583"/>
      <c r="C221" s="27">
        <v>19.05</v>
      </c>
      <c r="D221" s="28">
        <v>2488</v>
      </c>
      <c r="E221" s="224">
        <f t="shared" si="183"/>
        <v>130.60367454068242</v>
      </c>
      <c r="F221" s="225">
        <f t="shared" si="184"/>
        <v>4</v>
      </c>
      <c r="G221" s="226">
        <v>76.2</v>
      </c>
      <c r="H221" s="227">
        <v>9952</v>
      </c>
      <c r="I221" s="226">
        <v>20</v>
      </c>
      <c r="J221" s="227">
        <v>1642</v>
      </c>
      <c r="K221" s="227">
        <v>41030</v>
      </c>
      <c r="L221" s="263">
        <v>39520</v>
      </c>
      <c r="M221" s="250" t="s">
        <v>8</v>
      </c>
      <c r="N221" s="251">
        <f t="shared" si="185"/>
        <v>6.060901339829476</v>
      </c>
      <c r="O221" s="252">
        <f t="shared" si="186"/>
        <v>24.987819732034104</v>
      </c>
      <c r="P221" s="245">
        <f t="shared" si="187"/>
        <v>2153.8057742782153</v>
      </c>
      <c r="Q221" s="246">
        <f t="shared" si="188"/>
        <v>0.659967845659164</v>
      </c>
      <c r="R221" s="225">
        <f t="shared" si="189"/>
        <v>19</v>
      </c>
      <c r="S221" s="247">
        <f t="shared" si="190"/>
        <v>361.95</v>
      </c>
      <c r="T221" s="248">
        <f t="shared" si="190"/>
        <v>47272</v>
      </c>
      <c r="U221" s="247">
        <f t="shared" si="190"/>
        <v>100</v>
      </c>
      <c r="V221" s="248">
        <f t="shared" si="190"/>
        <v>7948</v>
      </c>
      <c r="W221" s="248">
        <f t="shared" si="190"/>
        <v>200580</v>
      </c>
      <c r="X221" s="249">
        <f t="shared" si="190"/>
        <v>193100</v>
      </c>
      <c r="Y221" s="250" t="s">
        <v>8</v>
      </c>
      <c r="Z221" s="251">
        <f t="shared" si="191"/>
        <v>5.9476597886260691</v>
      </c>
      <c r="AA221" s="252">
        <f t="shared" si="192"/>
        <v>25.236537493709108</v>
      </c>
      <c r="AB221" s="195">
        <f t="shared" si="193"/>
        <v>10529.133858267716</v>
      </c>
      <c r="AC221" s="350">
        <f t="shared" si="194"/>
        <v>3.194533762057878</v>
      </c>
      <c r="AE221" s="424">
        <v>22.282112698928223</v>
      </c>
      <c r="AP221" s="133" t="s">
        <v>36</v>
      </c>
      <c r="AQ221" s="583"/>
      <c r="AR221" s="27">
        <v>19.05</v>
      </c>
      <c r="AS221" s="28">
        <v>2488</v>
      </c>
      <c r="AT221" s="224">
        <f t="shared" si="195"/>
        <v>130.60367454068242</v>
      </c>
      <c r="AU221" s="225">
        <f t="shared" si="196"/>
        <v>4</v>
      </c>
      <c r="AV221" s="226">
        <v>76.2</v>
      </c>
      <c r="AW221" s="227">
        <v>9952</v>
      </c>
      <c r="AX221" s="226">
        <v>20</v>
      </c>
      <c r="AY221" s="227">
        <v>1642</v>
      </c>
      <c r="AZ221" s="227">
        <v>40870</v>
      </c>
    </row>
    <row r="222" spans="1:52" s="351" customFormat="1" x14ac:dyDescent="0.25">
      <c r="A222" s="133" t="s">
        <v>37</v>
      </c>
      <c r="B222" s="583"/>
      <c r="C222" s="27">
        <v>20.239999999999998</v>
      </c>
      <c r="D222" s="28">
        <v>2518</v>
      </c>
      <c r="E222" s="224">
        <f t="shared" si="183"/>
        <v>124.40711462450594</v>
      </c>
      <c r="F222" s="225">
        <f t="shared" si="184"/>
        <v>4</v>
      </c>
      <c r="G222" s="226">
        <v>80.959999999999994</v>
      </c>
      <c r="H222" s="227">
        <v>10072</v>
      </c>
      <c r="I222" s="226">
        <v>21</v>
      </c>
      <c r="J222" s="227">
        <v>1281</v>
      </c>
      <c r="K222" s="227">
        <v>32100</v>
      </c>
      <c r="L222" s="263">
        <v>30920</v>
      </c>
      <c r="M222" s="250" t="s">
        <v>8</v>
      </c>
      <c r="N222" s="251">
        <f t="shared" si="185"/>
        <v>7.8626073380171739</v>
      </c>
      <c r="O222" s="252">
        <f t="shared" si="186"/>
        <v>25.05854800936768</v>
      </c>
      <c r="P222" s="245">
        <f t="shared" si="187"/>
        <v>1585.9683794466405</v>
      </c>
      <c r="Q222" s="246">
        <f t="shared" si="188"/>
        <v>0.50873709293089753</v>
      </c>
      <c r="R222" s="225">
        <f t="shared" si="189"/>
        <v>19</v>
      </c>
      <c r="S222" s="247">
        <f t="shared" si="190"/>
        <v>384.55999999999995</v>
      </c>
      <c r="T222" s="248">
        <f t="shared" si="190"/>
        <v>47842</v>
      </c>
      <c r="U222" s="247">
        <f t="shared" si="190"/>
        <v>105</v>
      </c>
      <c r="V222" s="248">
        <f t="shared" si="190"/>
        <v>7249</v>
      </c>
      <c r="W222" s="248">
        <f t="shared" si="190"/>
        <v>183670</v>
      </c>
      <c r="X222" s="249">
        <f t="shared" si="190"/>
        <v>176840</v>
      </c>
      <c r="Y222" s="250" t="s">
        <v>8</v>
      </c>
      <c r="Z222" s="251">
        <f t="shared" si="191"/>
        <v>6.5998068699130918</v>
      </c>
      <c r="AA222" s="252">
        <f t="shared" si="192"/>
        <v>25.337287901779554</v>
      </c>
      <c r="AB222" s="195">
        <f t="shared" si="193"/>
        <v>9074.604743083004</v>
      </c>
      <c r="AC222" s="350">
        <f t="shared" si="194"/>
        <v>2.8788721207307386</v>
      </c>
      <c r="AE222" s="424">
        <v>20.14517589239524</v>
      </c>
      <c r="AP222" s="133" t="s">
        <v>37</v>
      </c>
      <c r="AQ222" s="583"/>
      <c r="AR222" s="27">
        <v>20.239999999999998</v>
      </c>
      <c r="AS222" s="28">
        <v>2518</v>
      </c>
      <c r="AT222" s="224">
        <f t="shared" si="195"/>
        <v>124.40711462450594</v>
      </c>
      <c r="AU222" s="225">
        <f t="shared" si="196"/>
        <v>4</v>
      </c>
      <c r="AV222" s="226">
        <v>80.959999999999994</v>
      </c>
      <c r="AW222" s="227">
        <v>10072</v>
      </c>
      <c r="AX222" s="226">
        <v>21</v>
      </c>
      <c r="AY222" s="227">
        <v>1281</v>
      </c>
      <c r="AZ222" s="227">
        <v>31980</v>
      </c>
    </row>
    <row r="223" spans="1:52" s="351" customFormat="1" x14ac:dyDescent="0.25">
      <c r="A223" s="133" t="s">
        <v>18</v>
      </c>
      <c r="B223" s="583"/>
      <c r="C223" s="27">
        <v>10.82</v>
      </c>
      <c r="D223" s="28">
        <v>1143</v>
      </c>
      <c r="E223" s="224">
        <f t="shared" si="183"/>
        <v>105.63770794824399</v>
      </c>
      <c r="F223" s="225">
        <f t="shared" si="184"/>
        <v>4.5378927911275415</v>
      </c>
      <c r="G223" s="226">
        <v>49.1</v>
      </c>
      <c r="H223" s="227">
        <v>5187</v>
      </c>
      <c r="I223" s="226">
        <v>13</v>
      </c>
      <c r="J223" s="227">
        <v>815</v>
      </c>
      <c r="K223" s="227">
        <v>19130</v>
      </c>
      <c r="L223" s="263">
        <v>18430</v>
      </c>
      <c r="M223" s="250" t="s">
        <v>8</v>
      </c>
      <c r="N223" s="251">
        <f t="shared" si="185"/>
        <v>6.3644171779141105</v>
      </c>
      <c r="O223" s="252">
        <f t="shared" si="186"/>
        <v>23.472392638036808</v>
      </c>
      <c r="P223" s="245">
        <f t="shared" si="187"/>
        <v>1768.0221811460258</v>
      </c>
      <c r="Q223" s="246">
        <f t="shared" si="188"/>
        <v>0.71303587051618544</v>
      </c>
      <c r="R223" s="225">
        <f t="shared" si="189"/>
        <v>19</v>
      </c>
      <c r="S223" s="247">
        <f t="shared" si="190"/>
        <v>205.58</v>
      </c>
      <c r="T223" s="248">
        <f t="shared" si="190"/>
        <v>21717</v>
      </c>
      <c r="U223" s="247">
        <f t="shared" si="190"/>
        <v>54</v>
      </c>
      <c r="V223" s="248">
        <f t="shared" si="190"/>
        <v>3492</v>
      </c>
      <c r="W223" s="248">
        <f t="shared" si="190"/>
        <v>82290</v>
      </c>
      <c r="X223" s="249">
        <f t="shared" si="190"/>
        <v>79190</v>
      </c>
      <c r="Y223" s="250" t="s">
        <v>8</v>
      </c>
      <c r="Z223" s="251">
        <f t="shared" si="191"/>
        <v>6.2190721649484537</v>
      </c>
      <c r="AA223" s="252">
        <f t="shared" si="192"/>
        <v>23.565292096219931</v>
      </c>
      <c r="AB223" s="195">
        <f t="shared" si="193"/>
        <v>7605.3604436229207</v>
      </c>
      <c r="AC223" s="350">
        <f t="shared" si="194"/>
        <v>3.0551181102362204</v>
      </c>
      <c r="AE223" s="424">
        <v>22.463653914345375</v>
      </c>
      <c r="AP223" s="133" t="s">
        <v>18</v>
      </c>
      <c r="AQ223" s="583"/>
      <c r="AR223" s="27">
        <v>10.82</v>
      </c>
      <c r="AS223" s="28">
        <v>1143</v>
      </c>
      <c r="AT223" s="224">
        <f t="shared" si="195"/>
        <v>105.63770794824399</v>
      </c>
      <c r="AU223" s="225">
        <f t="shared" si="196"/>
        <v>4.5378927911275415</v>
      </c>
      <c r="AV223" s="226">
        <v>49.1</v>
      </c>
      <c r="AW223" s="227">
        <v>5187</v>
      </c>
      <c r="AX223" s="226">
        <v>13</v>
      </c>
      <c r="AY223" s="227">
        <v>815</v>
      </c>
      <c r="AZ223" s="227">
        <v>19060</v>
      </c>
    </row>
    <row r="224" spans="1:52" s="351" customFormat="1" x14ac:dyDescent="0.25">
      <c r="A224" s="133" t="s">
        <v>38</v>
      </c>
      <c r="B224" s="583"/>
      <c r="C224" s="27">
        <v>20.6</v>
      </c>
      <c r="D224" s="28">
        <v>2625</v>
      </c>
      <c r="E224" s="224">
        <f t="shared" si="183"/>
        <v>127.42718446601941</v>
      </c>
      <c r="F224" s="225">
        <f t="shared" si="184"/>
        <v>4</v>
      </c>
      <c r="G224" s="226">
        <v>82.4</v>
      </c>
      <c r="H224" s="227">
        <v>10500</v>
      </c>
      <c r="I224" s="226">
        <v>19</v>
      </c>
      <c r="J224" s="227">
        <v>1648</v>
      </c>
      <c r="K224" s="227">
        <v>40960</v>
      </c>
      <c r="L224" s="263">
        <v>39450</v>
      </c>
      <c r="M224" s="250" t="s">
        <v>8</v>
      </c>
      <c r="N224" s="251">
        <f t="shared" si="185"/>
        <v>6.3713592233009706</v>
      </c>
      <c r="O224" s="252">
        <f t="shared" si="186"/>
        <v>24.854368932038835</v>
      </c>
      <c r="P224" s="245">
        <f t="shared" si="187"/>
        <v>1988.3495145631066</v>
      </c>
      <c r="Q224" s="246">
        <f t="shared" si="188"/>
        <v>0.62780952380952382</v>
      </c>
      <c r="R224" s="225">
        <f t="shared" si="189"/>
        <v>18.999999999999996</v>
      </c>
      <c r="S224" s="247">
        <f t="shared" si="190"/>
        <v>391.4</v>
      </c>
      <c r="T224" s="248">
        <f t="shared" si="190"/>
        <v>49875</v>
      </c>
      <c r="U224" s="247">
        <f t="shared" si="190"/>
        <v>103</v>
      </c>
      <c r="V224" s="248">
        <f t="shared" si="190"/>
        <v>8436</v>
      </c>
      <c r="W224" s="248">
        <f t="shared" si="190"/>
        <v>213140</v>
      </c>
      <c r="X224" s="249">
        <f t="shared" si="190"/>
        <v>205150</v>
      </c>
      <c r="Y224" s="250" t="s">
        <v>8</v>
      </c>
      <c r="Z224" s="251">
        <f t="shared" si="191"/>
        <v>5.9121621621621623</v>
      </c>
      <c r="AA224" s="252">
        <f t="shared" si="192"/>
        <v>25.26552868658132</v>
      </c>
      <c r="AB224" s="195">
        <f t="shared" si="193"/>
        <v>10346.601941747573</v>
      </c>
      <c r="AC224" s="350">
        <f t="shared" si="194"/>
        <v>3.2137142857142855</v>
      </c>
      <c r="AE224" s="424">
        <v>22.526504363803401</v>
      </c>
      <c r="AP224" s="133" t="s">
        <v>38</v>
      </c>
      <c r="AQ224" s="583"/>
      <c r="AR224" s="27">
        <v>20.6</v>
      </c>
      <c r="AS224" s="28">
        <v>2625</v>
      </c>
      <c r="AT224" s="224">
        <f t="shared" si="195"/>
        <v>127.42718446601941</v>
      </c>
      <c r="AU224" s="225">
        <f t="shared" si="196"/>
        <v>4</v>
      </c>
      <c r="AV224" s="226">
        <v>82.4</v>
      </c>
      <c r="AW224" s="227">
        <v>10500</v>
      </c>
      <c r="AX224" s="226">
        <v>19</v>
      </c>
      <c r="AY224" s="227">
        <v>1648</v>
      </c>
      <c r="AZ224" s="227">
        <v>40800</v>
      </c>
    </row>
    <row r="225" spans="1:52" s="351" customFormat="1" x14ac:dyDescent="0.25">
      <c r="A225" s="133" t="s">
        <v>39</v>
      </c>
      <c r="B225" s="583"/>
      <c r="C225" s="27">
        <v>17.48</v>
      </c>
      <c r="D225" s="28">
        <v>2303</v>
      </c>
      <c r="E225" s="224">
        <f t="shared" si="183"/>
        <v>131.75057208237985</v>
      </c>
      <c r="F225" s="225">
        <f t="shared" si="184"/>
        <v>4</v>
      </c>
      <c r="G225" s="226">
        <v>69.92</v>
      </c>
      <c r="H225" s="227">
        <v>9212</v>
      </c>
      <c r="I225" s="226">
        <v>18</v>
      </c>
      <c r="J225" s="227">
        <v>1324</v>
      </c>
      <c r="K225" s="227">
        <v>33050</v>
      </c>
      <c r="L225" s="263">
        <v>31830</v>
      </c>
      <c r="M225" s="250" t="s">
        <v>8</v>
      </c>
      <c r="N225" s="251">
        <f t="shared" si="185"/>
        <v>6.9577039274924468</v>
      </c>
      <c r="O225" s="252">
        <f t="shared" si="186"/>
        <v>24.962235649546827</v>
      </c>
      <c r="P225" s="245">
        <f t="shared" si="187"/>
        <v>1890.7322654462241</v>
      </c>
      <c r="Q225" s="246">
        <f t="shared" si="188"/>
        <v>0.57490230134607034</v>
      </c>
      <c r="R225" s="225">
        <f t="shared" si="189"/>
        <v>19</v>
      </c>
      <c r="S225" s="247">
        <f t="shared" si="190"/>
        <v>332.12</v>
      </c>
      <c r="T225" s="248">
        <f t="shared" si="190"/>
        <v>43757</v>
      </c>
      <c r="U225" s="247">
        <f t="shared" si="190"/>
        <v>88</v>
      </c>
      <c r="V225" s="248">
        <f t="shared" si="190"/>
        <v>7041</v>
      </c>
      <c r="W225" s="248">
        <f t="shared" si="190"/>
        <v>177510</v>
      </c>
      <c r="X225" s="249">
        <f t="shared" si="190"/>
        <v>170860</v>
      </c>
      <c r="Y225" s="250" t="s">
        <v>8</v>
      </c>
      <c r="Z225" s="251">
        <f t="shared" si="191"/>
        <v>6.2146001988353925</v>
      </c>
      <c r="AA225" s="252">
        <f t="shared" si="192"/>
        <v>25.210907541542394</v>
      </c>
      <c r="AB225" s="195">
        <f t="shared" si="193"/>
        <v>10155.034324942791</v>
      </c>
      <c r="AC225" s="350">
        <f t="shared" si="194"/>
        <v>3.057316543638732</v>
      </c>
      <c r="AE225" s="424">
        <v>20.374476190476191</v>
      </c>
      <c r="AP225" s="133" t="s">
        <v>39</v>
      </c>
      <c r="AQ225" s="583"/>
      <c r="AR225" s="27">
        <v>17.48</v>
      </c>
      <c r="AS225" s="28">
        <v>2303</v>
      </c>
      <c r="AT225" s="224">
        <f t="shared" si="195"/>
        <v>131.75057208237985</v>
      </c>
      <c r="AU225" s="225">
        <f t="shared" si="196"/>
        <v>4</v>
      </c>
      <c r="AV225" s="226">
        <v>69.92</v>
      </c>
      <c r="AW225" s="227">
        <v>9212</v>
      </c>
      <c r="AX225" s="226">
        <v>19</v>
      </c>
      <c r="AY225" s="227">
        <v>1324</v>
      </c>
      <c r="AZ225" s="227">
        <v>32920</v>
      </c>
    </row>
    <row r="226" spans="1:52" s="351" customFormat="1" x14ac:dyDescent="0.25">
      <c r="A226" s="133" t="s">
        <v>40</v>
      </c>
      <c r="B226" s="583"/>
      <c r="C226" s="27">
        <v>12.81</v>
      </c>
      <c r="D226" s="28">
        <v>1640</v>
      </c>
      <c r="E226" s="224">
        <f t="shared" si="183"/>
        <v>128.02498048399687</v>
      </c>
      <c r="F226" s="225">
        <f t="shared" si="184"/>
        <v>4.4683840749414516</v>
      </c>
      <c r="G226" s="226">
        <v>57.24</v>
      </c>
      <c r="H226" s="227">
        <v>7332</v>
      </c>
      <c r="I226" s="226">
        <v>15</v>
      </c>
      <c r="J226" s="227">
        <v>890</v>
      </c>
      <c r="K226" s="227">
        <v>20370</v>
      </c>
      <c r="L226" s="263">
        <v>19620</v>
      </c>
      <c r="M226" s="250" t="s">
        <v>8</v>
      </c>
      <c r="N226" s="251">
        <f t="shared" si="185"/>
        <v>8.2382022471910119</v>
      </c>
      <c r="O226" s="252">
        <f t="shared" si="186"/>
        <v>22.887640449438202</v>
      </c>
      <c r="P226" s="245">
        <f t="shared" si="187"/>
        <v>1590.1639344262294</v>
      </c>
      <c r="Q226" s="246">
        <f t="shared" si="188"/>
        <v>0.54268292682926833</v>
      </c>
      <c r="R226" s="225">
        <f t="shared" si="189"/>
        <v>19</v>
      </c>
      <c r="S226" s="247">
        <f t="shared" si="190"/>
        <v>243.39000000000001</v>
      </c>
      <c r="T226" s="248">
        <f t="shared" si="190"/>
        <v>31160</v>
      </c>
      <c r="U226" s="247">
        <f t="shared" si="190"/>
        <v>65</v>
      </c>
      <c r="V226" s="248">
        <f t="shared" si="190"/>
        <v>4779</v>
      </c>
      <c r="W226" s="248">
        <f t="shared" si="190"/>
        <v>110810</v>
      </c>
      <c r="X226" s="249">
        <f t="shared" si="190"/>
        <v>106650</v>
      </c>
      <c r="Y226" s="250" t="s">
        <v>8</v>
      </c>
      <c r="Z226" s="251">
        <f t="shared" si="191"/>
        <v>6.5201925088930741</v>
      </c>
      <c r="AA226" s="252">
        <f t="shared" si="192"/>
        <v>23.186859175559739</v>
      </c>
      <c r="AB226" s="195">
        <f t="shared" si="193"/>
        <v>8650.2732240437163</v>
      </c>
      <c r="AC226" s="350">
        <f t="shared" si="194"/>
        <v>2.9140243902439025</v>
      </c>
      <c r="AE226" s="424">
        <v>21.614723926380368</v>
      </c>
      <c r="AP226" s="133" t="s">
        <v>40</v>
      </c>
      <c r="AQ226" s="583"/>
      <c r="AR226" s="27">
        <v>12.81</v>
      </c>
      <c r="AS226" s="28">
        <v>1640</v>
      </c>
      <c r="AT226" s="224">
        <f t="shared" si="195"/>
        <v>128.02498048399687</v>
      </c>
      <c r="AU226" s="225">
        <f t="shared" si="196"/>
        <v>4.4683840749414516</v>
      </c>
      <c r="AV226" s="226">
        <v>57.24</v>
      </c>
      <c r="AW226" s="227">
        <v>7332</v>
      </c>
      <c r="AX226" s="226">
        <v>15</v>
      </c>
      <c r="AY226" s="227">
        <v>890</v>
      </c>
      <c r="AZ226" s="227">
        <v>20290</v>
      </c>
    </row>
    <row r="227" spans="1:52" s="351" customFormat="1" x14ac:dyDescent="0.25">
      <c r="A227" s="354" t="s">
        <v>41</v>
      </c>
      <c r="B227" s="584"/>
      <c r="C227" s="54">
        <v>2.2200000000000002</v>
      </c>
      <c r="D227" s="55">
        <v>277</v>
      </c>
      <c r="E227" s="307">
        <f t="shared" si="183"/>
        <v>124.77477477477477</v>
      </c>
      <c r="F227" s="242">
        <f t="shared" si="184"/>
        <v>4</v>
      </c>
      <c r="G227" s="243">
        <v>8.8800000000000008</v>
      </c>
      <c r="H227" s="244">
        <v>1108</v>
      </c>
      <c r="I227" s="243">
        <v>4</v>
      </c>
      <c r="J227" s="244">
        <v>214</v>
      </c>
      <c r="K227" s="244">
        <v>5370</v>
      </c>
      <c r="L227" s="262">
        <v>5170</v>
      </c>
      <c r="M227" s="308" t="s">
        <v>8</v>
      </c>
      <c r="N227" s="309">
        <f t="shared" si="185"/>
        <v>5.1775700934579438</v>
      </c>
      <c r="O227" s="310">
        <f t="shared" si="186"/>
        <v>25.093457943925234</v>
      </c>
      <c r="P227" s="311">
        <f t="shared" si="187"/>
        <v>2418.9189189189187</v>
      </c>
      <c r="Q227" s="355">
        <f t="shared" si="188"/>
        <v>0.77256317689530685</v>
      </c>
      <c r="R227" s="225">
        <f t="shared" si="189"/>
        <v>19</v>
      </c>
      <c r="S227" s="247">
        <f t="shared" ref="S227:X230" si="197">G227+S176</f>
        <v>42.180000000000007</v>
      </c>
      <c r="T227" s="248">
        <f t="shared" si="197"/>
        <v>5263</v>
      </c>
      <c r="U227" s="247">
        <f t="shared" si="197"/>
        <v>18</v>
      </c>
      <c r="V227" s="248">
        <f t="shared" si="197"/>
        <v>951</v>
      </c>
      <c r="W227" s="248">
        <f t="shared" si="197"/>
        <v>23550</v>
      </c>
      <c r="X227" s="249">
        <f t="shared" si="197"/>
        <v>22660</v>
      </c>
      <c r="Y227" s="308" t="s">
        <v>8</v>
      </c>
      <c r="Z227" s="251">
        <f t="shared" si="191"/>
        <v>5.5341745531019981</v>
      </c>
      <c r="AA227" s="252">
        <f t="shared" si="192"/>
        <v>24.763406940063092</v>
      </c>
      <c r="AB227" s="195">
        <f t="shared" si="193"/>
        <v>10608.108108108107</v>
      </c>
      <c r="AC227" s="350">
        <f t="shared" si="194"/>
        <v>3.4332129963898916</v>
      </c>
      <c r="AE227" s="424">
        <v>22.520660838642762</v>
      </c>
      <c r="AP227" s="354" t="s">
        <v>41</v>
      </c>
      <c r="AQ227" s="584"/>
      <c r="AR227" s="54">
        <v>2.2200000000000002</v>
      </c>
      <c r="AS227" s="55">
        <v>277</v>
      </c>
      <c r="AT227" s="307">
        <f t="shared" si="195"/>
        <v>124.77477477477477</v>
      </c>
      <c r="AU227" s="242">
        <f t="shared" si="196"/>
        <v>4</v>
      </c>
      <c r="AV227" s="243">
        <v>8.8800000000000008</v>
      </c>
      <c r="AW227" s="244">
        <v>1108</v>
      </c>
      <c r="AX227" s="243">
        <v>4</v>
      </c>
      <c r="AY227" s="244">
        <v>214</v>
      </c>
      <c r="AZ227" s="244">
        <v>5350</v>
      </c>
    </row>
    <row r="228" spans="1:52" s="351" customFormat="1" x14ac:dyDescent="0.25">
      <c r="A228" s="356" t="s">
        <v>24</v>
      </c>
      <c r="B228" s="357"/>
      <c r="C228" s="45">
        <f t="shared" ref="C228:D228" si="198">SUM(C211:C227)</f>
        <v>281.07000000000005</v>
      </c>
      <c r="D228" s="46">
        <f t="shared" si="198"/>
        <v>35343</v>
      </c>
      <c r="E228" s="314">
        <f t="shared" si="183"/>
        <v>125.74447646493753</v>
      </c>
      <c r="F228" s="315"/>
      <c r="G228" s="312">
        <f t="shared" ref="G228:L228" si="199">SUM(G211:G227)</f>
        <v>1254.7100000000003</v>
      </c>
      <c r="H228" s="313">
        <f t="shared" si="199"/>
        <v>157533</v>
      </c>
      <c r="I228" s="312">
        <f t="shared" si="199"/>
        <v>330</v>
      </c>
      <c r="J228" s="313">
        <f t="shared" si="199"/>
        <v>24255</v>
      </c>
      <c r="K228" s="313">
        <f t="shared" si="199"/>
        <v>593980</v>
      </c>
      <c r="L228" s="313">
        <f t="shared" si="199"/>
        <v>572160</v>
      </c>
      <c r="M228" s="316" t="s">
        <v>8</v>
      </c>
      <c r="N228" s="317">
        <f t="shared" si="185"/>
        <v>6.4948670377241804</v>
      </c>
      <c r="O228" s="318">
        <f t="shared" si="186"/>
        <v>24.488971346114202</v>
      </c>
      <c r="P228" s="319">
        <f t="shared" si="187"/>
        <v>2113.2813889778345</v>
      </c>
      <c r="Q228" s="332">
        <f>J228/D228</f>
        <v>0.68627450980392157</v>
      </c>
      <c r="R228" s="315"/>
      <c r="S228" s="312">
        <f t="shared" ref="S228:W228" si="200">SUM(S211:S227)</f>
        <v>5281.09</v>
      </c>
      <c r="T228" s="313">
        <f t="shared" si="200"/>
        <v>663942</v>
      </c>
      <c r="U228" s="312">
        <f t="shared" si="200"/>
        <v>1428</v>
      </c>
      <c r="V228" s="313">
        <f t="shared" si="200"/>
        <v>109726</v>
      </c>
      <c r="W228" s="313">
        <f t="shared" si="200"/>
        <v>2711240</v>
      </c>
      <c r="X228" s="249">
        <f t="shared" si="197"/>
        <v>2610550</v>
      </c>
      <c r="Y228" s="358" t="s">
        <v>8</v>
      </c>
      <c r="Z228" s="317">
        <f t="shared" si="191"/>
        <v>6.0509086269434773</v>
      </c>
      <c r="AA228" s="318">
        <f t="shared" si="192"/>
        <v>24.709184696425641</v>
      </c>
      <c r="AB228" s="333">
        <f t="shared" si="193"/>
        <v>9646.1379727470012</v>
      </c>
      <c r="AC228" s="359">
        <f>V228/D228</f>
        <v>3.1046034575446342</v>
      </c>
      <c r="AE228" s="424">
        <v>23.385777886696893</v>
      </c>
      <c r="AP228" s="356" t="s">
        <v>24</v>
      </c>
      <c r="AQ228" s="357"/>
      <c r="AR228" s="45">
        <f t="shared" ref="AR228:AS228" si="201">SUM(AR211:AR227)</f>
        <v>281.07000000000005</v>
      </c>
      <c r="AS228" s="46">
        <f t="shared" si="201"/>
        <v>35343</v>
      </c>
      <c r="AT228" s="314">
        <f t="shared" si="195"/>
        <v>125.74447646493753</v>
      </c>
      <c r="AU228" s="315"/>
      <c r="AV228" s="312">
        <f t="shared" ref="AV228:AZ228" si="202">SUM(AV211:AV227)</f>
        <v>1253.7100000000003</v>
      </c>
      <c r="AW228" s="313">
        <f t="shared" si="202"/>
        <v>157498</v>
      </c>
      <c r="AX228" s="312">
        <f t="shared" si="202"/>
        <v>331</v>
      </c>
      <c r="AY228" s="313">
        <f t="shared" si="202"/>
        <v>24255</v>
      </c>
      <c r="AZ228" s="313">
        <f t="shared" si="202"/>
        <v>591720</v>
      </c>
    </row>
    <row r="229" spans="1:52" s="351" customFormat="1" x14ac:dyDescent="0.25">
      <c r="A229" s="133" t="s">
        <v>42</v>
      </c>
      <c r="B229" s="585">
        <v>1998</v>
      </c>
      <c r="C229" s="27">
        <v>19.739999999999998</v>
      </c>
      <c r="D229" s="28">
        <v>2490</v>
      </c>
      <c r="E229" s="224">
        <f t="shared" si="183"/>
        <v>126.13981762917935</v>
      </c>
      <c r="F229" s="225">
        <f t="shared" ref="F229:F239" si="203">G229/C229</f>
        <v>4</v>
      </c>
      <c r="G229" s="226">
        <v>78.959999999999994</v>
      </c>
      <c r="H229" s="227">
        <v>9960</v>
      </c>
      <c r="I229" s="226">
        <v>20</v>
      </c>
      <c r="J229" s="227">
        <v>1694</v>
      </c>
      <c r="K229" s="227">
        <v>41860</v>
      </c>
      <c r="L229" s="263">
        <v>40320</v>
      </c>
      <c r="M229" s="250" t="s">
        <v>8</v>
      </c>
      <c r="N229" s="251">
        <f t="shared" si="185"/>
        <v>5.879574970484061</v>
      </c>
      <c r="O229" s="252">
        <f t="shared" si="186"/>
        <v>24.710743801652892</v>
      </c>
      <c r="P229" s="245">
        <f t="shared" si="187"/>
        <v>2120.567375886525</v>
      </c>
      <c r="Q229" s="246">
        <f t="shared" ref="Q229:Q239" si="204">J229/D229</f>
        <v>0.68032128514056223</v>
      </c>
      <c r="R229" s="225">
        <f t="shared" ref="R229:R239" si="205">S229/C229</f>
        <v>17.999999999999996</v>
      </c>
      <c r="S229" s="247">
        <f t="shared" ref="S229:X244" si="206">G229+S178</f>
        <v>355.31999999999994</v>
      </c>
      <c r="T229" s="248">
        <f t="shared" si="206"/>
        <v>44820</v>
      </c>
      <c r="U229" s="247">
        <f t="shared" si="206"/>
        <v>87</v>
      </c>
      <c r="V229" s="248">
        <f t="shared" si="206"/>
        <v>7847</v>
      </c>
      <c r="W229" s="248">
        <f t="shared" si="206"/>
        <v>190670</v>
      </c>
      <c r="X229" s="249">
        <f t="shared" si="197"/>
        <v>183690</v>
      </c>
      <c r="Y229" s="308" t="s">
        <v>8</v>
      </c>
      <c r="Z229" s="251">
        <f t="shared" si="191"/>
        <v>5.7117369695425007</v>
      </c>
      <c r="AA229" s="252">
        <f t="shared" si="192"/>
        <v>24.298458009430355</v>
      </c>
      <c r="AB229" s="195">
        <f t="shared" si="193"/>
        <v>9659.0678824721381</v>
      </c>
      <c r="AC229" s="350">
        <f t="shared" ref="AC229:AC239" si="207">V229/D229</f>
        <v>3.15140562248996</v>
      </c>
      <c r="AE229" s="424"/>
      <c r="AP229" s="133" t="s">
        <v>42</v>
      </c>
      <c r="AQ229" s="585">
        <v>1998</v>
      </c>
      <c r="AR229" s="27">
        <v>19.739999999999998</v>
      </c>
      <c r="AS229" s="28">
        <v>2490</v>
      </c>
      <c r="AT229" s="224">
        <f t="shared" si="195"/>
        <v>126.13981762917935</v>
      </c>
      <c r="AU229" s="225">
        <f t="shared" ref="AU229:AU239" si="208">AV229/AR229</f>
        <v>4</v>
      </c>
      <c r="AV229" s="226">
        <v>78.959999999999994</v>
      </c>
      <c r="AW229" s="227">
        <v>9960</v>
      </c>
      <c r="AX229" s="226">
        <v>20</v>
      </c>
      <c r="AY229" s="227">
        <v>1694</v>
      </c>
      <c r="AZ229" s="227">
        <v>41700</v>
      </c>
    </row>
    <row r="230" spans="1:52" s="351" customFormat="1" x14ac:dyDescent="0.25">
      <c r="A230" s="352" t="s">
        <v>43</v>
      </c>
      <c r="B230" s="586"/>
      <c r="C230" s="78">
        <v>22.16</v>
      </c>
      <c r="D230" s="79">
        <v>2704</v>
      </c>
      <c r="E230" s="230">
        <f t="shared" si="183"/>
        <v>122.02166064981949</v>
      </c>
      <c r="F230" s="231">
        <f t="shared" si="203"/>
        <v>4</v>
      </c>
      <c r="G230" s="232">
        <v>88.64</v>
      </c>
      <c r="H230" s="233">
        <v>10816</v>
      </c>
      <c r="I230" s="232">
        <v>22</v>
      </c>
      <c r="J230" s="233">
        <v>1823</v>
      </c>
      <c r="K230" s="233">
        <v>44160</v>
      </c>
      <c r="L230" s="264">
        <v>42530</v>
      </c>
      <c r="M230" s="320" t="s">
        <v>8</v>
      </c>
      <c r="N230" s="321">
        <f t="shared" si="185"/>
        <v>5.9330773450356551</v>
      </c>
      <c r="O230" s="322">
        <f t="shared" si="186"/>
        <v>24.223806911684036</v>
      </c>
      <c r="P230" s="287">
        <f t="shared" si="187"/>
        <v>1992.7797833935017</v>
      </c>
      <c r="Q230" s="246">
        <f t="shared" si="204"/>
        <v>0.67418639053254437</v>
      </c>
      <c r="R230" s="231">
        <f t="shared" si="205"/>
        <v>18</v>
      </c>
      <c r="S230" s="335">
        <f t="shared" si="206"/>
        <v>398.88</v>
      </c>
      <c r="T230" s="249">
        <f t="shared" si="206"/>
        <v>48672</v>
      </c>
      <c r="U230" s="335">
        <f t="shared" si="206"/>
        <v>96</v>
      </c>
      <c r="V230" s="249">
        <f t="shared" si="206"/>
        <v>8206</v>
      </c>
      <c r="W230" s="249">
        <f t="shared" si="206"/>
        <v>197360</v>
      </c>
      <c r="X230" s="249">
        <f t="shared" si="197"/>
        <v>190060</v>
      </c>
      <c r="Y230" s="320" t="s">
        <v>8</v>
      </c>
      <c r="Z230" s="251">
        <f t="shared" si="191"/>
        <v>5.9312698025834756</v>
      </c>
      <c r="AA230" s="252">
        <f t="shared" si="192"/>
        <v>24.050694613697296</v>
      </c>
      <c r="AB230" s="195">
        <f t="shared" si="193"/>
        <v>8906.1371841155233</v>
      </c>
      <c r="AC230" s="350">
        <f t="shared" si="207"/>
        <v>3.0347633136094676</v>
      </c>
      <c r="AE230" s="424">
        <v>21.042686898877264</v>
      </c>
      <c r="AP230" s="352" t="s">
        <v>43</v>
      </c>
      <c r="AQ230" s="586"/>
      <c r="AR230" s="78">
        <v>22.16</v>
      </c>
      <c r="AS230" s="79">
        <v>2704</v>
      </c>
      <c r="AT230" s="230">
        <f t="shared" si="195"/>
        <v>122.02166064981949</v>
      </c>
      <c r="AU230" s="231">
        <f t="shared" si="208"/>
        <v>4</v>
      </c>
      <c r="AV230" s="232">
        <v>88.64</v>
      </c>
      <c r="AW230" s="233">
        <v>10816</v>
      </c>
      <c r="AX230" s="232">
        <v>22</v>
      </c>
      <c r="AY230" s="233">
        <v>1823</v>
      </c>
      <c r="AZ230" s="233">
        <v>43990</v>
      </c>
    </row>
    <row r="231" spans="1:52" s="351" customFormat="1" x14ac:dyDescent="0.25">
      <c r="A231" s="133" t="s">
        <v>44</v>
      </c>
      <c r="B231" s="586"/>
      <c r="C231" s="27">
        <v>13.09</v>
      </c>
      <c r="D231" s="28">
        <v>1517</v>
      </c>
      <c r="E231" s="224">
        <f t="shared" si="183"/>
        <v>115.88999236058059</v>
      </c>
      <c r="F231" s="225">
        <f t="shared" si="203"/>
        <v>4.1527883880825058</v>
      </c>
      <c r="G231" s="226">
        <v>54.36</v>
      </c>
      <c r="H231" s="227">
        <v>6345</v>
      </c>
      <c r="I231" s="226">
        <v>15</v>
      </c>
      <c r="J231" s="227">
        <v>1127</v>
      </c>
      <c r="K231" s="227">
        <v>27010</v>
      </c>
      <c r="L231" s="263">
        <v>26020</v>
      </c>
      <c r="M231" s="250" t="s">
        <v>8</v>
      </c>
      <c r="N231" s="251">
        <f t="shared" si="185"/>
        <v>5.6299911268855372</v>
      </c>
      <c r="O231" s="252">
        <f t="shared" si="186"/>
        <v>23.966282165039928</v>
      </c>
      <c r="P231" s="245">
        <f t="shared" si="187"/>
        <v>2063.40718105424</v>
      </c>
      <c r="Q231" s="246">
        <f t="shared" si="204"/>
        <v>0.74291364535266979</v>
      </c>
      <c r="R231" s="225">
        <f t="shared" si="205"/>
        <v>18.152788388082506</v>
      </c>
      <c r="S231" s="247">
        <f t="shared" si="206"/>
        <v>237.62</v>
      </c>
      <c r="T231" s="248">
        <f t="shared" si="206"/>
        <v>27583</v>
      </c>
      <c r="U231" s="247">
        <f t="shared" si="206"/>
        <v>64</v>
      </c>
      <c r="V231" s="248">
        <f t="shared" si="206"/>
        <v>5057</v>
      </c>
      <c r="W231" s="248">
        <f t="shared" si="206"/>
        <v>120530</v>
      </c>
      <c r="X231" s="249">
        <f t="shared" si="206"/>
        <v>116060</v>
      </c>
      <c r="Y231" s="250" t="s">
        <v>8</v>
      </c>
      <c r="Z231" s="251">
        <f t="shared" si="191"/>
        <v>5.454419616373344</v>
      </c>
      <c r="AA231" s="252">
        <f t="shared" si="192"/>
        <v>23.834289104211983</v>
      </c>
      <c r="AB231" s="195">
        <f t="shared" si="193"/>
        <v>9207.7922077922085</v>
      </c>
      <c r="AC231" s="350">
        <f t="shared" si="207"/>
        <v>3.3335530652603822</v>
      </c>
      <c r="AE231" s="424">
        <v>20.988617980124797</v>
      </c>
      <c r="AP231" s="133" t="s">
        <v>44</v>
      </c>
      <c r="AQ231" s="586"/>
      <c r="AR231" s="27">
        <v>13.09</v>
      </c>
      <c r="AS231" s="28">
        <v>1517</v>
      </c>
      <c r="AT231" s="224">
        <f t="shared" si="195"/>
        <v>115.88999236058059</v>
      </c>
      <c r="AU231" s="225">
        <f t="shared" si="208"/>
        <v>4.1527883880825058</v>
      </c>
      <c r="AV231" s="226">
        <v>54.36</v>
      </c>
      <c r="AW231" s="227">
        <v>6345</v>
      </c>
      <c r="AX231" s="226">
        <v>15</v>
      </c>
      <c r="AY231" s="227">
        <v>1127</v>
      </c>
      <c r="AZ231" s="227">
        <v>26910</v>
      </c>
    </row>
    <row r="232" spans="1:52" s="351" customFormat="1" x14ac:dyDescent="0.25">
      <c r="A232" s="133" t="s">
        <v>45</v>
      </c>
      <c r="B232" s="586"/>
      <c r="C232" s="27">
        <v>16.28</v>
      </c>
      <c r="D232" s="28">
        <v>1976</v>
      </c>
      <c r="E232" s="224">
        <f t="shared" si="183"/>
        <v>121.37592137592137</v>
      </c>
      <c r="F232" s="225">
        <f t="shared" si="203"/>
        <v>4</v>
      </c>
      <c r="G232" s="226">
        <v>65.12</v>
      </c>
      <c r="H232" s="227">
        <v>7904</v>
      </c>
      <c r="I232" s="226">
        <v>16</v>
      </c>
      <c r="J232" s="227">
        <v>1325</v>
      </c>
      <c r="K232" s="227">
        <v>33250</v>
      </c>
      <c r="L232" s="263">
        <v>32020</v>
      </c>
      <c r="M232" s="250" t="s">
        <v>8</v>
      </c>
      <c r="N232" s="251">
        <f t="shared" si="185"/>
        <v>5.9652830188679244</v>
      </c>
      <c r="O232" s="252">
        <f t="shared" si="186"/>
        <v>25.09433962264151</v>
      </c>
      <c r="P232" s="245">
        <f t="shared" si="187"/>
        <v>2042.3832923832922</v>
      </c>
      <c r="Q232" s="246">
        <f t="shared" si="204"/>
        <v>0.67054655870445345</v>
      </c>
      <c r="R232" s="225">
        <f t="shared" si="205"/>
        <v>19</v>
      </c>
      <c r="S232" s="247">
        <f t="shared" si="206"/>
        <v>309.32000000000005</v>
      </c>
      <c r="T232" s="248">
        <f t="shared" si="206"/>
        <v>37544</v>
      </c>
      <c r="U232" s="247">
        <f t="shared" si="206"/>
        <v>83</v>
      </c>
      <c r="V232" s="248">
        <f t="shared" si="206"/>
        <v>6116</v>
      </c>
      <c r="W232" s="248">
        <f t="shared" si="206"/>
        <v>151610</v>
      </c>
      <c r="X232" s="249">
        <f t="shared" si="206"/>
        <v>145980</v>
      </c>
      <c r="Y232" s="250" t="s">
        <v>8</v>
      </c>
      <c r="Z232" s="251">
        <f t="shared" si="191"/>
        <v>6.1386527141922826</v>
      </c>
      <c r="AA232" s="252">
        <f t="shared" si="192"/>
        <v>24.789077828646175</v>
      </c>
      <c r="AB232" s="195">
        <f t="shared" si="193"/>
        <v>9312.6535626535624</v>
      </c>
      <c r="AC232" s="350">
        <f t="shared" si="207"/>
        <v>3.0951417004048585</v>
      </c>
      <c r="AE232" s="424">
        <v>21.494794050343248</v>
      </c>
      <c r="AP232" s="133" t="s">
        <v>45</v>
      </c>
      <c r="AQ232" s="586"/>
      <c r="AR232" s="27">
        <v>16.28</v>
      </c>
      <c r="AS232" s="28">
        <v>1976</v>
      </c>
      <c r="AT232" s="224">
        <f t="shared" si="195"/>
        <v>121.37592137592137</v>
      </c>
      <c r="AU232" s="225">
        <f t="shared" si="208"/>
        <v>4</v>
      </c>
      <c r="AV232" s="226">
        <v>65.12</v>
      </c>
      <c r="AW232" s="227">
        <v>7904</v>
      </c>
      <c r="AX232" s="226">
        <v>16</v>
      </c>
      <c r="AY232" s="227">
        <v>1325</v>
      </c>
      <c r="AZ232" s="227">
        <v>33120</v>
      </c>
    </row>
    <row r="233" spans="1:52" s="351" customFormat="1" x14ac:dyDescent="0.25">
      <c r="A233" s="133" t="s">
        <v>46</v>
      </c>
      <c r="B233" s="586"/>
      <c r="C233" s="27">
        <v>18.239999999999998</v>
      </c>
      <c r="D233" s="28">
        <v>2460</v>
      </c>
      <c r="E233" s="224">
        <f t="shared" si="183"/>
        <v>134.86842105263159</v>
      </c>
      <c r="F233" s="225">
        <f t="shared" si="203"/>
        <v>4</v>
      </c>
      <c r="G233" s="226">
        <v>72.959999999999994</v>
      </c>
      <c r="H233" s="227">
        <v>9840</v>
      </c>
      <c r="I233" s="226">
        <v>21</v>
      </c>
      <c r="J233" s="227">
        <v>1383</v>
      </c>
      <c r="K233" s="227">
        <v>34880</v>
      </c>
      <c r="L233" s="263">
        <v>33600</v>
      </c>
      <c r="M233" s="250" t="s">
        <v>8</v>
      </c>
      <c r="N233" s="251">
        <f t="shared" si="185"/>
        <v>7.1149674620390453</v>
      </c>
      <c r="O233" s="252">
        <f t="shared" si="186"/>
        <v>25.220535068691252</v>
      </c>
      <c r="P233" s="245">
        <f t="shared" si="187"/>
        <v>1912.2807017543862</v>
      </c>
      <c r="Q233" s="246">
        <f t="shared" si="204"/>
        <v>0.56219512195121957</v>
      </c>
      <c r="R233" s="225">
        <f t="shared" si="205"/>
        <v>17.999999999999996</v>
      </c>
      <c r="S233" s="247">
        <f t="shared" si="206"/>
        <v>328.31999999999994</v>
      </c>
      <c r="T233" s="248">
        <f t="shared" si="206"/>
        <v>44280</v>
      </c>
      <c r="U233" s="247">
        <f t="shared" si="206"/>
        <v>96</v>
      </c>
      <c r="V233" s="248">
        <f t="shared" si="206"/>
        <v>6976</v>
      </c>
      <c r="W233" s="248">
        <f t="shared" si="206"/>
        <v>175680</v>
      </c>
      <c r="X233" s="249">
        <f t="shared" si="206"/>
        <v>169200</v>
      </c>
      <c r="Y233" s="250" t="s">
        <v>8</v>
      </c>
      <c r="Z233" s="251">
        <f t="shared" si="191"/>
        <v>6.3474770642201834</v>
      </c>
      <c r="AA233" s="252">
        <f t="shared" si="192"/>
        <v>25.183486238532112</v>
      </c>
      <c r="AB233" s="195">
        <f t="shared" si="193"/>
        <v>9631.5789473684217</v>
      </c>
      <c r="AC233" s="350">
        <f t="shared" si="207"/>
        <v>2.8357723577235774</v>
      </c>
      <c r="AE233" s="424">
        <v>22.042758748208755</v>
      </c>
      <c r="AP233" s="133" t="s">
        <v>46</v>
      </c>
      <c r="AQ233" s="586"/>
      <c r="AR233" s="27">
        <v>18.239999999999998</v>
      </c>
      <c r="AS233" s="28">
        <v>2460</v>
      </c>
      <c r="AT233" s="224">
        <f t="shared" si="195"/>
        <v>134.86842105263159</v>
      </c>
      <c r="AU233" s="225">
        <f t="shared" si="208"/>
        <v>4</v>
      </c>
      <c r="AV233" s="226">
        <v>72.959999999999994</v>
      </c>
      <c r="AW233" s="227">
        <v>9840</v>
      </c>
      <c r="AX233" s="226">
        <v>21</v>
      </c>
      <c r="AY233" s="227">
        <v>1383</v>
      </c>
      <c r="AZ233" s="227">
        <v>34750</v>
      </c>
    </row>
    <row r="234" spans="1:52" s="351" customFormat="1" x14ac:dyDescent="0.25">
      <c r="A234" s="133" t="s">
        <v>47</v>
      </c>
      <c r="B234" s="586"/>
      <c r="C234" s="27">
        <v>16.23</v>
      </c>
      <c r="D234" s="28">
        <v>2246</v>
      </c>
      <c r="E234" s="224">
        <f t="shared" si="183"/>
        <v>138.38570548367221</v>
      </c>
      <c r="F234" s="225">
        <f t="shared" si="203"/>
        <v>3.8767714109673443</v>
      </c>
      <c r="G234" s="226">
        <v>62.92</v>
      </c>
      <c r="H234" s="227">
        <v>8707</v>
      </c>
      <c r="I234" s="226">
        <v>21</v>
      </c>
      <c r="J234" s="227">
        <v>1257</v>
      </c>
      <c r="K234" s="227">
        <v>30040</v>
      </c>
      <c r="L234" s="263">
        <v>28930</v>
      </c>
      <c r="M234" s="250" t="s">
        <v>8</v>
      </c>
      <c r="N234" s="251">
        <f t="shared" si="185"/>
        <v>6.9268098647573586</v>
      </c>
      <c r="O234" s="252">
        <f t="shared" si="186"/>
        <v>23.898170246618935</v>
      </c>
      <c r="P234" s="245">
        <f t="shared" si="187"/>
        <v>1850.8934072704867</v>
      </c>
      <c r="Q234" s="246">
        <f t="shared" si="204"/>
        <v>0.5596616206589492</v>
      </c>
      <c r="R234" s="225">
        <f t="shared" si="205"/>
        <v>17.876771410967347</v>
      </c>
      <c r="S234" s="247">
        <f t="shared" si="206"/>
        <v>290.14000000000004</v>
      </c>
      <c r="T234" s="248">
        <f t="shared" si="206"/>
        <v>40151</v>
      </c>
      <c r="U234" s="247">
        <f t="shared" si="206"/>
        <v>84</v>
      </c>
      <c r="V234" s="248">
        <f t="shared" si="206"/>
        <v>6099</v>
      </c>
      <c r="W234" s="248">
        <f t="shared" si="206"/>
        <v>148510</v>
      </c>
      <c r="X234" s="249">
        <f t="shared" si="206"/>
        <v>143000</v>
      </c>
      <c r="Y234" s="250" t="s">
        <v>8</v>
      </c>
      <c r="Z234" s="251">
        <f t="shared" si="191"/>
        <v>6.5832103623544844</v>
      </c>
      <c r="AA234" s="252">
        <f t="shared" si="192"/>
        <v>24.349893425151663</v>
      </c>
      <c r="AB234" s="195">
        <f t="shared" si="193"/>
        <v>9150.3388786198393</v>
      </c>
      <c r="AC234" s="350">
        <f t="shared" si="207"/>
        <v>2.7154942119323242</v>
      </c>
      <c r="AE234" s="424">
        <v>20.655284466226295</v>
      </c>
      <c r="AP234" s="133" t="s">
        <v>47</v>
      </c>
      <c r="AQ234" s="586"/>
      <c r="AR234" s="27">
        <v>16.23</v>
      </c>
      <c r="AS234" s="28">
        <v>2246</v>
      </c>
      <c r="AT234" s="224">
        <f t="shared" si="195"/>
        <v>138.38570548367221</v>
      </c>
      <c r="AU234" s="225">
        <f t="shared" si="208"/>
        <v>3.8767714109673443</v>
      </c>
      <c r="AV234" s="226">
        <v>62.92</v>
      </c>
      <c r="AW234" s="227">
        <v>8707</v>
      </c>
      <c r="AX234" s="226">
        <v>21</v>
      </c>
      <c r="AY234" s="227">
        <v>1257</v>
      </c>
      <c r="AZ234" s="227">
        <v>29920</v>
      </c>
    </row>
    <row r="235" spans="1:52" s="351" customFormat="1" x14ac:dyDescent="0.25">
      <c r="A235" s="133" t="s">
        <v>48</v>
      </c>
      <c r="B235" s="586"/>
      <c r="C235" s="27">
        <v>3.23</v>
      </c>
      <c r="D235" s="28">
        <v>402</v>
      </c>
      <c r="E235" s="224">
        <f t="shared" si="183"/>
        <v>124.45820433436532</v>
      </c>
      <c r="F235" s="225">
        <f t="shared" si="203"/>
        <v>4</v>
      </c>
      <c r="G235" s="226">
        <v>12.92</v>
      </c>
      <c r="H235" s="227">
        <v>1608</v>
      </c>
      <c r="I235" s="226">
        <v>4</v>
      </c>
      <c r="J235" s="227">
        <v>218</v>
      </c>
      <c r="K235" s="227">
        <v>5330</v>
      </c>
      <c r="L235" s="263">
        <v>5130</v>
      </c>
      <c r="M235" s="250" t="s">
        <v>8</v>
      </c>
      <c r="N235" s="251">
        <f t="shared" si="185"/>
        <v>7.3761467889908259</v>
      </c>
      <c r="O235" s="252">
        <f t="shared" si="186"/>
        <v>24.449541284403669</v>
      </c>
      <c r="P235" s="245">
        <f t="shared" si="187"/>
        <v>1650.15479876161</v>
      </c>
      <c r="Q235" s="246">
        <f t="shared" si="204"/>
        <v>0.54228855721393032</v>
      </c>
      <c r="R235" s="225">
        <f t="shared" si="205"/>
        <v>18</v>
      </c>
      <c r="S235" s="247">
        <f t="shared" si="206"/>
        <v>58.14</v>
      </c>
      <c r="T235" s="248">
        <f t="shared" si="206"/>
        <v>7236</v>
      </c>
      <c r="U235" s="247">
        <f t="shared" si="206"/>
        <v>20</v>
      </c>
      <c r="V235" s="248">
        <f t="shared" si="206"/>
        <v>1208</v>
      </c>
      <c r="W235" s="248">
        <f t="shared" si="206"/>
        <v>29760</v>
      </c>
      <c r="X235" s="249">
        <f t="shared" si="206"/>
        <v>28570</v>
      </c>
      <c r="Y235" s="250" t="s">
        <v>8</v>
      </c>
      <c r="Z235" s="251">
        <f t="shared" si="191"/>
        <v>5.9900662251655632</v>
      </c>
      <c r="AA235" s="252">
        <f t="shared" si="192"/>
        <v>24.635761589403973</v>
      </c>
      <c r="AB235" s="195">
        <f t="shared" si="193"/>
        <v>9213.6222910216711</v>
      </c>
      <c r="AC235" s="350">
        <f t="shared" si="207"/>
        <v>3.0049751243781095</v>
      </c>
      <c r="AE235" s="424">
        <v>20.80687483600105</v>
      </c>
      <c r="AP235" s="133" t="s">
        <v>48</v>
      </c>
      <c r="AQ235" s="586"/>
      <c r="AR235" s="27">
        <v>3.23</v>
      </c>
      <c r="AS235" s="28">
        <v>402</v>
      </c>
      <c r="AT235" s="224">
        <f t="shared" si="195"/>
        <v>124.45820433436532</v>
      </c>
      <c r="AU235" s="225">
        <f t="shared" si="208"/>
        <v>4</v>
      </c>
      <c r="AV235" s="226">
        <v>12.92</v>
      </c>
      <c r="AW235" s="227">
        <v>1608</v>
      </c>
      <c r="AX235" s="226">
        <v>4</v>
      </c>
      <c r="AY235" s="227">
        <v>218</v>
      </c>
      <c r="AZ235" s="227">
        <v>5310</v>
      </c>
    </row>
    <row r="236" spans="1:52" s="351" customFormat="1" x14ac:dyDescent="0.25">
      <c r="A236" s="133" t="s">
        <v>49</v>
      </c>
      <c r="B236" s="586"/>
      <c r="C236" s="27">
        <v>8.82</v>
      </c>
      <c r="D236" s="28">
        <v>1152</v>
      </c>
      <c r="E236" s="224">
        <f t="shared" si="183"/>
        <v>130.61224489795919</v>
      </c>
      <c r="F236" s="225">
        <f t="shared" si="203"/>
        <v>4</v>
      </c>
      <c r="G236" s="226">
        <v>35.28</v>
      </c>
      <c r="H236" s="227">
        <v>4608</v>
      </c>
      <c r="I236" s="226">
        <v>9</v>
      </c>
      <c r="J236" s="227">
        <v>704</v>
      </c>
      <c r="K236" s="227">
        <v>17290</v>
      </c>
      <c r="L236" s="263">
        <v>16650</v>
      </c>
      <c r="M236" s="250" t="s">
        <v>8</v>
      </c>
      <c r="N236" s="251">
        <f t="shared" si="185"/>
        <v>6.5454545454545459</v>
      </c>
      <c r="O236" s="252">
        <f t="shared" si="186"/>
        <v>24.55965909090909</v>
      </c>
      <c r="P236" s="245">
        <f t="shared" si="187"/>
        <v>1960.3174603174602</v>
      </c>
      <c r="Q236" s="246">
        <f t="shared" si="204"/>
        <v>0.61111111111111116</v>
      </c>
      <c r="R236" s="225">
        <f t="shared" si="205"/>
        <v>18</v>
      </c>
      <c r="S236" s="247">
        <f t="shared" si="206"/>
        <v>158.76</v>
      </c>
      <c r="T236" s="248">
        <f t="shared" si="206"/>
        <v>20736</v>
      </c>
      <c r="U236" s="247">
        <f t="shared" si="206"/>
        <v>41</v>
      </c>
      <c r="V236" s="248">
        <f t="shared" si="206"/>
        <v>3267</v>
      </c>
      <c r="W236" s="248">
        <f t="shared" si="206"/>
        <v>81260</v>
      </c>
      <c r="X236" s="249">
        <f t="shared" si="206"/>
        <v>78290</v>
      </c>
      <c r="Y236" s="250" t="s">
        <v>8</v>
      </c>
      <c r="Z236" s="251">
        <f t="shared" si="191"/>
        <v>6.3471074380165291</v>
      </c>
      <c r="AA236" s="252">
        <f t="shared" si="192"/>
        <v>24.872972145699418</v>
      </c>
      <c r="AB236" s="195">
        <f t="shared" si="193"/>
        <v>9213.1519274376406</v>
      </c>
      <c r="AC236" s="350">
        <f t="shared" si="207"/>
        <v>2.8359375</v>
      </c>
      <c r="AE236" s="424">
        <v>21.651821386603995</v>
      </c>
      <c r="AP236" s="133" t="s">
        <v>49</v>
      </c>
      <c r="AQ236" s="586"/>
      <c r="AR236" s="27">
        <v>8.82</v>
      </c>
      <c r="AS236" s="28">
        <v>1152</v>
      </c>
      <c r="AT236" s="224">
        <f t="shared" si="195"/>
        <v>130.61224489795919</v>
      </c>
      <c r="AU236" s="225">
        <f t="shared" si="208"/>
        <v>4</v>
      </c>
      <c r="AV236" s="226">
        <v>35.28</v>
      </c>
      <c r="AW236" s="227">
        <v>4608</v>
      </c>
      <c r="AX236" s="226">
        <v>9</v>
      </c>
      <c r="AY236" s="227">
        <v>704</v>
      </c>
      <c r="AZ236" s="227">
        <v>17220</v>
      </c>
    </row>
    <row r="237" spans="1:52" s="351" customFormat="1" x14ac:dyDescent="0.25">
      <c r="A237" s="133" t="s">
        <v>50</v>
      </c>
      <c r="B237" s="586"/>
      <c r="C237" s="27">
        <v>11.54</v>
      </c>
      <c r="D237" s="28">
        <v>1448</v>
      </c>
      <c r="E237" s="224">
        <f t="shared" si="183"/>
        <v>125.47660311958407</v>
      </c>
      <c r="F237" s="225">
        <f t="shared" si="203"/>
        <v>4</v>
      </c>
      <c r="G237" s="226">
        <v>46.16</v>
      </c>
      <c r="H237" s="227">
        <v>5792</v>
      </c>
      <c r="I237" s="226">
        <v>10</v>
      </c>
      <c r="J237" s="227">
        <v>893</v>
      </c>
      <c r="K237" s="227">
        <v>22230</v>
      </c>
      <c r="L237" s="263">
        <v>21410</v>
      </c>
      <c r="M237" s="250" t="s">
        <v>8</v>
      </c>
      <c r="N237" s="251">
        <f t="shared" si="185"/>
        <v>6.4860022396416577</v>
      </c>
      <c r="O237" s="252">
        <f t="shared" si="186"/>
        <v>24.893617021276597</v>
      </c>
      <c r="P237" s="245">
        <f t="shared" si="187"/>
        <v>1926.3431542461008</v>
      </c>
      <c r="Q237" s="246">
        <f t="shared" si="204"/>
        <v>0.61671270718232041</v>
      </c>
      <c r="R237" s="225">
        <f t="shared" si="205"/>
        <v>18</v>
      </c>
      <c r="S237" s="247">
        <f t="shared" si="206"/>
        <v>207.72</v>
      </c>
      <c r="T237" s="248">
        <f t="shared" si="206"/>
        <v>26064</v>
      </c>
      <c r="U237" s="247">
        <f t="shared" si="206"/>
        <v>52</v>
      </c>
      <c r="V237" s="248">
        <f t="shared" si="206"/>
        <v>4357</v>
      </c>
      <c r="W237" s="248">
        <f t="shared" si="206"/>
        <v>108650</v>
      </c>
      <c r="X237" s="249">
        <f t="shared" si="206"/>
        <v>104660</v>
      </c>
      <c r="Y237" s="250" t="s">
        <v>8</v>
      </c>
      <c r="Z237" s="251">
        <f t="shared" si="191"/>
        <v>5.9820977736974985</v>
      </c>
      <c r="AA237" s="252">
        <f t="shared" si="192"/>
        <v>24.936883176497592</v>
      </c>
      <c r="AB237" s="195">
        <f t="shared" si="193"/>
        <v>9415.0779896013864</v>
      </c>
      <c r="AC237" s="350">
        <f t="shared" si="207"/>
        <v>3.0089779005524862</v>
      </c>
      <c r="AE237" s="424">
        <v>22.139499197879612</v>
      </c>
      <c r="AP237" s="133" t="s">
        <v>50</v>
      </c>
      <c r="AQ237" s="586"/>
      <c r="AR237" s="27">
        <v>11.54</v>
      </c>
      <c r="AS237" s="28">
        <v>1448</v>
      </c>
      <c r="AT237" s="224">
        <f t="shared" si="195"/>
        <v>125.47660311958407</v>
      </c>
      <c r="AU237" s="225">
        <f t="shared" si="208"/>
        <v>4</v>
      </c>
      <c r="AV237" s="226">
        <v>46.16</v>
      </c>
      <c r="AW237" s="227">
        <v>5792</v>
      </c>
      <c r="AX237" s="226">
        <v>10</v>
      </c>
      <c r="AY237" s="227">
        <v>893</v>
      </c>
      <c r="AZ237" s="227">
        <v>22140</v>
      </c>
    </row>
    <row r="238" spans="1:52" s="351" customFormat="1" x14ac:dyDescent="0.25">
      <c r="A238" s="133" t="s">
        <v>51</v>
      </c>
      <c r="B238" s="586"/>
      <c r="C238" s="27">
        <v>19.36</v>
      </c>
      <c r="D238" s="28">
        <v>2439</v>
      </c>
      <c r="E238" s="224">
        <f t="shared" si="183"/>
        <v>125.98140495867769</v>
      </c>
      <c r="F238" s="225">
        <f t="shared" si="203"/>
        <v>4</v>
      </c>
      <c r="G238" s="226">
        <v>77.44</v>
      </c>
      <c r="H238" s="227">
        <v>9756</v>
      </c>
      <c r="I238" s="226">
        <v>22</v>
      </c>
      <c r="J238" s="227">
        <v>1505</v>
      </c>
      <c r="K238" s="227">
        <v>37990</v>
      </c>
      <c r="L238" s="263">
        <v>36590</v>
      </c>
      <c r="M238" s="250" t="s">
        <v>8</v>
      </c>
      <c r="N238" s="251">
        <f t="shared" si="185"/>
        <v>6.482392026578073</v>
      </c>
      <c r="O238" s="252">
        <f t="shared" si="186"/>
        <v>25.242524916943523</v>
      </c>
      <c r="P238" s="245">
        <f t="shared" si="187"/>
        <v>1962.2933884297522</v>
      </c>
      <c r="Q238" s="246">
        <f t="shared" si="204"/>
        <v>0.61705617056170559</v>
      </c>
      <c r="R238" s="225">
        <f t="shared" si="205"/>
        <v>19</v>
      </c>
      <c r="S238" s="247">
        <f t="shared" si="206"/>
        <v>367.84</v>
      </c>
      <c r="T238" s="248">
        <f t="shared" si="206"/>
        <v>46341</v>
      </c>
      <c r="U238" s="247">
        <f t="shared" si="206"/>
        <v>105</v>
      </c>
      <c r="V238" s="248">
        <f t="shared" si="206"/>
        <v>7681</v>
      </c>
      <c r="W238" s="248">
        <f t="shared" si="206"/>
        <v>190280</v>
      </c>
      <c r="X238" s="249">
        <f t="shared" si="206"/>
        <v>183200</v>
      </c>
      <c r="Y238" s="250" t="s">
        <v>8</v>
      </c>
      <c r="Z238" s="251">
        <f t="shared" si="191"/>
        <v>6.0331988022392915</v>
      </c>
      <c r="AA238" s="252">
        <f t="shared" si="192"/>
        <v>24.772816039578181</v>
      </c>
      <c r="AB238" s="195">
        <f t="shared" si="193"/>
        <v>9828.5123966942156</v>
      </c>
      <c r="AC238" s="350">
        <f t="shared" si="207"/>
        <v>3.1492414924149243</v>
      </c>
      <c r="AE238" s="424">
        <v>21.713215322656175</v>
      </c>
      <c r="AP238" s="133" t="s">
        <v>51</v>
      </c>
      <c r="AQ238" s="586"/>
      <c r="AR238" s="27">
        <v>19.36</v>
      </c>
      <c r="AS238" s="28">
        <v>2439</v>
      </c>
      <c r="AT238" s="224">
        <f t="shared" si="195"/>
        <v>125.98140495867769</v>
      </c>
      <c r="AU238" s="225">
        <f t="shared" si="208"/>
        <v>4</v>
      </c>
      <c r="AV238" s="226">
        <v>77.44</v>
      </c>
      <c r="AW238" s="227">
        <v>9756</v>
      </c>
      <c r="AX238" s="226">
        <v>22</v>
      </c>
      <c r="AY238" s="227">
        <v>1505</v>
      </c>
      <c r="AZ238" s="227">
        <v>37840</v>
      </c>
    </row>
    <row r="239" spans="1:52" s="351" customFormat="1" x14ac:dyDescent="0.25">
      <c r="A239" s="265" t="s">
        <v>52</v>
      </c>
      <c r="B239" s="587"/>
      <c r="C239" s="29">
        <v>16.18</v>
      </c>
      <c r="D239" s="30">
        <v>2228</v>
      </c>
      <c r="E239" s="236">
        <f t="shared" si="183"/>
        <v>137.7008652657602</v>
      </c>
      <c r="F239" s="237">
        <f t="shared" si="203"/>
        <v>4.5562422744128552</v>
      </c>
      <c r="G239" s="238">
        <v>73.72</v>
      </c>
      <c r="H239" s="239">
        <v>10149</v>
      </c>
      <c r="I239" s="238">
        <v>19</v>
      </c>
      <c r="J239" s="239">
        <v>1390</v>
      </c>
      <c r="K239" s="239">
        <v>31740</v>
      </c>
      <c r="L239" s="324">
        <v>30570</v>
      </c>
      <c r="M239" s="256" t="s">
        <v>8</v>
      </c>
      <c r="N239" s="325">
        <f t="shared" si="185"/>
        <v>7.3014388489208635</v>
      </c>
      <c r="O239" s="326">
        <f t="shared" si="186"/>
        <v>22.834532374100718</v>
      </c>
      <c r="P239" s="253">
        <f t="shared" si="187"/>
        <v>1961.6810877626699</v>
      </c>
      <c r="Q239" s="246">
        <f t="shared" si="204"/>
        <v>0.62387791741472176</v>
      </c>
      <c r="R239" s="237">
        <f t="shared" si="205"/>
        <v>18.999999999999996</v>
      </c>
      <c r="S239" s="254">
        <f t="shared" si="206"/>
        <v>307.41999999999996</v>
      </c>
      <c r="T239" s="255">
        <f t="shared" si="206"/>
        <v>42332</v>
      </c>
      <c r="U239" s="254">
        <f t="shared" si="206"/>
        <v>78</v>
      </c>
      <c r="V239" s="255">
        <f t="shared" si="206"/>
        <v>5850</v>
      </c>
      <c r="W239" s="255">
        <f t="shared" si="206"/>
        <v>135830</v>
      </c>
      <c r="X239" s="249">
        <f t="shared" si="206"/>
        <v>130730</v>
      </c>
      <c r="Y239" s="256" t="s">
        <v>8</v>
      </c>
      <c r="Z239" s="251">
        <f t="shared" si="191"/>
        <v>7.2362393162393159</v>
      </c>
      <c r="AA239" s="252">
        <f t="shared" si="192"/>
        <v>23.218803418803418</v>
      </c>
      <c r="AB239" s="195">
        <f t="shared" si="193"/>
        <v>8394.9320148331281</v>
      </c>
      <c r="AC239" s="350">
        <f t="shared" si="207"/>
        <v>2.6256732495511668</v>
      </c>
      <c r="AE239" s="424">
        <v>20.325596707818931</v>
      </c>
      <c r="AP239" s="265" t="s">
        <v>52</v>
      </c>
      <c r="AQ239" s="587"/>
      <c r="AR239" s="29">
        <v>16.18</v>
      </c>
      <c r="AS239" s="30">
        <v>2228</v>
      </c>
      <c r="AT239" s="236">
        <f t="shared" si="195"/>
        <v>137.7008652657602</v>
      </c>
      <c r="AU239" s="237">
        <f t="shared" si="208"/>
        <v>4.5562422744128552</v>
      </c>
      <c r="AV239" s="238">
        <v>73.72</v>
      </c>
      <c r="AW239" s="239">
        <v>10149</v>
      </c>
      <c r="AX239" s="238">
        <v>19</v>
      </c>
      <c r="AY239" s="239">
        <v>1390</v>
      </c>
      <c r="AZ239" s="239">
        <v>31620</v>
      </c>
    </row>
    <row r="240" spans="1:52" s="351" customFormat="1" x14ac:dyDescent="0.25">
      <c r="A240" s="356" t="s">
        <v>24</v>
      </c>
      <c r="B240" s="357"/>
      <c r="C240" s="45">
        <f>SUM(C229:C239)</f>
        <v>164.87</v>
      </c>
      <c r="D240" s="46">
        <f>SUM(D229:D239)</f>
        <v>21062</v>
      </c>
      <c r="E240" s="327">
        <f t="shared" si="183"/>
        <v>127.74913568265906</v>
      </c>
      <c r="F240" s="315"/>
      <c r="G240" s="312">
        <f>SUM(G229:G239)</f>
        <v>668.48</v>
      </c>
      <c r="H240" s="313">
        <f>SUM(H229:H239)</f>
        <v>85485</v>
      </c>
      <c r="I240" s="312">
        <f>SUM(I229:I239)</f>
        <v>179</v>
      </c>
      <c r="J240" s="313">
        <f>SUM(J229:J239)</f>
        <v>13319</v>
      </c>
      <c r="K240" s="313">
        <f>SUM(K229:K239)</f>
        <v>325780</v>
      </c>
      <c r="L240" s="313">
        <f t="shared" ref="L240" si="209">SUM(L229:L239)</f>
        <v>313770</v>
      </c>
      <c r="M240" s="316" t="s">
        <v>8</v>
      </c>
      <c r="N240" s="317">
        <f t="shared" si="185"/>
        <v>6.4182746452436366</v>
      </c>
      <c r="O240" s="318">
        <f t="shared" si="186"/>
        <v>24.459794278849763</v>
      </c>
      <c r="P240" s="319">
        <f t="shared" si="187"/>
        <v>1975.9810759992722</v>
      </c>
      <c r="Q240" s="332">
        <f>J240/D240</f>
        <v>0.63237109486278609</v>
      </c>
      <c r="R240" s="315"/>
      <c r="S240" s="312">
        <f>SUM(S229:S239)</f>
        <v>3019.48</v>
      </c>
      <c r="T240" s="313">
        <f>SUM(T229:T239)</f>
        <v>385759</v>
      </c>
      <c r="U240" s="312">
        <f>SUM(U229:U239)</f>
        <v>806</v>
      </c>
      <c r="V240" s="313">
        <f>SUM(V229:V239)</f>
        <v>62664</v>
      </c>
      <c r="W240" s="313">
        <f>SUM(W229:W239)</f>
        <v>1530140</v>
      </c>
      <c r="X240" s="249">
        <f t="shared" si="206"/>
        <v>1473440</v>
      </c>
      <c r="Y240" s="316" t="s">
        <v>8</v>
      </c>
      <c r="Z240" s="317">
        <f t="shared" si="191"/>
        <v>6.1559906804544875</v>
      </c>
      <c r="AA240" s="318">
        <f t="shared" si="192"/>
        <v>24.41816673049917</v>
      </c>
      <c r="AB240" s="333">
        <f t="shared" si="193"/>
        <v>9280.8879723418449</v>
      </c>
      <c r="AC240" s="359">
        <f>V240/D240</f>
        <v>2.9752160288671541</v>
      </c>
      <c r="AE240" s="424">
        <v>21.563257122024893</v>
      </c>
      <c r="AP240" s="356" t="s">
        <v>24</v>
      </c>
      <c r="AQ240" s="357"/>
      <c r="AR240" s="45">
        <f>SUM(AR229:AR239)</f>
        <v>164.87</v>
      </c>
      <c r="AS240" s="46">
        <f>SUM(AS229:AS239)</f>
        <v>21062</v>
      </c>
      <c r="AT240" s="327">
        <f t="shared" si="195"/>
        <v>127.74913568265906</v>
      </c>
      <c r="AU240" s="315"/>
      <c r="AV240" s="312">
        <f>SUM(AV229:AV239)</f>
        <v>668.48</v>
      </c>
      <c r="AW240" s="313">
        <f>SUM(AW229:AW239)</f>
        <v>85485</v>
      </c>
      <c r="AX240" s="312">
        <f>SUM(AX229:AX239)</f>
        <v>179</v>
      </c>
      <c r="AY240" s="313">
        <f>SUM(AY229:AY239)</f>
        <v>13319</v>
      </c>
      <c r="AZ240" s="313">
        <f>SUM(AZ229:AZ239)</f>
        <v>324520</v>
      </c>
    </row>
    <row r="241" spans="1:52" s="351" customFormat="1" x14ac:dyDescent="0.25">
      <c r="A241" s="360" t="s">
        <v>16</v>
      </c>
      <c r="B241" s="588">
        <v>2005</v>
      </c>
      <c r="C241" s="115">
        <v>0.76</v>
      </c>
      <c r="D241" s="116">
        <v>99</v>
      </c>
      <c r="E241" s="230">
        <f>D241/C241</f>
        <v>130.26315789473685</v>
      </c>
      <c r="F241" s="242">
        <f t="shared" ref="F241:F249" si="210">G241/C241</f>
        <v>5</v>
      </c>
      <c r="G241" s="243">
        <v>3.8</v>
      </c>
      <c r="H241" s="244">
        <v>495</v>
      </c>
      <c r="I241" s="243">
        <v>1</v>
      </c>
      <c r="J241" s="244">
        <v>67</v>
      </c>
      <c r="K241" s="244">
        <v>1470</v>
      </c>
      <c r="L241" s="262">
        <v>1420</v>
      </c>
      <c r="M241" s="328" t="s">
        <v>8</v>
      </c>
      <c r="N241" s="329">
        <f t="shared" si="185"/>
        <v>7.3880597014925371</v>
      </c>
      <c r="O241" s="330">
        <f t="shared" si="186"/>
        <v>21.940298507462686</v>
      </c>
      <c r="P241" s="287">
        <f>K241/C241</f>
        <v>1934.2105263157894</v>
      </c>
      <c r="Q241" s="246">
        <f t="shared" ref="Q241:Q251" si="211">J241/D241</f>
        <v>0.6767676767676768</v>
      </c>
      <c r="R241" s="334">
        <f t="shared" ref="R241:R249" si="212">S241/C241</f>
        <v>18.999999999999996</v>
      </c>
      <c r="S241" s="335">
        <f t="shared" ref="S241:X251" si="213">G241+S190</f>
        <v>14.439999999999998</v>
      </c>
      <c r="T241" s="249">
        <f t="shared" si="213"/>
        <v>1881</v>
      </c>
      <c r="U241" s="335">
        <f t="shared" si="213"/>
        <v>6</v>
      </c>
      <c r="V241" s="249">
        <f t="shared" si="213"/>
        <v>288</v>
      </c>
      <c r="W241" s="249">
        <f t="shared" si="213"/>
        <v>6370</v>
      </c>
      <c r="X241" s="249">
        <f t="shared" si="206"/>
        <v>6130</v>
      </c>
      <c r="Y241" s="328" t="s">
        <v>8</v>
      </c>
      <c r="Z241" s="251">
        <f t="shared" si="191"/>
        <v>6.53125</v>
      </c>
      <c r="AA241" s="252">
        <f t="shared" si="192"/>
        <v>22.118055555555557</v>
      </c>
      <c r="AB241" s="195">
        <f t="shared" si="193"/>
        <v>8381.5789473684217</v>
      </c>
      <c r="AC241" s="350">
        <f t="shared" ref="AC241:AC251" si="214">V241/D241</f>
        <v>2.9090909090909092</v>
      </c>
      <c r="AE241" s="424">
        <v>18.57095709570957</v>
      </c>
      <c r="AP241" s="360" t="s">
        <v>16</v>
      </c>
      <c r="AQ241" s="588">
        <v>2005</v>
      </c>
      <c r="AR241" s="115">
        <v>0.76</v>
      </c>
      <c r="AS241" s="116">
        <v>99</v>
      </c>
      <c r="AT241" s="230">
        <f>AS241/AR241</f>
        <v>130.26315789473685</v>
      </c>
      <c r="AU241" s="242">
        <f t="shared" ref="AU241:AU249" si="215">AV241/AR241</f>
        <v>5</v>
      </c>
      <c r="AV241" s="243">
        <v>3.8</v>
      </c>
      <c r="AW241" s="244">
        <v>495</v>
      </c>
      <c r="AX241" s="243"/>
      <c r="AY241" s="244">
        <v>67</v>
      </c>
      <c r="AZ241" s="244">
        <v>1460</v>
      </c>
    </row>
    <row r="242" spans="1:52" s="351" customFormat="1" x14ac:dyDescent="0.25">
      <c r="A242" s="133" t="s">
        <v>53</v>
      </c>
      <c r="B242" s="583"/>
      <c r="C242" s="27">
        <v>9.7100000000000009</v>
      </c>
      <c r="D242" s="28">
        <v>1259</v>
      </c>
      <c r="E242" s="224">
        <f t="shared" ref="E242:E251" si="216">D242/C242</f>
        <v>129.66014418125641</v>
      </c>
      <c r="F242" s="225">
        <f t="shared" si="210"/>
        <v>4.9999999999999991</v>
      </c>
      <c r="G242" s="226">
        <v>48.55</v>
      </c>
      <c r="H242" s="227">
        <v>6295</v>
      </c>
      <c r="I242" s="226">
        <v>13</v>
      </c>
      <c r="J242" s="227">
        <v>808</v>
      </c>
      <c r="K242" s="227">
        <v>17850</v>
      </c>
      <c r="L242" s="263">
        <v>17190</v>
      </c>
      <c r="M242" s="250" t="s">
        <v>8</v>
      </c>
      <c r="N242" s="251">
        <f t="shared" si="185"/>
        <v>7.7908415841584162</v>
      </c>
      <c r="O242" s="252">
        <f t="shared" si="186"/>
        <v>22.091584158415841</v>
      </c>
      <c r="P242" s="245">
        <f t="shared" ref="P242:P251" si="217">K242/C242</f>
        <v>1838.311019567456</v>
      </c>
      <c r="Q242" s="246">
        <f t="shared" si="211"/>
        <v>0.64177918983320092</v>
      </c>
      <c r="R242" s="225">
        <f t="shared" si="212"/>
        <v>19</v>
      </c>
      <c r="S242" s="247">
        <f t="shared" si="213"/>
        <v>184.49</v>
      </c>
      <c r="T242" s="248">
        <f t="shared" si="213"/>
        <v>23921</v>
      </c>
      <c r="U242" s="247">
        <f t="shared" si="213"/>
        <v>49</v>
      </c>
      <c r="V242" s="248">
        <f t="shared" si="213"/>
        <v>3555</v>
      </c>
      <c r="W242" s="248">
        <f t="shared" si="213"/>
        <v>80750</v>
      </c>
      <c r="X242" s="249">
        <f t="shared" si="206"/>
        <v>77730</v>
      </c>
      <c r="Y242" s="250" t="s">
        <v>8</v>
      </c>
      <c r="Z242" s="251">
        <f t="shared" si="191"/>
        <v>6.7288326300984531</v>
      </c>
      <c r="AA242" s="252">
        <f t="shared" si="192"/>
        <v>22.71448663853727</v>
      </c>
      <c r="AB242" s="195">
        <f t="shared" si="193"/>
        <v>8316.1688980432536</v>
      </c>
      <c r="AC242" s="350">
        <f t="shared" si="214"/>
        <v>2.8236695790309772</v>
      </c>
      <c r="AE242" s="424">
        <v>19.66523135308714</v>
      </c>
      <c r="AP242" s="133" t="s">
        <v>53</v>
      </c>
      <c r="AQ242" s="583"/>
      <c r="AR242" s="27">
        <v>9.7100000000000009</v>
      </c>
      <c r="AS242" s="28">
        <v>1259</v>
      </c>
      <c r="AT242" s="224">
        <f t="shared" ref="AT242:AT251" si="218">AS242/AR242</f>
        <v>129.66014418125641</v>
      </c>
      <c r="AU242" s="225">
        <f t="shared" si="215"/>
        <v>4.9999999999999991</v>
      </c>
      <c r="AV242" s="226">
        <v>48.55</v>
      </c>
      <c r="AW242" s="227">
        <v>6295</v>
      </c>
      <c r="AX242" s="226">
        <v>14</v>
      </c>
      <c r="AY242" s="227">
        <v>808</v>
      </c>
      <c r="AZ242" s="227">
        <v>17780</v>
      </c>
    </row>
    <row r="243" spans="1:52" s="351" customFormat="1" x14ac:dyDescent="0.25">
      <c r="A243" s="133" t="s">
        <v>54</v>
      </c>
      <c r="B243" s="583"/>
      <c r="C243" s="27">
        <v>3.03</v>
      </c>
      <c r="D243" s="28">
        <v>318</v>
      </c>
      <c r="E243" s="224">
        <f t="shared" si="216"/>
        <v>104.95049504950495</v>
      </c>
      <c r="F243" s="225">
        <f t="shared" si="210"/>
        <v>4</v>
      </c>
      <c r="G243" s="226">
        <v>12.12</v>
      </c>
      <c r="H243" s="227">
        <v>1272</v>
      </c>
      <c r="I243" s="226">
        <v>4</v>
      </c>
      <c r="J243" s="227">
        <v>324</v>
      </c>
      <c r="K243" s="227">
        <v>6980</v>
      </c>
      <c r="L243" s="263">
        <v>6720</v>
      </c>
      <c r="M243" s="250" t="s">
        <v>8</v>
      </c>
      <c r="N243" s="251">
        <f t="shared" si="185"/>
        <v>3.925925925925926</v>
      </c>
      <c r="O243" s="252">
        <f t="shared" si="186"/>
        <v>21.543209876543209</v>
      </c>
      <c r="P243" s="245">
        <f t="shared" si="217"/>
        <v>2303.6303630363036</v>
      </c>
      <c r="Q243" s="246">
        <f t="shared" si="211"/>
        <v>1.0188679245283019</v>
      </c>
      <c r="R243" s="225">
        <f t="shared" si="212"/>
        <v>18</v>
      </c>
      <c r="S243" s="247">
        <f t="shared" si="213"/>
        <v>54.539999999999992</v>
      </c>
      <c r="T243" s="248">
        <f t="shared" si="213"/>
        <v>5724</v>
      </c>
      <c r="U243" s="247">
        <f t="shared" si="213"/>
        <v>18</v>
      </c>
      <c r="V243" s="248">
        <f t="shared" si="213"/>
        <v>1173</v>
      </c>
      <c r="W243" s="248">
        <f t="shared" si="213"/>
        <v>25830</v>
      </c>
      <c r="X243" s="249">
        <f t="shared" si="206"/>
        <v>24880</v>
      </c>
      <c r="Y243" s="250" t="s">
        <v>8</v>
      </c>
      <c r="Z243" s="251">
        <f t="shared" si="191"/>
        <v>4.8797953964194374</v>
      </c>
      <c r="AA243" s="252">
        <f t="shared" si="192"/>
        <v>22.020460358056265</v>
      </c>
      <c r="AB243" s="195">
        <f t="shared" si="193"/>
        <v>8524.7524752475256</v>
      </c>
      <c r="AC243" s="350">
        <f t="shared" si="214"/>
        <v>3.6886792452830188</v>
      </c>
      <c r="AE243" s="424">
        <v>20.059121621621621</v>
      </c>
      <c r="AP243" s="133" t="s">
        <v>54</v>
      </c>
      <c r="AQ243" s="583"/>
      <c r="AR243" s="27">
        <v>3.03</v>
      </c>
      <c r="AS243" s="28">
        <v>318</v>
      </c>
      <c r="AT243" s="224">
        <f t="shared" si="218"/>
        <v>104.95049504950495</v>
      </c>
      <c r="AU243" s="225">
        <f t="shared" si="215"/>
        <v>4</v>
      </c>
      <c r="AV243" s="226">
        <v>12.12</v>
      </c>
      <c r="AW243" s="227">
        <v>1272</v>
      </c>
      <c r="AX243" s="226">
        <v>4</v>
      </c>
      <c r="AY243" s="227">
        <v>324</v>
      </c>
      <c r="AZ243" s="227">
        <v>6950</v>
      </c>
    </row>
    <row r="244" spans="1:52" s="351" customFormat="1" x14ac:dyDescent="0.25">
      <c r="A244" s="133" t="s">
        <v>17</v>
      </c>
      <c r="B244" s="583"/>
      <c r="C244" s="27">
        <v>6.23</v>
      </c>
      <c r="D244" s="28">
        <v>649</v>
      </c>
      <c r="E244" s="224">
        <f t="shared" si="216"/>
        <v>104.17335473515249</v>
      </c>
      <c r="F244" s="225">
        <f t="shared" si="210"/>
        <v>4.9999999999999991</v>
      </c>
      <c r="G244" s="226">
        <v>31.15</v>
      </c>
      <c r="H244" s="227">
        <v>3245</v>
      </c>
      <c r="I244" s="226">
        <v>6</v>
      </c>
      <c r="J244" s="227">
        <v>403</v>
      </c>
      <c r="K244" s="227">
        <v>8950</v>
      </c>
      <c r="L244" s="263">
        <v>8620</v>
      </c>
      <c r="M244" s="250" t="s">
        <v>8</v>
      </c>
      <c r="N244" s="251">
        <f t="shared" si="185"/>
        <v>8.0521091811414394</v>
      </c>
      <c r="O244" s="252">
        <f t="shared" si="186"/>
        <v>22.208436724565757</v>
      </c>
      <c r="P244" s="245">
        <f t="shared" si="217"/>
        <v>1436.597110754414</v>
      </c>
      <c r="Q244" s="246">
        <f t="shared" si="211"/>
        <v>0.62095531587057007</v>
      </c>
      <c r="R244" s="225">
        <f t="shared" si="212"/>
        <v>19</v>
      </c>
      <c r="S244" s="247">
        <f t="shared" si="213"/>
        <v>118.37</v>
      </c>
      <c r="T244" s="248">
        <f t="shared" si="213"/>
        <v>12331</v>
      </c>
      <c r="U244" s="247">
        <f t="shared" si="213"/>
        <v>32</v>
      </c>
      <c r="V244" s="248">
        <f t="shared" si="213"/>
        <v>1834</v>
      </c>
      <c r="W244" s="248">
        <f t="shared" si="213"/>
        <v>41640</v>
      </c>
      <c r="X244" s="249">
        <f t="shared" si="206"/>
        <v>40080</v>
      </c>
      <c r="Y244" s="250" t="s">
        <v>8</v>
      </c>
      <c r="Z244" s="251">
        <f t="shared" si="191"/>
        <v>6.7235550708833154</v>
      </c>
      <c r="AA244" s="252">
        <f t="shared" si="192"/>
        <v>22.704471101417667</v>
      </c>
      <c r="AB244" s="195">
        <f t="shared" si="193"/>
        <v>6683.7881219903684</v>
      </c>
      <c r="AC244" s="350">
        <f t="shared" si="214"/>
        <v>2.8258859784283512</v>
      </c>
      <c r="AE244" s="424">
        <v>19.937580212343949</v>
      </c>
      <c r="AP244" s="133" t="s">
        <v>17</v>
      </c>
      <c r="AQ244" s="583"/>
      <c r="AR244" s="27">
        <v>6.23</v>
      </c>
      <c r="AS244" s="28">
        <v>649</v>
      </c>
      <c r="AT244" s="224">
        <f t="shared" si="218"/>
        <v>104.17335473515249</v>
      </c>
      <c r="AU244" s="225">
        <f t="shared" si="215"/>
        <v>4.9999999999999991</v>
      </c>
      <c r="AV244" s="226">
        <v>31.15</v>
      </c>
      <c r="AW244" s="227">
        <v>3245</v>
      </c>
      <c r="AX244" s="226">
        <v>6</v>
      </c>
      <c r="AY244" s="227">
        <v>403</v>
      </c>
      <c r="AZ244" s="227">
        <v>8920</v>
      </c>
    </row>
    <row r="245" spans="1:52" s="351" customFormat="1" x14ac:dyDescent="0.25">
      <c r="A245" s="133" t="s">
        <v>55</v>
      </c>
      <c r="B245" s="583"/>
      <c r="C245" s="27">
        <v>4.76</v>
      </c>
      <c r="D245" s="28">
        <v>513</v>
      </c>
      <c r="E245" s="224">
        <f t="shared" si="216"/>
        <v>107.77310924369749</v>
      </c>
      <c r="F245" s="225">
        <f t="shared" si="210"/>
        <v>4</v>
      </c>
      <c r="G245" s="226">
        <v>19.04</v>
      </c>
      <c r="H245" s="227">
        <v>2052</v>
      </c>
      <c r="I245" s="226">
        <v>4</v>
      </c>
      <c r="J245" s="227">
        <v>381</v>
      </c>
      <c r="K245" s="227">
        <v>8200</v>
      </c>
      <c r="L245" s="263">
        <v>7900</v>
      </c>
      <c r="M245" s="250" t="s">
        <v>8</v>
      </c>
      <c r="N245" s="251">
        <f t="shared" si="185"/>
        <v>5.3858267716535435</v>
      </c>
      <c r="O245" s="252">
        <f t="shared" si="186"/>
        <v>21.522309711286088</v>
      </c>
      <c r="P245" s="245">
        <f t="shared" si="217"/>
        <v>1722.6890756302521</v>
      </c>
      <c r="Q245" s="246">
        <f t="shared" si="211"/>
        <v>0.74269005847953218</v>
      </c>
      <c r="R245" s="225">
        <f t="shared" si="212"/>
        <v>17.999999999999996</v>
      </c>
      <c r="S245" s="247">
        <f t="shared" si="213"/>
        <v>85.679999999999978</v>
      </c>
      <c r="T245" s="248">
        <f t="shared" si="213"/>
        <v>9234</v>
      </c>
      <c r="U245" s="247">
        <f t="shared" si="213"/>
        <v>20</v>
      </c>
      <c r="V245" s="248">
        <f t="shared" si="213"/>
        <v>1697</v>
      </c>
      <c r="W245" s="248">
        <f t="shared" si="213"/>
        <v>37330</v>
      </c>
      <c r="X245" s="249">
        <f t="shared" si="213"/>
        <v>35950</v>
      </c>
      <c r="Y245" s="250" t="s">
        <v>8</v>
      </c>
      <c r="Z245" s="251">
        <f t="shared" si="191"/>
        <v>5.4413671184443135</v>
      </c>
      <c r="AA245" s="252">
        <f t="shared" si="192"/>
        <v>21.997642899233941</v>
      </c>
      <c r="AB245" s="195">
        <f t="shared" si="193"/>
        <v>7842.4369747899163</v>
      </c>
      <c r="AC245" s="350">
        <f t="shared" si="214"/>
        <v>3.3079922027290447</v>
      </c>
      <c r="AE245" s="424">
        <v>19.915038232795244</v>
      </c>
      <c r="AP245" s="133" t="s">
        <v>55</v>
      </c>
      <c r="AQ245" s="583"/>
      <c r="AR245" s="27">
        <v>4.76</v>
      </c>
      <c r="AS245" s="28">
        <v>513</v>
      </c>
      <c r="AT245" s="224">
        <f t="shared" si="218"/>
        <v>107.77310924369749</v>
      </c>
      <c r="AU245" s="225">
        <f t="shared" si="215"/>
        <v>4</v>
      </c>
      <c r="AV245" s="226">
        <v>19.04</v>
      </c>
      <c r="AW245" s="227">
        <v>2052</v>
      </c>
      <c r="AX245" s="226">
        <v>4</v>
      </c>
      <c r="AY245" s="227">
        <v>381</v>
      </c>
      <c r="AZ245" s="227">
        <v>8170</v>
      </c>
    </row>
    <row r="246" spans="1:52" s="351" customFormat="1" x14ac:dyDescent="0.25">
      <c r="A246" s="133" t="s">
        <v>56</v>
      </c>
      <c r="B246" s="583"/>
      <c r="C246" s="27">
        <v>0.86</v>
      </c>
      <c r="D246" s="28">
        <v>110</v>
      </c>
      <c r="E246" s="224">
        <f t="shared" si="216"/>
        <v>127.90697674418605</v>
      </c>
      <c r="F246" s="225">
        <f t="shared" si="210"/>
        <v>4</v>
      </c>
      <c r="G246" s="226">
        <v>3.44</v>
      </c>
      <c r="H246" s="227">
        <v>440</v>
      </c>
      <c r="I246" s="226">
        <v>1</v>
      </c>
      <c r="J246" s="227">
        <v>71</v>
      </c>
      <c r="K246" s="227">
        <v>1620</v>
      </c>
      <c r="L246" s="263">
        <v>1560</v>
      </c>
      <c r="M246" s="250" t="s">
        <v>8</v>
      </c>
      <c r="N246" s="251">
        <f t="shared" si="185"/>
        <v>6.197183098591549</v>
      </c>
      <c r="O246" s="252">
        <f t="shared" si="186"/>
        <v>22.816901408450704</v>
      </c>
      <c r="P246" s="245">
        <f t="shared" si="217"/>
        <v>1883.7209302325582</v>
      </c>
      <c r="Q246" s="246">
        <f t="shared" si="211"/>
        <v>0.6454545454545455</v>
      </c>
      <c r="R246" s="225">
        <f t="shared" si="212"/>
        <v>18</v>
      </c>
      <c r="S246" s="247">
        <f t="shared" si="213"/>
        <v>15.479999999999999</v>
      </c>
      <c r="T246" s="248">
        <f t="shared" si="213"/>
        <v>1980</v>
      </c>
      <c r="U246" s="247">
        <f t="shared" si="213"/>
        <v>10</v>
      </c>
      <c r="V246" s="248">
        <f t="shared" si="213"/>
        <v>340</v>
      </c>
      <c r="W246" s="248">
        <f t="shared" si="213"/>
        <v>8210</v>
      </c>
      <c r="X246" s="249">
        <f t="shared" si="213"/>
        <v>7900</v>
      </c>
      <c r="Y246" s="250" t="s">
        <v>8</v>
      </c>
      <c r="Z246" s="251">
        <f t="shared" si="191"/>
        <v>5.8235294117647056</v>
      </c>
      <c r="AA246" s="252">
        <f t="shared" si="192"/>
        <v>24.147058823529413</v>
      </c>
      <c r="AB246" s="195">
        <f t="shared" si="193"/>
        <v>9546.5116279069771</v>
      </c>
      <c r="AC246" s="350">
        <f t="shared" si="214"/>
        <v>3.0909090909090908</v>
      </c>
      <c r="AE246" s="424">
        <v>19.302536231884059</v>
      </c>
      <c r="AP246" s="133" t="s">
        <v>56</v>
      </c>
      <c r="AQ246" s="583"/>
      <c r="AR246" s="27">
        <v>0.86</v>
      </c>
      <c r="AS246" s="28">
        <v>110</v>
      </c>
      <c r="AT246" s="224">
        <f t="shared" si="218"/>
        <v>127.90697674418605</v>
      </c>
      <c r="AU246" s="225">
        <f t="shared" si="215"/>
        <v>4</v>
      </c>
      <c r="AV246" s="226">
        <v>3.44</v>
      </c>
      <c r="AW246" s="227">
        <v>440</v>
      </c>
      <c r="AX246" s="226">
        <v>1</v>
      </c>
      <c r="AY246" s="227">
        <v>71</v>
      </c>
      <c r="AZ246" s="227">
        <v>1610</v>
      </c>
    </row>
    <row r="247" spans="1:52" s="351" customFormat="1" x14ac:dyDescent="0.25">
      <c r="A247" s="133" t="s">
        <v>20</v>
      </c>
      <c r="B247" s="583"/>
      <c r="C247" s="27">
        <v>7.26</v>
      </c>
      <c r="D247" s="28">
        <v>859</v>
      </c>
      <c r="E247" s="224">
        <f t="shared" si="216"/>
        <v>118.31955922865014</v>
      </c>
      <c r="F247" s="225">
        <f t="shared" si="210"/>
        <v>5</v>
      </c>
      <c r="G247" s="226">
        <v>36.299999999999997</v>
      </c>
      <c r="H247" s="227">
        <v>4295</v>
      </c>
      <c r="I247" s="226">
        <v>10</v>
      </c>
      <c r="J247" s="227">
        <v>707</v>
      </c>
      <c r="K247" s="227">
        <v>14670</v>
      </c>
      <c r="L247" s="263">
        <v>14130</v>
      </c>
      <c r="M247" s="250" t="s">
        <v>8</v>
      </c>
      <c r="N247" s="251">
        <f t="shared" si="185"/>
        <v>6.0749646393210748</v>
      </c>
      <c r="O247" s="252">
        <f t="shared" si="186"/>
        <v>20.74964639321075</v>
      </c>
      <c r="P247" s="245">
        <f t="shared" si="217"/>
        <v>2020.6611570247935</v>
      </c>
      <c r="Q247" s="246">
        <f t="shared" si="211"/>
        <v>0.82305005820721766</v>
      </c>
      <c r="R247" s="225">
        <f t="shared" si="212"/>
        <v>18.998622589531681</v>
      </c>
      <c r="S247" s="247">
        <f t="shared" si="213"/>
        <v>137.93</v>
      </c>
      <c r="T247" s="248">
        <f t="shared" si="213"/>
        <v>16321</v>
      </c>
      <c r="U247" s="247">
        <f t="shared" si="213"/>
        <v>38</v>
      </c>
      <c r="V247" s="248">
        <f t="shared" si="213"/>
        <v>3024</v>
      </c>
      <c r="W247" s="248">
        <f t="shared" si="213"/>
        <v>64990</v>
      </c>
      <c r="X247" s="249">
        <f t="shared" si="213"/>
        <v>62560</v>
      </c>
      <c r="Y247" s="250" t="s">
        <v>8</v>
      </c>
      <c r="Z247" s="251">
        <f t="shared" si="191"/>
        <v>5.3971560846560847</v>
      </c>
      <c r="AA247" s="252">
        <f t="shared" si="192"/>
        <v>21.491402116402117</v>
      </c>
      <c r="AB247" s="195">
        <f t="shared" si="193"/>
        <v>8951.7906336088163</v>
      </c>
      <c r="AC247" s="350">
        <f t="shared" si="214"/>
        <v>3.5203725261932481</v>
      </c>
      <c r="AE247" s="424">
        <v>19.984223411007346</v>
      </c>
      <c r="AP247" s="133" t="s">
        <v>20</v>
      </c>
      <c r="AQ247" s="583"/>
      <c r="AR247" s="27">
        <v>7.26</v>
      </c>
      <c r="AS247" s="28">
        <v>859</v>
      </c>
      <c r="AT247" s="224">
        <f t="shared" si="218"/>
        <v>118.31955922865014</v>
      </c>
      <c r="AU247" s="225">
        <f t="shared" si="215"/>
        <v>5</v>
      </c>
      <c r="AV247" s="226">
        <v>36.299999999999997</v>
      </c>
      <c r="AW247" s="227">
        <v>4295</v>
      </c>
      <c r="AX247" s="226">
        <v>10</v>
      </c>
      <c r="AY247" s="227">
        <v>707</v>
      </c>
      <c r="AZ247" s="227">
        <v>14610</v>
      </c>
    </row>
    <row r="248" spans="1:52" s="351" customFormat="1" x14ac:dyDescent="0.25">
      <c r="A248" s="133" t="s">
        <v>19</v>
      </c>
      <c r="B248" s="583"/>
      <c r="C248" s="27">
        <v>6.49</v>
      </c>
      <c r="D248" s="28">
        <v>849</v>
      </c>
      <c r="E248" s="224">
        <f t="shared" si="216"/>
        <v>130.81664098613251</v>
      </c>
      <c r="F248" s="225">
        <f t="shared" si="210"/>
        <v>5</v>
      </c>
      <c r="G248" s="226">
        <v>32.450000000000003</v>
      </c>
      <c r="H248" s="227">
        <v>4245</v>
      </c>
      <c r="I248" s="226">
        <v>9</v>
      </c>
      <c r="J248" s="227">
        <v>606</v>
      </c>
      <c r="K248" s="227">
        <v>12560</v>
      </c>
      <c r="L248" s="263">
        <v>12100</v>
      </c>
      <c r="M248" s="250" t="s">
        <v>8</v>
      </c>
      <c r="N248" s="251">
        <f t="shared" si="185"/>
        <v>7.0049504950495045</v>
      </c>
      <c r="O248" s="252">
        <f t="shared" si="186"/>
        <v>20.726072607260726</v>
      </c>
      <c r="P248" s="245">
        <f t="shared" si="217"/>
        <v>1935.2850539291217</v>
      </c>
      <c r="Q248" s="246">
        <f t="shared" si="211"/>
        <v>0.71378091872791516</v>
      </c>
      <c r="R248" s="225">
        <f t="shared" si="212"/>
        <v>19</v>
      </c>
      <c r="S248" s="247">
        <f t="shared" si="213"/>
        <v>123.31</v>
      </c>
      <c r="T248" s="248">
        <f t="shared" si="213"/>
        <v>16131</v>
      </c>
      <c r="U248" s="247">
        <f t="shared" si="213"/>
        <v>36</v>
      </c>
      <c r="V248" s="248">
        <f t="shared" si="213"/>
        <v>2515</v>
      </c>
      <c r="W248" s="248">
        <f t="shared" si="213"/>
        <v>53940</v>
      </c>
      <c r="X248" s="249">
        <f t="shared" si="213"/>
        <v>51940</v>
      </c>
      <c r="Y248" s="250" t="s">
        <v>8</v>
      </c>
      <c r="Z248" s="251">
        <f t="shared" si="191"/>
        <v>6.413916500994036</v>
      </c>
      <c r="AA248" s="252">
        <f t="shared" si="192"/>
        <v>21.447316103379723</v>
      </c>
      <c r="AB248" s="195">
        <f t="shared" si="193"/>
        <v>8311.2480739599378</v>
      </c>
      <c r="AC248" s="350">
        <f t="shared" si="214"/>
        <v>2.9623085983510014</v>
      </c>
      <c r="AE248" s="424">
        <v>18.78463453672417</v>
      </c>
      <c r="AP248" s="133" t="s">
        <v>19</v>
      </c>
      <c r="AQ248" s="583"/>
      <c r="AR248" s="27">
        <v>6.49</v>
      </c>
      <c r="AS248" s="28">
        <v>849</v>
      </c>
      <c r="AT248" s="224">
        <f t="shared" si="218"/>
        <v>130.81664098613251</v>
      </c>
      <c r="AU248" s="225">
        <f t="shared" si="215"/>
        <v>5</v>
      </c>
      <c r="AV248" s="226">
        <v>32.450000000000003</v>
      </c>
      <c r="AW248" s="227">
        <v>4245</v>
      </c>
      <c r="AX248" s="226">
        <v>9</v>
      </c>
      <c r="AY248" s="227">
        <v>606</v>
      </c>
      <c r="AZ248" s="227">
        <v>12510</v>
      </c>
    </row>
    <row r="249" spans="1:52" s="351" customFormat="1" x14ac:dyDescent="0.25">
      <c r="A249" s="265" t="s">
        <v>21</v>
      </c>
      <c r="B249" s="591"/>
      <c r="C249" s="29">
        <v>0.6</v>
      </c>
      <c r="D249" s="30">
        <v>76</v>
      </c>
      <c r="E249" s="236">
        <f t="shared" si="216"/>
        <v>126.66666666666667</v>
      </c>
      <c r="F249" s="242">
        <f t="shared" si="210"/>
        <v>4</v>
      </c>
      <c r="G249" s="243">
        <v>2.4</v>
      </c>
      <c r="H249" s="244">
        <v>304</v>
      </c>
      <c r="I249" s="243">
        <v>1</v>
      </c>
      <c r="J249" s="244">
        <v>51</v>
      </c>
      <c r="K249" s="244">
        <v>1100</v>
      </c>
      <c r="L249" s="262">
        <v>1060</v>
      </c>
      <c r="M249" s="331" t="s">
        <v>8</v>
      </c>
      <c r="N249" s="325">
        <f t="shared" si="185"/>
        <v>5.9607843137254903</v>
      </c>
      <c r="O249" s="326">
        <f t="shared" si="186"/>
        <v>21.568627450980394</v>
      </c>
      <c r="P249" s="253">
        <f t="shared" si="217"/>
        <v>1833.3333333333335</v>
      </c>
      <c r="Q249" s="246">
        <f t="shared" si="211"/>
        <v>0.67105263157894735</v>
      </c>
      <c r="R249" s="242">
        <f t="shared" si="212"/>
        <v>19</v>
      </c>
      <c r="S249" s="254">
        <f t="shared" si="213"/>
        <v>11.4</v>
      </c>
      <c r="T249" s="255">
        <f t="shared" si="213"/>
        <v>1444</v>
      </c>
      <c r="U249" s="254">
        <f t="shared" si="213"/>
        <v>7</v>
      </c>
      <c r="V249" s="255">
        <f t="shared" si="213"/>
        <v>248</v>
      </c>
      <c r="W249" s="255">
        <f t="shared" si="213"/>
        <v>5370</v>
      </c>
      <c r="X249" s="249">
        <f t="shared" si="213"/>
        <v>5170</v>
      </c>
      <c r="Y249" s="256" t="s">
        <v>8</v>
      </c>
      <c r="Z249" s="251">
        <f t="shared" si="191"/>
        <v>5.82258064516129</v>
      </c>
      <c r="AA249" s="252">
        <f t="shared" si="192"/>
        <v>21.653225806451612</v>
      </c>
      <c r="AB249" s="195">
        <f t="shared" si="193"/>
        <v>8950</v>
      </c>
      <c r="AC249" s="350">
        <f t="shared" si="214"/>
        <v>3.263157894736842</v>
      </c>
      <c r="AE249" s="424">
        <v>19.014939309056956</v>
      </c>
      <c r="AP249" s="265" t="s">
        <v>21</v>
      </c>
      <c r="AQ249" s="591"/>
      <c r="AR249" s="29">
        <v>0.6</v>
      </c>
      <c r="AS249" s="30">
        <v>76</v>
      </c>
      <c r="AT249" s="236">
        <f t="shared" si="218"/>
        <v>126.66666666666667</v>
      </c>
      <c r="AU249" s="242">
        <f t="shared" si="215"/>
        <v>4</v>
      </c>
      <c r="AV249" s="243">
        <v>2.4</v>
      </c>
      <c r="AW249" s="244">
        <v>304</v>
      </c>
      <c r="AX249" s="243"/>
      <c r="AY249" s="244">
        <v>51</v>
      </c>
      <c r="AZ249" s="244">
        <v>1100</v>
      </c>
    </row>
    <row r="250" spans="1:52" ht="15.75" thickBot="1" x14ac:dyDescent="0.3">
      <c r="A250" s="122" t="s">
        <v>24</v>
      </c>
      <c r="B250" s="123"/>
      <c r="C250" s="406">
        <f t="shared" ref="C250:D250" si="219">SUM(C241:C249)</f>
        <v>39.700000000000003</v>
      </c>
      <c r="D250" s="407">
        <f t="shared" si="219"/>
        <v>4732</v>
      </c>
      <c r="E250" s="455">
        <f t="shared" si="216"/>
        <v>119.19395465994961</v>
      </c>
      <c r="F250" s="456"/>
      <c r="G250" s="453">
        <f t="shared" ref="G250:L250" si="220">SUM(G241:G249)</f>
        <v>189.24999999999997</v>
      </c>
      <c r="H250" s="454">
        <f t="shared" si="220"/>
        <v>22643</v>
      </c>
      <c r="I250" s="453">
        <f t="shared" si="220"/>
        <v>49</v>
      </c>
      <c r="J250" s="454">
        <f t="shared" si="220"/>
        <v>3418</v>
      </c>
      <c r="K250" s="454">
        <f t="shared" si="220"/>
        <v>73400</v>
      </c>
      <c r="L250" s="454">
        <f t="shared" si="220"/>
        <v>70700</v>
      </c>
      <c r="M250" s="457" t="s">
        <v>8</v>
      </c>
      <c r="N250" s="458">
        <f t="shared" si="185"/>
        <v>6.6246342890579282</v>
      </c>
      <c r="O250" s="459">
        <f t="shared" si="186"/>
        <v>21.474546518431833</v>
      </c>
      <c r="P250" s="460">
        <f t="shared" si="217"/>
        <v>1848.8664987405541</v>
      </c>
      <c r="Q250" s="461">
        <f t="shared" si="211"/>
        <v>0.72231614539306843</v>
      </c>
      <c r="R250" s="456"/>
      <c r="S250" s="453">
        <f t="shared" ref="S250:W250" si="221">SUM(S241:S249)</f>
        <v>745.64</v>
      </c>
      <c r="T250" s="454">
        <f t="shared" si="221"/>
        <v>88967</v>
      </c>
      <c r="U250" s="453">
        <f t="shared" si="221"/>
        <v>216</v>
      </c>
      <c r="V250" s="454">
        <f t="shared" si="221"/>
        <v>14674</v>
      </c>
      <c r="W250" s="454">
        <f t="shared" si="221"/>
        <v>324430</v>
      </c>
      <c r="X250" s="249">
        <f t="shared" si="213"/>
        <v>312340</v>
      </c>
      <c r="Y250" s="457" t="s">
        <v>8</v>
      </c>
      <c r="Z250" s="458">
        <f t="shared" si="191"/>
        <v>6.0629003679978188</v>
      </c>
      <c r="AA250" s="459">
        <f t="shared" si="192"/>
        <v>22.109172686384081</v>
      </c>
      <c r="AB250" s="462">
        <f t="shared" si="193"/>
        <v>8172.0403022670016</v>
      </c>
      <c r="AC250" s="463">
        <f t="shared" si="214"/>
        <v>3.1010143702451396</v>
      </c>
      <c r="AE250" s="84">
        <v>19.546174475469318</v>
      </c>
      <c r="AP250" s="122" t="s">
        <v>24</v>
      </c>
      <c r="AQ250" s="123"/>
      <c r="AR250" s="406">
        <f t="shared" ref="AR250:AS250" si="222">SUM(AR241:AR249)</f>
        <v>39.700000000000003</v>
      </c>
      <c r="AS250" s="407">
        <f t="shared" si="222"/>
        <v>4732</v>
      </c>
      <c r="AT250" s="455">
        <f t="shared" si="218"/>
        <v>119.19395465994961</v>
      </c>
      <c r="AU250" s="456"/>
      <c r="AV250" s="453">
        <f t="shared" ref="AV250:AZ250" si="223">SUM(AV241:AV249)</f>
        <v>189.24999999999997</v>
      </c>
      <c r="AW250" s="454">
        <f t="shared" si="223"/>
        <v>22643</v>
      </c>
      <c r="AX250" s="453">
        <f t="shared" si="223"/>
        <v>48</v>
      </c>
      <c r="AY250" s="454">
        <f t="shared" si="223"/>
        <v>3418</v>
      </c>
      <c r="AZ250" s="454">
        <f t="shared" si="223"/>
        <v>73110</v>
      </c>
    </row>
    <row r="251" spans="1:52" ht="15.75" thickBot="1" x14ac:dyDescent="0.3">
      <c r="A251" s="93" t="s">
        <v>25</v>
      </c>
      <c r="B251" s="52"/>
      <c r="C251" s="411">
        <f t="shared" ref="C251:D251" si="224">C228+C240+C250</f>
        <v>485.64000000000004</v>
      </c>
      <c r="D251" s="412">
        <f t="shared" si="224"/>
        <v>61137</v>
      </c>
      <c r="E251" s="10">
        <f t="shared" si="216"/>
        <v>125.88954781319495</v>
      </c>
      <c r="F251" s="4"/>
      <c r="G251" s="40">
        <f t="shared" ref="G251:L251" si="225">G228+G240+G250</f>
        <v>2112.44</v>
      </c>
      <c r="H251" s="41">
        <f t="shared" si="225"/>
        <v>265661</v>
      </c>
      <c r="I251" s="40">
        <f t="shared" si="225"/>
        <v>558</v>
      </c>
      <c r="J251" s="41">
        <f t="shared" si="225"/>
        <v>40992</v>
      </c>
      <c r="K251" s="41">
        <f t="shared" si="225"/>
        <v>993160</v>
      </c>
      <c r="L251" s="41">
        <f t="shared" si="225"/>
        <v>956630</v>
      </c>
      <c r="M251" s="83" t="s">
        <v>8</v>
      </c>
      <c r="N251" s="12">
        <f t="shared" si="185"/>
        <v>6.4808011319281809</v>
      </c>
      <c r="O251" s="13">
        <f t="shared" si="186"/>
        <v>24.228142076502731</v>
      </c>
      <c r="P251" s="26">
        <f t="shared" si="217"/>
        <v>2045.0539494275592</v>
      </c>
      <c r="Q251" s="114">
        <f t="shared" si="211"/>
        <v>0.67049413612051623</v>
      </c>
      <c r="R251" s="4"/>
      <c r="S251" s="40">
        <f t="shared" ref="S251:W251" si="226">S228+S240+S250</f>
        <v>9046.2099999999991</v>
      </c>
      <c r="T251" s="41">
        <f t="shared" si="226"/>
        <v>1138668</v>
      </c>
      <c r="U251" s="40">
        <f t="shared" si="226"/>
        <v>2450</v>
      </c>
      <c r="V251" s="41">
        <f t="shared" si="226"/>
        <v>187064</v>
      </c>
      <c r="W251" s="41">
        <f t="shared" si="226"/>
        <v>4565810</v>
      </c>
      <c r="X251" s="72">
        <f t="shared" si="213"/>
        <v>4396330</v>
      </c>
      <c r="Y251" s="83" t="s">
        <v>8</v>
      </c>
      <c r="Z251" s="12">
        <f t="shared" si="191"/>
        <v>6.0870504212462047</v>
      </c>
      <c r="AA251" s="13">
        <f t="shared" si="192"/>
        <v>24.407742804601632</v>
      </c>
      <c r="AB251" s="104">
        <f t="shared" si="193"/>
        <v>9401.6349559344362</v>
      </c>
      <c r="AC251" s="109">
        <f t="shared" si="214"/>
        <v>3.0597510509184289</v>
      </c>
      <c r="AE251" s="84">
        <v>21.892536054651259</v>
      </c>
      <c r="AP251" s="93" t="s">
        <v>25</v>
      </c>
      <c r="AQ251" s="52"/>
      <c r="AR251" s="411">
        <f t="shared" ref="AR251:AS251" si="227">AR228+AR240+AR250</f>
        <v>485.64000000000004</v>
      </c>
      <c r="AS251" s="412">
        <f t="shared" si="227"/>
        <v>61137</v>
      </c>
      <c r="AT251" s="10">
        <f t="shared" si="218"/>
        <v>125.88954781319495</v>
      </c>
      <c r="AU251" s="4"/>
      <c r="AV251" s="40">
        <f t="shared" ref="AV251:AZ251" si="228">AV228+AV240+AV250</f>
        <v>2111.44</v>
      </c>
      <c r="AW251" s="41">
        <f t="shared" si="228"/>
        <v>265626</v>
      </c>
      <c r="AX251" s="40">
        <f t="shared" si="228"/>
        <v>558</v>
      </c>
      <c r="AY251" s="41">
        <f t="shared" si="228"/>
        <v>40992</v>
      </c>
      <c r="AZ251" s="41">
        <f t="shared" si="228"/>
        <v>989350</v>
      </c>
    </row>
    <row r="256" spans="1:52" ht="18.75" x14ac:dyDescent="0.3">
      <c r="A256" s="604" t="s">
        <v>58</v>
      </c>
      <c r="B256" s="604"/>
      <c r="C256" s="604"/>
      <c r="D256" s="604"/>
      <c r="E256" s="604"/>
      <c r="F256" s="604"/>
      <c r="G256" s="604"/>
      <c r="H256" s="604"/>
      <c r="I256" s="604"/>
      <c r="J256" s="604"/>
      <c r="K256" s="604"/>
      <c r="L256" s="604"/>
      <c r="M256" s="604"/>
      <c r="N256" s="604"/>
      <c r="O256" s="604"/>
      <c r="P256" s="604"/>
      <c r="Q256" s="604"/>
      <c r="R256" s="604"/>
      <c r="S256" s="604"/>
      <c r="T256" s="604"/>
      <c r="U256" s="604"/>
      <c r="V256" s="604"/>
      <c r="W256" s="604"/>
      <c r="X256" s="604"/>
      <c r="Y256" s="604"/>
      <c r="Z256" s="604"/>
      <c r="AA256" s="604"/>
      <c r="AB256" s="604"/>
      <c r="AC256" s="604"/>
    </row>
    <row r="257" spans="1:68" ht="15.75" x14ac:dyDescent="0.25">
      <c r="A257" s="592" t="s">
        <v>62</v>
      </c>
      <c r="B257" s="592"/>
      <c r="C257" s="592"/>
      <c r="D257" s="592"/>
      <c r="E257" s="592"/>
      <c r="F257" s="592"/>
      <c r="G257" s="592"/>
      <c r="H257" s="592"/>
      <c r="I257" s="592"/>
      <c r="J257" s="592"/>
      <c r="K257" s="592"/>
      <c r="L257" s="592"/>
      <c r="M257" s="592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  <c r="AA257" s="592"/>
      <c r="AB257" s="592"/>
      <c r="AC257" s="592"/>
    </row>
    <row r="258" spans="1:68" ht="15.75" x14ac:dyDescent="0.25">
      <c r="A258" s="592" t="s">
        <v>163</v>
      </c>
      <c r="B258" s="592"/>
      <c r="C258" s="592"/>
      <c r="D258" s="592"/>
      <c r="E258" s="592"/>
      <c r="F258" s="592"/>
      <c r="G258" s="592"/>
      <c r="H258" s="592"/>
      <c r="I258" s="592"/>
      <c r="J258" s="592"/>
      <c r="K258" s="592"/>
      <c r="L258" s="592"/>
      <c r="M258" s="592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  <c r="AA258" s="592"/>
      <c r="AB258" s="592"/>
      <c r="AC258" s="592"/>
    </row>
    <row r="259" spans="1:68" ht="19.5" thickBot="1" x14ac:dyDescent="0.35">
      <c r="A259" s="351"/>
      <c r="B259" s="351"/>
      <c r="C259" s="442"/>
      <c r="D259" s="442"/>
      <c r="E259" s="442"/>
      <c r="F259" s="443"/>
      <c r="G259" s="443"/>
      <c r="H259" s="443"/>
      <c r="I259" s="443"/>
      <c r="J259" s="443"/>
      <c r="K259" s="443"/>
      <c r="L259" s="443"/>
      <c r="M259" s="444"/>
      <c r="N259" s="444"/>
      <c r="O259" s="444"/>
      <c r="P259" s="444"/>
      <c r="Q259" s="444"/>
      <c r="R259" s="444"/>
      <c r="S259" s="444"/>
      <c r="T259" s="444"/>
      <c r="U259" s="444"/>
      <c r="V259" s="444"/>
      <c r="W259" s="444"/>
      <c r="X259" s="444"/>
      <c r="Y259" s="444"/>
      <c r="Z259" s="444"/>
      <c r="AA259" s="444"/>
      <c r="AB259" s="445">
        <v>4</v>
      </c>
      <c r="AC259" s="444"/>
    </row>
    <row r="260" spans="1:68" ht="15" customHeight="1" x14ac:dyDescent="0.25">
      <c r="A260" s="593" t="s">
        <v>3</v>
      </c>
      <c r="B260" s="595" t="s">
        <v>2</v>
      </c>
      <c r="C260" s="597" t="s">
        <v>59</v>
      </c>
      <c r="D260" s="597" t="s">
        <v>60</v>
      </c>
      <c r="E260" s="597" t="s">
        <v>23</v>
      </c>
      <c r="F260" s="600" t="s">
        <v>9</v>
      </c>
      <c r="G260" s="601"/>
      <c r="H260" s="601"/>
      <c r="I260" s="601"/>
      <c r="J260" s="601"/>
      <c r="K260" s="601"/>
      <c r="L260" s="601"/>
      <c r="M260" s="601"/>
      <c r="N260" s="601"/>
      <c r="O260" s="601"/>
      <c r="P260" s="601"/>
      <c r="Q260" s="602"/>
      <c r="R260" s="600" t="s">
        <v>10</v>
      </c>
      <c r="S260" s="601"/>
      <c r="T260" s="601"/>
      <c r="U260" s="601"/>
      <c r="V260" s="601"/>
      <c r="W260" s="601"/>
      <c r="X260" s="601"/>
      <c r="Y260" s="601"/>
      <c r="Z260" s="601"/>
      <c r="AA260" s="601"/>
      <c r="AB260" s="601"/>
      <c r="AC260" s="603"/>
    </row>
    <row r="261" spans="1:68" ht="51.75" thickBot="1" x14ac:dyDescent="0.3">
      <c r="A261" s="594"/>
      <c r="B261" s="596"/>
      <c r="C261" s="598"/>
      <c r="D261" s="599"/>
      <c r="E261" s="599"/>
      <c r="F261" s="446" t="s">
        <v>14</v>
      </c>
      <c r="G261" s="447" t="s">
        <v>13</v>
      </c>
      <c r="H261" s="447" t="s">
        <v>57</v>
      </c>
      <c r="I261" s="448" t="s">
        <v>4</v>
      </c>
      <c r="J261" s="448" t="s">
        <v>5</v>
      </c>
      <c r="K261" s="448" t="s">
        <v>6</v>
      </c>
      <c r="L261" s="447" t="s">
        <v>64</v>
      </c>
      <c r="M261" s="589" t="s">
        <v>7</v>
      </c>
      <c r="N261" s="590"/>
      <c r="O261" s="448" t="s">
        <v>0</v>
      </c>
      <c r="P261" s="448" t="s">
        <v>1</v>
      </c>
      <c r="Q261" s="447" t="s">
        <v>61</v>
      </c>
      <c r="R261" s="446" t="s">
        <v>14</v>
      </c>
      <c r="S261" s="447" t="s">
        <v>12</v>
      </c>
      <c r="T261" s="447" t="s">
        <v>11</v>
      </c>
      <c r="U261" s="448" t="s">
        <v>4</v>
      </c>
      <c r="V261" s="448" t="s">
        <v>5</v>
      </c>
      <c r="W261" s="448" t="s">
        <v>6</v>
      </c>
      <c r="X261" s="447" t="s">
        <v>65</v>
      </c>
      <c r="Y261" s="589" t="s">
        <v>7</v>
      </c>
      <c r="Z261" s="590"/>
      <c r="AA261" s="448" t="s">
        <v>0</v>
      </c>
      <c r="AB261" s="449" t="s">
        <v>1</v>
      </c>
      <c r="AC261" s="450" t="s">
        <v>15</v>
      </c>
    </row>
    <row r="262" spans="1:68" x14ac:dyDescent="0.25">
      <c r="A262" s="352" t="s">
        <v>26</v>
      </c>
      <c r="B262" s="582">
        <v>1997</v>
      </c>
      <c r="C262" s="78">
        <v>18.91</v>
      </c>
      <c r="D262" s="79">
        <v>2445</v>
      </c>
      <c r="E262" s="353">
        <f t="shared" ref="E262:E291" si="229">D262/C262</f>
        <v>129.29666842940244</v>
      </c>
      <c r="F262" s="231">
        <f t="shared" ref="F262:F278" si="230">G262/C262</f>
        <v>4</v>
      </c>
      <c r="G262" s="232">
        <v>75.64</v>
      </c>
      <c r="H262" s="233">
        <v>9780</v>
      </c>
      <c r="I262" s="232">
        <v>20</v>
      </c>
      <c r="J262" s="233">
        <v>1727</v>
      </c>
      <c r="K262" s="264">
        <v>39590</v>
      </c>
      <c r="L262" s="264">
        <v>38140</v>
      </c>
      <c r="M262" s="320" t="s">
        <v>8</v>
      </c>
      <c r="N262" s="321">
        <f t="shared" ref="N262:N302" si="231">H262/J262</f>
        <v>5.6629994209612047</v>
      </c>
      <c r="O262" s="322">
        <f t="shared" ref="O262:O302" si="232">K262/J262</f>
        <v>22.924145917776492</v>
      </c>
      <c r="P262" s="287">
        <f t="shared" ref="P262:P291" si="233">K262/C262</f>
        <v>2093.6012691697515</v>
      </c>
      <c r="Q262" s="246">
        <f t="shared" ref="Q262:Q278" si="234">J262/D262</f>
        <v>0.70633946830265848</v>
      </c>
      <c r="R262" s="231">
        <f t="shared" ref="R262:R278" si="235">S262/C262</f>
        <v>23</v>
      </c>
      <c r="S262" s="335">
        <f t="shared" ref="S262:X277" si="236">G262+S211</f>
        <v>434.93</v>
      </c>
      <c r="T262" s="249">
        <f t="shared" si="236"/>
        <v>56235</v>
      </c>
      <c r="U262" s="335">
        <f t="shared" si="236"/>
        <v>117</v>
      </c>
      <c r="V262" s="249">
        <f t="shared" si="236"/>
        <v>8990</v>
      </c>
      <c r="W262" s="249">
        <f t="shared" si="236"/>
        <v>214660</v>
      </c>
      <c r="X262" s="249">
        <f t="shared" si="236"/>
        <v>206690</v>
      </c>
      <c r="Y262" s="320" t="s">
        <v>8</v>
      </c>
      <c r="Z262" s="251">
        <f t="shared" ref="Z262:Z302" si="237">T262/V262</f>
        <v>6.2552836484983318</v>
      </c>
      <c r="AA262" s="252">
        <f t="shared" ref="AA262:AA302" si="238">W262/V262</f>
        <v>23.877641824249167</v>
      </c>
      <c r="AB262" s="195">
        <f t="shared" ref="AB262:AB302" si="239">W262/C262</f>
        <v>11351.665785298783</v>
      </c>
      <c r="AC262" s="350">
        <f t="shared" ref="AC262:AC278" si="240">V262/D262</f>
        <v>3.6768916155419222</v>
      </c>
      <c r="AP262" s="352" t="s">
        <v>26</v>
      </c>
      <c r="AQ262" s="582">
        <v>1997</v>
      </c>
      <c r="AR262" s="78">
        <v>18.91</v>
      </c>
      <c r="AS262" s="79">
        <v>2445</v>
      </c>
      <c r="AT262" s="353">
        <f t="shared" ref="AT262:AT291" si="241">AS262/AR262</f>
        <v>129.29666842940244</v>
      </c>
      <c r="AU262" s="231">
        <f t="shared" ref="AU262:AU278" si="242">AV262/AR262</f>
        <v>4</v>
      </c>
      <c r="AV262" s="232">
        <v>75.64</v>
      </c>
      <c r="AW262" s="233">
        <v>9780</v>
      </c>
      <c r="AX262" s="232">
        <v>20</v>
      </c>
      <c r="AY262" s="233">
        <v>1727</v>
      </c>
      <c r="AZ262" s="264">
        <v>39450</v>
      </c>
      <c r="BF262" s="89" t="s">
        <v>26</v>
      </c>
      <c r="BG262" s="559">
        <v>1997</v>
      </c>
      <c r="BH262" s="78">
        <v>18.91</v>
      </c>
      <c r="BI262" s="79">
        <v>2446</v>
      </c>
      <c r="BJ262" s="31">
        <f t="shared" ref="BJ262:BJ291" si="243">BI262/BH262</f>
        <v>129.34955050237969</v>
      </c>
      <c r="BK262" s="64">
        <f t="shared" ref="BK262:BK278" si="244">BL262/BH262</f>
        <v>4</v>
      </c>
      <c r="BL262" s="65">
        <v>75.64</v>
      </c>
      <c r="BM262" s="66">
        <v>9784</v>
      </c>
      <c r="BN262" s="65">
        <v>15</v>
      </c>
      <c r="BO262" s="66">
        <v>1544</v>
      </c>
      <c r="BP262" s="66">
        <v>34110</v>
      </c>
    </row>
    <row r="263" spans="1:68" x14ac:dyDescent="0.25">
      <c r="A263" s="133" t="s">
        <v>27</v>
      </c>
      <c r="B263" s="583"/>
      <c r="C263" s="27">
        <v>16.41</v>
      </c>
      <c r="D263" s="28">
        <v>2025</v>
      </c>
      <c r="E263" s="224">
        <f t="shared" si="229"/>
        <v>123.40036563071298</v>
      </c>
      <c r="F263" s="225">
        <f t="shared" si="230"/>
        <v>4</v>
      </c>
      <c r="G263" s="226">
        <v>65.64</v>
      </c>
      <c r="H263" s="227">
        <v>8100</v>
      </c>
      <c r="I263" s="226">
        <v>17</v>
      </c>
      <c r="J263" s="227">
        <v>1479</v>
      </c>
      <c r="K263" s="263">
        <v>34700</v>
      </c>
      <c r="L263" s="263">
        <v>33430</v>
      </c>
      <c r="M263" s="250" t="s">
        <v>8</v>
      </c>
      <c r="N263" s="251">
        <f t="shared" si="231"/>
        <v>5.4766734279918863</v>
      </c>
      <c r="O263" s="252">
        <f t="shared" si="232"/>
        <v>23.461798512508452</v>
      </c>
      <c r="P263" s="245">
        <f t="shared" si="233"/>
        <v>2114.5642900670323</v>
      </c>
      <c r="Q263" s="246">
        <f t="shared" si="234"/>
        <v>0.73037037037037034</v>
      </c>
      <c r="R263" s="225">
        <f t="shared" si="235"/>
        <v>22.999999999999996</v>
      </c>
      <c r="S263" s="247">
        <f t="shared" si="236"/>
        <v>377.42999999999995</v>
      </c>
      <c r="T263" s="248">
        <f t="shared" si="236"/>
        <v>46575</v>
      </c>
      <c r="U263" s="247">
        <f t="shared" si="236"/>
        <v>98</v>
      </c>
      <c r="V263" s="248">
        <f t="shared" si="236"/>
        <v>7411</v>
      </c>
      <c r="W263" s="248">
        <f t="shared" si="236"/>
        <v>181950</v>
      </c>
      <c r="X263" s="249">
        <f t="shared" si="236"/>
        <v>175240</v>
      </c>
      <c r="Y263" s="250" t="s">
        <v>8</v>
      </c>
      <c r="Z263" s="251">
        <f t="shared" si="237"/>
        <v>6.2845769801646201</v>
      </c>
      <c r="AA263" s="252">
        <f t="shared" si="238"/>
        <v>24.551342598839561</v>
      </c>
      <c r="AB263" s="195">
        <f t="shared" si="239"/>
        <v>11087.751371115173</v>
      </c>
      <c r="AC263" s="350">
        <f t="shared" si="240"/>
        <v>3.6597530864197529</v>
      </c>
      <c r="AP263" s="133" t="s">
        <v>27</v>
      </c>
      <c r="AQ263" s="583"/>
      <c r="AR263" s="27">
        <v>16.41</v>
      </c>
      <c r="AS263" s="28">
        <v>2025</v>
      </c>
      <c r="AT263" s="224">
        <f t="shared" si="241"/>
        <v>123.40036563071298</v>
      </c>
      <c r="AU263" s="225">
        <f t="shared" si="242"/>
        <v>4</v>
      </c>
      <c r="AV263" s="226">
        <v>65.64</v>
      </c>
      <c r="AW263" s="227">
        <v>8100</v>
      </c>
      <c r="AX263" s="226">
        <v>17</v>
      </c>
      <c r="AY263" s="227">
        <v>1479</v>
      </c>
      <c r="AZ263" s="263">
        <v>34580</v>
      </c>
      <c r="BF263" s="90" t="s">
        <v>27</v>
      </c>
      <c r="BG263" s="560"/>
      <c r="BH263" s="27">
        <v>16.41</v>
      </c>
      <c r="BI263" s="28">
        <v>2028</v>
      </c>
      <c r="BJ263" s="16">
        <f t="shared" si="243"/>
        <v>123.58318098720292</v>
      </c>
      <c r="BK263" s="17">
        <f t="shared" si="244"/>
        <v>4</v>
      </c>
      <c r="BL263" s="18">
        <v>65.64</v>
      </c>
      <c r="BM263" s="19">
        <v>8112</v>
      </c>
      <c r="BN263" s="18">
        <v>17</v>
      </c>
      <c r="BO263" s="19">
        <v>1316</v>
      </c>
      <c r="BP263" s="19">
        <v>29850</v>
      </c>
    </row>
    <row r="264" spans="1:68" x14ac:dyDescent="0.25">
      <c r="A264" s="133" t="s">
        <v>28</v>
      </c>
      <c r="B264" s="583"/>
      <c r="C264" s="27">
        <v>18.7</v>
      </c>
      <c r="D264" s="28">
        <v>2283</v>
      </c>
      <c r="E264" s="224">
        <f t="shared" si="229"/>
        <v>122.08556149732621</v>
      </c>
      <c r="F264" s="225">
        <f t="shared" si="230"/>
        <v>4</v>
      </c>
      <c r="G264" s="226">
        <v>74.8</v>
      </c>
      <c r="H264" s="227">
        <v>9132</v>
      </c>
      <c r="I264" s="226">
        <v>19</v>
      </c>
      <c r="J264" s="227">
        <v>1860</v>
      </c>
      <c r="K264" s="263">
        <v>43760</v>
      </c>
      <c r="L264" s="263">
        <v>42160</v>
      </c>
      <c r="M264" s="250" t="s">
        <v>8</v>
      </c>
      <c r="N264" s="251">
        <f t="shared" si="231"/>
        <v>4.9096774193548391</v>
      </c>
      <c r="O264" s="252">
        <f t="shared" si="232"/>
        <v>23.526881720430108</v>
      </c>
      <c r="P264" s="245">
        <f t="shared" si="233"/>
        <v>2340.1069518716577</v>
      </c>
      <c r="Q264" s="246">
        <f t="shared" si="234"/>
        <v>0.81471747700394215</v>
      </c>
      <c r="R264" s="225">
        <f t="shared" si="235"/>
        <v>23.000000000000004</v>
      </c>
      <c r="S264" s="247">
        <f t="shared" si="236"/>
        <v>430.1</v>
      </c>
      <c r="T264" s="248">
        <f t="shared" si="236"/>
        <v>52509</v>
      </c>
      <c r="U264" s="247">
        <f t="shared" si="236"/>
        <v>105</v>
      </c>
      <c r="V264" s="248">
        <f t="shared" si="236"/>
        <v>9147</v>
      </c>
      <c r="W264" s="248">
        <f t="shared" si="236"/>
        <v>223320</v>
      </c>
      <c r="X264" s="249">
        <f t="shared" si="236"/>
        <v>215070</v>
      </c>
      <c r="Y264" s="250" t="s">
        <v>8</v>
      </c>
      <c r="Z264" s="251">
        <f t="shared" si="237"/>
        <v>5.7405706789111184</v>
      </c>
      <c r="AA264" s="252">
        <f t="shared" si="238"/>
        <v>24.414562151525089</v>
      </c>
      <c r="AB264" s="195">
        <f t="shared" si="239"/>
        <v>11942.245989304813</v>
      </c>
      <c r="AC264" s="350">
        <f t="shared" si="240"/>
        <v>4.0065703022339028</v>
      </c>
      <c r="AP264" s="133" t="s">
        <v>28</v>
      </c>
      <c r="AQ264" s="583"/>
      <c r="AR264" s="27">
        <v>18.7</v>
      </c>
      <c r="AS264" s="28">
        <v>2283</v>
      </c>
      <c r="AT264" s="224">
        <f t="shared" si="241"/>
        <v>122.08556149732621</v>
      </c>
      <c r="AU264" s="225">
        <f t="shared" si="242"/>
        <v>4</v>
      </c>
      <c r="AV264" s="226">
        <v>74.8</v>
      </c>
      <c r="AW264" s="227">
        <v>9132</v>
      </c>
      <c r="AX264" s="226">
        <v>19</v>
      </c>
      <c r="AY264" s="227">
        <v>1860</v>
      </c>
      <c r="AZ264" s="263">
        <v>43600</v>
      </c>
      <c r="BF264" s="90" t="s">
        <v>28</v>
      </c>
      <c r="BG264" s="560"/>
      <c r="BH264" s="27">
        <v>18.7</v>
      </c>
      <c r="BI264" s="28">
        <v>2286</v>
      </c>
      <c r="BJ264" s="16">
        <f t="shared" si="243"/>
        <v>122.24598930481284</v>
      </c>
      <c r="BK264" s="17">
        <f t="shared" si="244"/>
        <v>4</v>
      </c>
      <c r="BL264" s="18">
        <v>74.8</v>
      </c>
      <c r="BM264" s="19">
        <v>9144</v>
      </c>
      <c r="BN264" s="18">
        <v>19</v>
      </c>
      <c r="BO264" s="19">
        <v>1701</v>
      </c>
      <c r="BP264" s="19">
        <v>38420</v>
      </c>
    </row>
    <row r="265" spans="1:68" x14ac:dyDescent="0.25">
      <c r="A265" s="133" t="s">
        <v>29</v>
      </c>
      <c r="B265" s="583"/>
      <c r="C265" s="27">
        <v>17.149999999999999</v>
      </c>
      <c r="D265" s="28">
        <v>2151</v>
      </c>
      <c r="E265" s="224">
        <f t="shared" si="229"/>
        <v>125.42274052478135</v>
      </c>
      <c r="F265" s="225">
        <f t="shared" si="230"/>
        <v>5</v>
      </c>
      <c r="G265" s="226">
        <v>85.75</v>
      </c>
      <c r="H265" s="227">
        <v>10755</v>
      </c>
      <c r="I265" s="226">
        <v>25</v>
      </c>
      <c r="J265" s="227">
        <v>1953</v>
      </c>
      <c r="K265" s="263">
        <v>45810</v>
      </c>
      <c r="L265" s="263">
        <v>44130</v>
      </c>
      <c r="M265" s="250" t="s">
        <v>8</v>
      </c>
      <c r="N265" s="251">
        <f t="shared" si="231"/>
        <v>5.5069124423963132</v>
      </c>
      <c r="O265" s="252">
        <f t="shared" si="232"/>
        <v>23.456221198156683</v>
      </c>
      <c r="P265" s="245">
        <f t="shared" si="233"/>
        <v>2671.1370262390674</v>
      </c>
      <c r="Q265" s="246">
        <f t="shared" si="234"/>
        <v>0.90794979079497906</v>
      </c>
      <c r="R265" s="225">
        <f t="shared" si="235"/>
        <v>23</v>
      </c>
      <c r="S265" s="247">
        <f t="shared" si="236"/>
        <v>394.45</v>
      </c>
      <c r="T265" s="248">
        <f t="shared" si="236"/>
        <v>49473</v>
      </c>
      <c r="U265" s="247">
        <f t="shared" si="236"/>
        <v>106</v>
      </c>
      <c r="V265" s="248">
        <f t="shared" si="236"/>
        <v>8757</v>
      </c>
      <c r="W265" s="248">
        <f t="shared" si="236"/>
        <v>213270</v>
      </c>
      <c r="X265" s="249">
        <f t="shared" si="236"/>
        <v>205400</v>
      </c>
      <c r="Y265" s="250" t="s">
        <v>8</v>
      </c>
      <c r="Z265" s="251">
        <f t="shared" si="237"/>
        <v>5.649537512846865</v>
      </c>
      <c r="AA265" s="252">
        <f t="shared" si="238"/>
        <v>24.354230900993493</v>
      </c>
      <c r="AB265" s="195">
        <f t="shared" si="239"/>
        <v>12435.568513119535</v>
      </c>
      <c r="AC265" s="350">
        <f t="shared" si="240"/>
        <v>4.0711297071129708</v>
      </c>
      <c r="AP265" s="133" t="s">
        <v>29</v>
      </c>
      <c r="AQ265" s="583"/>
      <c r="AR265" s="27">
        <v>17.149999999999999</v>
      </c>
      <c r="AS265" s="28">
        <v>2151</v>
      </c>
      <c r="AT265" s="224">
        <f t="shared" si="241"/>
        <v>125.42274052478135</v>
      </c>
      <c r="AU265" s="225">
        <f t="shared" si="242"/>
        <v>5</v>
      </c>
      <c r="AV265" s="226">
        <v>85.75</v>
      </c>
      <c r="AW265" s="227">
        <v>10755</v>
      </c>
      <c r="AX265" s="226">
        <v>25</v>
      </c>
      <c r="AY265" s="227">
        <v>1953</v>
      </c>
      <c r="AZ265" s="263">
        <v>45650</v>
      </c>
      <c r="BF265" s="90" t="s">
        <v>29</v>
      </c>
      <c r="BG265" s="560"/>
      <c r="BH265" s="27">
        <v>17.149999999999999</v>
      </c>
      <c r="BI265" s="28">
        <v>2151</v>
      </c>
      <c r="BJ265" s="16">
        <f t="shared" si="243"/>
        <v>125.42274052478135</v>
      </c>
      <c r="BK265" s="17">
        <f t="shared" si="244"/>
        <v>4</v>
      </c>
      <c r="BL265" s="18">
        <v>68.599999999999994</v>
      </c>
      <c r="BM265" s="19">
        <v>8604</v>
      </c>
      <c r="BN265" s="18">
        <v>17</v>
      </c>
      <c r="BO265" s="19">
        <v>1367</v>
      </c>
      <c r="BP265" s="19">
        <v>30740</v>
      </c>
    </row>
    <row r="266" spans="1:68" x14ac:dyDescent="0.25">
      <c r="A266" s="133" t="s">
        <v>30</v>
      </c>
      <c r="B266" s="583"/>
      <c r="C266" s="27">
        <v>16.600000000000001</v>
      </c>
      <c r="D266" s="28">
        <v>2133</v>
      </c>
      <c r="E266" s="224">
        <f t="shared" si="229"/>
        <v>128.49397590361446</v>
      </c>
      <c r="F266" s="225">
        <f t="shared" si="230"/>
        <v>5</v>
      </c>
      <c r="G266" s="226">
        <v>83</v>
      </c>
      <c r="H266" s="227">
        <v>10665</v>
      </c>
      <c r="I266" s="226">
        <v>20</v>
      </c>
      <c r="J266" s="227">
        <v>1703</v>
      </c>
      <c r="K266" s="263">
        <v>39860</v>
      </c>
      <c r="L266" s="263">
        <v>38400</v>
      </c>
      <c r="M266" s="250" t="s">
        <v>8</v>
      </c>
      <c r="N266" s="251">
        <f t="shared" si="231"/>
        <v>6.2624779800352322</v>
      </c>
      <c r="O266" s="252">
        <f t="shared" si="232"/>
        <v>23.405754550792718</v>
      </c>
      <c r="P266" s="245">
        <f t="shared" si="233"/>
        <v>2401.2048192771081</v>
      </c>
      <c r="Q266" s="246">
        <f t="shared" si="234"/>
        <v>0.79840600093764647</v>
      </c>
      <c r="R266" s="225">
        <f t="shared" si="235"/>
        <v>23</v>
      </c>
      <c r="S266" s="247">
        <f t="shared" si="236"/>
        <v>381.8</v>
      </c>
      <c r="T266" s="248">
        <f t="shared" si="236"/>
        <v>49059</v>
      </c>
      <c r="U266" s="247">
        <f t="shared" si="236"/>
        <v>101</v>
      </c>
      <c r="V266" s="248">
        <f t="shared" si="236"/>
        <v>8177</v>
      </c>
      <c r="W266" s="248">
        <f t="shared" si="236"/>
        <v>198310</v>
      </c>
      <c r="X266" s="249">
        <f t="shared" si="236"/>
        <v>190980</v>
      </c>
      <c r="Y266" s="250" t="s">
        <v>8</v>
      </c>
      <c r="Z266" s="251">
        <f t="shared" si="237"/>
        <v>5.999633117280176</v>
      </c>
      <c r="AA266" s="252">
        <f t="shared" si="238"/>
        <v>24.252170722758958</v>
      </c>
      <c r="AB266" s="195">
        <f t="shared" si="239"/>
        <v>11946.385542168673</v>
      </c>
      <c r="AC266" s="350">
        <f t="shared" si="240"/>
        <v>3.83356774496015</v>
      </c>
      <c r="AP266" s="133" t="s">
        <v>30</v>
      </c>
      <c r="AQ266" s="583"/>
      <c r="AR266" s="27">
        <v>16.600000000000001</v>
      </c>
      <c r="AS266" s="28">
        <v>2133</v>
      </c>
      <c r="AT266" s="224">
        <f t="shared" si="241"/>
        <v>128.49397590361446</v>
      </c>
      <c r="AU266" s="225">
        <f t="shared" si="242"/>
        <v>5</v>
      </c>
      <c r="AV266" s="226">
        <v>83</v>
      </c>
      <c r="AW266" s="227">
        <v>10665</v>
      </c>
      <c r="AX266" s="226">
        <v>20</v>
      </c>
      <c r="AY266" s="227">
        <v>1703</v>
      </c>
      <c r="AZ266" s="263">
        <v>39720</v>
      </c>
      <c r="BF266" s="90" t="s">
        <v>30</v>
      </c>
      <c r="BG266" s="560"/>
      <c r="BH266" s="27">
        <v>16.600000000000001</v>
      </c>
      <c r="BI266" s="28">
        <v>2133</v>
      </c>
      <c r="BJ266" s="16">
        <f t="shared" si="243"/>
        <v>128.49397590361446</v>
      </c>
      <c r="BK266" s="17">
        <f t="shared" si="244"/>
        <v>4</v>
      </c>
      <c r="BL266" s="18">
        <v>66.400000000000006</v>
      </c>
      <c r="BM266" s="19">
        <v>8532</v>
      </c>
      <c r="BN266" s="18">
        <v>16</v>
      </c>
      <c r="BO266" s="19">
        <v>1252</v>
      </c>
      <c r="BP266" s="19">
        <v>28750</v>
      </c>
    </row>
    <row r="267" spans="1:68" x14ac:dyDescent="0.25">
      <c r="A267" s="133" t="s">
        <v>31</v>
      </c>
      <c r="B267" s="583"/>
      <c r="C267" s="27">
        <v>14.28</v>
      </c>
      <c r="D267" s="28">
        <v>1762</v>
      </c>
      <c r="E267" s="224">
        <f t="shared" si="229"/>
        <v>123.38935574229693</v>
      </c>
      <c r="F267" s="225">
        <f t="shared" si="230"/>
        <v>4</v>
      </c>
      <c r="G267" s="226">
        <v>57.12</v>
      </c>
      <c r="H267" s="227">
        <v>7048</v>
      </c>
      <c r="I267" s="226">
        <v>17</v>
      </c>
      <c r="J267" s="227">
        <v>1229</v>
      </c>
      <c r="K267" s="263">
        <v>28200</v>
      </c>
      <c r="L267" s="263">
        <v>27170</v>
      </c>
      <c r="M267" s="250" t="s">
        <v>8</v>
      </c>
      <c r="N267" s="251">
        <f t="shared" si="231"/>
        <v>5.7347436940602119</v>
      </c>
      <c r="O267" s="252">
        <f t="shared" si="232"/>
        <v>22.945484133441823</v>
      </c>
      <c r="P267" s="245">
        <f t="shared" si="233"/>
        <v>1974.7899159663866</v>
      </c>
      <c r="Q267" s="246">
        <f t="shared" si="234"/>
        <v>0.69750283768444954</v>
      </c>
      <c r="R267" s="225">
        <f t="shared" si="235"/>
        <v>23.000000000000004</v>
      </c>
      <c r="S267" s="247">
        <f t="shared" si="236"/>
        <v>328.44000000000005</v>
      </c>
      <c r="T267" s="248">
        <f t="shared" si="236"/>
        <v>40526</v>
      </c>
      <c r="U267" s="247">
        <f t="shared" si="236"/>
        <v>96</v>
      </c>
      <c r="V267" s="248">
        <f t="shared" si="236"/>
        <v>6458</v>
      </c>
      <c r="W267" s="248">
        <f t="shared" si="236"/>
        <v>154750</v>
      </c>
      <c r="X267" s="249">
        <f t="shared" si="236"/>
        <v>149030</v>
      </c>
      <c r="Y267" s="250" t="s">
        <v>8</v>
      </c>
      <c r="Z267" s="251">
        <f t="shared" si="237"/>
        <v>6.2753174357386188</v>
      </c>
      <c r="AA267" s="252">
        <f t="shared" si="238"/>
        <v>23.96252709817281</v>
      </c>
      <c r="AB267" s="195">
        <f t="shared" si="239"/>
        <v>10836.834733893558</v>
      </c>
      <c r="AC267" s="350">
        <f t="shared" si="240"/>
        <v>3.6651532349602722</v>
      </c>
      <c r="AP267" s="133" t="s">
        <v>31</v>
      </c>
      <c r="AQ267" s="583"/>
      <c r="AR267" s="27">
        <v>14.28</v>
      </c>
      <c r="AS267" s="28">
        <v>1762</v>
      </c>
      <c r="AT267" s="224">
        <f t="shared" si="241"/>
        <v>123.38935574229693</v>
      </c>
      <c r="AU267" s="225">
        <f t="shared" si="242"/>
        <v>4</v>
      </c>
      <c r="AV267" s="226">
        <v>57.12</v>
      </c>
      <c r="AW267" s="227">
        <v>7048</v>
      </c>
      <c r="AX267" s="226">
        <v>17</v>
      </c>
      <c r="AY267" s="227">
        <v>1229</v>
      </c>
      <c r="AZ267" s="263">
        <v>28100</v>
      </c>
      <c r="BF267" s="90" t="s">
        <v>31</v>
      </c>
      <c r="BG267" s="560"/>
      <c r="BH267" s="27">
        <v>14.28</v>
      </c>
      <c r="BI267" s="28">
        <v>1762</v>
      </c>
      <c r="BJ267" s="16">
        <f t="shared" si="243"/>
        <v>123.38935574229693</v>
      </c>
      <c r="BK267" s="17">
        <f t="shared" si="244"/>
        <v>4</v>
      </c>
      <c r="BL267" s="18">
        <v>57.12</v>
      </c>
      <c r="BM267" s="19">
        <v>7048</v>
      </c>
      <c r="BN267" s="18">
        <v>15</v>
      </c>
      <c r="BO267" s="19">
        <v>1206</v>
      </c>
      <c r="BP267" s="19">
        <v>25740</v>
      </c>
    </row>
    <row r="268" spans="1:68" x14ac:dyDescent="0.25">
      <c r="A268" s="133" t="s">
        <v>32</v>
      </c>
      <c r="B268" s="583"/>
      <c r="C268" s="27">
        <v>19.53</v>
      </c>
      <c r="D268" s="28">
        <v>2423</v>
      </c>
      <c r="E268" s="224">
        <f t="shared" si="229"/>
        <v>124.06554019457245</v>
      </c>
      <c r="F268" s="225">
        <f t="shared" si="230"/>
        <v>4.2048131080389144</v>
      </c>
      <c r="G268" s="226">
        <v>82.12</v>
      </c>
      <c r="H268" s="227">
        <v>10188</v>
      </c>
      <c r="I268" s="226">
        <v>23</v>
      </c>
      <c r="J268" s="227">
        <v>1733</v>
      </c>
      <c r="K268" s="263">
        <v>40650</v>
      </c>
      <c r="L268" s="263">
        <v>39160</v>
      </c>
      <c r="M268" s="250" t="s">
        <v>8</v>
      </c>
      <c r="N268" s="251">
        <f t="shared" si="231"/>
        <v>5.8788228505481825</v>
      </c>
      <c r="O268" s="252">
        <f t="shared" si="232"/>
        <v>23.456433929601847</v>
      </c>
      <c r="P268" s="245">
        <f t="shared" si="233"/>
        <v>2081.4132104454684</v>
      </c>
      <c r="Q268" s="246">
        <f t="shared" si="234"/>
        <v>0.71522905489063149</v>
      </c>
      <c r="R268" s="225">
        <f t="shared" si="235"/>
        <v>23</v>
      </c>
      <c r="S268" s="247">
        <f t="shared" si="236"/>
        <v>449.19000000000005</v>
      </c>
      <c r="T268" s="248">
        <f t="shared" si="236"/>
        <v>55729</v>
      </c>
      <c r="U268" s="247">
        <f t="shared" si="236"/>
        <v>130</v>
      </c>
      <c r="V268" s="248">
        <f t="shared" si="236"/>
        <v>9787</v>
      </c>
      <c r="W268" s="248">
        <f t="shared" si="236"/>
        <v>240140</v>
      </c>
      <c r="X268" s="249">
        <f t="shared" si="236"/>
        <v>231250</v>
      </c>
      <c r="Y268" s="250" t="s">
        <v>8</v>
      </c>
      <c r="Z268" s="251">
        <f t="shared" si="237"/>
        <v>5.6941861653213444</v>
      </c>
      <c r="AA268" s="252">
        <f t="shared" si="238"/>
        <v>24.53663022376622</v>
      </c>
      <c r="AB268" s="195">
        <f t="shared" si="239"/>
        <v>12295.954941116232</v>
      </c>
      <c r="AC268" s="350">
        <f t="shared" si="240"/>
        <v>4.0392075938918692</v>
      </c>
      <c r="AP268" s="133" t="s">
        <v>32</v>
      </c>
      <c r="AQ268" s="583"/>
      <c r="AR268" s="27">
        <v>19.53</v>
      </c>
      <c r="AS268" s="28">
        <v>2423</v>
      </c>
      <c r="AT268" s="224">
        <f t="shared" si="241"/>
        <v>124.06554019457245</v>
      </c>
      <c r="AU268" s="225">
        <f t="shared" si="242"/>
        <v>4.2048131080389144</v>
      </c>
      <c r="AV268" s="226">
        <v>82.12</v>
      </c>
      <c r="AW268" s="227">
        <v>10188</v>
      </c>
      <c r="AX268" s="226">
        <v>23</v>
      </c>
      <c r="AY268" s="227">
        <v>1733</v>
      </c>
      <c r="AZ268" s="263">
        <v>40510</v>
      </c>
      <c r="BF268" s="90" t="s">
        <v>32</v>
      </c>
      <c r="BG268" s="560"/>
      <c r="BH268" s="27">
        <v>19.53</v>
      </c>
      <c r="BI268" s="28">
        <v>2423</v>
      </c>
      <c r="BJ268" s="16">
        <f t="shared" si="243"/>
        <v>124.06554019457245</v>
      </c>
      <c r="BK268" s="17">
        <f t="shared" si="244"/>
        <v>4</v>
      </c>
      <c r="BL268" s="18">
        <v>78.12</v>
      </c>
      <c r="BM268" s="19">
        <v>9692</v>
      </c>
      <c r="BN268" s="18">
        <v>19</v>
      </c>
      <c r="BO268" s="19">
        <v>1826</v>
      </c>
      <c r="BP268" s="19">
        <v>43640</v>
      </c>
    </row>
    <row r="269" spans="1:68" x14ac:dyDescent="0.25">
      <c r="A269" s="133" t="s">
        <v>33</v>
      </c>
      <c r="B269" s="583"/>
      <c r="C269" s="27">
        <v>19.88</v>
      </c>
      <c r="D269" s="28">
        <v>2472</v>
      </c>
      <c r="E269" s="224">
        <f t="shared" si="229"/>
        <v>124.34607645875252</v>
      </c>
      <c r="F269" s="225">
        <f t="shared" si="230"/>
        <v>4</v>
      </c>
      <c r="G269" s="226">
        <v>79.52</v>
      </c>
      <c r="H269" s="227">
        <v>9888</v>
      </c>
      <c r="I269" s="226">
        <v>20</v>
      </c>
      <c r="J269" s="227">
        <v>1836</v>
      </c>
      <c r="K269" s="263">
        <v>43170</v>
      </c>
      <c r="L269" s="263">
        <v>41590</v>
      </c>
      <c r="M269" s="250" t="s">
        <v>8</v>
      </c>
      <c r="N269" s="251">
        <f t="shared" si="231"/>
        <v>5.3856209150326801</v>
      </c>
      <c r="O269" s="252">
        <f t="shared" si="232"/>
        <v>23.513071895424837</v>
      </c>
      <c r="P269" s="245">
        <f t="shared" si="233"/>
        <v>2171.529175050302</v>
      </c>
      <c r="Q269" s="246">
        <f t="shared" si="234"/>
        <v>0.74271844660194175</v>
      </c>
      <c r="R269" s="225">
        <f t="shared" si="235"/>
        <v>23</v>
      </c>
      <c r="S269" s="247">
        <f t="shared" si="236"/>
        <v>457.24</v>
      </c>
      <c r="T269" s="248">
        <f t="shared" si="236"/>
        <v>56856</v>
      </c>
      <c r="U269" s="247">
        <f t="shared" si="236"/>
        <v>124</v>
      </c>
      <c r="V269" s="248">
        <f t="shared" si="236"/>
        <v>10172</v>
      </c>
      <c r="W269" s="248">
        <f t="shared" si="236"/>
        <v>249120</v>
      </c>
      <c r="X269" s="249">
        <f t="shared" si="236"/>
        <v>239990</v>
      </c>
      <c r="Y269" s="250" t="s">
        <v>8</v>
      </c>
      <c r="Z269" s="251">
        <f t="shared" si="237"/>
        <v>5.589461266220999</v>
      </c>
      <c r="AA269" s="252">
        <f t="shared" si="238"/>
        <v>24.490758946126622</v>
      </c>
      <c r="AB269" s="195">
        <f t="shared" si="239"/>
        <v>12531.187122736419</v>
      </c>
      <c r="AC269" s="350">
        <f t="shared" si="240"/>
        <v>4.1148867313915858</v>
      </c>
      <c r="AP269" s="133" t="s">
        <v>33</v>
      </c>
      <c r="AQ269" s="583"/>
      <c r="AR269" s="27">
        <v>19.88</v>
      </c>
      <c r="AS269" s="28">
        <v>2472</v>
      </c>
      <c r="AT269" s="224">
        <f t="shared" si="241"/>
        <v>124.34607645875252</v>
      </c>
      <c r="AU269" s="225">
        <f t="shared" si="242"/>
        <v>4</v>
      </c>
      <c r="AV269" s="226">
        <v>79.52</v>
      </c>
      <c r="AW269" s="227">
        <v>9888</v>
      </c>
      <c r="AX269" s="226">
        <v>20</v>
      </c>
      <c r="AY269" s="227">
        <v>1836</v>
      </c>
      <c r="AZ269" s="263">
        <v>43020</v>
      </c>
      <c r="BF269" s="90" t="s">
        <v>33</v>
      </c>
      <c r="BG269" s="560"/>
      <c r="BH269" s="27">
        <v>19.88</v>
      </c>
      <c r="BI269" s="28">
        <v>2473</v>
      </c>
      <c r="BJ269" s="16">
        <f t="shared" si="243"/>
        <v>124.39637826961771</v>
      </c>
      <c r="BK269" s="17">
        <f t="shared" si="244"/>
        <v>4</v>
      </c>
      <c r="BL269" s="18">
        <v>79.52</v>
      </c>
      <c r="BM269" s="19">
        <v>9892</v>
      </c>
      <c r="BN269" s="18">
        <v>22</v>
      </c>
      <c r="BO269" s="19">
        <v>2078</v>
      </c>
      <c r="BP269" s="19">
        <v>46950</v>
      </c>
    </row>
    <row r="270" spans="1:68" x14ac:dyDescent="0.25">
      <c r="A270" s="133" t="s">
        <v>34</v>
      </c>
      <c r="B270" s="583"/>
      <c r="C270" s="27">
        <v>19.899999999999999</v>
      </c>
      <c r="D270" s="28">
        <v>2484</v>
      </c>
      <c r="E270" s="224">
        <f t="shared" si="229"/>
        <v>124.82412060301509</v>
      </c>
      <c r="F270" s="225">
        <f t="shared" si="230"/>
        <v>4.2512562814070352</v>
      </c>
      <c r="G270" s="226">
        <v>84.6</v>
      </c>
      <c r="H270" s="227">
        <v>10560</v>
      </c>
      <c r="I270" s="226">
        <v>23</v>
      </c>
      <c r="J270" s="227">
        <v>1987</v>
      </c>
      <c r="K270" s="263">
        <v>46820</v>
      </c>
      <c r="L270" s="263">
        <v>45110</v>
      </c>
      <c r="M270" s="250" t="s">
        <v>8</v>
      </c>
      <c r="N270" s="251">
        <f t="shared" si="231"/>
        <v>5.3145445395067945</v>
      </c>
      <c r="O270" s="252">
        <f t="shared" si="232"/>
        <v>23.563160543532963</v>
      </c>
      <c r="P270" s="245">
        <f t="shared" si="233"/>
        <v>2352.7638190954776</v>
      </c>
      <c r="Q270" s="246">
        <f t="shared" si="234"/>
        <v>0.7999194847020934</v>
      </c>
      <c r="R270" s="225">
        <f t="shared" si="235"/>
        <v>23.000000000000004</v>
      </c>
      <c r="S270" s="247">
        <f t="shared" si="236"/>
        <v>457.70000000000005</v>
      </c>
      <c r="T270" s="248">
        <f t="shared" si="236"/>
        <v>57132</v>
      </c>
      <c r="U270" s="247">
        <f t="shared" si="236"/>
        <v>121</v>
      </c>
      <c r="V270" s="248">
        <f t="shared" si="236"/>
        <v>9850</v>
      </c>
      <c r="W270" s="248">
        <f t="shared" si="236"/>
        <v>240130</v>
      </c>
      <c r="X270" s="249">
        <f t="shared" si="236"/>
        <v>231270</v>
      </c>
      <c r="Y270" s="250" t="s">
        <v>8</v>
      </c>
      <c r="Z270" s="251">
        <f t="shared" si="237"/>
        <v>5.8002030456852793</v>
      </c>
      <c r="AA270" s="252">
        <f t="shared" si="238"/>
        <v>24.378680203045686</v>
      </c>
      <c r="AB270" s="195">
        <f t="shared" si="239"/>
        <v>12066.834170854272</v>
      </c>
      <c r="AC270" s="350">
        <f t="shared" si="240"/>
        <v>3.9653784219001609</v>
      </c>
      <c r="AP270" s="133" t="s">
        <v>34</v>
      </c>
      <c r="AQ270" s="583"/>
      <c r="AR270" s="27">
        <v>19.899999999999999</v>
      </c>
      <c r="AS270" s="28">
        <v>2484</v>
      </c>
      <c r="AT270" s="224">
        <f t="shared" si="241"/>
        <v>124.82412060301509</v>
      </c>
      <c r="AU270" s="225">
        <f t="shared" si="242"/>
        <v>4.2512562814070352</v>
      </c>
      <c r="AV270" s="226">
        <v>84.6</v>
      </c>
      <c r="AW270" s="227">
        <v>10560</v>
      </c>
      <c r="AX270" s="226">
        <v>23</v>
      </c>
      <c r="AY270" s="227">
        <v>1987</v>
      </c>
      <c r="AZ270" s="263">
        <v>46650</v>
      </c>
      <c r="BF270" s="90" t="s">
        <v>34</v>
      </c>
      <c r="BG270" s="560"/>
      <c r="BH270" s="27">
        <v>19.899999999999999</v>
      </c>
      <c r="BI270" s="28">
        <v>2485</v>
      </c>
      <c r="BJ270" s="16">
        <f t="shared" si="243"/>
        <v>124.87437185929649</v>
      </c>
      <c r="BK270" s="17">
        <f t="shared" si="244"/>
        <v>4</v>
      </c>
      <c r="BL270" s="18">
        <v>79.599999999999994</v>
      </c>
      <c r="BM270" s="19">
        <v>9940</v>
      </c>
      <c r="BN270" s="18">
        <v>18</v>
      </c>
      <c r="BO270" s="19">
        <v>1860</v>
      </c>
      <c r="BP270" s="19">
        <v>42380</v>
      </c>
    </row>
    <row r="271" spans="1:68" x14ac:dyDescent="0.25">
      <c r="A271" s="133" t="s">
        <v>35</v>
      </c>
      <c r="B271" s="583"/>
      <c r="C271" s="27">
        <v>16.489999999999998</v>
      </c>
      <c r="D271" s="28">
        <v>2171</v>
      </c>
      <c r="E271" s="224">
        <f t="shared" si="229"/>
        <v>131.65554881746513</v>
      </c>
      <c r="F271" s="225">
        <f t="shared" si="230"/>
        <v>4</v>
      </c>
      <c r="G271" s="226">
        <v>65.959999999999994</v>
      </c>
      <c r="H271" s="227">
        <v>8684</v>
      </c>
      <c r="I271" s="226">
        <v>17</v>
      </c>
      <c r="J271" s="227">
        <v>1559</v>
      </c>
      <c r="K271" s="263">
        <v>36410</v>
      </c>
      <c r="L271" s="263">
        <v>35080</v>
      </c>
      <c r="M271" s="250" t="s">
        <v>8</v>
      </c>
      <c r="N271" s="251">
        <f t="shared" si="231"/>
        <v>5.5702373316228355</v>
      </c>
      <c r="O271" s="252">
        <f t="shared" si="232"/>
        <v>23.354714560615779</v>
      </c>
      <c r="P271" s="245">
        <f t="shared" si="233"/>
        <v>2208.0048514251062</v>
      </c>
      <c r="Q271" s="246">
        <f t="shared" si="234"/>
        <v>0.71810225702441266</v>
      </c>
      <c r="R271" s="225">
        <f t="shared" si="235"/>
        <v>21.999999999999996</v>
      </c>
      <c r="S271" s="247">
        <f t="shared" si="236"/>
        <v>362.77999999999992</v>
      </c>
      <c r="T271" s="248">
        <f t="shared" si="236"/>
        <v>47762</v>
      </c>
      <c r="U271" s="247">
        <f t="shared" si="236"/>
        <v>98</v>
      </c>
      <c r="V271" s="248">
        <f t="shared" si="236"/>
        <v>8147</v>
      </c>
      <c r="W271" s="248">
        <f t="shared" si="236"/>
        <v>203010</v>
      </c>
      <c r="X271" s="249">
        <f t="shared" si="236"/>
        <v>195550</v>
      </c>
      <c r="Y271" s="250" t="s">
        <v>8</v>
      </c>
      <c r="Z271" s="251">
        <f t="shared" si="237"/>
        <v>5.8625260832208177</v>
      </c>
      <c r="AA271" s="252">
        <f t="shared" si="238"/>
        <v>24.918374861912362</v>
      </c>
      <c r="AB271" s="195">
        <f t="shared" si="239"/>
        <v>12311.097634930262</v>
      </c>
      <c r="AC271" s="350">
        <f t="shared" si="240"/>
        <v>3.7526485490557349</v>
      </c>
      <c r="AP271" s="133" t="s">
        <v>35</v>
      </c>
      <c r="AQ271" s="583"/>
      <c r="AR271" s="27">
        <v>16.489999999999998</v>
      </c>
      <c r="AS271" s="28">
        <v>2171</v>
      </c>
      <c r="AT271" s="224">
        <f t="shared" si="241"/>
        <v>131.65554881746513</v>
      </c>
      <c r="AU271" s="225">
        <f t="shared" si="242"/>
        <v>4</v>
      </c>
      <c r="AV271" s="226">
        <v>65.959999999999994</v>
      </c>
      <c r="AW271" s="227">
        <v>8684</v>
      </c>
      <c r="AX271" s="226">
        <v>17</v>
      </c>
      <c r="AY271" s="227">
        <v>1559</v>
      </c>
      <c r="AZ271" s="263">
        <v>36280</v>
      </c>
      <c r="BF271" s="90" t="s">
        <v>35</v>
      </c>
      <c r="BG271" s="560"/>
      <c r="BH271" s="27">
        <v>16.489999999999998</v>
      </c>
      <c r="BI271" s="28">
        <v>2171</v>
      </c>
      <c r="BJ271" s="16">
        <f t="shared" si="243"/>
        <v>131.65554881746513</v>
      </c>
      <c r="BK271" s="17">
        <f t="shared" si="244"/>
        <v>5.0000000000000009</v>
      </c>
      <c r="BL271" s="18">
        <v>82.45</v>
      </c>
      <c r="BM271" s="19">
        <v>10855</v>
      </c>
      <c r="BN271" s="18">
        <v>20</v>
      </c>
      <c r="BO271" s="19">
        <v>1710</v>
      </c>
      <c r="BP271" s="19">
        <v>39770</v>
      </c>
    </row>
    <row r="272" spans="1:68" x14ac:dyDescent="0.25">
      <c r="A272" s="133" t="s">
        <v>36</v>
      </c>
      <c r="B272" s="583"/>
      <c r="C272" s="27">
        <v>19.05</v>
      </c>
      <c r="D272" s="28">
        <v>2488</v>
      </c>
      <c r="E272" s="224">
        <f t="shared" si="229"/>
        <v>130.60367454068242</v>
      </c>
      <c r="F272" s="225">
        <f t="shared" si="230"/>
        <v>4</v>
      </c>
      <c r="G272" s="226">
        <v>76.2</v>
      </c>
      <c r="H272" s="227">
        <v>9952</v>
      </c>
      <c r="I272" s="226">
        <v>20</v>
      </c>
      <c r="J272" s="227">
        <v>1690</v>
      </c>
      <c r="K272" s="263">
        <v>39210</v>
      </c>
      <c r="L272" s="263">
        <v>37780</v>
      </c>
      <c r="M272" s="250" t="s">
        <v>8</v>
      </c>
      <c r="N272" s="251">
        <f t="shared" si="231"/>
        <v>5.8887573964497042</v>
      </c>
      <c r="O272" s="252">
        <f t="shared" si="232"/>
        <v>23.201183431952664</v>
      </c>
      <c r="P272" s="245">
        <f t="shared" si="233"/>
        <v>2058.267716535433</v>
      </c>
      <c r="Q272" s="246">
        <f t="shared" si="234"/>
        <v>0.67926045016077174</v>
      </c>
      <c r="R272" s="225">
        <f t="shared" si="235"/>
        <v>22.999999999999996</v>
      </c>
      <c r="S272" s="247">
        <f t="shared" si="236"/>
        <v>438.15</v>
      </c>
      <c r="T272" s="248">
        <f t="shared" si="236"/>
        <v>57224</v>
      </c>
      <c r="U272" s="247">
        <f t="shared" si="236"/>
        <v>120</v>
      </c>
      <c r="V272" s="248">
        <f t="shared" si="236"/>
        <v>9638</v>
      </c>
      <c r="W272" s="248">
        <f t="shared" si="236"/>
        <v>239790</v>
      </c>
      <c r="X272" s="249">
        <f t="shared" si="236"/>
        <v>230880</v>
      </c>
      <c r="Y272" s="250" t="s">
        <v>8</v>
      </c>
      <c r="Z272" s="251">
        <f t="shared" si="237"/>
        <v>5.9373313965553018</v>
      </c>
      <c r="AA272" s="252">
        <f t="shared" si="238"/>
        <v>24.87964307947707</v>
      </c>
      <c r="AB272" s="195">
        <f t="shared" si="239"/>
        <v>12587.401574803149</v>
      </c>
      <c r="AC272" s="350">
        <f t="shared" si="240"/>
        <v>3.8737942122186495</v>
      </c>
      <c r="AP272" s="133" t="s">
        <v>36</v>
      </c>
      <c r="AQ272" s="583"/>
      <c r="AR272" s="27">
        <v>19.05</v>
      </c>
      <c r="AS272" s="28">
        <v>2488</v>
      </c>
      <c r="AT272" s="224">
        <f t="shared" si="241"/>
        <v>130.60367454068242</v>
      </c>
      <c r="AU272" s="225">
        <f t="shared" si="242"/>
        <v>4</v>
      </c>
      <c r="AV272" s="226">
        <v>76.2</v>
      </c>
      <c r="AW272" s="227">
        <v>9952</v>
      </c>
      <c r="AX272" s="226">
        <v>20</v>
      </c>
      <c r="AY272" s="227">
        <v>1690</v>
      </c>
      <c r="AZ272" s="263">
        <v>39070</v>
      </c>
      <c r="BF272" s="90" t="s">
        <v>36</v>
      </c>
      <c r="BG272" s="560"/>
      <c r="BH272" s="27">
        <v>19.05</v>
      </c>
      <c r="BI272" s="28">
        <v>2490</v>
      </c>
      <c r="BJ272" s="16">
        <f t="shared" si="243"/>
        <v>130.70866141732282</v>
      </c>
      <c r="BK272" s="17">
        <f t="shared" si="244"/>
        <v>5</v>
      </c>
      <c r="BL272" s="18">
        <v>95.25</v>
      </c>
      <c r="BM272" s="19">
        <v>12450</v>
      </c>
      <c r="BN272" s="18">
        <v>23</v>
      </c>
      <c r="BO272" s="19">
        <v>2102</v>
      </c>
      <c r="BP272" s="19">
        <v>48590</v>
      </c>
    </row>
    <row r="273" spans="1:68" x14ac:dyDescent="0.25">
      <c r="A273" s="133" t="s">
        <v>37</v>
      </c>
      <c r="B273" s="583"/>
      <c r="C273" s="27">
        <v>20.239999999999998</v>
      </c>
      <c r="D273" s="28">
        <v>2518</v>
      </c>
      <c r="E273" s="224">
        <f t="shared" si="229"/>
        <v>124.40711462450594</v>
      </c>
      <c r="F273" s="225">
        <f t="shared" si="230"/>
        <v>4</v>
      </c>
      <c r="G273" s="226">
        <v>80.959999999999994</v>
      </c>
      <c r="H273" s="227">
        <v>10072</v>
      </c>
      <c r="I273" s="226">
        <v>20</v>
      </c>
      <c r="J273" s="227">
        <v>1717</v>
      </c>
      <c r="K273" s="263">
        <v>39110</v>
      </c>
      <c r="L273" s="263">
        <v>37680</v>
      </c>
      <c r="M273" s="250" t="s">
        <v>8</v>
      </c>
      <c r="N273" s="251">
        <f t="shared" si="231"/>
        <v>5.8660454280722192</v>
      </c>
      <c r="O273" s="252">
        <f t="shared" si="232"/>
        <v>22.778101339545721</v>
      </c>
      <c r="P273" s="245">
        <f t="shared" si="233"/>
        <v>1932.312252964427</v>
      </c>
      <c r="Q273" s="246">
        <f t="shared" si="234"/>
        <v>0.681890389197776</v>
      </c>
      <c r="R273" s="225">
        <f t="shared" si="235"/>
        <v>22.999999999999996</v>
      </c>
      <c r="S273" s="247">
        <f t="shared" si="236"/>
        <v>465.51999999999992</v>
      </c>
      <c r="T273" s="248">
        <f t="shared" si="236"/>
        <v>57914</v>
      </c>
      <c r="U273" s="247">
        <f t="shared" si="236"/>
        <v>125</v>
      </c>
      <c r="V273" s="248">
        <f t="shared" si="236"/>
        <v>8966</v>
      </c>
      <c r="W273" s="248">
        <f t="shared" si="236"/>
        <v>222780</v>
      </c>
      <c r="X273" s="249">
        <f t="shared" si="236"/>
        <v>214520</v>
      </c>
      <c r="Y273" s="250" t="s">
        <v>8</v>
      </c>
      <c r="Z273" s="251">
        <f t="shared" si="237"/>
        <v>6.4592906535801919</v>
      </c>
      <c r="AA273" s="252">
        <f t="shared" si="238"/>
        <v>24.847200535355789</v>
      </c>
      <c r="AB273" s="195">
        <f t="shared" si="239"/>
        <v>11006.916996047432</v>
      </c>
      <c r="AC273" s="350">
        <f t="shared" si="240"/>
        <v>3.5607625099285145</v>
      </c>
      <c r="AP273" s="133" t="s">
        <v>37</v>
      </c>
      <c r="AQ273" s="583"/>
      <c r="AR273" s="27">
        <v>20.239999999999998</v>
      </c>
      <c r="AS273" s="28">
        <v>2518</v>
      </c>
      <c r="AT273" s="224">
        <f t="shared" si="241"/>
        <v>124.40711462450594</v>
      </c>
      <c r="AU273" s="225">
        <f t="shared" si="242"/>
        <v>4</v>
      </c>
      <c r="AV273" s="226">
        <v>80.959999999999994</v>
      </c>
      <c r="AW273" s="227">
        <v>10072</v>
      </c>
      <c r="AX273" s="226">
        <v>20</v>
      </c>
      <c r="AY273" s="227">
        <v>1717</v>
      </c>
      <c r="AZ273" s="263">
        <v>38970</v>
      </c>
      <c r="BF273" s="90" t="s">
        <v>37</v>
      </c>
      <c r="BG273" s="560"/>
      <c r="BH273" s="27">
        <v>20.239999999999998</v>
      </c>
      <c r="BI273" s="28">
        <v>2519</v>
      </c>
      <c r="BJ273" s="16">
        <f t="shared" si="243"/>
        <v>124.45652173913045</v>
      </c>
      <c r="BK273" s="17">
        <f t="shared" si="244"/>
        <v>5.0000000000000009</v>
      </c>
      <c r="BL273" s="18">
        <v>101.2</v>
      </c>
      <c r="BM273" s="19">
        <v>12595</v>
      </c>
      <c r="BN273" s="18">
        <v>27</v>
      </c>
      <c r="BO273" s="19">
        <v>2032</v>
      </c>
      <c r="BP273" s="19">
        <v>45960</v>
      </c>
    </row>
    <row r="274" spans="1:68" x14ac:dyDescent="0.25">
      <c r="A274" s="133" t="s">
        <v>18</v>
      </c>
      <c r="B274" s="583"/>
      <c r="C274" s="27">
        <v>10.82</v>
      </c>
      <c r="D274" s="28">
        <v>1143</v>
      </c>
      <c r="E274" s="224">
        <f t="shared" si="229"/>
        <v>105.63770794824399</v>
      </c>
      <c r="F274" s="225">
        <f t="shared" si="230"/>
        <v>4</v>
      </c>
      <c r="G274" s="226">
        <v>43.28</v>
      </c>
      <c r="H274" s="227">
        <v>4572</v>
      </c>
      <c r="I274" s="226">
        <v>10</v>
      </c>
      <c r="J274" s="227">
        <v>805</v>
      </c>
      <c r="K274" s="263">
        <v>18290</v>
      </c>
      <c r="L274" s="263">
        <v>17620</v>
      </c>
      <c r="M274" s="250" t="s">
        <v>8</v>
      </c>
      <c r="N274" s="251">
        <f t="shared" si="231"/>
        <v>5.6795031055900624</v>
      </c>
      <c r="O274" s="252">
        <f t="shared" si="232"/>
        <v>22.720496894409937</v>
      </c>
      <c r="P274" s="245">
        <f t="shared" si="233"/>
        <v>1690.3881700554527</v>
      </c>
      <c r="Q274" s="246">
        <f t="shared" si="234"/>
        <v>0.70428696412948377</v>
      </c>
      <c r="R274" s="225">
        <f t="shared" si="235"/>
        <v>23</v>
      </c>
      <c r="S274" s="247">
        <f t="shared" si="236"/>
        <v>248.86</v>
      </c>
      <c r="T274" s="248">
        <f t="shared" si="236"/>
        <v>26289</v>
      </c>
      <c r="U274" s="247">
        <f t="shared" si="236"/>
        <v>64</v>
      </c>
      <c r="V274" s="248">
        <f t="shared" si="236"/>
        <v>4297</v>
      </c>
      <c r="W274" s="248">
        <f t="shared" si="236"/>
        <v>100580</v>
      </c>
      <c r="X274" s="249">
        <f t="shared" si="236"/>
        <v>96810</v>
      </c>
      <c r="Y274" s="250" t="s">
        <v>8</v>
      </c>
      <c r="Z274" s="251">
        <f t="shared" si="237"/>
        <v>6.1179892948568773</v>
      </c>
      <c r="AA274" s="252">
        <f t="shared" si="238"/>
        <v>23.407028159180825</v>
      </c>
      <c r="AB274" s="195">
        <f t="shared" si="239"/>
        <v>9295.7486136783737</v>
      </c>
      <c r="AC274" s="350">
        <f t="shared" si="240"/>
        <v>3.7594050743657044</v>
      </c>
      <c r="AP274" s="133" t="s">
        <v>18</v>
      </c>
      <c r="AQ274" s="583"/>
      <c r="AR274" s="27">
        <v>10.82</v>
      </c>
      <c r="AS274" s="28">
        <v>1143</v>
      </c>
      <c r="AT274" s="224">
        <f t="shared" si="241"/>
        <v>105.63770794824399</v>
      </c>
      <c r="AU274" s="225">
        <f t="shared" si="242"/>
        <v>4</v>
      </c>
      <c r="AV274" s="226">
        <v>43.28</v>
      </c>
      <c r="AW274" s="227">
        <v>4572</v>
      </c>
      <c r="AX274" s="226">
        <v>10</v>
      </c>
      <c r="AY274" s="227">
        <v>805</v>
      </c>
      <c r="AZ274" s="263">
        <v>18230</v>
      </c>
      <c r="BF274" s="90" t="s">
        <v>18</v>
      </c>
      <c r="BG274" s="560"/>
      <c r="BH274" s="27">
        <v>15.47</v>
      </c>
      <c r="BI274" s="28">
        <v>1640</v>
      </c>
      <c r="BJ274" s="16">
        <f t="shared" si="243"/>
        <v>106.01163542340012</v>
      </c>
      <c r="BK274" s="17">
        <f t="shared" si="244"/>
        <v>4</v>
      </c>
      <c r="BL274" s="18">
        <v>61.88</v>
      </c>
      <c r="BM274" s="19">
        <v>6560</v>
      </c>
      <c r="BN274" s="18">
        <v>12</v>
      </c>
      <c r="BO274" s="19">
        <v>1147</v>
      </c>
      <c r="BP274" s="19">
        <v>25920</v>
      </c>
    </row>
    <row r="275" spans="1:68" x14ac:dyDescent="0.25">
      <c r="A275" s="133" t="s">
        <v>38</v>
      </c>
      <c r="B275" s="583"/>
      <c r="C275" s="27">
        <v>20.6</v>
      </c>
      <c r="D275" s="28">
        <v>2625</v>
      </c>
      <c r="E275" s="224">
        <f t="shared" si="229"/>
        <v>127.42718446601941</v>
      </c>
      <c r="F275" s="225">
        <f t="shared" si="230"/>
        <v>4</v>
      </c>
      <c r="G275" s="226">
        <v>82.4</v>
      </c>
      <c r="H275" s="227">
        <v>10500</v>
      </c>
      <c r="I275" s="226">
        <v>22</v>
      </c>
      <c r="J275" s="227">
        <v>1986</v>
      </c>
      <c r="K275" s="263">
        <v>45150</v>
      </c>
      <c r="L275" s="263">
        <v>43500</v>
      </c>
      <c r="M275" s="250" t="s">
        <v>8</v>
      </c>
      <c r="N275" s="251">
        <f t="shared" si="231"/>
        <v>5.2870090634441089</v>
      </c>
      <c r="O275" s="252">
        <f t="shared" si="232"/>
        <v>22.734138972809667</v>
      </c>
      <c r="P275" s="245">
        <f t="shared" si="233"/>
        <v>2191.7475728155337</v>
      </c>
      <c r="Q275" s="246">
        <f t="shared" si="234"/>
        <v>0.75657142857142856</v>
      </c>
      <c r="R275" s="225">
        <f t="shared" si="235"/>
        <v>22.999999999999996</v>
      </c>
      <c r="S275" s="247">
        <f t="shared" si="236"/>
        <v>473.79999999999995</v>
      </c>
      <c r="T275" s="248">
        <f t="shared" si="236"/>
        <v>60375</v>
      </c>
      <c r="U275" s="247">
        <f t="shared" si="236"/>
        <v>125</v>
      </c>
      <c r="V275" s="248">
        <f t="shared" si="236"/>
        <v>10422</v>
      </c>
      <c r="W275" s="248">
        <f t="shared" si="236"/>
        <v>258290</v>
      </c>
      <c r="X275" s="249">
        <f t="shared" si="236"/>
        <v>248650</v>
      </c>
      <c r="Y275" s="250" t="s">
        <v>8</v>
      </c>
      <c r="Z275" s="251">
        <f t="shared" si="237"/>
        <v>5.7930339666090962</v>
      </c>
      <c r="AA275" s="252">
        <f t="shared" si="238"/>
        <v>24.783151026674343</v>
      </c>
      <c r="AB275" s="195">
        <f t="shared" si="239"/>
        <v>12538.349514563106</v>
      </c>
      <c r="AC275" s="350">
        <f t="shared" si="240"/>
        <v>3.9702857142857142</v>
      </c>
      <c r="AP275" s="133" t="s">
        <v>38</v>
      </c>
      <c r="AQ275" s="583"/>
      <c r="AR275" s="27">
        <v>20.6</v>
      </c>
      <c r="AS275" s="28">
        <v>2625</v>
      </c>
      <c r="AT275" s="224">
        <f t="shared" si="241"/>
        <v>127.42718446601941</v>
      </c>
      <c r="AU275" s="225">
        <f t="shared" si="242"/>
        <v>4</v>
      </c>
      <c r="AV275" s="226">
        <v>82.4</v>
      </c>
      <c r="AW275" s="227">
        <v>10500</v>
      </c>
      <c r="AX275" s="226">
        <v>22</v>
      </c>
      <c r="AY275" s="227">
        <v>1986</v>
      </c>
      <c r="AZ275" s="263">
        <v>44990</v>
      </c>
      <c r="BF275" s="90" t="s">
        <v>38</v>
      </c>
      <c r="BG275" s="560"/>
      <c r="BH275" s="27">
        <v>20.6</v>
      </c>
      <c r="BI275" s="28">
        <v>2628</v>
      </c>
      <c r="BJ275" s="16">
        <f t="shared" si="243"/>
        <v>127.57281553398057</v>
      </c>
      <c r="BK275" s="17">
        <f t="shared" si="244"/>
        <v>5</v>
      </c>
      <c r="BL275" s="18">
        <v>103</v>
      </c>
      <c r="BM275" s="19">
        <v>13140</v>
      </c>
      <c r="BN275" s="18">
        <v>21</v>
      </c>
      <c r="BO275" s="19">
        <v>2322</v>
      </c>
      <c r="BP275" s="19">
        <v>52760</v>
      </c>
    </row>
    <row r="276" spans="1:68" x14ac:dyDescent="0.25">
      <c r="A276" s="133" t="s">
        <v>39</v>
      </c>
      <c r="B276" s="583"/>
      <c r="C276" s="27">
        <v>17.48</v>
      </c>
      <c r="D276" s="28">
        <v>2303</v>
      </c>
      <c r="E276" s="224">
        <f t="shared" si="229"/>
        <v>131.75057208237985</v>
      </c>
      <c r="F276" s="225">
        <f t="shared" si="230"/>
        <v>4</v>
      </c>
      <c r="G276" s="226">
        <v>69.92</v>
      </c>
      <c r="H276" s="227">
        <v>9212</v>
      </c>
      <c r="I276" s="226">
        <v>20</v>
      </c>
      <c r="J276" s="227">
        <v>1526</v>
      </c>
      <c r="K276" s="263">
        <v>35260</v>
      </c>
      <c r="L276" s="263">
        <v>33970</v>
      </c>
      <c r="M276" s="250" t="s">
        <v>8</v>
      </c>
      <c r="N276" s="251">
        <f t="shared" si="231"/>
        <v>6.0366972477064218</v>
      </c>
      <c r="O276" s="252">
        <f t="shared" si="232"/>
        <v>23.106159895150721</v>
      </c>
      <c r="P276" s="245">
        <f t="shared" si="233"/>
        <v>2017.1624713958809</v>
      </c>
      <c r="Q276" s="246">
        <f t="shared" si="234"/>
        <v>0.66261398176291797</v>
      </c>
      <c r="R276" s="225">
        <f t="shared" si="235"/>
        <v>23</v>
      </c>
      <c r="S276" s="247">
        <f t="shared" si="236"/>
        <v>402.04</v>
      </c>
      <c r="T276" s="248">
        <f t="shared" si="236"/>
        <v>52969</v>
      </c>
      <c r="U276" s="247">
        <f t="shared" si="236"/>
        <v>108</v>
      </c>
      <c r="V276" s="248">
        <f t="shared" si="236"/>
        <v>8567</v>
      </c>
      <c r="W276" s="248">
        <f t="shared" si="236"/>
        <v>212770</v>
      </c>
      <c r="X276" s="249">
        <f t="shared" si="236"/>
        <v>204830</v>
      </c>
      <c r="Y276" s="250" t="s">
        <v>8</v>
      </c>
      <c r="Z276" s="251">
        <f t="shared" si="237"/>
        <v>6.1829111707715656</v>
      </c>
      <c r="AA276" s="252">
        <f t="shared" si="238"/>
        <v>24.835998599276294</v>
      </c>
      <c r="AB276" s="195">
        <f t="shared" si="239"/>
        <v>12172.196796338672</v>
      </c>
      <c r="AC276" s="350">
        <f t="shared" si="240"/>
        <v>3.7199305254016499</v>
      </c>
      <c r="AP276" s="133" t="s">
        <v>39</v>
      </c>
      <c r="AQ276" s="583"/>
      <c r="AR276" s="27">
        <v>17.48</v>
      </c>
      <c r="AS276" s="28">
        <v>2303</v>
      </c>
      <c r="AT276" s="224">
        <f t="shared" si="241"/>
        <v>131.75057208237985</v>
      </c>
      <c r="AU276" s="225">
        <f t="shared" si="242"/>
        <v>4</v>
      </c>
      <c r="AV276" s="226">
        <v>69.92</v>
      </c>
      <c r="AW276" s="227">
        <v>9212</v>
      </c>
      <c r="AX276" s="226">
        <v>20</v>
      </c>
      <c r="AY276" s="227">
        <v>1526</v>
      </c>
      <c r="AZ276" s="263">
        <v>35130</v>
      </c>
      <c r="BF276" s="90" t="s">
        <v>39</v>
      </c>
      <c r="BG276" s="560"/>
      <c r="BH276" s="27">
        <v>17.48</v>
      </c>
      <c r="BI276" s="28">
        <v>2303</v>
      </c>
      <c r="BJ276" s="16">
        <f t="shared" si="243"/>
        <v>131.75057208237985</v>
      </c>
      <c r="BK276" s="17">
        <f t="shared" si="244"/>
        <v>5</v>
      </c>
      <c r="BL276" s="18">
        <v>87.4</v>
      </c>
      <c r="BM276" s="19">
        <v>11515</v>
      </c>
      <c r="BN276" s="18">
        <v>20</v>
      </c>
      <c r="BO276" s="19">
        <v>1713</v>
      </c>
      <c r="BP276" s="19">
        <v>39360</v>
      </c>
    </row>
    <row r="277" spans="1:68" x14ac:dyDescent="0.25">
      <c r="A277" s="133" t="s">
        <v>40</v>
      </c>
      <c r="B277" s="583"/>
      <c r="C277" s="27">
        <v>12.81</v>
      </c>
      <c r="D277" s="28">
        <v>1640</v>
      </c>
      <c r="E277" s="224">
        <f t="shared" si="229"/>
        <v>128.02498048399687</v>
      </c>
      <c r="F277" s="225">
        <f t="shared" si="230"/>
        <v>4</v>
      </c>
      <c r="G277" s="226">
        <v>51.24</v>
      </c>
      <c r="H277" s="227">
        <v>6560</v>
      </c>
      <c r="I277" s="226">
        <v>13</v>
      </c>
      <c r="J277" s="227">
        <v>1014</v>
      </c>
      <c r="K277" s="263">
        <v>22780</v>
      </c>
      <c r="L277" s="263">
        <v>21950</v>
      </c>
      <c r="M277" s="250" t="s">
        <v>8</v>
      </c>
      <c r="N277" s="251">
        <f t="shared" si="231"/>
        <v>6.4694280078895465</v>
      </c>
      <c r="O277" s="252">
        <f t="shared" si="232"/>
        <v>22.465483234714004</v>
      </c>
      <c r="P277" s="245">
        <f t="shared" si="233"/>
        <v>1778.2982045277126</v>
      </c>
      <c r="Q277" s="246">
        <f t="shared" si="234"/>
        <v>0.61829268292682926</v>
      </c>
      <c r="R277" s="225">
        <f t="shared" si="235"/>
        <v>23</v>
      </c>
      <c r="S277" s="247">
        <f t="shared" si="236"/>
        <v>294.63</v>
      </c>
      <c r="T277" s="248">
        <f t="shared" si="236"/>
        <v>37720</v>
      </c>
      <c r="U277" s="247">
        <f t="shared" si="236"/>
        <v>78</v>
      </c>
      <c r="V277" s="248">
        <f t="shared" si="236"/>
        <v>5793</v>
      </c>
      <c r="W277" s="248">
        <f t="shared" si="236"/>
        <v>133590</v>
      </c>
      <c r="X277" s="249">
        <f t="shared" si="236"/>
        <v>128600</v>
      </c>
      <c r="Y277" s="250" t="s">
        <v>8</v>
      </c>
      <c r="Z277" s="251">
        <f t="shared" si="237"/>
        <v>6.5113067495252892</v>
      </c>
      <c r="AA277" s="252">
        <f t="shared" si="238"/>
        <v>23.060590367685137</v>
      </c>
      <c r="AB277" s="195">
        <f t="shared" si="239"/>
        <v>10428.571428571428</v>
      </c>
      <c r="AC277" s="350">
        <f t="shared" si="240"/>
        <v>3.5323170731707316</v>
      </c>
      <c r="AP277" s="133" t="s">
        <v>40</v>
      </c>
      <c r="AQ277" s="583"/>
      <c r="AR277" s="27">
        <v>12.81</v>
      </c>
      <c r="AS277" s="28">
        <v>1640</v>
      </c>
      <c r="AT277" s="224">
        <f t="shared" si="241"/>
        <v>128.02498048399687</v>
      </c>
      <c r="AU277" s="225">
        <f t="shared" si="242"/>
        <v>4</v>
      </c>
      <c r="AV277" s="226">
        <v>51.24</v>
      </c>
      <c r="AW277" s="227">
        <v>6560</v>
      </c>
      <c r="AX277" s="226">
        <v>13</v>
      </c>
      <c r="AY277" s="227">
        <v>1014</v>
      </c>
      <c r="AZ277" s="263">
        <v>22700</v>
      </c>
      <c r="BF277" s="90" t="s">
        <v>40</v>
      </c>
      <c r="BG277" s="560"/>
      <c r="BH277" s="27">
        <v>12.81</v>
      </c>
      <c r="BI277" s="28">
        <v>1641</v>
      </c>
      <c r="BJ277" s="16">
        <f t="shared" si="243"/>
        <v>128.10304449648712</v>
      </c>
      <c r="BK277" s="17">
        <f t="shared" si="244"/>
        <v>4</v>
      </c>
      <c r="BL277" s="18">
        <v>51.24</v>
      </c>
      <c r="BM277" s="19">
        <v>6564</v>
      </c>
      <c r="BN277" s="18">
        <v>13</v>
      </c>
      <c r="BO277" s="19">
        <v>1047</v>
      </c>
      <c r="BP277" s="19">
        <v>22990</v>
      </c>
    </row>
    <row r="278" spans="1:68" x14ac:dyDescent="0.25">
      <c r="A278" s="354" t="s">
        <v>41</v>
      </c>
      <c r="B278" s="584"/>
      <c r="C278" s="54">
        <v>2.2200000000000002</v>
      </c>
      <c r="D278" s="55">
        <v>277</v>
      </c>
      <c r="E278" s="307">
        <f t="shared" si="229"/>
        <v>124.77477477477477</v>
      </c>
      <c r="F278" s="242">
        <f t="shared" si="230"/>
        <v>4</v>
      </c>
      <c r="G278" s="243">
        <v>8.8800000000000008</v>
      </c>
      <c r="H278" s="244">
        <v>1108</v>
      </c>
      <c r="I278" s="243">
        <v>4</v>
      </c>
      <c r="J278" s="244">
        <v>221</v>
      </c>
      <c r="K278" s="262">
        <v>5060</v>
      </c>
      <c r="L278" s="262">
        <v>4870</v>
      </c>
      <c r="M278" s="308" t="s">
        <v>8</v>
      </c>
      <c r="N278" s="309">
        <f t="shared" si="231"/>
        <v>5.0135746606334841</v>
      </c>
      <c r="O278" s="310">
        <f t="shared" si="232"/>
        <v>22.895927601809955</v>
      </c>
      <c r="P278" s="311">
        <f t="shared" si="233"/>
        <v>2279.2792792792789</v>
      </c>
      <c r="Q278" s="355">
        <f t="shared" si="234"/>
        <v>0.79783393501805056</v>
      </c>
      <c r="R278" s="225">
        <f t="shared" si="235"/>
        <v>23.000000000000004</v>
      </c>
      <c r="S278" s="247">
        <f t="shared" ref="S278:X293" si="245">G278+S227</f>
        <v>51.060000000000009</v>
      </c>
      <c r="T278" s="248">
        <f t="shared" si="245"/>
        <v>6371</v>
      </c>
      <c r="U278" s="247">
        <f t="shared" si="245"/>
        <v>22</v>
      </c>
      <c r="V278" s="248">
        <f t="shared" si="245"/>
        <v>1172</v>
      </c>
      <c r="W278" s="248">
        <f t="shared" si="245"/>
        <v>28610</v>
      </c>
      <c r="X278" s="249">
        <f t="shared" si="245"/>
        <v>27530</v>
      </c>
      <c r="Y278" s="308" t="s">
        <v>8</v>
      </c>
      <c r="Z278" s="251">
        <f t="shared" si="237"/>
        <v>5.4360068259385663</v>
      </c>
      <c r="AA278" s="252">
        <f t="shared" si="238"/>
        <v>24.411262798634812</v>
      </c>
      <c r="AB278" s="195">
        <f t="shared" si="239"/>
        <v>12887.387387387385</v>
      </c>
      <c r="AC278" s="350">
        <f t="shared" si="240"/>
        <v>4.231046931407942</v>
      </c>
      <c r="AP278" s="354" t="s">
        <v>41</v>
      </c>
      <c r="AQ278" s="584"/>
      <c r="AR278" s="54">
        <v>2.2200000000000002</v>
      </c>
      <c r="AS278" s="55">
        <v>277</v>
      </c>
      <c r="AT278" s="307">
        <f t="shared" si="241"/>
        <v>124.77477477477477</v>
      </c>
      <c r="AU278" s="242">
        <f t="shared" si="242"/>
        <v>4</v>
      </c>
      <c r="AV278" s="243">
        <v>8.8800000000000008</v>
      </c>
      <c r="AW278" s="244">
        <v>1108</v>
      </c>
      <c r="AX278" s="243">
        <v>4</v>
      </c>
      <c r="AY278" s="244">
        <v>221</v>
      </c>
      <c r="AZ278" s="262">
        <v>5040</v>
      </c>
      <c r="BF278" s="91" t="s">
        <v>41</v>
      </c>
      <c r="BG278" s="561"/>
      <c r="BH278" s="54">
        <v>2.2200000000000002</v>
      </c>
      <c r="BI278" s="55">
        <v>278</v>
      </c>
      <c r="BJ278" s="11">
        <f t="shared" si="243"/>
        <v>125.22522522522522</v>
      </c>
      <c r="BK278" s="7">
        <f t="shared" si="244"/>
        <v>4</v>
      </c>
      <c r="BL278" s="6">
        <v>8.8800000000000008</v>
      </c>
      <c r="BM278" s="5">
        <v>1112</v>
      </c>
      <c r="BN278" s="6">
        <v>4</v>
      </c>
      <c r="BO278" s="5">
        <v>210</v>
      </c>
      <c r="BP278" s="5">
        <v>4820</v>
      </c>
    </row>
    <row r="279" spans="1:68" x14ac:dyDescent="0.25">
      <c r="A279" s="356" t="s">
        <v>24</v>
      </c>
      <c r="B279" s="357"/>
      <c r="C279" s="45">
        <f t="shared" ref="C279:D279" si="246">SUM(C262:C278)</f>
        <v>281.07000000000005</v>
      </c>
      <c r="D279" s="46">
        <f t="shared" si="246"/>
        <v>35343</v>
      </c>
      <c r="E279" s="314">
        <f t="shared" si="229"/>
        <v>125.74447646493753</v>
      </c>
      <c r="F279" s="315"/>
      <c r="G279" s="312">
        <f t="shared" ref="G279:L279" si="247">SUM(G262:G278)</f>
        <v>1167.0300000000002</v>
      </c>
      <c r="H279" s="313">
        <f t="shared" si="247"/>
        <v>146776</v>
      </c>
      <c r="I279" s="312">
        <f t="shared" si="247"/>
        <v>310</v>
      </c>
      <c r="J279" s="313">
        <f t="shared" si="247"/>
        <v>26025</v>
      </c>
      <c r="K279" s="313">
        <f t="shared" si="247"/>
        <v>603830</v>
      </c>
      <c r="L279" s="313">
        <f t="shared" si="247"/>
        <v>581740</v>
      </c>
      <c r="M279" s="316" t="s">
        <v>8</v>
      </c>
      <c r="N279" s="317">
        <f t="shared" si="231"/>
        <v>5.6398078770413065</v>
      </c>
      <c r="O279" s="318">
        <f t="shared" si="232"/>
        <v>23.201921229586937</v>
      </c>
      <c r="P279" s="319">
        <f t="shared" si="233"/>
        <v>2148.3260397765675</v>
      </c>
      <c r="Q279" s="332">
        <f>J279/D279</f>
        <v>0.73635514811985403</v>
      </c>
      <c r="R279" s="315"/>
      <c r="S279" s="312">
        <f t="shared" ref="S279:W279" si="248">SUM(S262:S278)</f>
        <v>6448.119999999999</v>
      </c>
      <c r="T279" s="313">
        <f t="shared" si="248"/>
        <v>810718</v>
      </c>
      <c r="U279" s="312">
        <f t="shared" si="248"/>
        <v>1738</v>
      </c>
      <c r="V279" s="313">
        <f t="shared" si="248"/>
        <v>135751</v>
      </c>
      <c r="W279" s="313">
        <f t="shared" si="248"/>
        <v>3315070</v>
      </c>
      <c r="X279" s="249">
        <f t="shared" si="245"/>
        <v>3192290</v>
      </c>
      <c r="Y279" s="358" t="s">
        <v>8</v>
      </c>
      <c r="Z279" s="317">
        <f t="shared" si="237"/>
        <v>5.9720959698271097</v>
      </c>
      <c r="AA279" s="318">
        <f t="shared" si="238"/>
        <v>24.420225265375578</v>
      </c>
      <c r="AB279" s="333">
        <f t="shared" si="239"/>
        <v>11794.464012523569</v>
      </c>
      <c r="AC279" s="359">
        <f>V279/D279</f>
        <v>3.840958605664488</v>
      </c>
      <c r="AP279" s="356" t="s">
        <v>24</v>
      </c>
      <c r="AQ279" s="357"/>
      <c r="AR279" s="45">
        <f t="shared" ref="AR279:AS279" si="249">SUM(AR262:AR278)</f>
        <v>281.07000000000005</v>
      </c>
      <c r="AS279" s="46">
        <f t="shared" si="249"/>
        <v>35343</v>
      </c>
      <c r="AT279" s="314">
        <f t="shared" si="241"/>
        <v>125.74447646493753</v>
      </c>
      <c r="AU279" s="315"/>
      <c r="AV279" s="312">
        <f t="shared" ref="AV279:AZ279" si="250">SUM(AV262:AV278)</f>
        <v>1167.0300000000002</v>
      </c>
      <c r="AW279" s="313">
        <f t="shared" si="250"/>
        <v>146776</v>
      </c>
      <c r="AX279" s="312">
        <f t="shared" si="250"/>
        <v>310</v>
      </c>
      <c r="AY279" s="313">
        <f t="shared" si="250"/>
        <v>26025</v>
      </c>
      <c r="AZ279" s="313">
        <f t="shared" si="250"/>
        <v>601690</v>
      </c>
      <c r="BF279" s="92" t="s">
        <v>24</v>
      </c>
      <c r="BG279" s="44"/>
      <c r="BH279" s="45">
        <f t="shared" ref="BH279:BI279" si="251">SUM(BH262:BH278)</f>
        <v>285.72000000000003</v>
      </c>
      <c r="BI279" s="46">
        <f t="shared" si="251"/>
        <v>35857</v>
      </c>
      <c r="BJ279" s="130">
        <f t="shared" si="243"/>
        <v>125.49699006019878</v>
      </c>
      <c r="BK279" s="73"/>
      <c r="BL279" s="45">
        <f t="shared" ref="BL279:BP279" si="252">SUM(BL262:BL278)</f>
        <v>1236.7400000000002</v>
      </c>
      <c r="BM279" s="46">
        <f t="shared" si="252"/>
        <v>155539</v>
      </c>
      <c r="BN279" s="45">
        <f t="shared" si="252"/>
        <v>298</v>
      </c>
      <c r="BO279" s="46">
        <f t="shared" si="252"/>
        <v>26433</v>
      </c>
      <c r="BP279" s="46">
        <f t="shared" si="252"/>
        <v>600750</v>
      </c>
    </row>
    <row r="280" spans="1:68" x14ac:dyDescent="0.25">
      <c r="A280" s="133" t="s">
        <v>42</v>
      </c>
      <c r="B280" s="585">
        <v>1998</v>
      </c>
      <c r="C280" s="27">
        <v>19.739999999999998</v>
      </c>
      <c r="D280" s="28">
        <v>2490</v>
      </c>
      <c r="E280" s="224">
        <f t="shared" si="229"/>
        <v>126.13981762917935</v>
      </c>
      <c r="F280" s="225">
        <f t="shared" ref="F280:F290" si="253">G280/C280</f>
        <v>5.0000000000000009</v>
      </c>
      <c r="G280" s="226">
        <v>98.7</v>
      </c>
      <c r="H280" s="227">
        <v>12450</v>
      </c>
      <c r="I280" s="226">
        <v>28</v>
      </c>
      <c r="J280" s="227">
        <v>2479</v>
      </c>
      <c r="K280" s="263">
        <v>57110</v>
      </c>
      <c r="L280" s="263">
        <v>55020</v>
      </c>
      <c r="M280" s="250" t="s">
        <v>8</v>
      </c>
      <c r="N280" s="251">
        <f t="shared" si="231"/>
        <v>5.0221863654699472</v>
      </c>
      <c r="O280" s="252">
        <f t="shared" si="232"/>
        <v>23.037515127067365</v>
      </c>
      <c r="P280" s="245">
        <f t="shared" si="233"/>
        <v>2893.1104356636274</v>
      </c>
      <c r="Q280" s="246">
        <f t="shared" ref="Q280:Q290" si="254">J280/D280</f>
        <v>0.99558232931726909</v>
      </c>
      <c r="R280" s="225">
        <f t="shared" ref="R280:R290" si="255">S280/C280</f>
        <v>22.999999999999996</v>
      </c>
      <c r="S280" s="247">
        <f t="shared" ref="S280:W290" si="256">G280+S229</f>
        <v>454.01999999999992</v>
      </c>
      <c r="T280" s="248">
        <f t="shared" si="256"/>
        <v>57270</v>
      </c>
      <c r="U280" s="247">
        <f t="shared" si="256"/>
        <v>115</v>
      </c>
      <c r="V280" s="248">
        <f t="shared" si="256"/>
        <v>10326</v>
      </c>
      <c r="W280" s="248">
        <f t="shared" si="256"/>
        <v>247780</v>
      </c>
      <c r="X280" s="249">
        <f t="shared" si="245"/>
        <v>238710</v>
      </c>
      <c r="Y280" s="308" t="s">
        <v>8</v>
      </c>
      <c r="Z280" s="251">
        <f t="shared" si="237"/>
        <v>5.5461940732132478</v>
      </c>
      <c r="AA280" s="252">
        <f t="shared" si="238"/>
        <v>23.995738911485571</v>
      </c>
      <c r="AB280" s="195">
        <f t="shared" si="239"/>
        <v>12552.178318135766</v>
      </c>
      <c r="AC280" s="350">
        <f t="shared" ref="AC280:AC290" si="257">V280/D280</f>
        <v>4.1469879518072288</v>
      </c>
      <c r="AP280" s="133" t="s">
        <v>42</v>
      </c>
      <c r="AQ280" s="585">
        <v>1998</v>
      </c>
      <c r="AR280" s="27">
        <v>19.739999999999998</v>
      </c>
      <c r="AS280" s="28">
        <v>2490</v>
      </c>
      <c r="AT280" s="224">
        <f t="shared" si="241"/>
        <v>126.13981762917935</v>
      </c>
      <c r="AU280" s="225">
        <f t="shared" ref="AU280:AU290" si="258">AV280/AR280</f>
        <v>5.0000000000000009</v>
      </c>
      <c r="AV280" s="226">
        <v>98.7</v>
      </c>
      <c r="AW280" s="227">
        <v>12450</v>
      </c>
      <c r="AX280" s="226">
        <v>28</v>
      </c>
      <c r="AY280" s="227">
        <v>2479</v>
      </c>
      <c r="AZ280" s="263">
        <v>56910</v>
      </c>
      <c r="BF280" s="90" t="s">
        <v>42</v>
      </c>
      <c r="BG280" s="562">
        <v>1998</v>
      </c>
      <c r="BH280" s="27">
        <v>19.739999999999998</v>
      </c>
      <c r="BI280" s="28">
        <v>2490</v>
      </c>
      <c r="BJ280" s="16">
        <f t="shared" si="243"/>
        <v>126.13981762917935</v>
      </c>
      <c r="BK280" s="17">
        <f t="shared" ref="BK280:BK290" si="259">BL280/BH280</f>
        <v>4</v>
      </c>
      <c r="BL280" s="18">
        <v>78.959999999999994</v>
      </c>
      <c r="BM280" s="19">
        <v>9960</v>
      </c>
      <c r="BN280" s="18">
        <v>19</v>
      </c>
      <c r="BO280" s="19">
        <v>1678</v>
      </c>
      <c r="BP280" s="19">
        <v>38560</v>
      </c>
    </row>
    <row r="281" spans="1:68" x14ac:dyDescent="0.25">
      <c r="A281" s="352" t="s">
        <v>43</v>
      </c>
      <c r="B281" s="586"/>
      <c r="C281" s="78">
        <v>22.16</v>
      </c>
      <c r="D281" s="79">
        <v>2704</v>
      </c>
      <c r="E281" s="230">
        <f t="shared" si="229"/>
        <v>122.02166064981949</v>
      </c>
      <c r="F281" s="231">
        <f t="shared" si="253"/>
        <v>5</v>
      </c>
      <c r="G281" s="226">
        <v>110.8</v>
      </c>
      <c r="H281" s="227">
        <v>13520</v>
      </c>
      <c r="I281" s="226">
        <v>26</v>
      </c>
      <c r="J281" s="227">
        <v>2333</v>
      </c>
      <c r="K281" s="264">
        <v>52820</v>
      </c>
      <c r="L281" s="264">
        <v>50890</v>
      </c>
      <c r="M281" s="320" t="s">
        <v>8</v>
      </c>
      <c r="N281" s="321">
        <f t="shared" si="231"/>
        <v>5.7951135876553792</v>
      </c>
      <c r="O281" s="322">
        <f t="shared" si="232"/>
        <v>22.640377196742392</v>
      </c>
      <c r="P281" s="287">
        <f t="shared" si="233"/>
        <v>2383.5740072202166</v>
      </c>
      <c r="Q281" s="246">
        <f t="shared" si="254"/>
        <v>0.86279585798816572</v>
      </c>
      <c r="R281" s="231">
        <f t="shared" si="255"/>
        <v>23</v>
      </c>
      <c r="S281" s="335">
        <f t="shared" si="256"/>
        <v>509.68</v>
      </c>
      <c r="T281" s="249">
        <f t="shared" si="256"/>
        <v>62192</v>
      </c>
      <c r="U281" s="335">
        <f t="shared" si="256"/>
        <v>122</v>
      </c>
      <c r="V281" s="249">
        <f t="shared" si="256"/>
        <v>10539</v>
      </c>
      <c r="W281" s="249">
        <f t="shared" si="256"/>
        <v>250180</v>
      </c>
      <c r="X281" s="249">
        <f t="shared" si="245"/>
        <v>240950</v>
      </c>
      <c r="Y281" s="320" t="s">
        <v>8</v>
      </c>
      <c r="Z281" s="251">
        <f t="shared" si="237"/>
        <v>5.9011291393870389</v>
      </c>
      <c r="AA281" s="252">
        <f t="shared" si="238"/>
        <v>23.738495113388367</v>
      </c>
      <c r="AB281" s="195">
        <f t="shared" si="239"/>
        <v>11289.71119133574</v>
      </c>
      <c r="AC281" s="350">
        <f t="shared" si="257"/>
        <v>3.8975591715976332</v>
      </c>
      <c r="AP281" s="352" t="s">
        <v>43</v>
      </c>
      <c r="AQ281" s="586"/>
      <c r="AR281" s="78">
        <v>22.16</v>
      </c>
      <c r="AS281" s="79">
        <v>2704</v>
      </c>
      <c r="AT281" s="230">
        <f t="shared" si="241"/>
        <v>122.02166064981949</v>
      </c>
      <c r="AU281" s="231">
        <f t="shared" si="258"/>
        <v>5</v>
      </c>
      <c r="AV281" s="226">
        <v>110.8</v>
      </c>
      <c r="AW281" s="227">
        <v>13520</v>
      </c>
      <c r="AX281" s="226">
        <v>26</v>
      </c>
      <c r="AY281" s="227">
        <v>2333</v>
      </c>
      <c r="AZ281" s="264">
        <v>52630</v>
      </c>
      <c r="BF281" s="89" t="s">
        <v>43</v>
      </c>
      <c r="BG281" s="563"/>
      <c r="BH281" s="78">
        <v>22.16</v>
      </c>
      <c r="BI281" s="79">
        <v>2704</v>
      </c>
      <c r="BJ281" s="63">
        <f t="shared" si="243"/>
        <v>122.02166064981949</v>
      </c>
      <c r="BK281" s="64">
        <f t="shared" si="259"/>
        <v>4</v>
      </c>
      <c r="BL281" s="65">
        <v>88.64</v>
      </c>
      <c r="BM281" s="66">
        <v>10816</v>
      </c>
      <c r="BN281" s="65">
        <v>22</v>
      </c>
      <c r="BO281" s="66">
        <v>2049</v>
      </c>
      <c r="BP281" s="66">
        <v>44870</v>
      </c>
    </row>
    <row r="282" spans="1:68" x14ac:dyDescent="0.25">
      <c r="A282" s="133" t="s">
        <v>44</v>
      </c>
      <c r="B282" s="586"/>
      <c r="C282" s="27">
        <v>13.09</v>
      </c>
      <c r="D282" s="28">
        <v>1517</v>
      </c>
      <c r="E282" s="224">
        <f t="shared" si="229"/>
        <v>115.88999236058059</v>
      </c>
      <c r="F282" s="225">
        <f t="shared" si="253"/>
        <v>5</v>
      </c>
      <c r="G282" s="243">
        <v>65.45</v>
      </c>
      <c r="H282" s="244">
        <v>7585</v>
      </c>
      <c r="I282" s="243">
        <v>18</v>
      </c>
      <c r="J282" s="244">
        <v>1590</v>
      </c>
      <c r="K282" s="263">
        <v>35910</v>
      </c>
      <c r="L282" s="263">
        <v>34600</v>
      </c>
      <c r="M282" s="250" t="s">
        <v>8</v>
      </c>
      <c r="N282" s="251">
        <f t="shared" si="231"/>
        <v>4.7704402515723272</v>
      </c>
      <c r="O282" s="252">
        <f t="shared" si="232"/>
        <v>22.584905660377359</v>
      </c>
      <c r="P282" s="245">
        <f t="shared" si="233"/>
        <v>2743.3155080213905</v>
      </c>
      <c r="Q282" s="246">
        <f t="shared" si="254"/>
        <v>1.0481212920237311</v>
      </c>
      <c r="R282" s="225">
        <f t="shared" si="255"/>
        <v>23.152788388082506</v>
      </c>
      <c r="S282" s="247">
        <f t="shared" si="256"/>
        <v>303.07</v>
      </c>
      <c r="T282" s="248">
        <f t="shared" si="256"/>
        <v>35168</v>
      </c>
      <c r="U282" s="247">
        <f t="shared" si="256"/>
        <v>82</v>
      </c>
      <c r="V282" s="248">
        <f t="shared" si="256"/>
        <v>6647</v>
      </c>
      <c r="W282" s="248">
        <f t="shared" si="256"/>
        <v>156440</v>
      </c>
      <c r="X282" s="249">
        <f t="shared" si="245"/>
        <v>150660</v>
      </c>
      <c r="Y282" s="250" t="s">
        <v>8</v>
      </c>
      <c r="Z282" s="251">
        <f t="shared" si="237"/>
        <v>5.2908078832556038</v>
      </c>
      <c r="AA282" s="252">
        <f t="shared" si="238"/>
        <v>23.535429517075372</v>
      </c>
      <c r="AB282" s="195">
        <f t="shared" si="239"/>
        <v>11951.107715813598</v>
      </c>
      <c r="AC282" s="350">
        <f t="shared" si="257"/>
        <v>4.3816743572841137</v>
      </c>
      <c r="AP282" s="133" t="s">
        <v>44</v>
      </c>
      <c r="AQ282" s="586"/>
      <c r="AR282" s="27">
        <v>13.09</v>
      </c>
      <c r="AS282" s="28">
        <v>1517</v>
      </c>
      <c r="AT282" s="224">
        <f t="shared" si="241"/>
        <v>115.88999236058059</v>
      </c>
      <c r="AU282" s="225">
        <f t="shared" si="258"/>
        <v>5</v>
      </c>
      <c r="AV282" s="243">
        <v>65.45</v>
      </c>
      <c r="AW282" s="244">
        <v>7585</v>
      </c>
      <c r="AX282" s="243">
        <v>18</v>
      </c>
      <c r="AY282" s="244">
        <v>1590</v>
      </c>
      <c r="AZ282" s="263">
        <v>35780</v>
      </c>
      <c r="BF282" s="90" t="s">
        <v>44</v>
      </c>
      <c r="BG282" s="563"/>
      <c r="BH282" s="27">
        <v>13.09</v>
      </c>
      <c r="BI282" s="28">
        <v>1518</v>
      </c>
      <c r="BJ282" s="16">
        <f t="shared" si="243"/>
        <v>115.96638655462185</v>
      </c>
      <c r="BK282" s="17">
        <f t="shared" si="259"/>
        <v>4</v>
      </c>
      <c r="BL282" s="18">
        <v>52.36</v>
      </c>
      <c r="BM282" s="19">
        <v>6072</v>
      </c>
      <c r="BN282" s="18">
        <v>14</v>
      </c>
      <c r="BO282" s="19">
        <v>1342</v>
      </c>
      <c r="BP282" s="19">
        <v>29340</v>
      </c>
    </row>
    <row r="283" spans="1:68" x14ac:dyDescent="0.25">
      <c r="A283" s="133" t="s">
        <v>45</v>
      </c>
      <c r="B283" s="586"/>
      <c r="C283" s="27">
        <v>16.28</v>
      </c>
      <c r="D283" s="28">
        <v>1976</v>
      </c>
      <c r="E283" s="224">
        <f t="shared" si="229"/>
        <v>121.37592137592137</v>
      </c>
      <c r="F283" s="225">
        <f t="shared" si="253"/>
        <v>4</v>
      </c>
      <c r="G283" s="226">
        <v>65.12</v>
      </c>
      <c r="H283" s="227">
        <v>7904</v>
      </c>
      <c r="I283" s="226">
        <v>17</v>
      </c>
      <c r="J283" s="227">
        <v>1519</v>
      </c>
      <c r="K283" s="263">
        <v>36190</v>
      </c>
      <c r="L283" s="263">
        <v>34870</v>
      </c>
      <c r="M283" s="250" t="s">
        <v>8</v>
      </c>
      <c r="N283" s="251">
        <f t="shared" si="231"/>
        <v>5.203423304805793</v>
      </c>
      <c r="O283" s="252">
        <f t="shared" si="232"/>
        <v>23.82488479262673</v>
      </c>
      <c r="P283" s="245">
        <f t="shared" si="233"/>
        <v>2222.9729729729729</v>
      </c>
      <c r="Q283" s="246">
        <f t="shared" si="254"/>
        <v>0.76872469635627527</v>
      </c>
      <c r="R283" s="225">
        <f t="shared" si="255"/>
        <v>23</v>
      </c>
      <c r="S283" s="247">
        <f t="shared" si="256"/>
        <v>374.44000000000005</v>
      </c>
      <c r="T283" s="248">
        <f t="shared" si="256"/>
        <v>45448</v>
      </c>
      <c r="U283" s="247">
        <f t="shared" si="256"/>
        <v>100</v>
      </c>
      <c r="V283" s="248">
        <f t="shared" si="256"/>
        <v>7635</v>
      </c>
      <c r="W283" s="248">
        <f t="shared" si="256"/>
        <v>187800</v>
      </c>
      <c r="X283" s="249">
        <f t="shared" si="245"/>
        <v>180850</v>
      </c>
      <c r="Y283" s="250" t="s">
        <v>8</v>
      </c>
      <c r="Z283" s="251">
        <f t="shared" si="237"/>
        <v>5.9525867714472822</v>
      </c>
      <c r="AA283" s="252">
        <f t="shared" si="238"/>
        <v>24.597249508840864</v>
      </c>
      <c r="AB283" s="195">
        <f t="shared" si="239"/>
        <v>11535.626535626534</v>
      </c>
      <c r="AC283" s="350">
        <f t="shared" si="257"/>
        <v>3.8638663967611335</v>
      </c>
      <c r="AP283" s="133" t="s">
        <v>45</v>
      </c>
      <c r="AQ283" s="586"/>
      <c r="AR283" s="27">
        <v>16.28</v>
      </c>
      <c r="AS283" s="28">
        <v>1976</v>
      </c>
      <c r="AT283" s="224">
        <f t="shared" si="241"/>
        <v>121.37592137592137</v>
      </c>
      <c r="AU283" s="225">
        <f t="shared" si="258"/>
        <v>4</v>
      </c>
      <c r="AV283" s="226">
        <v>65.12</v>
      </c>
      <c r="AW283" s="227">
        <v>7904</v>
      </c>
      <c r="AX283" s="226">
        <v>17</v>
      </c>
      <c r="AY283" s="227">
        <v>1519</v>
      </c>
      <c r="AZ283" s="263">
        <v>36060</v>
      </c>
      <c r="BF283" s="90" t="s">
        <v>45</v>
      </c>
      <c r="BG283" s="563"/>
      <c r="BH283" s="27">
        <v>16.28</v>
      </c>
      <c r="BI283" s="28">
        <v>1976</v>
      </c>
      <c r="BJ283" s="16">
        <f t="shared" si="243"/>
        <v>121.37592137592137</v>
      </c>
      <c r="BK283" s="17">
        <f t="shared" si="259"/>
        <v>4</v>
      </c>
      <c r="BL283" s="18">
        <v>65.12</v>
      </c>
      <c r="BM283" s="19">
        <v>7904</v>
      </c>
      <c r="BN283" s="18">
        <v>18</v>
      </c>
      <c r="BO283" s="19">
        <v>1563</v>
      </c>
      <c r="BP283" s="19">
        <v>35430</v>
      </c>
    </row>
    <row r="284" spans="1:68" x14ac:dyDescent="0.25">
      <c r="A284" s="133" t="s">
        <v>46</v>
      </c>
      <c r="B284" s="586"/>
      <c r="C284" s="27">
        <v>18.239999999999998</v>
      </c>
      <c r="D284" s="28">
        <v>2460</v>
      </c>
      <c r="E284" s="224">
        <f t="shared" si="229"/>
        <v>134.86842105263159</v>
      </c>
      <c r="F284" s="225">
        <f t="shared" si="253"/>
        <v>4</v>
      </c>
      <c r="G284" s="226">
        <v>72.959999999999994</v>
      </c>
      <c r="H284" s="227">
        <v>9840</v>
      </c>
      <c r="I284" s="226">
        <v>19</v>
      </c>
      <c r="J284" s="227">
        <v>1427</v>
      </c>
      <c r="K284" s="263">
        <v>33440</v>
      </c>
      <c r="L284" s="263">
        <v>32220</v>
      </c>
      <c r="M284" s="250" t="s">
        <v>8</v>
      </c>
      <c r="N284" s="251">
        <f t="shared" si="231"/>
        <v>6.8955851436580238</v>
      </c>
      <c r="O284" s="252">
        <f t="shared" si="232"/>
        <v>23.433777154870356</v>
      </c>
      <c r="P284" s="245">
        <f t="shared" si="233"/>
        <v>1833.3333333333335</v>
      </c>
      <c r="Q284" s="246">
        <f t="shared" si="254"/>
        <v>0.58008130081300813</v>
      </c>
      <c r="R284" s="225">
        <f t="shared" si="255"/>
        <v>21.999999999999996</v>
      </c>
      <c r="S284" s="247">
        <f t="shared" si="256"/>
        <v>401.27999999999992</v>
      </c>
      <c r="T284" s="248">
        <f t="shared" si="256"/>
        <v>54120</v>
      </c>
      <c r="U284" s="247">
        <f t="shared" si="256"/>
        <v>115</v>
      </c>
      <c r="V284" s="248">
        <f t="shared" si="256"/>
        <v>8403</v>
      </c>
      <c r="W284" s="248">
        <f t="shared" si="256"/>
        <v>209120</v>
      </c>
      <c r="X284" s="249">
        <f t="shared" si="245"/>
        <v>201420</v>
      </c>
      <c r="Y284" s="250" t="s">
        <v>8</v>
      </c>
      <c r="Z284" s="251">
        <f t="shared" si="237"/>
        <v>6.4405569439485895</v>
      </c>
      <c r="AA284" s="252">
        <f t="shared" si="238"/>
        <v>24.88635011305486</v>
      </c>
      <c r="AB284" s="195">
        <f t="shared" si="239"/>
        <v>11464.912280701756</v>
      </c>
      <c r="AC284" s="350">
        <f t="shared" si="257"/>
        <v>3.4158536585365855</v>
      </c>
      <c r="AP284" s="133" t="s">
        <v>46</v>
      </c>
      <c r="AQ284" s="586"/>
      <c r="AR284" s="27">
        <v>18.239999999999998</v>
      </c>
      <c r="AS284" s="28">
        <v>2460</v>
      </c>
      <c r="AT284" s="224">
        <f t="shared" si="241"/>
        <v>134.86842105263159</v>
      </c>
      <c r="AU284" s="225">
        <f t="shared" si="258"/>
        <v>4</v>
      </c>
      <c r="AV284" s="226">
        <v>72.959999999999994</v>
      </c>
      <c r="AW284" s="227">
        <v>9840</v>
      </c>
      <c r="AX284" s="226">
        <v>19</v>
      </c>
      <c r="AY284" s="227">
        <v>1427</v>
      </c>
      <c r="AZ284" s="263">
        <v>33320</v>
      </c>
      <c r="BF284" s="90" t="s">
        <v>46</v>
      </c>
      <c r="BG284" s="563"/>
      <c r="BH284" s="27">
        <v>18.239999999999998</v>
      </c>
      <c r="BI284" s="28">
        <v>2462</v>
      </c>
      <c r="BJ284" s="16">
        <f t="shared" si="243"/>
        <v>134.9780701754386</v>
      </c>
      <c r="BK284" s="17">
        <f t="shared" si="259"/>
        <v>5.0000000000000009</v>
      </c>
      <c r="BL284" s="18">
        <v>91.2</v>
      </c>
      <c r="BM284" s="19">
        <v>12310</v>
      </c>
      <c r="BN284" s="18">
        <v>25</v>
      </c>
      <c r="BO284" s="19">
        <v>2089</v>
      </c>
      <c r="BP284" s="19">
        <v>48490</v>
      </c>
    </row>
    <row r="285" spans="1:68" x14ac:dyDescent="0.25">
      <c r="A285" s="133" t="s">
        <v>47</v>
      </c>
      <c r="B285" s="586"/>
      <c r="C285" s="27">
        <v>16.23</v>
      </c>
      <c r="D285" s="28">
        <v>2246</v>
      </c>
      <c r="E285" s="224">
        <f t="shared" si="229"/>
        <v>138.38570548367221</v>
      </c>
      <c r="F285" s="225">
        <f t="shared" si="253"/>
        <v>4.5686999383857057</v>
      </c>
      <c r="G285" s="226">
        <v>74.150000000000006</v>
      </c>
      <c r="H285" s="227">
        <v>10261</v>
      </c>
      <c r="I285" s="226">
        <v>20</v>
      </c>
      <c r="J285" s="227">
        <v>1588</v>
      </c>
      <c r="K285" s="263">
        <v>35700</v>
      </c>
      <c r="L285" s="263">
        <v>34390</v>
      </c>
      <c r="M285" s="250" t="s">
        <v>8</v>
      </c>
      <c r="N285" s="251">
        <f t="shared" si="231"/>
        <v>6.4615869017632246</v>
      </c>
      <c r="O285" s="252">
        <f t="shared" si="232"/>
        <v>22.48110831234257</v>
      </c>
      <c r="P285" s="245">
        <f t="shared" si="233"/>
        <v>2199.630314232902</v>
      </c>
      <c r="Q285" s="246">
        <f t="shared" si="254"/>
        <v>0.70703472840605519</v>
      </c>
      <c r="R285" s="225">
        <f t="shared" si="255"/>
        <v>22.445471349353053</v>
      </c>
      <c r="S285" s="247">
        <f t="shared" si="256"/>
        <v>364.29000000000008</v>
      </c>
      <c r="T285" s="248">
        <f t="shared" si="256"/>
        <v>50412</v>
      </c>
      <c r="U285" s="247">
        <f t="shared" si="256"/>
        <v>104</v>
      </c>
      <c r="V285" s="248">
        <f t="shared" si="256"/>
        <v>7687</v>
      </c>
      <c r="W285" s="248">
        <f t="shared" si="256"/>
        <v>184210</v>
      </c>
      <c r="X285" s="249">
        <f t="shared" si="245"/>
        <v>177390</v>
      </c>
      <c r="Y285" s="250" t="s">
        <v>8</v>
      </c>
      <c r="Z285" s="251">
        <f t="shared" si="237"/>
        <v>6.5580850787043063</v>
      </c>
      <c r="AA285" s="252">
        <f t="shared" si="238"/>
        <v>23.963835046181867</v>
      </c>
      <c r="AB285" s="195">
        <f t="shared" si="239"/>
        <v>11349.969192852741</v>
      </c>
      <c r="AC285" s="350">
        <f t="shared" si="257"/>
        <v>3.4225289403383794</v>
      </c>
      <c r="AP285" s="133" t="s">
        <v>47</v>
      </c>
      <c r="AQ285" s="586"/>
      <c r="AR285" s="27">
        <v>16.23</v>
      </c>
      <c r="AS285" s="28">
        <v>2246</v>
      </c>
      <c r="AT285" s="224">
        <f t="shared" si="241"/>
        <v>138.38570548367221</v>
      </c>
      <c r="AU285" s="225">
        <f t="shared" si="258"/>
        <v>4.5686999383857057</v>
      </c>
      <c r="AV285" s="226">
        <v>74.150000000000006</v>
      </c>
      <c r="AW285" s="227">
        <v>10261</v>
      </c>
      <c r="AX285" s="226">
        <v>20</v>
      </c>
      <c r="AY285" s="227">
        <v>1588</v>
      </c>
      <c r="AZ285" s="263">
        <v>35570</v>
      </c>
      <c r="BF285" s="90" t="s">
        <v>47</v>
      </c>
      <c r="BG285" s="563"/>
      <c r="BH285" s="27">
        <v>16.23</v>
      </c>
      <c r="BI285" s="28">
        <v>2247</v>
      </c>
      <c r="BJ285" s="16">
        <f t="shared" si="243"/>
        <v>138.44731977818853</v>
      </c>
      <c r="BK285" s="17">
        <f t="shared" si="259"/>
        <v>5</v>
      </c>
      <c r="BL285" s="18">
        <v>81.150000000000006</v>
      </c>
      <c r="BM285" s="19">
        <v>11235</v>
      </c>
      <c r="BN285" s="18">
        <v>20</v>
      </c>
      <c r="BO285" s="19">
        <v>1665</v>
      </c>
      <c r="BP285" s="19">
        <v>37560</v>
      </c>
    </row>
    <row r="286" spans="1:68" x14ac:dyDescent="0.25">
      <c r="A286" s="133" t="s">
        <v>48</v>
      </c>
      <c r="B286" s="586"/>
      <c r="C286" s="27">
        <v>3.23</v>
      </c>
      <c r="D286" s="28">
        <v>402</v>
      </c>
      <c r="E286" s="224">
        <f t="shared" si="229"/>
        <v>124.45820433436532</v>
      </c>
      <c r="F286" s="225">
        <f t="shared" si="253"/>
        <v>4</v>
      </c>
      <c r="G286" s="243">
        <v>12.92</v>
      </c>
      <c r="H286" s="244">
        <v>1608</v>
      </c>
      <c r="I286" s="243">
        <v>4</v>
      </c>
      <c r="J286" s="244">
        <v>273</v>
      </c>
      <c r="K286" s="263">
        <v>6370</v>
      </c>
      <c r="L286" s="263">
        <v>6140</v>
      </c>
      <c r="M286" s="250" t="s">
        <v>8</v>
      </c>
      <c r="N286" s="251">
        <f t="shared" si="231"/>
        <v>5.8901098901098905</v>
      </c>
      <c r="O286" s="252">
        <f t="shared" si="232"/>
        <v>23.333333333333332</v>
      </c>
      <c r="P286" s="245">
        <f t="shared" si="233"/>
        <v>1972.1362229102167</v>
      </c>
      <c r="Q286" s="246">
        <f t="shared" si="254"/>
        <v>0.67910447761194026</v>
      </c>
      <c r="R286" s="225">
        <f t="shared" si="255"/>
        <v>22</v>
      </c>
      <c r="S286" s="247">
        <f t="shared" si="256"/>
        <v>71.06</v>
      </c>
      <c r="T286" s="248">
        <f t="shared" si="256"/>
        <v>8844</v>
      </c>
      <c r="U286" s="247">
        <f t="shared" si="256"/>
        <v>24</v>
      </c>
      <c r="V286" s="248">
        <f t="shared" si="256"/>
        <v>1481</v>
      </c>
      <c r="W286" s="248">
        <f t="shared" si="256"/>
        <v>36130</v>
      </c>
      <c r="X286" s="249">
        <f t="shared" si="245"/>
        <v>34710</v>
      </c>
      <c r="Y286" s="250" t="s">
        <v>8</v>
      </c>
      <c r="Z286" s="251">
        <f t="shared" si="237"/>
        <v>5.9716407832545579</v>
      </c>
      <c r="AA286" s="252">
        <f t="shared" si="238"/>
        <v>24.395678595543551</v>
      </c>
      <c r="AB286" s="195">
        <f t="shared" si="239"/>
        <v>11185.758513931889</v>
      </c>
      <c r="AC286" s="350">
        <f t="shared" si="257"/>
        <v>3.6840796019900499</v>
      </c>
      <c r="AP286" s="133" t="s">
        <v>48</v>
      </c>
      <c r="AQ286" s="586"/>
      <c r="AR286" s="27">
        <v>3.23</v>
      </c>
      <c r="AS286" s="28">
        <v>402</v>
      </c>
      <c r="AT286" s="224">
        <f t="shared" si="241"/>
        <v>124.45820433436532</v>
      </c>
      <c r="AU286" s="225">
        <f t="shared" si="258"/>
        <v>4</v>
      </c>
      <c r="AV286" s="243">
        <v>12.92</v>
      </c>
      <c r="AW286" s="244">
        <v>1608</v>
      </c>
      <c r="AX286" s="243">
        <v>4</v>
      </c>
      <c r="AY286" s="244">
        <v>273</v>
      </c>
      <c r="AZ286" s="263">
        <v>6350</v>
      </c>
      <c r="BF286" s="90" t="s">
        <v>48</v>
      </c>
      <c r="BG286" s="563"/>
      <c r="BH286" s="27">
        <v>3.23</v>
      </c>
      <c r="BI286" s="28">
        <v>402</v>
      </c>
      <c r="BJ286" s="16">
        <f t="shared" si="243"/>
        <v>124.45820433436532</v>
      </c>
      <c r="BK286" s="17">
        <f t="shared" si="259"/>
        <v>5</v>
      </c>
      <c r="BL286" s="18">
        <v>16.149999999999999</v>
      </c>
      <c r="BM286" s="19">
        <v>2010</v>
      </c>
      <c r="BN286" s="18">
        <v>5</v>
      </c>
      <c r="BO286" s="19">
        <v>347</v>
      </c>
      <c r="BP286" s="19">
        <v>8010</v>
      </c>
    </row>
    <row r="287" spans="1:68" x14ac:dyDescent="0.25">
      <c r="A287" s="133" t="s">
        <v>49</v>
      </c>
      <c r="B287" s="586"/>
      <c r="C287" s="27">
        <v>8.82</v>
      </c>
      <c r="D287" s="28">
        <v>1152</v>
      </c>
      <c r="E287" s="224">
        <f t="shared" si="229"/>
        <v>130.61224489795919</v>
      </c>
      <c r="F287" s="225">
        <f t="shared" si="253"/>
        <v>4</v>
      </c>
      <c r="G287" s="226">
        <v>35.28</v>
      </c>
      <c r="H287" s="227">
        <v>4608</v>
      </c>
      <c r="I287" s="226">
        <v>9</v>
      </c>
      <c r="J287" s="227">
        <v>785</v>
      </c>
      <c r="K287" s="263">
        <v>18270</v>
      </c>
      <c r="L287" s="263">
        <v>17600</v>
      </c>
      <c r="M287" s="250" t="s">
        <v>8</v>
      </c>
      <c r="N287" s="251">
        <f t="shared" si="231"/>
        <v>5.8700636942675155</v>
      </c>
      <c r="O287" s="252">
        <f t="shared" si="232"/>
        <v>23.273885350318473</v>
      </c>
      <c r="P287" s="245">
        <f t="shared" si="233"/>
        <v>2071.4285714285716</v>
      </c>
      <c r="Q287" s="246">
        <f t="shared" si="254"/>
        <v>0.68142361111111116</v>
      </c>
      <c r="R287" s="225">
        <f t="shared" si="255"/>
        <v>22</v>
      </c>
      <c r="S287" s="247">
        <f t="shared" si="256"/>
        <v>194.04</v>
      </c>
      <c r="T287" s="248">
        <f t="shared" si="256"/>
        <v>25344</v>
      </c>
      <c r="U287" s="247">
        <f t="shared" si="256"/>
        <v>50</v>
      </c>
      <c r="V287" s="248">
        <f t="shared" si="256"/>
        <v>4052</v>
      </c>
      <c r="W287" s="248">
        <f t="shared" si="256"/>
        <v>99530</v>
      </c>
      <c r="X287" s="249">
        <f t="shared" si="245"/>
        <v>95890</v>
      </c>
      <c r="Y287" s="250" t="s">
        <v>8</v>
      </c>
      <c r="Z287" s="251">
        <f t="shared" si="237"/>
        <v>6.2546890424481738</v>
      </c>
      <c r="AA287" s="252">
        <f t="shared" si="238"/>
        <v>24.563178677196447</v>
      </c>
      <c r="AB287" s="195">
        <f t="shared" si="239"/>
        <v>11284.580498866213</v>
      </c>
      <c r="AC287" s="350">
        <f t="shared" si="257"/>
        <v>3.5173611111111112</v>
      </c>
      <c r="AP287" s="133" t="s">
        <v>49</v>
      </c>
      <c r="AQ287" s="586"/>
      <c r="AR287" s="27">
        <v>8.82</v>
      </c>
      <c r="AS287" s="28">
        <v>1152</v>
      </c>
      <c r="AT287" s="224">
        <f t="shared" si="241"/>
        <v>130.61224489795919</v>
      </c>
      <c r="AU287" s="225">
        <f t="shared" si="258"/>
        <v>4</v>
      </c>
      <c r="AV287" s="226">
        <v>35.28</v>
      </c>
      <c r="AW287" s="227">
        <v>4608</v>
      </c>
      <c r="AX287" s="226">
        <v>9</v>
      </c>
      <c r="AY287" s="227">
        <v>785</v>
      </c>
      <c r="AZ287" s="263">
        <v>18210</v>
      </c>
      <c r="BF287" s="90" t="s">
        <v>49</v>
      </c>
      <c r="BG287" s="563"/>
      <c r="BH287" s="27">
        <v>8.82</v>
      </c>
      <c r="BI287" s="28">
        <v>1152</v>
      </c>
      <c r="BJ287" s="16">
        <f t="shared" si="243"/>
        <v>130.61224489795919</v>
      </c>
      <c r="BK287" s="17">
        <f t="shared" si="259"/>
        <v>5</v>
      </c>
      <c r="BL287" s="18">
        <v>44.1</v>
      </c>
      <c r="BM287" s="19">
        <v>5760</v>
      </c>
      <c r="BN287" s="18">
        <v>10</v>
      </c>
      <c r="BO287" s="19">
        <v>953</v>
      </c>
      <c r="BP287" s="19">
        <v>22050</v>
      </c>
    </row>
    <row r="288" spans="1:68" x14ac:dyDescent="0.25">
      <c r="A288" s="133" t="s">
        <v>50</v>
      </c>
      <c r="B288" s="586"/>
      <c r="C288" s="27">
        <v>11.54</v>
      </c>
      <c r="D288" s="28">
        <v>1448</v>
      </c>
      <c r="E288" s="224">
        <f t="shared" si="229"/>
        <v>125.47660311958407</v>
      </c>
      <c r="F288" s="225">
        <f t="shared" si="253"/>
        <v>4</v>
      </c>
      <c r="G288" s="226">
        <v>46.16</v>
      </c>
      <c r="H288" s="227">
        <v>5792</v>
      </c>
      <c r="I288" s="226">
        <v>12</v>
      </c>
      <c r="J288" s="227">
        <v>973</v>
      </c>
      <c r="K288" s="263">
        <v>22560</v>
      </c>
      <c r="L288" s="263">
        <v>21730</v>
      </c>
      <c r="M288" s="250" t="s">
        <v>8</v>
      </c>
      <c r="N288" s="251">
        <f t="shared" si="231"/>
        <v>5.9527235354573484</v>
      </c>
      <c r="O288" s="252">
        <f t="shared" si="232"/>
        <v>23.186022610483043</v>
      </c>
      <c r="P288" s="245">
        <f t="shared" si="233"/>
        <v>1954.939341421144</v>
      </c>
      <c r="Q288" s="246">
        <f t="shared" si="254"/>
        <v>0.67196132596685088</v>
      </c>
      <c r="R288" s="225">
        <f t="shared" si="255"/>
        <v>22</v>
      </c>
      <c r="S288" s="247">
        <f t="shared" si="256"/>
        <v>253.88</v>
      </c>
      <c r="T288" s="248">
        <f t="shared" si="256"/>
        <v>31856</v>
      </c>
      <c r="U288" s="247">
        <f t="shared" si="256"/>
        <v>64</v>
      </c>
      <c r="V288" s="248">
        <f t="shared" si="256"/>
        <v>5330</v>
      </c>
      <c r="W288" s="248">
        <f t="shared" si="256"/>
        <v>131210</v>
      </c>
      <c r="X288" s="249">
        <f t="shared" si="245"/>
        <v>126390</v>
      </c>
      <c r="Y288" s="250" t="s">
        <v>8</v>
      </c>
      <c r="Z288" s="251">
        <f t="shared" si="237"/>
        <v>5.9767354596622893</v>
      </c>
      <c r="AA288" s="252">
        <f t="shared" si="238"/>
        <v>24.617260787992496</v>
      </c>
      <c r="AB288" s="195">
        <f t="shared" si="239"/>
        <v>11370.017331022531</v>
      </c>
      <c r="AC288" s="350">
        <f t="shared" si="257"/>
        <v>3.680939226519337</v>
      </c>
      <c r="AP288" s="133" t="s">
        <v>50</v>
      </c>
      <c r="AQ288" s="586"/>
      <c r="AR288" s="27">
        <v>11.54</v>
      </c>
      <c r="AS288" s="28">
        <v>1448</v>
      </c>
      <c r="AT288" s="224">
        <f t="shared" si="241"/>
        <v>125.47660311958407</v>
      </c>
      <c r="AU288" s="225">
        <f t="shared" si="258"/>
        <v>4</v>
      </c>
      <c r="AV288" s="226">
        <v>46.16</v>
      </c>
      <c r="AW288" s="227">
        <v>5792</v>
      </c>
      <c r="AX288" s="226">
        <v>12</v>
      </c>
      <c r="AY288" s="227">
        <v>973</v>
      </c>
      <c r="AZ288" s="263">
        <v>22480</v>
      </c>
      <c r="BF288" s="90" t="s">
        <v>50</v>
      </c>
      <c r="BG288" s="563"/>
      <c r="BH288" s="27">
        <v>11.54</v>
      </c>
      <c r="BI288" s="28">
        <v>1448</v>
      </c>
      <c r="BJ288" s="16">
        <f t="shared" si="243"/>
        <v>125.47660311958407</v>
      </c>
      <c r="BK288" s="17">
        <f t="shared" si="259"/>
        <v>5.0000000000000009</v>
      </c>
      <c r="BL288" s="18">
        <v>57.7</v>
      </c>
      <c r="BM288" s="19">
        <v>7240</v>
      </c>
      <c r="BN288" s="18">
        <v>14</v>
      </c>
      <c r="BO288" s="19">
        <v>1296</v>
      </c>
      <c r="BP288" s="19">
        <v>29580</v>
      </c>
    </row>
    <row r="289" spans="1:68" x14ac:dyDescent="0.25">
      <c r="A289" s="133" t="s">
        <v>51</v>
      </c>
      <c r="B289" s="586"/>
      <c r="C289" s="27">
        <v>19.36</v>
      </c>
      <c r="D289" s="28">
        <v>2439</v>
      </c>
      <c r="E289" s="224">
        <f t="shared" si="229"/>
        <v>125.98140495867769</v>
      </c>
      <c r="F289" s="225">
        <f t="shared" si="253"/>
        <v>4</v>
      </c>
      <c r="G289" s="226">
        <v>77.44</v>
      </c>
      <c r="H289" s="227">
        <v>9756</v>
      </c>
      <c r="I289" s="226">
        <v>22</v>
      </c>
      <c r="J289" s="227">
        <v>1798</v>
      </c>
      <c r="K289" s="263">
        <v>41490</v>
      </c>
      <c r="L289" s="263">
        <v>39970</v>
      </c>
      <c r="M289" s="250" t="s">
        <v>8</v>
      </c>
      <c r="N289" s="251">
        <f t="shared" si="231"/>
        <v>5.4260289210233594</v>
      </c>
      <c r="O289" s="252">
        <f t="shared" si="232"/>
        <v>23.07563959955506</v>
      </c>
      <c r="P289" s="245">
        <f t="shared" si="233"/>
        <v>2143.0785123966944</v>
      </c>
      <c r="Q289" s="246">
        <f t="shared" si="254"/>
        <v>0.73718737187371874</v>
      </c>
      <c r="R289" s="225">
        <f t="shared" si="255"/>
        <v>23</v>
      </c>
      <c r="S289" s="247">
        <f t="shared" si="256"/>
        <v>445.28</v>
      </c>
      <c r="T289" s="248">
        <f t="shared" si="256"/>
        <v>56097</v>
      </c>
      <c r="U289" s="247">
        <f t="shared" si="256"/>
        <v>127</v>
      </c>
      <c r="V289" s="248">
        <f t="shared" si="256"/>
        <v>9479</v>
      </c>
      <c r="W289" s="248">
        <f t="shared" si="256"/>
        <v>231770</v>
      </c>
      <c r="X289" s="249">
        <f t="shared" si="245"/>
        <v>223170</v>
      </c>
      <c r="Y289" s="250" t="s">
        <v>8</v>
      </c>
      <c r="Z289" s="251">
        <f t="shared" si="237"/>
        <v>5.9180293279881848</v>
      </c>
      <c r="AA289" s="252">
        <f t="shared" si="238"/>
        <v>24.450891444245173</v>
      </c>
      <c r="AB289" s="195">
        <f t="shared" si="239"/>
        <v>11971.59090909091</v>
      </c>
      <c r="AC289" s="350">
        <f t="shared" si="257"/>
        <v>3.8864288642886429</v>
      </c>
      <c r="AP289" s="133" t="s">
        <v>51</v>
      </c>
      <c r="AQ289" s="586"/>
      <c r="AR289" s="27">
        <v>19.36</v>
      </c>
      <c r="AS289" s="28">
        <v>2439</v>
      </c>
      <c r="AT289" s="224">
        <f t="shared" si="241"/>
        <v>125.98140495867769</v>
      </c>
      <c r="AU289" s="225">
        <f t="shared" si="258"/>
        <v>4</v>
      </c>
      <c r="AV289" s="226">
        <v>77.44</v>
      </c>
      <c r="AW289" s="227">
        <v>9756</v>
      </c>
      <c r="AX289" s="226">
        <v>22</v>
      </c>
      <c r="AY289" s="227">
        <v>1798</v>
      </c>
      <c r="AZ289" s="263">
        <v>41340</v>
      </c>
      <c r="BF289" s="90" t="s">
        <v>51</v>
      </c>
      <c r="BG289" s="563"/>
      <c r="BH289" s="27">
        <v>19.36</v>
      </c>
      <c r="BI289" s="28">
        <v>2442</v>
      </c>
      <c r="BJ289" s="16">
        <f t="shared" si="243"/>
        <v>126.13636363636364</v>
      </c>
      <c r="BK289" s="17">
        <f t="shared" si="259"/>
        <v>4</v>
      </c>
      <c r="BL289" s="18">
        <v>77.44</v>
      </c>
      <c r="BM289" s="19">
        <v>9768</v>
      </c>
      <c r="BN289" s="18">
        <v>20</v>
      </c>
      <c r="BO289" s="19">
        <v>1758</v>
      </c>
      <c r="BP289" s="19">
        <v>39650</v>
      </c>
    </row>
    <row r="290" spans="1:68" x14ac:dyDescent="0.25">
      <c r="A290" s="265" t="s">
        <v>52</v>
      </c>
      <c r="B290" s="587"/>
      <c r="C290" s="29">
        <v>16.18</v>
      </c>
      <c r="D290" s="30">
        <v>2228</v>
      </c>
      <c r="E290" s="236">
        <f t="shared" si="229"/>
        <v>137.7008652657602</v>
      </c>
      <c r="F290" s="237">
        <f t="shared" si="253"/>
        <v>4</v>
      </c>
      <c r="G290" s="238">
        <v>64.72</v>
      </c>
      <c r="H290" s="239">
        <v>8912</v>
      </c>
      <c r="I290" s="238">
        <v>16</v>
      </c>
      <c r="J290" s="239">
        <v>1304</v>
      </c>
      <c r="K290" s="324">
        <v>29460</v>
      </c>
      <c r="L290" s="324">
        <v>28380</v>
      </c>
      <c r="M290" s="256" t="s">
        <v>8</v>
      </c>
      <c r="N290" s="325">
        <f t="shared" si="231"/>
        <v>6.8343558282208585</v>
      </c>
      <c r="O290" s="326">
        <f t="shared" si="232"/>
        <v>22.592024539877301</v>
      </c>
      <c r="P290" s="253">
        <f t="shared" si="233"/>
        <v>1820.7663782447466</v>
      </c>
      <c r="Q290" s="246">
        <f t="shared" si="254"/>
        <v>0.58527827648114905</v>
      </c>
      <c r="R290" s="237">
        <f t="shared" si="255"/>
        <v>23</v>
      </c>
      <c r="S290" s="254">
        <f t="shared" si="256"/>
        <v>372.14</v>
      </c>
      <c r="T290" s="255">
        <f t="shared" si="256"/>
        <v>51244</v>
      </c>
      <c r="U290" s="254">
        <f t="shared" si="256"/>
        <v>94</v>
      </c>
      <c r="V290" s="255">
        <f t="shared" si="256"/>
        <v>7154</v>
      </c>
      <c r="W290" s="255">
        <f t="shared" si="256"/>
        <v>165290</v>
      </c>
      <c r="X290" s="249">
        <f t="shared" si="245"/>
        <v>159110</v>
      </c>
      <c r="Y290" s="256" t="s">
        <v>8</v>
      </c>
      <c r="Z290" s="251">
        <f t="shared" si="237"/>
        <v>7.1629857422421024</v>
      </c>
      <c r="AA290" s="252">
        <f t="shared" si="238"/>
        <v>23.104556891249651</v>
      </c>
      <c r="AB290" s="195">
        <f t="shared" si="239"/>
        <v>10215.698393077873</v>
      </c>
      <c r="AC290" s="350">
        <f t="shared" si="257"/>
        <v>3.210951526032316</v>
      </c>
      <c r="AP290" s="265" t="s">
        <v>52</v>
      </c>
      <c r="AQ290" s="587"/>
      <c r="AR290" s="29">
        <v>16.18</v>
      </c>
      <c r="AS290" s="30">
        <v>2228</v>
      </c>
      <c r="AT290" s="236">
        <f t="shared" si="241"/>
        <v>137.7008652657602</v>
      </c>
      <c r="AU290" s="237">
        <f t="shared" si="258"/>
        <v>4</v>
      </c>
      <c r="AV290" s="238">
        <v>64.72</v>
      </c>
      <c r="AW290" s="239">
        <v>8912</v>
      </c>
      <c r="AX290" s="238">
        <v>16</v>
      </c>
      <c r="AY290" s="239">
        <v>1304</v>
      </c>
      <c r="AZ290" s="324">
        <v>29360</v>
      </c>
      <c r="BF290" s="94" t="s">
        <v>52</v>
      </c>
      <c r="BG290" s="564"/>
      <c r="BH290" s="29">
        <v>16.18</v>
      </c>
      <c r="BI290" s="30">
        <v>2228</v>
      </c>
      <c r="BJ290" s="32">
        <f t="shared" si="243"/>
        <v>137.7008652657602</v>
      </c>
      <c r="BK290" s="57">
        <f t="shared" si="259"/>
        <v>4</v>
      </c>
      <c r="BL290" s="58">
        <v>64.72</v>
      </c>
      <c r="BM290" s="59">
        <v>8912</v>
      </c>
      <c r="BN290" s="58">
        <v>15</v>
      </c>
      <c r="BO290" s="59">
        <v>1274</v>
      </c>
      <c r="BP290" s="59">
        <v>28070</v>
      </c>
    </row>
    <row r="291" spans="1:68" x14ac:dyDescent="0.25">
      <c r="A291" s="356" t="s">
        <v>24</v>
      </c>
      <c r="B291" s="357"/>
      <c r="C291" s="45">
        <f>SUM(C280:C290)</f>
        <v>164.87</v>
      </c>
      <c r="D291" s="46">
        <f>SUM(D280:D290)</f>
        <v>21062</v>
      </c>
      <c r="E291" s="327">
        <f t="shared" si="229"/>
        <v>127.74913568265906</v>
      </c>
      <c r="F291" s="315"/>
      <c r="G291" s="312">
        <f>SUM(G280:G290)</f>
        <v>723.7</v>
      </c>
      <c r="H291" s="313">
        <f>SUM(H280:H290)</f>
        <v>92236</v>
      </c>
      <c r="I291" s="312">
        <f>SUM(I280:I290)</f>
        <v>191</v>
      </c>
      <c r="J291" s="313">
        <f>SUM(J280:J290)</f>
        <v>16069</v>
      </c>
      <c r="K291" s="313">
        <f t="shared" ref="K291:L291" si="260">SUM(K280:K290)</f>
        <v>369320</v>
      </c>
      <c r="L291" s="313">
        <f t="shared" si="260"/>
        <v>355810</v>
      </c>
      <c r="M291" s="316" t="s">
        <v>8</v>
      </c>
      <c r="N291" s="317">
        <f t="shared" si="231"/>
        <v>5.7399962661024331</v>
      </c>
      <c r="O291" s="318">
        <f t="shared" si="232"/>
        <v>22.983384155827991</v>
      </c>
      <c r="P291" s="319">
        <f t="shared" si="233"/>
        <v>2240.067932310305</v>
      </c>
      <c r="Q291" s="332">
        <f>J291/D291</f>
        <v>0.76293799259329598</v>
      </c>
      <c r="R291" s="315"/>
      <c r="S291" s="312">
        <f>SUM(S280:S290)</f>
        <v>3743.18</v>
      </c>
      <c r="T291" s="313">
        <f>SUM(T280:T290)</f>
        <v>477995</v>
      </c>
      <c r="U291" s="312">
        <f>SUM(U280:U290)</f>
        <v>997</v>
      </c>
      <c r="V291" s="313">
        <f t="shared" ref="V291:W291" si="261">SUM(V280:V290)</f>
        <v>78733</v>
      </c>
      <c r="W291" s="313">
        <f t="shared" si="261"/>
        <v>1899460</v>
      </c>
      <c r="X291" s="249">
        <f t="shared" si="245"/>
        <v>1829250</v>
      </c>
      <c r="Y291" s="316" t="s">
        <v>8</v>
      </c>
      <c r="Z291" s="317">
        <f t="shared" si="237"/>
        <v>6.0710883619320999</v>
      </c>
      <c r="AA291" s="318">
        <f t="shared" si="238"/>
        <v>24.125334992950858</v>
      </c>
      <c r="AB291" s="333">
        <f t="shared" si="239"/>
        <v>11520.95590465215</v>
      </c>
      <c r="AC291" s="359">
        <f>V291/D291</f>
        <v>3.7381540214604501</v>
      </c>
      <c r="AP291" s="356" t="s">
        <v>24</v>
      </c>
      <c r="AQ291" s="357"/>
      <c r="AR291" s="45">
        <f>SUM(AR280:AR290)</f>
        <v>164.87</v>
      </c>
      <c r="AS291" s="46">
        <f>SUM(AS280:AS290)</f>
        <v>21062</v>
      </c>
      <c r="AT291" s="327">
        <f t="shared" si="241"/>
        <v>127.74913568265906</v>
      </c>
      <c r="AU291" s="315"/>
      <c r="AV291" s="312">
        <f>SUM(AV280:AV290)</f>
        <v>723.7</v>
      </c>
      <c r="AW291" s="313">
        <f>SUM(AW280:AW290)</f>
        <v>92236</v>
      </c>
      <c r="AX291" s="312">
        <f>SUM(AX280:AX290)</f>
        <v>191</v>
      </c>
      <c r="AY291" s="313">
        <f>SUM(AY280:AY290)</f>
        <v>16069</v>
      </c>
      <c r="AZ291" s="313">
        <f t="shared" ref="AZ291" si="262">SUM(AZ280:AZ290)</f>
        <v>368010</v>
      </c>
      <c r="BF291" s="92" t="s">
        <v>24</v>
      </c>
      <c r="BG291" s="44"/>
      <c r="BH291" s="45">
        <f>SUM(BH280:BH290)</f>
        <v>164.87</v>
      </c>
      <c r="BI291" s="46">
        <f>SUM(BI280:BI290)</f>
        <v>21069</v>
      </c>
      <c r="BJ291" s="80">
        <f t="shared" si="243"/>
        <v>127.79159337659974</v>
      </c>
      <c r="BK291" s="73"/>
      <c r="BL291" s="45">
        <f>SUM(BL280:BL290)</f>
        <v>717.54</v>
      </c>
      <c r="BM291" s="46">
        <f>SUM(BM280:BM290)</f>
        <v>91987</v>
      </c>
      <c r="BN291" s="45">
        <f>SUM(BN280:BN290)</f>
        <v>182</v>
      </c>
      <c r="BO291" s="46">
        <f>SUM(BO280:BO290)</f>
        <v>16014</v>
      </c>
      <c r="BP291" s="46">
        <f>SUM(BP280:BP290)</f>
        <v>361610</v>
      </c>
    </row>
    <row r="292" spans="1:68" x14ac:dyDescent="0.25">
      <c r="A292" s="360" t="s">
        <v>16</v>
      </c>
      <c r="B292" s="588">
        <v>2005</v>
      </c>
      <c r="C292" s="115">
        <v>0.76</v>
      </c>
      <c r="D292" s="116">
        <v>99</v>
      </c>
      <c r="E292" s="230">
        <f>D292/C292</f>
        <v>130.26315789473685</v>
      </c>
      <c r="F292" s="242">
        <f>G292/C292</f>
        <v>4</v>
      </c>
      <c r="G292" s="232">
        <v>3.04</v>
      </c>
      <c r="H292" s="233">
        <v>396</v>
      </c>
      <c r="I292" s="232">
        <v>1</v>
      </c>
      <c r="J292" s="233">
        <v>59</v>
      </c>
      <c r="K292" s="262">
        <v>1260</v>
      </c>
      <c r="L292" s="262">
        <v>1210</v>
      </c>
      <c r="M292" s="328" t="s">
        <v>8</v>
      </c>
      <c r="N292" s="329">
        <f t="shared" si="231"/>
        <v>6.7118644067796609</v>
      </c>
      <c r="O292" s="330">
        <f t="shared" si="232"/>
        <v>21.35593220338983</v>
      </c>
      <c r="P292" s="287">
        <f>K292/C292</f>
        <v>1657.8947368421052</v>
      </c>
      <c r="Q292" s="246">
        <f t="shared" ref="Q292:Q302" si="263">J292/D292</f>
        <v>0.59595959595959591</v>
      </c>
      <c r="R292" s="334">
        <f t="shared" ref="R292:R300" si="264">S292/C292</f>
        <v>22.999999999999996</v>
      </c>
      <c r="S292" s="335">
        <f t="shared" ref="S292:X302" si="265">G292+S241</f>
        <v>17.479999999999997</v>
      </c>
      <c r="T292" s="249">
        <f t="shared" si="265"/>
        <v>2277</v>
      </c>
      <c r="U292" s="335">
        <f t="shared" si="265"/>
        <v>7</v>
      </c>
      <c r="V292" s="249">
        <f t="shared" si="265"/>
        <v>347</v>
      </c>
      <c r="W292" s="249">
        <f t="shared" si="265"/>
        <v>7630</v>
      </c>
      <c r="X292" s="249">
        <f t="shared" si="245"/>
        <v>7340</v>
      </c>
      <c r="Y292" s="328" t="s">
        <v>8</v>
      </c>
      <c r="Z292" s="251">
        <f t="shared" si="237"/>
        <v>6.5619596541786747</v>
      </c>
      <c r="AA292" s="252">
        <f t="shared" si="238"/>
        <v>21.988472622478387</v>
      </c>
      <c r="AB292" s="195">
        <f t="shared" si="239"/>
        <v>10039.473684210527</v>
      </c>
      <c r="AC292" s="350">
        <f t="shared" ref="AC292:AC302" si="266">V292/D292</f>
        <v>3.5050505050505052</v>
      </c>
      <c r="AP292" s="360" t="s">
        <v>16</v>
      </c>
      <c r="AQ292" s="588">
        <v>2005</v>
      </c>
      <c r="AR292" s="115">
        <v>0.76</v>
      </c>
      <c r="AS292" s="116">
        <v>99</v>
      </c>
      <c r="AT292" s="230">
        <f>AS292/AR292</f>
        <v>130.26315789473685</v>
      </c>
      <c r="AU292" s="242">
        <f>AV292/AR292</f>
        <v>4</v>
      </c>
      <c r="AV292" s="232">
        <v>3.04</v>
      </c>
      <c r="AW292" s="233">
        <v>396</v>
      </c>
      <c r="AX292" s="232">
        <v>1</v>
      </c>
      <c r="AY292" s="233">
        <v>59</v>
      </c>
      <c r="AZ292" s="262">
        <v>1260</v>
      </c>
      <c r="BF292" s="117" t="s">
        <v>16</v>
      </c>
      <c r="BG292" s="565">
        <v>2005</v>
      </c>
      <c r="BH292" s="115">
        <v>5.16</v>
      </c>
      <c r="BI292" s="116">
        <v>525</v>
      </c>
      <c r="BJ292" s="63">
        <f>BI292/BH292</f>
        <v>101.74418604651163</v>
      </c>
      <c r="BK292" s="7">
        <f t="shared" ref="BK292:BK300" si="267">BL292/BH292</f>
        <v>4</v>
      </c>
      <c r="BL292" s="6">
        <v>20.64</v>
      </c>
      <c r="BM292" s="5">
        <v>2100</v>
      </c>
      <c r="BN292" s="6">
        <v>4</v>
      </c>
      <c r="BO292" s="5">
        <v>329</v>
      </c>
      <c r="BP292" s="5">
        <v>6330</v>
      </c>
    </row>
    <row r="293" spans="1:68" x14ac:dyDescent="0.25">
      <c r="A293" s="133" t="s">
        <v>53</v>
      </c>
      <c r="B293" s="583"/>
      <c r="C293" s="27">
        <v>9.7100000000000009</v>
      </c>
      <c r="D293" s="28">
        <v>1259</v>
      </c>
      <c r="E293" s="224">
        <f t="shared" ref="E293:E302" si="268">D293/C293</f>
        <v>129.66014418125641</v>
      </c>
      <c r="F293" s="225">
        <f t="shared" ref="F293:F300" si="269">G293/C293</f>
        <v>4</v>
      </c>
      <c r="G293" s="226">
        <v>38.840000000000003</v>
      </c>
      <c r="H293" s="227">
        <v>5036</v>
      </c>
      <c r="I293" s="226">
        <v>11</v>
      </c>
      <c r="J293" s="227">
        <v>815</v>
      </c>
      <c r="K293" s="263">
        <v>17840</v>
      </c>
      <c r="L293" s="263">
        <v>17190</v>
      </c>
      <c r="M293" s="250" t="s">
        <v>8</v>
      </c>
      <c r="N293" s="251">
        <f t="shared" si="231"/>
        <v>6.1791411042944784</v>
      </c>
      <c r="O293" s="252">
        <f t="shared" si="232"/>
        <v>21.889570552147241</v>
      </c>
      <c r="P293" s="245">
        <f t="shared" ref="P293:P302" si="270">K293/C293</f>
        <v>1837.2811534500513</v>
      </c>
      <c r="Q293" s="246">
        <f t="shared" si="263"/>
        <v>0.64733915806195397</v>
      </c>
      <c r="R293" s="225">
        <f t="shared" si="264"/>
        <v>23</v>
      </c>
      <c r="S293" s="247">
        <f t="shared" si="265"/>
        <v>223.33</v>
      </c>
      <c r="T293" s="248">
        <f t="shared" si="265"/>
        <v>28957</v>
      </c>
      <c r="U293" s="247">
        <f t="shared" si="265"/>
        <v>60</v>
      </c>
      <c r="V293" s="248">
        <f t="shared" si="265"/>
        <v>4370</v>
      </c>
      <c r="W293" s="248">
        <f t="shared" si="265"/>
        <v>98590</v>
      </c>
      <c r="X293" s="249">
        <f t="shared" si="245"/>
        <v>94920</v>
      </c>
      <c r="Y293" s="250" t="s">
        <v>8</v>
      </c>
      <c r="Z293" s="251">
        <f t="shared" si="237"/>
        <v>6.6263157894736846</v>
      </c>
      <c r="AA293" s="252">
        <f t="shared" si="238"/>
        <v>22.560640732265448</v>
      </c>
      <c r="AB293" s="195">
        <f t="shared" si="239"/>
        <v>10153.450051493304</v>
      </c>
      <c r="AC293" s="350">
        <f t="shared" si="266"/>
        <v>3.471008737092931</v>
      </c>
      <c r="AP293" s="133" t="s">
        <v>53</v>
      </c>
      <c r="AQ293" s="583"/>
      <c r="AR293" s="27">
        <v>9.7100000000000009</v>
      </c>
      <c r="AS293" s="28">
        <v>1259</v>
      </c>
      <c r="AT293" s="224">
        <f t="shared" ref="AT293:AT302" si="271">AS293/AR293</f>
        <v>129.66014418125641</v>
      </c>
      <c r="AU293" s="225">
        <f t="shared" ref="AU293:AU300" si="272">AV293/AR293</f>
        <v>4</v>
      </c>
      <c r="AV293" s="226">
        <v>38.840000000000003</v>
      </c>
      <c r="AW293" s="227">
        <v>5036</v>
      </c>
      <c r="AX293" s="226">
        <v>11</v>
      </c>
      <c r="AY293" s="227">
        <v>815</v>
      </c>
      <c r="AZ293" s="263">
        <v>17780</v>
      </c>
      <c r="BF293" s="90" t="s">
        <v>53</v>
      </c>
      <c r="BG293" s="560"/>
      <c r="BH293" s="27">
        <v>11.02</v>
      </c>
      <c r="BI293" s="28">
        <v>1429</v>
      </c>
      <c r="BJ293" s="16">
        <f t="shared" ref="BJ293:BJ302" si="273">BI293/BH293</f>
        <v>129.67332123411978</v>
      </c>
      <c r="BK293" s="17">
        <f t="shared" si="267"/>
        <v>4</v>
      </c>
      <c r="BL293" s="18">
        <v>44.08</v>
      </c>
      <c r="BM293" s="19">
        <v>5716</v>
      </c>
      <c r="BN293" s="18">
        <v>11</v>
      </c>
      <c r="BO293" s="19">
        <v>890</v>
      </c>
      <c r="BP293" s="19">
        <v>17950</v>
      </c>
    </row>
    <row r="294" spans="1:68" x14ac:dyDescent="0.25">
      <c r="A294" s="133" t="s">
        <v>54</v>
      </c>
      <c r="B294" s="583"/>
      <c r="C294" s="27">
        <v>3.03</v>
      </c>
      <c r="D294" s="28">
        <v>318</v>
      </c>
      <c r="E294" s="224">
        <f t="shared" si="268"/>
        <v>104.95049504950495</v>
      </c>
      <c r="F294" s="225">
        <f t="shared" si="269"/>
        <v>5</v>
      </c>
      <c r="G294" s="226">
        <v>15.149999999999999</v>
      </c>
      <c r="H294" s="227">
        <v>1590</v>
      </c>
      <c r="I294" s="226">
        <v>5</v>
      </c>
      <c r="J294" s="227">
        <v>469</v>
      </c>
      <c r="K294" s="263">
        <v>9640</v>
      </c>
      <c r="L294" s="263">
        <v>9290</v>
      </c>
      <c r="M294" s="250" t="s">
        <v>8</v>
      </c>
      <c r="N294" s="251">
        <f t="shared" si="231"/>
        <v>3.3901918976545842</v>
      </c>
      <c r="O294" s="252">
        <f t="shared" si="232"/>
        <v>20.554371002132196</v>
      </c>
      <c r="P294" s="245">
        <f t="shared" si="270"/>
        <v>3181.5181518151817</v>
      </c>
      <c r="Q294" s="246">
        <f t="shared" si="263"/>
        <v>1.4748427672955975</v>
      </c>
      <c r="R294" s="225">
        <f t="shared" si="264"/>
        <v>23</v>
      </c>
      <c r="S294" s="247">
        <f t="shared" si="265"/>
        <v>69.69</v>
      </c>
      <c r="T294" s="248">
        <f t="shared" si="265"/>
        <v>7314</v>
      </c>
      <c r="U294" s="247">
        <f t="shared" si="265"/>
        <v>23</v>
      </c>
      <c r="V294" s="248">
        <f t="shared" si="265"/>
        <v>1642</v>
      </c>
      <c r="W294" s="248">
        <f t="shared" si="265"/>
        <v>35470</v>
      </c>
      <c r="X294" s="249">
        <f t="shared" si="265"/>
        <v>34170</v>
      </c>
      <c r="Y294" s="250" t="s">
        <v>8</v>
      </c>
      <c r="Z294" s="251">
        <f t="shared" si="237"/>
        <v>4.4543239951278926</v>
      </c>
      <c r="AA294" s="252">
        <f t="shared" si="238"/>
        <v>21.601705237515226</v>
      </c>
      <c r="AB294" s="195">
        <f t="shared" si="239"/>
        <v>11706.270627062708</v>
      </c>
      <c r="AC294" s="350">
        <f t="shared" si="266"/>
        <v>5.1635220125786168</v>
      </c>
      <c r="AP294" s="133" t="s">
        <v>54</v>
      </c>
      <c r="AQ294" s="583"/>
      <c r="AR294" s="27">
        <v>3.03</v>
      </c>
      <c r="AS294" s="28">
        <v>318</v>
      </c>
      <c r="AT294" s="224">
        <f t="shared" si="271"/>
        <v>104.95049504950495</v>
      </c>
      <c r="AU294" s="225">
        <f t="shared" si="272"/>
        <v>5</v>
      </c>
      <c r="AV294" s="226">
        <v>15.149999999999999</v>
      </c>
      <c r="AW294" s="227">
        <v>1590</v>
      </c>
      <c r="AX294" s="226">
        <v>5</v>
      </c>
      <c r="AY294" s="227">
        <v>469</v>
      </c>
      <c r="AZ294" s="263">
        <v>9610</v>
      </c>
      <c r="BF294" s="90" t="s">
        <v>54</v>
      </c>
      <c r="BG294" s="560"/>
      <c r="BH294" s="27">
        <v>4.38</v>
      </c>
      <c r="BI294" s="28">
        <v>465</v>
      </c>
      <c r="BJ294" s="16">
        <f t="shared" si="273"/>
        <v>106.16438356164385</v>
      </c>
      <c r="BK294" s="17">
        <f t="shared" si="267"/>
        <v>4</v>
      </c>
      <c r="BL294" s="18">
        <v>17.52</v>
      </c>
      <c r="BM294" s="19">
        <v>1860</v>
      </c>
      <c r="BN294" s="18">
        <v>4</v>
      </c>
      <c r="BO294" s="19">
        <v>328</v>
      </c>
      <c r="BP294" s="19">
        <v>6220</v>
      </c>
    </row>
    <row r="295" spans="1:68" x14ac:dyDescent="0.25">
      <c r="A295" s="133" t="s">
        <v>17</v>
      </c>
      <c r="B295" s="583"/>
      <c r="C295" s="27">
        <v>6.23</v>
      </c>
      <c r="D295" s="28">
        <v>649</v>
      </c>
      <c r="E295" s="224">
        <f t="shared" si="268"/>
        <v>104.17335473515249</v>
      </c>
      <c r="F295" s="225">
        <f t="shared" si="269"/>
        <v>4</v>
      </c>
      <c r="G295" s="226">
        <v>24.92</v>
      </c>
      <c r="H295" s="227">
        <v>2596</v>
      </c>
      <c r="I295" s="226">
        <v>5</v>
      </c>
      <c r="J295" s="227">
        <v>325</v>
      </c>
      <c r="K295" s="263">
        <v>6960</v>
      </c>
      <c r="L295" s="263">
        <v>6710</v>
      </c>
      <c r="M295" s="250" t="s">
        <v>8</v>
      </c>
      <c r="N295" s="251">
        <f t="shared" si="231"/>
        <v>7.9876923076923081</v>
      </c>
      <c r="O295" s="252">
        <f t="shared" si="232"/>
        <v>21.415384615384614</v>
      </c>
      <c r="P295" s="245">
        <f t="shared" si="270"/>
        <v>1117.174959871589</v>
      </c>
      <c r="Q295" s="246">
        <f t="shared" si="263"/>
        <v>0.50077041602465333</v>
      </c>
      <c r="R295" s="225">
        <f t="shared" si="264"/>
        <v>23</v>
      </c>
      <c r="S295" s="247">
        <f t="shared" si="265"/>
        <v>143.29000000000002</v>
      </c>
      <c r="T295" s="248">
        <f t="shared" si="265"/>
        <v>14927</v>
      </c>
      <c r="U295" s="247">
        <f t="shared" si="265"/>
        <v>37</v>
      </c>
      <c r="V295" s="248">
        <f t="shared" si="265"/>
        <v>2159</v>
      </c>
      <c r="W295" s="248">
        <f t="shared" si="265"/>
        <v>48600</v>
      </c>
      <c r="X295" s="249">
        <f t="shared" si="265"/>
        <v>46790</v>
      </c>
      <c r="Y295" s="250" t="s">
        <v>8</v>
      </c>
      <c r="Z295" s="251">
        <f t="shared" si="237"/>
        <v>6.9138490041685969</v>
      </c>
      <c r="AA295" s="252">
        <f t="shared" si="238"/>
        <v>22.510421491431217</v>
      </c>
      <c r="AB295" s="195">
        <f t="shared" si="239"/>
        <v>7800.963081861958</v>
      </c>
      <c r="AC295" s="350">
        <f t="shared" si="266"/>
        <v>3.3266563944530048</v>
      </c>
      <c r="AP295" s="133" t="s">
        <v>17</v>
      </c>
      <c r="AQ295" s="583"/>
      <c r="AR295" s="27">
        <v>6.23</v>
      </c>
      <c r="AS295" s="28">
        <v>649</v>
      </c>
      <c r="AT295" s="224">
        <f t="shared" si="271"/>
        <v>104.17335473515249</v>
      </c>
      <c r="AU295" s="225">
        <f t="shared" si="272"/>
        <v>4</v>
      </c>
      <c r="AV295" s="226">
        <v>24.92</v>
      </c>
      <c r="AW295" s="227">
        <v>2596</v>
      </c>
      <c r="AX295" s="226">
        <v>5</v>
      </c>
      <c r="AY295" s="227">
        <v>325</v>
      </c>
      <c r="AZ295" s="263">
        <v>6940</v>
      </c>
      <c r="BF295" s="90" t="s">
        <v>17</v>
      </c>
      <c r="BG295" s="560"/>
      <c r="BH295" s="27">
        <v>9.39</v>
      </c>
      <c r="BI295" s="28">
        <v>912</v>
      </c>
      <c r="BJ295" s="16">
        <f t="shared" si="273"/>
        <v>97.124600638977626</v>
      </c>
      <c r="BK295" s="17">
        <f t="shared" si="267"/>
        <v>4</v>
      </c>
      <c r="BL295" s="18">
        <v>37.56</v>
      </c>
      <c r="BM295" s="19">
        <v>3648</v>
      </c>
      <c r="BN295" s="18">
        <v>8</v>
      </c>
      <c r="BO295" s="19">
        <v>605</v>
      </c>
      <c r="BP295" s="19">
        <v>12720</v>
      </c>
    </row>
    <row r="296" spans="1:68" x14ac:dyDescent="0.25">
      <c r="A296" s="133" t="s">
        <v>55</v>
      </c>
      <c r="B296" s="583"/>
      <c r="C296" s="27">
        <v>4.76</v>
      </c>
      <c r="D296" s="28">
        <v>513</v>
      </c>
      <c r="E296" s="224">
        <f t="shared" si="268"/>
        <v>107.77310924369749</v>
      </c>
      <c r="F296" s="225">
        <f t="shared" si="269"/>
        <v>4.3697478991596643</v>
      </c>
      <c r="G296" s="226">
        <v>20.8</v>
      </c>
      <c r="H296" s="227">
        <v>2242</v>
      </c>
      <c r="I296" s="226">
        <v>6</v>
      </c>
      <c r="J296" s="227">
        <v>345</v>
      </c>
      <c r="K296" s="263">
        <v>7080</v>
      </c>
      <c r="L296" s="263">
        <v>6820</v>
      </c>
      <c r="M296" s="250" t="s">
        <v>8</v>
      </c>
      <c r="N296" s="251">
        <f t="shared" si="231"/>
        <v>6.4985507246376812</v>
      </c>
      <c r="O296" s="252">
        <f t="shared" si="232"/>
        <v>20.521739130434781</v>
      </c>
      <c r="P296" s="245">
        <f t="shared" si="270"/>
        <v>1487.3949579831933</v>
      </c>
      <c r="Q296" s="246">
        <f t="shared" si="263"/>
        <v>0.67251461988304095</v>
      </c>
      <c r="R296" s="225">
        <f t="shared" si="264"/>
        <v>22.369747899159659</v>
      </c>
      <c r="S296" s="247">
        <f t="shared" si="265"/>
        <v>106.47999999999998</v>
      </c>
      <c r="T296" s="248">
        <f t="shared" si="265"/>
        <v>11476</v>
      </c>
      <c r="U296" s="247">
        <f t="shared" si="265"/>
        <v>26</v>
      </c>
      <c r="V296" s="248">
        <f t="shared" si="265"/>
        <v>2042</v>
      </c>
      <c r="W296" s="248">
        <f t="shared" si="265"/>
        <v>44410</v>
      </c>
      <c r="X296" s="249">
        <f t="shared" si="265"/>
        <v>42770</v>
      </c>
      <c r="Y296" s="250" t="s">
        <v>8</v>
      </c>
      <c r="Z296" s="251">
        <f t="shared" si="237"/>
        <v>5.6199804113614107</v>
      </c>
      <c r="AA296" s="252">
        <f t="shared" si="238"/>
        <v>21.748285994123407</v>
      </c>
      <c r="AB296" s="195">
        <f t="shared" si="239"/>
        <v>9329.8319327731097</v>
      </c>
      <c r="AC296" s="350">
        <f t="shared" si="266"/>
        <v>3.9805068226120857</v>
      </c>
      <c r="AP296" s="133" t="s">
        <v>55</v>
      </c>
      <c r="AQ296" s="583"/>
      <c r="AR296" s="27">
        <v>4.76</v>
      </c>
      <c r="AS296" s="28">
        <v>513</v>
      </c>
      <c r="AT296" s="224">
        <f t="shared" si="271"/>
        <v>107.77310924369749</v>
      </c>
      <c r="AU296" s="225">
        <f t="shared" si="272"/>
        <v>4.3697478991596643</v>
      </c>
      <c r="AV296" s="226">
        <v>20.8</v>
      </c>
      <c r="AW296" s="227">
        <v>2242</v>
      </c>
      <c r="AX296" s="226">
        <v>6</v>
      </c>
      <c r="AY296" s="227">
        <v>345</v>
      </c>
      <c r="AZ296" s="263">
        <v>7050</v>
      </c>
      <c r="BF296" s="90" t="s">
        <v>55</v>
      </c>
      <c r="BG296" s="560"/>
      <c r="BH296" s="27">
        <v>4.76</v>
      </c>
      <c r="BI296" s="28">
        <v>513</v>
      </c>
      <c r="BJ296" s="16">
        <f t="shared" si="273"/>
        <v>107.77310924369749</v>
      </c>
      <c r="BK296" s="17">
        <f t="shared" si="267"/>
        <v>4</v>
      </c>
      <c r="BL296" s="18">
        <v>19.04</v>
      </c>
      <c r="BM296" s="19">
        <v>2052</v>
      </c>
      <c r="BN296" s="18">
        <v>4</v>
      </c>
      <c r="BO296" s="19">
        <v>355</v>
      </c>
      <c r="BP296" s="19">
        <v>6810</v>
      </c>
    </row>
    <row r="297" spans="1:68" x14ac:dyDescent="0.25">
      <c r="A297" s="133" t="s">
        <v>56</v>
      </c>
      <c r="B297" s="583"/>
      <c r="C297" s="27">
        <v>0.86</v>
      </c>
      <c r="D297" s="28">
        <v>110</v>
      </c>
      <c r="E297" s="224">
        <f t="shared" si="268"/>
        <v>127.90697674418605</v>
      </c>
      <c r="F297" s="225">
        <f t="shared" si="269"/>
        <v>4</v>
      </c>
      <c r="G297" s="226">
        <v>3.44</v>
      </c>
      <c r="H297" s="227">
        <v>440</v>
      </c>
      <c r="I297" s="226">
        <v>1</v>
      </c>
      <c r="J297" s="227">
        <v>57</v>
      </c>
      <c r="K297" s="263">
        <v>1220</v>
      </c>
      <c r="L297" s="263">
        <v>1180</v>
      </c>
      <c r="M297" s="250" t="s">
        <v>8</v>
      </c>
      <c r="N297" s="251">
        <f t="shared" si="231"/>
        <v>7.7192982456140351</v>
      </c>
      <c r="O297" s="252">
        <f t="shared" si="232"/>
        <v>21.403508771929825</v>
      </c>
      <c r="P297" s="245">
        <f t="shared" si="270"/>
        <v>1418.6046511627908</v>
      </c>
      <c r="Q297" s="246">
        <f t="shared" si="263"/>
        <v>0.51818181818181819</v>
      </c>
      <c r="R297" s="225">
        <f t="shared" si="264"/>
        <v>21.999999999999996</v>
      </c>
      <c r="S297" s="247">
        <f t="shared" si="265"/>
        <v>18.919999999999998</v>
      </c>
      <c r="T297" s="248">
        <f t="shared" si="265"/>
        <v>2420</v>
      </c>
      <c r="U297" s="247">
        <f t="shared" si="265"/>
        <v>11</v>
      </c>
      <c r="V297" s="248">
        <f t="shared" si="265"/>
        <v>397</v>
      </c>
      <c r="W297" s="248">
        <f t="shared" si="265"/>
        <v>9430</v>
      </c>
      <c r="X297" s="249">
        <f t="shared" si="265"/>
        <v>9080</v>
      </c>
      <c r="Y297" s="250" t="s">
        <v>8</v>
      </c>
      <c r="Z297" s="251">
        <f t="shared" si="237"/>
        <v>6.0957178841309823</v>
      </c>
      <c r="AA297" s="252">
        <f t="shared" si="238"/>
        <v>23.753148614609572</v>
      </c>
      <c r="AB297" s="195">
        <f t="shared" si="239"/>
        <v>10965.116279069767</v>
      </c>
      <c r="AC297" s="350">
        <f t="shared" si="266"/>
        <v>3.6090909090909089</v>
      </c>
      <c r="AP297" s="133" t="s">
        <v>56</v>
      </c>
      <c r="AQ297" s="583"/>
      <c r="AR297" s="27">
        <v>0.86</v>
      </c>
      <c r="AS297" s="28">
        <v>110</v>
      </c>
      <c r="AT297" s="224">
        <f t="shared" si="271"/>
        <v>127.90697674418605</v>
      </c>
      <c r="AU297" s="225">
        <f t="shared" si="272"/>
        <v>4</v>
      </c>
      <c r="AV297" s="226">
        <v>3.44</v>
      </c>
      <c r="AW297" s="227">
        <v>440</v>
      </c>
      <c r="AX297" s="226">
        <v>1</v>
      </c>
      <c r="AY297" s="227">
        <v>57</v>
      </c>
      <c r="AZ297" s="263">
        <v>1220</v>
      </c>
      <c r="BF297" s="90" t="s">
        <v>56</v>
      </c>
      <c r="BG297" s="560"/>
      <c r="BH297" s="27">
        <v>0.86</v>
      </c>
      <c r="BI297" s="28">
        <v>110</v>
      </c>
      <c r="BJ297" s="16">
        <f t="shared" si="273"/>
        <v>127.90697674418605</v>
      </c>
      <c r="BK297" s="17">
        <f t="shared" si="267"/>
        <v>5</v>
      </c>
      <c r="BL297" s="18">
        <v>4.3</v>
      </c>
      <c r="BM297" s="19">
        <v>550</v>
      </c>
      <c r="BN297" s="18">
        <v>5</v>
      </c>
      <c r="BO297" s="19">
        <v>86</v>
      </c>
      <c r="BP297" s="19">
        <v>1830</v>
      </c>
    </row>
    <row r="298" spans="1:68" x14ac:dyDescent="0.25">
      <c r="A298" s="133" t="s">
        <v>20</v>
      </c>
      <c r="B298" s="583"/>
      <c r="C298" s="27">
        <v>7.26</v>
      </c>
      <c r="D298" s="28">
        <v>859</v>
      </c>
      <c r="E298" s="224">
        <f t="shared" si="268"/>
        <v>118.31955922865014</v>
      </c>
      <c r="F298" s="225">
        <f t="shared" si="269"/>
        <v>4</v>
      </c>
      <c r="G298" s="226">
        <v>29.04</v>
      </c>
      <c r="H298" s="227">
        <v>3436</v>
      </c>
      <c r="I298" s="226">
        <v>8</v>
      </c>
      <c r="J298" s="227">
        <v>627</v>
      </c>
      <c r="K298" s="263">
        <v>12920</v>
      </c>
      <c r="L298" s="263">
        <v>12450</v>
      </c>
      <c r="M298" s="250" t="s">
        <v>8</v>
      </c>
      <c r="N298" s="251">
        <f t="shared" si="231"/>
        <v>5.4800637958532699</v>
      </c>
      <c r="O298" s="252">
        <f t="shared" si="232"/>
        <v>20.606060606060606</v>
      </c>
      <c r="P298" s="245">
        <f t="shared" si="270"/>
        <v>1779.6143250688706</v>
      </c>
      <c r="Q298" s="246">
        <f t="shared" si="263"/>
        <v>0.729918509895227</v>
      </c>
      <c r="R298" s="225">
        <f t="shared" si="264"/>
        <v>22.998622589531681</v>
      </c>
      <c r="S298" s="247">
        <f t="shared" si="265"/>
        <v>166.97</v>
      </c>
      <c r="T298" s="248">
        <f t="shared" si="265"/>
        <v>19757</v>
      </c>
      <c r="U298" s="247">
        <f t="shared" si="265"/>
        <v>46</v>
      </c>
      <c r="V298" s="248">
        <f t="shared" si="265"/>
        <v>3651</v>
      </c>
      <c r="W298" s="248">
        <f t="shared" si="265"/>
        <v>77910</v>
      </c>
      <c r="X298" s="249">
        <f t="shared" si="265"/>
        <v>75010</v>
      </c>
      <c r="Y298" s="250" t="s">
        <v>8</v>
      </c>
      <c r="Z298" s="251">
        <f t="shared" si="237"/>
        <v>5.4113941385921667</v>
      </c>
      <c r="AA298" s="252">
        <f t="shared" si="238"/>
        <v>21.339359079704192</v>
      </c>
      <c r="AB298" s="195">
        <f t="shared" si="239"/>
        <v>10731.404958677685</v>
      </c>
      <c r="AC298" s="350">
        <f t="shared" si="266"/>
        <v>4.2502910360884751</v>
      </c>
      <c r="AP298" s="133" t="s">
        <v>20</v>
      </c>
      <c r="AQ298" s="583"/>
      <c r="AR298" s="27">
        <v>7.26</v>
      </c>
      <c r="AS298" s="28">
        <v>859</v>
      </c>
      <c r="AT298" s="224">
        <f t="shared" si="271"/>
        <v>118.31955922865014</v>
      </c>
      <c r="AU298" s="225">
        <f t="shared" si="272"/>
        <v>4</v>
      </c>
      <c r="AV298" s="226">
        <v>29.04</v>
      </c>
      <c r="AW298" s="227">
        <v>3436</v>
      </c>
      <c r="AX298" s="226">
        <v>8</v>
      </c>
      <c r="AY298" s="227">
        <v>627</v>
      </c>
      <c r="AZ298" s="263">
        <v>12870</v>
      </c>
      <c r="BF298" s="90" t="s">
        <v>20</v>
      </c>
      <c r="BG298" s="560"/>
      <c r="BH298" s="27">
        <v>10.08</v>
      </c>
      <c r="BI298" s="28">
        <v>1160</v>
      </c>
      <c r="BJ298" s="16">
        <f t="shared" si="273"/>
        <v>115.07936507936508</v>
      </c>
      <c r="BK298" s="17">
        <f t="shared" si="267"/>
        <v>4</v>
      </c>
      <c r="BL298" s="18">
        <v>40.32</v>
      </c>
      <c r="BM298" s="19">
        <v>4640</v>
      </c>
      <c r="BN298" s="18">
        <v>7</v>
      </c>
      <c r="BO298" s="19">
        <v>1016</v>
      </c>
      <c r="BP298" s="19">
        <v>20130</v>
      </c>
    </row>
    <row r="299" spans="1:68" x14ac:dyDescent="0.25">
      <c r="A299" s="133" t="s">
        <v>19</v>
      </c>
      <c r="B299" s="583"/>
      <c r="C299" s="27">
        <v>6.49</v>
      </c>
      <c r="D299" s="28">
        <v>849</v>
      </c>
      <c r="E299" s="224">
        <f t="shared" si="268"/>
        <v>130.81664098613251</v>
      </c>
      <c r="F299" s="225">
        <f t="shared" si="269"/>
        <v>4</v>
      </c>
      <c r="G299" s="226">
        <v>25.96</v>
      </c>
      <c r="H299" s="227">
        <v>3396</v>
      </c>
      <c r="I299" s="226">
        <v>7</v>
      </c>
      <c r="J299" s="227">
        <v>513</v>
      </c>
      <c r="K299" s="263">
        <v>10560</v>
      </c>
      <c r="L299" s="263">
        <v>10170</v>
      </c>
      <c r="M299" s="250" t="s">
        <v>8</v>
      </c>
      <c r="N299" s="251">
        <f t="shared" si="231"/>
        <v>6.6198830409356724</v>
      </c>
      <c r="O299" s="252">
        <f t="shared" si="232"/>
        <v>20.584795321637426</v>
      </c>
      <c r="P299" s="245">
        <f t="shared" si="270"/>
        <v>1627.1186440677966</v>
      </c>
      <c r="Q299" s="246">
        <f t="shared" si="263"/>
        <v>0.60424028268551233</v>
      </c>
      <c r="R299" s="225">
        <f t="shared" si="264"/>
        <v>23</v>
      </c>
      <c r="S299" s="247">
        <f t="shared" si="265"/>
        <v>149.27000000000001</v>
      </c>
      <c r="T299" s="248">
        <f t="shared" si="265"/>
        <v>19527</v>
      </c>
      <c r="U299" s="247">
        <f t="shared" si="265"/>
        <v>43</v>
      </c>
      <c r="V299" s="248">
        <f t="shared" si="265"/>
        <v>3028</v>
      </c>
      <c r="W299" s="248">
        <f t="shared" si="265"/>
        <v>64500</v>
      </c>
      <c r="X299" s="249">
        <f t="shared" si="265"/>
        <v>62110</v>
      </c>
      <c r="Y299" s="250" t="s">
        <v>8</v>
      </c>
      <c r="Z299" s="251">
        <f t="shared" si="237"/>
        <v>6.448811096433289</v>
      </c>
      <c r="AA299" s="252">
        <f t="shared" si="238"/>
        <v>21.301188903566711</v>
      </c>
      <c r="AB299" s="195">
        <f t="shared" si="239"/>
        <v>9938.3667180277353</v>
      </c>
      <c r="AC299" s="350">
        <f t="shared" si="266"/>
        <v>3.5665488810365136</v>
      </c>
      <c r="AP299" s="133" t="s">
        <v>19</v>
      </c>
      <c r="AQ299" s="583"/>
      <c r="AR299" s="27">
        <v>6.49</v>
      </c>
      <c r="AS299" s="28">
        <v>849</v>
      </c>
      <c r="AT299" s="224">
        <f t="shared" si="271"/>
        <v>130.81664098613251</v>
      </c>
      <c r="AU299" s="225">
        <f t="shared" si="272"/>
        <v>4</v>
      </c>
      <c r="AV299" s="226">
        <v>25.96</v>
      </c>
      <c r="AW299" s="227">
        <v>3396</v>
      </c>
      <c r="AX299" s="226">
        <v>7</v>
      </c>
      <c r="AY299" s="227">
        <v>513</v>
      </c>
      <c r="AZ299" s="263">
        <v>10520</v>
      </c>
      <c r="BF299" s="90" t="s">
        <v>19</v>
      </c>
      <c r="BG299" s="560"/>
      <c r="BH299" s="27">
        <v>10.83</v>
      </c>
      <c r="BI299" s="28">
        <v>1290</v>
      </c>
      <c r="BJ299" s="16">
        <f t="shared" si="273"/>
        <v>119.11357340720221</v>
      </c>
      <c r="BK299" s="17">
        <f t="shared" si="267"/>
        <v>4</v>
      </c>
      <c r="BL299" s="18">
        <v>43.32</v>
      </c>
      <c r="BM299" s="19">
        <v>5160</v>
      </c>
      <c r="BN299" s="18">
        <v>9</v>
      </c>
      <c r="BO299" s="19">
        <v>704</v>
      </c>
      <c r="BP299" s="19">
        <v>13500</v>
      </c>
    </row>
    <row r="300" spans="1:68" x14ac:dyDescent="0.25">
      <c r="A300" s="265" t="s">
        <v>21</v>
      </c>
      <c r="B300" s="591"/>
      <c r="C300" s="29">
        <v>0.6</v>
      </c>
      <c r="D300" s="30">
        <v>76</v>
      </c>
      <c r="E300" s="236">
        <f t="shared" si="268"/>
        <v>126.66666666666667</v>
      </c>
      <c r="F300" s="242">
        <f t="shared" si="269"/>
        <v>4</v>
      </c>
      <c r="G300" s="243">
        <v>2.4</v>
      </c>
      <c r="H300" s="244">
        <v>304</v>
      </c>
      <c r="I300" s="243">
        <v>1</v>
      </c>
      <c r="J300" s="244">
        <v>44</v>
      </c>
      <c r="K300" s="262">
        <v>930</v>
      </c>
      <c r="L300" s="262">
        <v>900</v>
      </c>
      <c r="M300" s="331" t="s">
        <v>8</v>
      </c>
      <c r="N300" s="325">
        <f t="shared" si="231"/>
        <v>6.9090909090909092</v>
      </c>
      <c r="O300" s="326">
        <f t="shared" si="232"/>
        <v>21.136363636363637</v>
      </c>
      <c r="P300" s="253">
        <f t="shared" si="270"/>
        <v>1550</v>
      </c>
      <c r="Q300" s="246">
        <f t="shared" si="263"/>
        <v>0.57894736842105265</v>
      </c>
      <c r="R300" s="242">
        <f t="shared" si="264"/>
        <v>23.000000000000004</v>
      </c>
      <c r="S300" s="254">
        <f t="shared" si="265"/>
        <v>13.8</v>
      </c>
      <c r="T300" s="255">
        <f t="shared" si="265"/>
        <v>1748</v>
      </c>
      <c r="U300" s="254">
        <f t="shared" si="265"/>
        <v>8</v>
      </c>
      <c r="V300" s="255">
        <f t="shared" si="265"/>
        <v>292</v>
      </c>
      <c r="W300" s="255">
        <f t="shared" si="265"/>
        <v>6300</v>
      </c>
      <c r="X300" s="249">
        <f t="shared" si="265"/>
        <v>6070</v>
      </c>
      <c r="Y300" s="256" t="s">
        <v>8</v>
      </c>
      <c r="Z300" s="251">
        <f t="shared" si="237"/>
        <v>5.9863013698630141</v>
      </c>
      <c r="AA300" s="252">
        <f t="shared" si="238"/>
        <v>21.575342465753426</v>
      </c>
      <c r="AB300" s="195">
        <f t="shared" si="239"/>
        <v>10500</v>
      </c>
      <c r="AC300" s="350">
        <f t="shared" si="266"/>
        <v>3.8421052631578947</v>
      </c>
      <c r="AP300" s="265" t="s">
        <v>21</v>
      </c>
      <c r="AQ300" s="591"/>
      <c r="AR300" s="29">
        <v>0.6</v>
      </c>
      <c r="AS300" s="30">
        <v>76</v>
      </c>
      <c r="AT300" s="236">
        <f t="shared" si="271"/>
        <v>126.66666666666667</v>
      </c>
      <c r="AU300" s="242">
        <f t="shared" si="272"/>
        <v>4</v>
      </c>
      <c r="AV300" s="243">
        <v>2.4</v>
      </c>
      <c r="AW300" s="244">
        <v>304</v>
      </c>
      <c r="AX300" s="243">
        <v>1</v>
      </c>
      <c r="AY300" s="244">
        <v>44</v>
      </c>
      <c r="AZ300" s="262">
        <v>930</v>
      </c>
      <c r="BF300" s="94" t="s">
        <v>21</v>
      </c>
      <c r="BG300" s="566"/>
      <c r="BH300" s="29">
        <v>0.83</v>
      </c>
      <c r="BI300" s="30">
        <v>98</v>
      </c>
      <c r="BJ300" s="32">
        <f t="shared" si="273"/>
        <v>118.07228915662651</v>
      </c>
      <c r="BK300" s="7">
        <f t="shared" si="267"/>
        <v>4</v>
      </c>
      <c r="BL300" s="6">
        <v>3.32</v>
      </c>
      <c r="BM300" s="5">
        <v>392</v>
      </c>
      <c r="BN300" s="6">
        <v>4</v>
      </c>
      <c r="BO300" s="5">
        <v>62</v>
      </c>
      <c r="BP300" s="5">
        <v>1280</v>
      </c>
    </row>
    <row r="301" spans="1:68" ht="15.75" thickBot="1" x14ac:dyDescent="0.3">
      <c r="A301" s="451" t="s">
        <v>24</v>
      </c>
      <c r="B301" s="452"/>
      <c r="C301" s="406">
        <f t="shared" ref="C301:D301" si="274">SUM(C292:C300)</f>
        <v>39.700000000000003</v>
      </c>
      <c r="D301" s="407">
        <f t="shared" si="274"/>
        <v>4732</v>
      </c>
      <c r="E301" s="455">
        <f t="shared" si="268"/>
        <v>119.19395465994961</v>
      </c>
      <c r="F301" s="456"/>
      <c r="G301" s="453">
        <f t="shared" ref="G301:L301" si="275">SUM(G292:G300)</f>
        <v>163.59</v>
      </c>
      <c r="H301" s="454">
        <f t="shared" si="275"/>
        <v>19436</v>
      </c>
      <c r="I301" s="453">
        <f t="shared" si="275"/>
        <v>45</v>
      </c>
      <c r="J301" s="454">
        <f t="shared" si="275"/>
        <v>3254</v>
      </c>
      <c r="K301" s="454">
        <f t="shared" si="275"/>
        <v>68410</v>
      </c>
      <c r="L301" s="454">
        <f t="shared" si="275"/>
        <v>65920</v>
      </c>
      <c r="M301" s="457" t="s">
        <v>8</v>
      </c>
      <c r="N301" s="458">
        <f t="shared" si="231"/>
        <v>5.9729563614013523</v>
      </c>
      <c r="O301" s="459">
        <f t="shared" si="232"/>
        <v>21.023355869698833</v>
      </c>
      <c r="P301" s="460">
        <f t="shared" si="270"/>
        <v>1723.1738035264482</v>
      </c>
      <c r="Q301" s="461">
        <f t="shared" si="263"/>
        <v>0.68765849535080303</v>
      </c>
      <c r="R301" s="456"/>
      <c r="S301" s="453">
        <f t="shared" ref="S301:W301" si="276">SUM(S292:S300)</f>
        <v>909.2299999999999</v>
      </c>
      <c r="T301" s="454">
        <f t="shared" si="276"/>
        <v>108403</v>
      </c>
      <c r="U301" s="453">
        <f t="shared" si="276"/>
        <v>261</v>
      </c>
      <c r="V301" s="454">
        <f t="shared" si="276"/>
        <v>17928</v>
      </c>
      <c r="W301" s="454">
        <f t="shared" si="276"/>
        <v>392840</v>
      </c>
      <c r="X301" s="249">
        <f t="shared" si="265"/>
        <v>378260</v>
      </c>
      <c r="Y301" s="457" t="s">
        <v>8</v>
      </c>
      <c r="Z301" s="458">
        <f t="shared" si="237"/>
        <v>6.0465751896474789</v>
      </c>
      <c r="AA301" s="459">
        <f t="shared" si="238"/>
        <v>21.912092815707272</v>
      </c>
      <c r="AB301" s="462">
        <f t="shared" si="239"/>
        <v>9895.2141057934496</v>
      </c>
      <c r="AC301" s="463">
        <f t="shared" si="266"/>
        <v>3.7886728655959425</v>
      </c>
      <c r="AP301" s="451" t="s">
        <v>24</v>
      </c>
      <c r="AQ301" s="452"/>
      <c r="AR301" s="406">
        <f t="shared" ref="AR301:AS301" si="277">SUM(AR292:AR300)</f>
        <v>39.700000000000003</v>
      </c>
      <c r="AS301" s="407">
        <f t="shared" si="277"/>
        <v>4732</v>
      </c>
      <c r="AT301" s="455">
        <f t="shared" si="271"/>
        <v>119.19395465994961</v>
      </c>
      <c r="AU301" s="456"/>
      <c r="AV301" s="453">
        <f t="shared" ref="AV301:AZ301" si="278">SUM(AV292:AV300)</f>
        <v>163.59</v>
      </c>
      <c r="AW301" s="454">
        <f t="shared" si="278"/>
        <v>19436</v>
      </c>
      <c r="AX301" s="453">
        <f t="shared" si="278"/>
        <v>45</v>
      </c>
      <c r="AY301" s="454">
        <f t="shared" si="278"/>
        <v>3254</v>
      </c>
      <c r="AZ301" s="454">
        <f t="shared" si="278"/>
        <v>68180</v>
      </c>
      <c r="BF301" s="122" t="s">
        <v>24</v>
      </c>
      <c r="BG301" s="123"/>
      <c r="BH301" s="98">
        <f t="shared" ref="BH301:BI301" si="279">SUM(BH292:BH300)</f>
        <v>57.309999999999995</v>
      </c>
      <c r="BI301" s="99">
        <f t="shared" si="279"/>
        <v>6502</v>
      </c>
      <c r="BJ301" s="50">
        <f t="shared" si="273"/>
        <v>113.45314953760253</v>
      </c>
      <c r="BK301" s="51"/>
      <c r="BL301" s="98">
        <f t="shared" ref="BL301:BP301" si="280">SUM(BL292:BL300)</f>
        <v>230.1</v>
      </c>
      <c r="BM301" s="99">
        <f t="shared" si="280"/>
        <v>26118</v>
      </c>
      <c r="BN301" s="98">
        <f t="shared" si="280"/>
        <v>56</v>
      </c>
      <c r="BO301" s="99">
        <f t="shared" si="280"/>
        <v>4375</v>
      </c>
      <c r="BP301" s="99">
        <f t="shared" si="280"/>
        <v>86770</v>
      </c>
    </row>
    <row r="302" spans="1:68" ht="15.75" thickBot="1" x14ac:dyDescent="0.3">
      <c r="A302" s="464" t="s">
        <v>25</v>
      </c>
      <c r="B302" s="465"/>
      <c r="C302" s="411">
        <f t="shared" ref="C302:D302" si="281">C279+C291+C301</f>
        <v>485.64000000000004</v>
      </c>
      <c r="D302" s="412">
        <f t="shared" si="281"/>
        <v>61137</v>
      </c>
      <c r="E302" s="468">
        <f t="shared" si="268"/>
        <v>125.88954781319495</v>
      </c>
      <c r="F302" s="444"/>
      <c r="G302" s="466">
        <f t="shared" ref="G302:L302" si="282">G279+G291+G301</f>
        <v>2054.3200000000002</v>
      </c>
      <c r="H302" s="467">
        <f t="shared" si="282"/>
        <v>258448</v>
      </c>
      <c r="I302" s="466">
        <f t="shared" si="282"/>
        <v>546</v>
      </c>
      <c r="J302" s="467">
        <f t="shared" si="282"/>
        <v>45348</v>
      </c>
      <c r="K302" s="467">
        <f t="shared" si="282"/>
        <v>1041560</v>
      </c>
      <c r="L302" s="467">
        <f t="shared" si="282"/>
        <v>1003470</v>
      </c>
      <c r="M302" s="469" t="s">
        <v>8</v>
      </c>
      <c r="N302" s="470">
        <f t="shared" si="231"/>
        <v>5.6992149598659259</v>
      </c>
      <c r="O302" s="471">
        <f t="shared" si="232"/>
        <v>22.968157360853841</v>
      </c>
      <c r="P302" s="472">
        <f t="shared" si="270"/>
        <v>2144.7162507206981</v>
      </c>
      <c r="Q302" s="473">
        <f t="shared" si="263"/>
        <v>0.74174395210756172</v>
      </c>
      <c r="R302" s="444"/>
      <c r="S302" s="466">
        <f t="shared" ref="S302:W302" si="283">S279+S291+S301</f>
        <v>11100.529999999999</v>
      </c>
      <c r="T302" s="467">
        <f t="shared" si="283"/>
        <v>1397116</v>
      </c>
      <c r="U302" s="466">
        <f t="shared" si="283"/>
        <v>2996</v>
      </c>
      <c r="V302" s="467">
        <f t="shared" si="283"/>
        <v>232412</v>
      </c>
      <c r="W302" s="467">
        <f t="shared" si="283"/>
        <v>5607370</v>
      </c>
      <c r="X302" s="249">
        <f t="shared" si="265"/>
        <v>5399800</v>
      </c>
      <c r="Y302" s="469" t="s">
        <v>8</v>
      </c>
      <c r="Z302" s="470">
        <f t="shared" si="237"/>
        <v>6.011376348897647</v>
      </c>
      <c r="AA302" s="471">
        <f t="shared" si="238"/>
        <v>24.126852313994114</v>
      </c>
      <c r="AB302" s="474">
        <f t="shared" si="239"/>
        <v>11546.351206655134</v>
      </c>
      <c r="AC302" s="475">
        <f t="shared" si="266"/>
        <v>3.8014950030259906</v>
      </c>
      <c r="AP302" s="464" t="s">
        <v>25</v>
      </c>
      <c r="AQ302" s="465"/>
      <c r="AR302" s="411">
        <f t="shared" ref="AR302:AS302" si="284">AR279+AR291+AR301</f>
        <v>485.64000000000004</v>
      </c>
      <c r="AS302" s="412">
        <f t="shared" si="284"/>
        <v>61137</v>
      </c>
      <c r="AT302" s="468">
        <f t="shared" si="271"/>
        <v>125.88954781319495</v>
      </c>
      <c r="AU302" s="444"/>
      <c r="AV302" s="466">
        <f t="shared" ref="AV302:AZ302" si="285">AV279+AV291+AV301</f>
        <v>2054.3200000000002</v>
      </c>
      <c r="AW302" s="467">
        <f t="shared" si="285"/>
        <v>258448</v>
      </c>
      <c r="AX302" s="466">
        <f t="shared" si="285"/>
        <v>546</v>
      </c>
      <c r="AY302" s="467">
        <f t="shared" si="285"/>
        <v>45348</v>
      </c>
      <c r="AZ302" s="467">
        <f t="shared" si="285"/>
        <v>1037880</v>
      </c>
      <c r="BF302" s="93" t="s">
        <v>25</v>
      </c>
      <c r="BG302" s="52"/>
      <c r="BH302" s="40">
        <f t="shared" ref="BH302:BI302" si="286">BH279+BH291+BH301</f>
        <v>507.90000000000003</v>
      </c>
      <c r="BI302" s="41">
        <f t="shared" si="286"/>
        <v>63428</v>
      </c>
      <c r="BJ302" s="10">
        <f t="shared" si="273"/>
        <v>124.88285095491237</v>
      </c>
      <c r="BK302" s="4"/>
      <c r="BL302" s="40">
        <f t="shared" ref="BL302:BP302" si="287">BL279+BL291+BL301</f>
        <v>2184.38</v>
      </c>
      <c r="BM302" s="41">
        <f t="shared" si="287"/>
        <v>273644</v>
      </c>
      <c r="BN302" s="40">
        <f t="shared" si="287"/>
        <v>536</v>
      </c>
      <c r="BO302" s="41">
        <f t="shared" si="287"/>
        <v>46822</v>
      </c>
      <c r="BP302" s="41">
        <f t="shared" si="287"/>
        <v>1049130</v>
      </c>
    </row>
    <row r="307" spans="1:61" ht="18.75" x14ac:dyDescent="0.3">
      <c r="A307" s="567" t="s">
        <v>58</v>
      </c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</row>
    <row r="308" spans="1:61" ht="15.75" x14ac:dyDescent="0.25">
      <c r="A308" s="568" t="s">
        <v>62</v>
      </c>
      <c r="B308" s="568"/>
      <c r="C308" s="568"/>
      <c r="D308" s="568"/>
      <c r="E308" s="568"/>
      <c r="F308" s="568"/>
      <c r="G308" s="568"/>
      <c r="H308" s="568"/>
      <c r="I308" s="568"/>
      <c r="J308" s="568"/>
      <c r="K308" s="568"/>
      <c r="L308" s="568"/>
      <c r="M308" s="568"/>
      <c r="N308" s="568"/>
      <c r="O308" s="568"/>
      <c r="P308" s="568"/>
      <c r="Q308" s="568"/>
      <c r="R308" s="568"/>
      <c r="S308" s="568"/>
      <c r="T308" s="568"/>
      <c r="U308" s="568"/>
      <c r="V308" s="568"/>
      <c r="W308" s="568"/>
      <c r="X308" s="568"/>
      <c r="Y308" s="568"/>
      <c r="Z308" s="568"/>
      <c r="AA308" s="568"/>
      <c r="AB308" s="568"/>
      <c r="AC308" s="568"/>
    </row>
    <row r="309" spans="1:61" ht="15.75" x14ac:dyDescent="0.25">
      <c r="A309" s="568" t="s">
        <v>121</v>
      </c>
      <c r="B309" s="568"/>
      <c r="C309" s="568"/>
      <c r="D309" s="568"/>
      <c r="E309" s="568"/>
      <c r="F309" s="568"/>
      <c r="G309" s="568"/>
      <c r="H309" s="568"/>
      <c r="I309" s="568"/>
      <c r="J309" s="568"/>
      <c r="K309" s="568"/>
      <c r="L309" s="568"/>
      <c r="M309" s="568"/>
      <c r="N309" s="568"/>
      <c r="O309" s="568"/>
      <c r="P309" s="568"/>
      <c r="Q309" s="568"/>
      <c r="R309" s="568"/>
      <c r="S309" s="568"/>
      <c r="T309" s="568"/>
      <c r="U309" s="568"/>
      <c r="V309" s="568"/>
      <c r="W309" s="568"/>
      <c r="X309" s="568"/>
      <c r="Y309" s="568"/>
      <c r="Z309" s="568"/>
      <c r="AA309" s="568"/>
      <c r="AB309" s="568"/>
      <c r="AC309" s="568"/>
    </row>
    <row r="310" spans="1:61" ht="19.5" thickBot="1" x14ac:dyDescent="0.35"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11">
        <v>4</v>
      </c>
      <c r="AC310" s="4"/>
    </row>
    <row r="311" spans="1:61" ht="15" customHeight="1" x14ac:dyDescent="0.25">
      <c r="A311" s="569" t="s">
        <v>3</v>
      </c>
      <c r="B311" s="571" t="s">
        <v>2</v>
      </c>
      <c r="C311" s="573" t="s">
        <v>59</v>
      </c>
      <c r="D311" s="573" t="s">
        <v>60</v>
      </c>
      <c r="E311" s="573" t="s">
        <v>23</v>
      </c>
      <c r="F311" s="576" t="s">
        <v>9</v>
      </c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8"/>
      <c r="R311" s="576" t="s">
        <v>10</v>
      </c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9"/>
    </row>
    <row r="312" spans="1:61" ht="51.75" thickBot="1" x14ac:dyDescent="0.3">
      <c r="A312" s="570"/>
      <c r="B312" s="572"/>
      <c r="C312" s="574"/>
      <c r="D312" s="575"/>
      <c r="E312" s="575"/>
      <c r="F312" s="8" t="s">
        <v>14</v>
      </c>
      <c r="G312" s="95" t="s">
        <v>13</v>
      </c>
      <c r="H312" s="95" t="s">
        <v>57</v>
      </c>
      <c r="I312" s="1" t="s">
        <v>4</v>
      </c>
      <c r="J312" s="1" t="s">
        <v>5</v>
      </c>
      <c r="K312" s="1" t="s">
        <v>6</v>
      </c>
      <c r="L312" s="95" t="s">
        <v>64</v>
      </c>
      <c r="M312" s="557" t="s">
        <v>7</v>
      </c>
      <c r="N312" s="558"/>
      <c r="O312" s="1" t="s">
        <v>0</v>
      </c>
      <c r="P312" s="1" t="s">
        <v>1</v>
      </c>
      <c r="Q312" s="95" t="s">
        <v>61</v>
      </c>
      <c r="R312" s="8" t="s">
        <v>14</v>
      </c>
      <c r="S312" s="95" t="s">
        <v>12</v>
      </c>
      <c r="T312" s="95" t="s">
        <v>11</v>
      </c>
      <c r="U312" s="1" t="s">
        <v>4</v>
      </c>
      <c r="V312" s="1" t="s">
        <v>5</v>
      </c>
      <c r="W312" s="1" t="s">
        <v>6</v>
      </c>
      <c r="X312" s="95" t="s">
        <v>65</v>
      </c>
      <c r="Y312" s="557" t="s">
        <v>7</v>
      </c>
      <c r="Z312" s="558"/>
      <c r="AA312" s="1" t="s">
        <v>0</v>
      </c>
      <c r="AB312" s="102" t="s">
        <v>1</v>
      </c>
      <c r="AC312" s="105" t="s">
        <v>15</v>
      </c>
    </row>
    <row r="313" spans="1:61" x14ac:dyDescent="0.25">
      <c r="A313" s="89" t="s">
        <v>26</v>
      </c>
      <c r="B313" s="559">
        <v>1997</v>
      </c>
      <c r="C313" s="78">
        <v>18.91</v>
      </c>
      <c r="D313" s="229">
        <v>2445</v>
      </c>
      <c r="E313" s="31">
        <f t="shared" ref="E313:E342" si="288">D313/C313</f>
        <v>129.29666842940244</v>
      </c>
      <c r="F313" s="64">
        <f t="shared" ref="F313:F329" si="289">G313/C313</f>
        <v>4</v>
      </c>
      <c r="G313" s="65">
        <v>75.64</v>
      </c>
      <c r="H313" s="66">
        <v>9780</v>
      </c>
      <c r="I313" s="65">
        <v>16</v>
      </c>
      <c r="J313" s="66">
        <v>1562</v>
      </c>
      <c r="K313" s="233">
        <v>33890</v>
      </c>
      <c r="L313" s="264">
        <v>32310</v>
      </c>
      <c r="M313" s="67" t="s">
        <v>8</v>
      </c>
      <c r="N313" s="68">
        <f t="shared" ref="N313:N353" si="290">H313/J313</f>
        <v>6.2612035851472472</v>
      </c>
      <c r="O313" s="69">
        <f t="shared" ref="O313:O353" si="291">K313/J313</f>
        <v>21.696542893725994</v>
      </c>
      <c r="P313" s="70">
        <f t="shared" ref="P313:P342" si="292">K313/C313</f>
        <v>1792.1734531993654</v>
      </c>
      <c r="Q313" s="100">
        <f t="shared" ref="Q313:Q329" si="293">J313/D313</f>
        <v>0.63885480572597142</v>
      </c>
      <c r="R313" s="64">
        <f t="shared" ref="R313:R329" si="294">S313/C313</f>
        <v>27</v>
      </c>
      <c r="S313" s="71">
        <f t="shared" ref="S313:X328" si="295">G313+S262</f>
        <v>510.57</v>
      </c>
      <c r="T313" s="72">
        <f t="shared" si="295"/>
        <v>66015</v>
      </c>
      <c r="U313" s="71">
        <f t="shared" si="295"/>
        <v>133</v>
      </c>
      <c r="V313" s="72">
        <f t="shared" si="295"/>
        <v>10552</v>
      </c>
      <c r="W313" s="72">
        <f t="shared" si="295"/>
        <v>248550</v>
      </c>
      <c r="X313" s="72">
        <f t="shared" si="295"/>
        <v>239000</v>
      </c>
      <c r="Y313" s="67" t="s">
        <v>8</v>
      </c>
      <c r="Z313" s="21">
        <f t="shared" ref="Z313:Z353" si="296">T313/V313</f>
        <v>6.2561599696739956</v>
      </c>
      <c r="AA313" s="22">
        <f t="shared" ref="AA313:AA353" si="297">W313/V313</f>
        <v>23.554776345716451</v>
      </c>
      <c r="AB313" s="103">
        <f t="shared" ref="AB313:AB353" si="298">W313/C313</f>
        <v>13143.839238498149</v>
      </c>
      <c r="AC313" s="106">
        <f t="shared" ref="AC313:AC329" si="299">V313/D313</f>
        <v>4.3157464212678933</v>
      </c>
      <c r="AD313" s="66"/>
      <c r="AY313" s="65"/>
      <c r="AZ313" s="66"/>
      <c r="BA313" s="65"/>
      <c r="BB313" s="66"/>
      <c r="BC313" s="66">
        <v>33710</v>
      </c>
      <c r="BD313" s="64"/>
      <c r="BE313" s="65"/>
      <c r="BF313" s="66"/>
      <c r="BG313" s="65"/>
      <c r="BH313" s="66"/>
      <c r="BI313" s="66"/>
    </row>
    <row r="314" spans="1:61" x14ac:dyDescent="0.25">
      <c r="A314" s="90" t="s">
        <v>27</v>
      </c>
      <c r="B314" s="560"/>
      <c r="C314" s="27">
        <v>16.41</v>
      </c>
      <c r="D314" s="223">
        <v>2026</v>
      </c>
      <c r="E314" s="16">
        <f t="shared" si="288"/>
        <v>123.4613040828763</v>
      </c>
      <c r="F314" s="17">
        <f t="shared" si="289"/>
        <v>4</v>
      </c>
      <c r="G314" s="18">
        <v>65.64</v>
      </c>
      <c r="H314" s="19">
        <v>8104</v>
      </c>
      <c r="I314" s="18">
        <v>16</v>
      </c>
      <c r="J314" s="19">
        <v>1081</v>
      </c>
      <c r="K314" s="227">
        <v>24380</v>
      </c>
      <c r="L314" s="263">
        <v>23240</v>
      </c>
      <c r="M314" s="20" t="s">
        <v>8</v>
      </c>
      <c r="N314" s="21">
        <f t="shared" si="290"/>
        <v>7.496762257169288</v>
      </c>
      <c r="O314" s="22">
        <f t="shared" si="291"/>
        <v>22.553191489361701</v>
      </c>
      <c r="P314" s="23">
        <f t="shared" si="292"/>
        <v>1485.679463741621</v>
      </c>
      <c r="Q314" s="100">
        <f t="shared" si="293"/>
        <v>0.53356367226061208</v>
      </c>
      <c r="R314" s="17">
        <f t="shared" si="294"/>
        <v>26.999999999999996</v>
      </c>
      <c r="S314" s="24">
        <f t="shared" si="295"/>
        <v>443.06999999999994</v>
      </c>
      <c r="T314" s="25">
        <f t="shared" si="295"/>
        <v>54679</v>
      </c>
      <c r="U314" s="24">
        <f t="shared" si="295"/>
        <v>114</v>
      </c>
      <c r="V314" s="25">
        <f t="shared" si="295"/>
        <v>8492</v>
      </c>
      <c r="W314" s="25">
        <f t="shared" si="295"/>
        <v>206330</v>
      </c>
      <c r="X314" s="72">
        <f t="shared" si="295"/>
        <v>198480</v>
      </c>
      <c r="Y314" s="20" t="s">
        <v>8</v>
      </c>
      <c r="Z314" s="21">
        <f t="shared" si="296"/>
        <v>6.4388836552048989</v>
      </c>
      <c r="AA314" s="22">
        <f t="shared" si="297"/>
        <v>24.296985398021668</v>
      </c>
      <c r="AB314" s="103">
        <f t="shared" si="298"/>
        <v>12573.430834856794</v>
      </c>
      <c r="AC314" s="106">
        <f t="shared" si="299"/>
        <v>4.1915103652517276</v>
      </c>
      <c r="AD314" s="19"/>
      <c r="AY314" s="18"/>
      <c r="AZ314" s="19"/>
      <c r="BA314" s="18"/>
      <c r="BB314" s="19"/>
      <c r="BC314" s="19">
        <v>24250</v>
      </c>
      <c r="BD314" s="17"/>
      <c r="BE314" s="18"/>
      <c r="BF314" s="19"/>
      <c r="BG314" s="18"/>
      <c r="BH314" s="19"/>
      <c r="BI314" s="19"/>
    </row>
    <row r="315" spans="1:61" x14ac:dyDescent="0.25">
      <c r="A315" s="90" t="s">
        <v>28</v>
      </c>
      <c r="B315" s="560"/>
      <c r="C315" s="27">
        <v>18.7</v>
      </c>
      <c r="D315" s="223">
        <v>2284</v>
      </c>
      <c r="E315" s="16">
        <f t="shared" si="288"/>
        <v>122.13903743315508</v>
      </c>
      <c r="F315" s="17">
        <f t="shared" si="289"/>
        <v>4</v>
      </c>
      <c r="G315" s="18">
        <v>74.8</v>
      </c>
      <c r="H315" s="19">
        <v>9136</v>
      </c>
      <c r="I315" s="18">
        <v>17</v>
      </c>
      <c r="J315" s="19">
        <v>1596</v>
      </c>
      <c r="K315" s="136">
        <v>35820</v>
      </c>
      <c r="L315" s="136">
        <v>34150</v>
      </c>
      <c r="M315" s="20" t="s">
        <v>8</v>
      </c>
      <c r="N315" s="21">
        <f t="shared" si="290"/>
        <v>5.7243107769423558</v>
      </c>
      <c r="O315" s="22">
        <f t="shared" si="291"/>
        <v>22.443609022556391</v>
      </c>
      <c r="P315" s="245">
        <f t="shared" si="292"/>
        <v>1915.5080213903743</v>
      </c>
      <c r="Q315" s="100">
        <f t="shared" si="293"/>
        <v>0.69877408056042034</v>
      </c>
      <c r="R315" s="17">
        <f t="shared" si="294"/>
        <v>27.000000000000004</v>
      </c>
      <c r="S315" s="24">
        <f t="shared" si="295"/>
        <v>504.90000000000003</v>
      </c>
      <c r="T315" s="25">
        <f t="shared" si="295"/>
        <v>61645</v>
      </c>
      <c r="U315" s="24">
        <f t="shared" si="295"/>
        <v>122</v>
      </c>
      <c r="V315" s="25">
        <f t="shared" si="295"/>
        <v>10743</v>
      </c>
      <c r="W315" s="25">
        <f t="shared" si="295"/>
        <v>259140</v>
      </c>
      <c r="X315" s="72">
        <f t="shared" si="295"/>
        <v>249220</v>
      </c>
      <c r="Y315" s="20" t="s">
        <v>8</v>
      </c>
      <c r="Z315" s="21">
        <f t="shared" si="296"/>
        <v>5.7381550777250299</v>
      </c>
      <c r="AA315" s="22">
        <f t="shared" si="297"/>
        <v>24.121753700083776</v>
      </c>
      <c r="AB315" s="103">
        <f t="shared" si="298"/>
        <v>13857.754010695187</v>
      </c>
      <c r="AC315" s="106">
        <f t="shared" si="299"/>
        <v>4.7035901926444836</v>
      </c>
      <c r="AD315" s="19"/>
      <c r="AY315" s="18">
        <v>74.8</v>
      </c>
      <c r="AZ315" s="19">
        <v>9136</v>
      </c>
      <c r="BA315" s="18">
        <v>17</v>
      </c>
      <c r="BB315" s="19">
        <v>1596</v>
      </c>
      <c r="BC315" s="19">
        <v>35630</v>
      </c>
      <c r="BD315" s="17"/>
      <c r="BE315" s="18"/>
      <c r="BF315" s="19"/>
      <c r="BG315" s="18"/>
      <c r="BH315" s="19"/>
      <c r="BI315" s="19"/>
    </row>
    <row r="316" spans="1:61" x14ac:dyDescent="0.25">
      <c r="A316" s="90" t="s">
        <v>29</v>
      </c>
      <c r="B316" s="560"/>
      <c r="C316" s="27">
        <v>17.149999999999999</v>
      </c>
      <c r="D316" s="223">
        <v>2151</v>
      </c>
      <c r="E316" s="16">
        <f t="shared" si="288"/>
        <v>125.42274052478135</v>
      </c>
      <c r="F316" s="17">
        <f t="shared" si="289"/>
        <v>4</v>
      </c>
      <c r="G316" s="18">
        <v>68.599999999999994</v>
      </c>
      <c r="H316" s="19">
        <v>8604</v>
      </c>
      <c r="I316" s="18">
        <v>17</v>
      </c>
      <c r="J316" s="19">
        <v>1466</v>
      </c>
      <c r="K316" s="136">
        <v>32910</v>
      </c>
      <c r="L316" s="136">
        <v>31380</v>
      </c>
      <c r="M316" s="20" t="s">
        <v>8</v>
      </c>
      <c r="N316" s="21">
        <f t="shared" si="290"/>
        <v>5.8690313778990451</v>
      </c>
      <c r="O316" s="22">
        <f t="shared" si="291"/>
        <v>22.448840381991815</v>
      </c>
      <c r="P316" s="23">
        <f t="shared" si="292"/>
        <v>1918.9504373177845</v>
      </c>
      <c r="Q316" s="100">
        <f t="shared" si="293"/>
        <v>0.68154346815434685</v>
      </c>
      <c r="R316" s="17">
        <f t="shared" si="294"/>
        <v>27</v>
      </c>
      <c r="S316" s="24">
        <f t="shared" si="295"/>
        <v>463.04999999999995</v>
      </c>
      <c r="T316" s="25">
        <f t="shared" si="295"/>
        <v>58077</v>
      </c>
      <c r="U316" s="24">
        <f t="shared" si="295"/>
        <v>123</v>
      </c>
      <c r="V316" s="25">
        <f t="shared" si="295"/>
        <v>10223</v>
      </c>
      <c r="W316" s="25">
        <f t="shared" si="295"/>
        <v>246180</v>
      </c>
      <c r="X316" s="72">
        <f t="shared" si="295"/>
        <v>236780</v>
      </c>
      <c r="Y316" s="20" t="s">
        <v>8</v>
      </c>
      <c r="Z316" s="21">
        <f t="shared" si="296"/>
        <v>5.6810134011542601</v>
      </c>
      <c r="AA316" s="22">
        <f t="shared" si="297"/>
        <v>24.080993837425414</v>
      </c>
      <c r="AB316" s="103">
        <f t="shared" si="298"/>
        <v>14354.518950437319</v>
      </c>
      <c r="AC316" s="106">
        <f t="shared" si="299"/>
        <v>4.7526731752673177</v>
      </c>
      <c r="AD316" s="19"/>
      <c r="AY316" s="18">
        <v>68.599999999999994</v>
      </c>
      <c r="AZ316" s="19">
        <v>8604</v>
      </c>
      <c r="BA316" s="18">
        <v>17</v>
      </c>
      <c r="BB316" s="19">
        <v>1466</v>
      </c>
      <c r="BC316" s="19">
        <v>32740</v>
      </c>
      <c r="BD316" s="17"/>
      <c r="BE316" s="18"/>
      <c r="BF316" s="19"/>
      <c r="BG316" s="18"/>
      <c r="BH316" s="19"/>
      <c r="BI316" s="19"/>
    </row>
    <row r="317" spans="1:61" x14ac:dyDescent="0.25">
      <c r="A317" s="90" t="s">
        <v>30</v>
      </c>
      <c r="B317" s="560"/>
      <c r="C317" s="27">
        <v>16.600000000000001</v>
      </c>
      <c r="D317" s="223">
        <v>2133</v>
      </c>
      <c r="E317" s="16">
        <f t="shared" si="288"/>
        <v>128.49397590361446</v>
      </c>
      <c r="F317" s="17">
        <f t="shared" si="289"/>
        <v>4</v>
      </c>
      <c r="G317" s="18">
        <v>66.400000000000006</v>
      </c>
      <c r="H317" s="19">
        <v>8532</v>
      </c>
      <c r="I317" s="18">
        <v>16</v>
      </c>
      <c r="J317" s="19">
        <v>1393</v>
      </c>
      <c r="K317" s="136">
        <v>31300</v>
      </c>
      <c r="L317" s="136">
        <v>29840</v>
      </c>
      <c r="M317" s="20" t="s">
        <v>8</v>
      </c>
      <c r="N317" s="21">
        <f t="shared" si="290"/>
        <v>6.1249102656137833</v>
      </c>
      <c r="O317" s="22">
        <f t="shared" si="291"/>
        <v>22.469490308686289</v>
      </c>
      <c r="P317" s="245">
        <f t="shared" si="292"/>
        <v>1885.5421686746986</v>
      </c>
      <c r="Q317" s="246">
        <f t="shared" si="293"/>
        <v>0.65307079231129861</v>
      </c>
      <c r="R317" s="225">
        <f t="shared" si="294"/>
        <v>27</v>
      </c>
      <c r="S317" s="247">
        <f t="shared" si="295"/>
        <v>448.20000000000005</v>
      </c>
      <c r="T317" s="248">
        <f t="shared" si="295"/>
        <v>57591</v>
      </c>
      <c r="U317" s="247">
        <f t="shared" si="295"/>
        <v>117</v>
      </c>
      <c r="V317" s="248">
        <f t="shared" si="295"/>
        <v>9570</v>
      </c>
      <c r="W317" s="248">
        <f t="shared" si="295"/>
        <v>229610</v>
      </c>
      <c r="X317" s="249">
        <f t="shared" si="295"/>
        <v>220820</v>
      </c>
      <c r="Y317" s="250" t="s">
        <v>8</v>
      </c>
      <c r="Z317" s="251">
        <f t="shared" si="296"/>
        <v>6.0178683385579941</v>
      </c>
      <c r="AA317" s="252">
        <f t="shared" si="297"/>
        <v>23.992685475444095</v>
      </c>
      <c r="AB317" s="195">
        <f t="shared" si="298"/>
        <v>13831.927710843373</v>
      </c>
      <c r="AC317" s="106">
        <f t="shared" si="299"/>
        <v>4.4866385372714488</v>
      </c>
      <c r="AD317" s="19"/>
      <c r="AY317" s="18">
        <v>66.400000000000006</v>
      </c>
      <c r="AZ317" s="19">
        <v>8532</v>
      </c>
      <c r="BA317" s="18">
        <v>16</v>
      </c>
      <c r="BB317" s="19">
        <v>1393</v>
      </c>
      <c r="BC317" s="19">
        <v>31130</v>
      </c>
      <c r="BD317" s="17"/>
      <c r="BE317" s="18"/>
      <c r="BF317" s="19"/>
      <c r="BG317" s="18"/>
      <c r="BH317" s="19"/>
      <c r="BI317" s="19"/>
    </row>
    <row r="318" spans="1:61" x14ac:dyDescent="0.25">
      <c r="A318" s="90" t="s">
        <v>31</v>
      </c>
      <c r="B318" s="560"/>
      <c r="C318" s="27">
        <v>14.28</v>
      </c>
      <c r="D318" s="223">
        <v>1762</v>
      </c>
      <c r="E318" s="16">
        <f t="shared" si="288"/>
        <v>123.38935574229693</v>
      </c>
      <c r="F318" s="17">
        <f t="shared" si="289"/>
        <v>4</v>
      </c>
      <c r="G318" s="18">
        <v>57.12</v>
      </c>
      <c r="H318" s="19">
        <v>7048</v>
      </c>
      <c r="I318" s="18">
        <v>16</v>
      </c>
      <c r="J318" s="19">
        <v>1206</v>
      </c>
      <c r="K318" s="263">
        <v>26020</v>
      </c>
      <c r="L318" s="263">
        <v>24800</v>
      </c>
      <c r="M318" s="20" t="s">
        <v>8</v>
      </c>
      <c r="N318" s="21">
        <f t="shared" si="290"/>
        <v>5.8441127694859034</v>
      </c>
      <c r="O318" s="22">
        <f t="shared" si="291"/>
        <v>21.575456053067992</v>
      </c>
      <c r="P318" s="245">
        <f t="shared" si="292"/>
        <v>1822.1288515406163</v>
      </c>
      <c r="Q318" s="246">
        <f t="shared" si="293"/>
        <v>0.68444948921679905</v>
      </c>
      <c r="R318" s="225">
        <f t="shared" si="294"/>
        <v>27.000000000000007</v>
      </c>
      <c r="S318" s="247">
        <f t="shared" si="295"/>
        <v>385.56000000000006</v>
      </c>
      <c r="T318" s="248">
        <f t="shared" si="295"/>
        <v>47574</v>
      </c>
      <c r="U318" s="247">
        <f t="shared" si="295"/>
        <v>112</v>
      </c>
      <c r="V318" s="248">
        <f t="shared" si="295"/>
        <v>7664</v>
      </c>
      <c r="W318" s="248">
        <f t="shared" si="295"/>
        <v>180770</v>
      </c>
      <c r="X318" s="249">
        <f t="shared" si="295"/>
        <v>173830</v>
      </c>
      <c r="Y318" s="250" t="s">
        <v>8</v>
      </c>
      <c r="Z318" s="251">
        <f t="shared" si="296"/>
        <v>6.2074634655532357</v>
      </c>
      <c r="AA318" s="252">
        <f t="shared" si="297"/>
        <v>23.586899791231733</v>
      </c>
      <c r="AB318" s="195">
        <f t="shared" si="298"/>
        <v>12658.963585434174</v>
      </c>
      <c r="AC318" s="106">
        <f t="shared" si="299"/>
        <v>4.3496027241770712</v>
      </c>
      <c r="AD318" s="19"/>
      <c r="AY318" s="18"/>
      <c r="AZ318" s="19"/>
      <c r="BA318" s="18"/>
      <c r="BB318" s="19"/>
      <c r="BC318" s="19">
        <v>25880</v>
      </c>
      <c r="BD318" s="17"/>
      <c r="BE318" s="18"/>
      <c r="BF318" s="19"/>
      <c r="BG318" s="18"/>
      <c r="BH318" s="19"/>
      <c r="BI318" s="19"/>
    </row>
    <row r="319" spans="1:61" x14ac:dyDescent="0.25">
      <c r="A319" s="90" t="s">
        <v>32</v>
      </c>
      <c r="B319" s="560"/>
      <c r="C319" s="27">
        <v>19.53</v>
      </c>
      <c r="D319" s="223">
        <v>2423</v>
      </c>
      <c r="E319" s="16">
        <f t="shared" si="288"/>
        <v>124.06554019457245</v>
      </c>
      <c r="F319" s="17">
        <f t="shared" si="289"/>
        <v>4</v>
      </c>
      <c r="G319" s="18">
        <v>78.12</v>
      </c>
      <c r="H319" s="19">
        <v>9692</v>
      </c>
      <c r="I319" s="18">
        <v>20</v>
      </c>
      <c r="J319" s="19">
        <v>1613</v>
      </c>
      <c r="K319" s="263">
        <v>36300</v>
      </c>
      <c r="L319" s="263">
        <v>34600</v>
      </c>
      <c r="M319" s="20" t="s">
        <v>8</v>
      </c>
      <c r="N319" s="21">
        <f t="shared" si="290"/>
        <v>6.0086794792312466</v>
      </c>
      <c r="O319" s="22">
        <f t="shared" si="291"/>
        <v>22.50464972101674</v>
      </c>
      <c r="P319" s="245">
        <f t="shared" si="292"/>
        <v>1858.678955453149</v>
      </c>
      <c r="Q319" s="246">
        <f t="shared" si="293"/>
        <v>0.66570367313248036</v>
      </c>
      <c r="R319" s="225">
        <f t="shared" si="294"/>
        <v>27</v>
      </c>
      <c r="S319" s="247">
        <f t="shared" si="295"/>
        <v>527.31000000000006</v>
      </c>
      <c r="T319" s="248">
        <f t="shared" si="295"/>
        <v>65421</v>
      </c>
      <c r="U319" s="247">
        <f t="shared" si="295"/>
        <v>150</v>
      </c>
      <c r="V319" s="248">
        <f t="shared" si="295"/>
        <v>11400</v>
      </c>
      <c r="W319" s="248">
        <f t="shared" si="295"/>
        <v>276440</v>
      </c>
      <c r="X319" s="249">
        <f t="shared" si="295"/>
        <v>265850</v>
      </c>
      <c r="Y319" s="250" t="s">
        <v>8</v>
      </c>
      <c r="Z319" s="251">
        <f t="shared" si="296"/>
        <v>5.7386842105263156</v>
      </c>
      <c r="AA319" s="252">
        <f t="shared" si="297"/>
        <v>24.249122807017542</v>
      </c>
      <c r="AB319" s="195">
        <f t="shared" si="298"/>
        <v>14154.633896569379</v>
      </c>
      <c r="AC319" s="106">
        <f t="shared" si="299"/>
        <v>4.7049112670243503</v>
      </c>
      <c r="AD319" s="19"/>
      <c r="AY319" s="18"/>
      <c r="AZ319" s="19"/>
      <c r="BA319" s="18"/>
      <c r="BB319" s="19"/>
      <c r="BC319" s="19">
        <v>36110</v>
      </c>
      <c r="BD319" s="17"/>
      <c r="BE319" s="18"/>
      <c r="BF319" s="19"/>
      <c r="BG319" s="18"/>
      <c r="BH319" s="19"/>
      <c r="BI319" s="19"/>
    </row>
    <row r="320" spans="1:61" x14ac:dyDescent="0.25">
      <c r="A320" s="90" t="s">
        <v>33</v>
      </c>
      <c r="B320" s="560"/>
      <c r="C320" s="27">
        <v>19.88</v>
      </c>
      <c r="D320" s="223">
        <v>2472</v>
      </c>
      <c r="E320" s="16">
        <f t="shared" si="288"/>
        <v>124.34607645875252</v>
      </c>
      <c r="F320" s="17">
        <f t="shared" si="289"/>
        <v>4</v>
      </c>
      <c r="G320" s="18">
        <v>79.52</v>
      </c>
      <c r="H320" s="19">
        <v>9888</v>
      </c>
      <c r="I320" s="18">
        <v>20</v>
      </c>
      <c r="J320" s="19">
        <v>1890</v>
      </c>
      <c r="K320" s="136">
        <v>42380</v>
      </c>
      <c r="L320" s="136">
        <v>40400</v>
      </c>
      <c r="M320" s="20" t="s">
        <v>8</v>
      </c>
      <c r="N320" s="21">
        <f t="shared" si="290"/>
        <v>5.2317460317460318</v>
      </c>
      <c r="O320" s="22">
        <f t="shared" si="291"/>
        <v>22.423280423280424</v>
      </c>
      <c r="P320" s="245">
        <f t="shared" si="292"/>
        <v>2131.7907444668008</v>
      </c>
      <c r="Q320" s="246">
        <f t="shared" si="293"/>
        <v>0.7645631067961165</v>
      </c>
      <c r="R320" s="225">
        <f t="shared" si="294"/>
        <v>27</v>
      </c>
      <c r="S320" s="247">
        <f t="shared" si="295"/>
        <v>536.76</v>
      </c>
      <c r="T320" s="248">
        <f t="shared" si="295"/>
        <v>66744</v>
      </c>
      <c r="U320" s="247">
        <f t="shared" si="295"/>
        <v>144</v>
      </c>
      <c r="V320" s="248">
        <f t="shared" si="295"/>
        <v>12062</v>
      </c>
      <c r="W320" s="248">
        <f t="shared" si="295"/>
        <v>291500</v>
      </c>
      <c r="X320" s="249">
        <f t="shared" si="295"/>
        <v>280390</v>
      </c>
      <c r="Y320" s="250" t="s">
        <v>8</v>
      </c>
      <c r="Z320" s="251">
        <f t="shared" si="296"/>
        <v>5.5334107113248221</v>
      </c>
      <c r="AA320" s="252">
        <f t="shared" si="297"/>
        <v>24.166804841651466</v>
      </c>
      <c r="AB320" s="195">
        <f t="shared" si="298"/>
        <v>14662.977867203221</v>
      </c>
      <c r="AC320" s="106">
        <f t="shared" si="299"/>
        <v>4.8794498381877025</v>
      </c>
      <c r="AD320" s="19"/>
      <c r="AY320" s="18">
        <v>79.52</v>
      </c>
      <c r="AZ320" s="19">
        <v>9888</v>
      </c>
      <c r="BA320" s="18">
        <v>20</v>
      </c>
      <c r="BB320" s="19">
        <v>1890</v>
      </c>
      <c r="BC320" s="19">
        <v>42160</v>
      </c>
      <c r="BD320" s="17"/>
      <c r="BE320" s="18"/>
      <c r="BF320" s="19"/>
      <c r="BG320" s="18"/>
      <c r="BH320" s="19"/>
      <c r="BI320" s="19"/>
    </row>
    <row r="321" spans="1:61" x14ac:dyDescent="0.25">
      <c r="A321" s="90" t="s">
        <v>34</v>
      </c>
      <c r="B321" s="560"/>
      <c r="C321" s="27">
        <v>19.899999999999999</v>
      </c>
      <c r="D321" s="223">
        <v>2484</v>
      </c>
      <c r="E321" s="16">
        <f t="shared" si="288"/>
        <v>124.82412060301509</v>
      </c>
      <c r="F321" s="17">
        <f t="shared" si="289"/>
        <v>4</v>
      </c>
      <c r="G321" s="18">
        <v>79.599999999999994</v>
      </c>
      <c r="H321" s="19">
        <v>9936</v>
      </c>
      <c r="I321" s="18">
        <v>21</v>
      </c>
      <c r="J321" s="19">
        <v>1857</v>
      </c>
      <c r="K321" s="136">
        <v>41720</v>
      </c>
      <c r="L321" s="136">
        <v>39770</v>
      </c>
      <c r="M321" s="20" t="s">
        <v>8</v>
      </c>
      <c r="N321" s="21">
        <f t="shared" si="290"/>
        <v>5.3505654281098547</v>
      </c>
      <c r="O321" s="22">
        <f t="shared" si="291"/>
        <v>22.466343564889605</v>
      </c>
      <c r="P321" s="245">
        <f t="shared" si="292"/>
        <v>2096.4824120603016</v>
      </c>
      <c r="Q321" s="246">
        <f t="shared" si="293"/>
        <v>0.74758454106280192</v>
      </c>
      <c r="R321" s="225">
        <f t="shared" si="294"/>
        <v>27.000000000000007</v>
      </c>
      <c r="S321" s="247">
        <f t="shared" si="295"/>
        <v>537.30000000000007</v>
      </c>
      <c r="T321" s="248">
        <f t="shared" si="295"/>
        <v>67068</v>
      </c>
      <c r="U321" s="247">
        <f t="shared" si="295"/>
        <v>142</v>
      </c>
      <c r="V321" s="248">
        <f t="shared" si="295"/>
        <v>11707</v>
      </c>
      <c r="W321" s="248">
        <f t="shared" si="295"/>
        <v>281850</v>
      </c>
      <c r="X321" s="249">
        <f t="shared" si="295"/>
        <v>271040</v>
      </c>
      <c r="Y321" s="250" t="s">
        <v>8</v>
      </c>
      <c r="Z321" s="251">
        <f t="shared" si="296"/>
        <v>5.7288801571709236</v>
      </c>
      <c r="AA321" s="252">
        <f t="shared" si="297"/>
        <v>24.075339540445889</v>
      </c>
      <c r="AB321" s="195">
        <f t="shared" si="298"/>
        <v>14163.316582914575</v>
      </c>
      <c r="AC321" s="106">
        <f t="shared" si="299"/>
        <v>4.7129629629629628</v>
      </c>
      <c r="AD321" s="19"/>
      <c r="AY321" s="18">
        <v>79.599999999999994</v>
      </c>
      <c r="AZ321" s="19">
        <v>9936</v>
      </c>
      <c r="BA321" s="18">
        <v>21</v>
      </c>
      <c r="BB321" s="19">
        <v>1857</v>
      </c>
      <c r="BC321" s="19">
        <v>41500</v>
      </c>
      <c r="BD321" s="17"/>
      <c r="BE321" s="18"/>
      <c r="BF321" s="19"/>
      <c r="BG321" s="18"/>
      <c r="BH321" s="19"/>
      <c r="BI321" s="19"/>
    </row>
    <row r="322" spans="1:61" x14ac:dyDescent="0.25">
      <c r="A322" s="90" t="s">
        <v>35</v>
      </c>
      <c r="B322" s="560"/>
      <c r="C322" s="27">
        <v>16.489999999999998</v>
      </c>
      <c r="D322" s="223">
        <v>2171</v>
      </c>
      <c r="E322" s="16">
        <f t="shared" si="288"/>
        <v>131.65554881746513</v>
      </c>
      <c r="F322" s="17">
        <f t="shared" si="289"/>
        <v>4</v>
      </c>
      <c r="G322" s="18">
        <v>65.959999999999994</v>
      </c>
      <c r="H322" s="19">
        <v>8684</v>
      </c>
      <c r="I322" s="18">
        <v>17</v>
      </c>
      <c r="J322" s="19">
        <v>1548</v>
      </c>
      <c r="K322" s="136">
        <v>35310</v>
      </c>
      <c r="L322" s="136">
        <v>33660</v>
      </c>
      <c r="M322" s="20" t="s">
        <v>8</v>
      </c>
      <c r="N322" s="21">
        <f t="shared" si="290"/>
        <v>5.6098191214470283</v>
      </c>
      <c r="O322" s="22">
        <f t="shared" si="291"/>
        <v>22.810077519379846</v>
      </c>
      <c r="P322" s="245">
        <f t="shared" si="292"/>
        <v>2141.2977562158885</v>
      </c>
      <c r="Q322" s="246">
        <f t="shared" si="293"/>
        <v>0.7130354675264855</v>
      </c>
      <c r="R322" s="225">
        <f t="shared" si="294"/>
        <v>25.999999999999996</v>
      </c>
      <c r="S322" s="247">
        <f t="shared" si="295"/>
        <v>428.7399999999999</v>
      </c>
      <c r="T322" s="248">
        <f t="shared" si="295"/>
        <v>56446</v>
      </c>
      <c r="U322" s="247">
        <f t="shared" si="295"/>
        <v>115</v>
      </c>
      <c r="V322" s="248">
        <f t="shared" si="295"/>
        <v>9695</v>
      </c>
      <c r="W322" s="248">
        <f t="shared" si="295"/>
        <v>238320</v>
      </c>
      <c r="X322" s="249">
        <f t="shared" si="295"/>
        <v>229210</v>
      </c>
      <c r="Y322" s="250" t="s">
        <v>8</v>
      </c>
      <c r="Z322" s="251">
        <f t="shared" si="296"/>
        <v>5.822176379577102</v>
      </c>
      <c r="AA322" s="252">
        <f t="shared" si="297"/>
        <v>24.581743166580711</v>
      </c>
      <c r="AB322" s="195">
        <f t="shared" si="298"/>
        <v>14452.39539114615</v>
      </c>
      <c r="AC322" s="106">
        <f t="shared" si="299"/>
        <v>4.4656840165822205</v>
      </c>
      <c r="AD322" s="19"/>
      <c r="AY322" s="18">
        <v>65.959999999999994</v>
      </c>
      <c r="AZ322" s="19">
        <v>8684</v>
      </c>
      <c r="BA322" s="18">
        <v>17</v>
      </c>
      <c r="BB322" s="19">
        <v>1548</v>
      </c>
      <c r="BC322" s="19">
        <v>35120</v>
      </c>
      <c r="BD322" s="17"/>
      <c r="BE322" s="18"/>
      <c r="BF322" s="19"/>
      <c r="BG322" s="18"/>
      <c r="BH322" s="19"/>
      <c r="BI322" s="19"/>
    </row>
    <row r="323" spans="1:61" x14ac:dyDescent="0.25">
      <c r="A323" s="90" t="s">
        <v>36</v>
      </c>
      <c r="B323" s="560"/>
      <c r="C323" s="27">
        <v>19.05</v>
      </c>
      <c r="D323" s="223">
        <v>2489</v>
      </c>
      <c r="E323" s="16">
        <f t="shared" si="288"/>
        <v>130.65616797900262</v>
      </c>
      <c r="F323" s="17">
        <f t="shared" si="289"/>
        <v>4</v>
      </c>
      <c r="G323" s="18">
        <v>76.2</v>
      </c>
      <c r="H323" s="19">
        <v>9956</v>
      </c>
      <c r="I323" s="18">
        <v>20</v>
      </c>
      <c r="J323" s="19">
        <v>1767</v>
      </c>
      <c r="K323" s="136">
        <v>40070</v>
      </c>
      <c r="L323" s="136">
        <v>38200</v>
      </c>
      <c r="M323" s="20" t="s">
        <v>8</v>
      </c>
      <c r="N323" s="21">
        <f t="shared" si="290"/>
        <v>5.634408602150538</v>
      </c>
      <c r="O323" s="22">
        <f t="shared" si="291"/>
        <v>22.676853423882285</v>
      </c>
      <c r="P323" s="245">
        <f t="shared" si="292"/>
        <v>2103.4120734908138</v>
      </c>
      <c r="Q323" s="246">
        <f t="shared" si="293"/>
        <v>0.70992366412213737</v>
      </c>
      <c r="R323" s="225">
        <f t="shared" si="294"/>
        <v>27</v>
      </c>
      <c r="S323" s="247">
        <f t="shared" si="295"/>
        <v>514.35</v>
      </c>
      <c r="T323" s="248">
        <f t="shared" si="295"/>
        <v>67180</v>
      </c>
      <c r="U323" s="247">
        <f t="shared" si="295"/>
        <v>140</v>
      </c>
      <c r="V323" s="248">
        <f t="shared" si="295"/>
        <v>11405</v>
      </c>
      <c r="W323" s="248">
        <f t="shared" si="295"/>
        <v>279860</v>
      </c>
      <c r="X323" s="249">
        <f t="shared" si="295"/>
        <v>269080</v>
      </c>
      <c r="Y323" s="250" t="s">
        <v>8</v>
      </c>
      <c r="Z323" s="251">
        <f t="shared" si="296"/>
        <v>5.8903989478298993</v>
      </c>
      <c r="AA323" s="252">
        <f t="shared" si="297"/>
        <v>24.538360368259536</v>
      </c>
      <c r="AB323" s="195">
        <f t="shared" si="298"/>
        <v>14690.813648293963</v>
      </c>
      <c r="AC323" s="106">
        <f t="shared" si="299"/>
        <v>4.5821615106468458</v>
      </c>
      <c r="AD323" s="19"/>
      <c r="AY323" s="18">
        <v>76.2</v>
      </c>
      <c r="AZ323" s="19">
        <v>9956</v>
      </c>
      <c r="BA323" s="18">
        <v>20</v>
      </c>
      <c r="BB323" s="19">
        <v>1767</v>
      </c>
      <c r="BC323" s="19">
        <v>39860</v>
      </c>
      <c r="BD323" s="17"/>
      <c r="BE323" s="18"/>
      <c r="BF323" s="19"/>
      <c r="BG323" s="18"/>
      <c r="BH323" s="19"/>
      <c r="BI323" s="19"/>
    </row>
    <row r="324" spans="1:61" x14ac:dyDescent="0.25">
      <c r="A324" s="90" t="s">
        <v>37</v>
      </c>
      <c r="B324" s="560"/>
      <c r="C324" s="27">
        <v>20.239999999999998</v>
      </c>
      <c r="D324" s="223">
        <v>2519</v>
      </c>
      <c r="E324" s="16">
        <f t="shared" si="288"/>
        <v>124.45652173913045</v>
      </c>
      <c r="F324" s="17">
        <f t="shared" si="289"/>
        <v>4</v>
      </c>
      <c r="G324" s="18">
        <v>80.959999999999994</v>
      </c>
      <c r="H324" s="19">
        <v>10076</v>
      </c>
      <c r="I324" s="18">
        <v>19</v>
      </c>
      <c r="J324" s="19">
        <v>1512</v>
      </c>
      <c r="K324" s="136">
        <v>34200</v>
      </c>
      <c r="L324" s="136">
        <v>32610</v>
      </c>
      <c r="M324" s="20" t="s">
        <v>8</v>
      </c>
      <c r="N324" s="21">
        <f t="shared" si="290"/>
        <v>6.6640211640211637</v>
      </c>
      <c r="O324" s="22">
        <f t="shared" si="291"/>
        <v>22.61904761904762</v>
      </c>
      <c r="P324" s="245">
        <f t="shared" si="292"/>
        <v>1689.723320158103</v>
      </c>
      <c r="Q324" s="246">
        <f t="shared" si="293"/>
        <v>0.60023818975784038</v>
      </c>
      <c r="R324" s="225">
        <f t="shared" si="294"/>
        <v>26.999999999999996</v>
      </c>
      <c r="S324" s="247">
        <f t="shared" si="295"/>
        <v>546.4799999999999</v>
      </c>
      <c r="T324" s="248">
        <f t="shared" si="295"/>
        <v>67990</v>
      </c>
      <c r="U324" s="247">
        <f t="shared" si="295"/>
        <v>144</v>
      </c>
      <c r="V324" s="248">
        <f t="shared" si="295"/>
        <v>10478</v>
      </c>
      <c r="W324" s="248">
        <f t="shared" si="295"/>
        <v>256980</v>
      </c>
      <c r="X324" s="249">
        <f t="shared" si="295"/>
        <v>247130</v>
      </c>
      <c r="Y324" s="250" t="s">
        <v>8</v>
      </c>
      <c r="Z324" s="251">
        <f t="shared" si="296"/>
        <v>6.4888337468982629</v>
      </c>
      <c r="AA324" s="252">
        <f t="shared" si="297"/>
        <v>24.525672838327925</v>
      </c>
      <c r="AB324" s="195">
        <f t="shared" si="298"/>
        <v>12696.640316205534</v>
      </c>
      <c r="AC324" s="106">
        <f t="shared" si="299"/>
        <v>4.1595871377530766</v>
      </c>
      <c r="AD324" s="19"/>
      <c r="AY324" s="18">
        <v>80.959999999999994</v>
      </c>
      <c r="AZ324" s="19">
        <v>10076</v>
      </c>
      <c r="BA324" s="18">
        <v>19</v>
      </c>
      <c r="BB324" s="19">
        <v>1512</v>
      </c>
      <c r="BC324" s="19">
        <v>34020</v>
      </c>
      <c r="BD324" s="17"/>
      <c r="BE324" s="18"/>
      <c r="BF324" s="19"/>
      <c r="BG324" s="18"/>
      <c r="BH324" s="19"/>
      <c r="BI324" s="19"/>
    </row>
    <row r="325" spans="1:61" x14ac:dyDescent="0.25">
      <c r="A325" s="90" t="s">
        <v>18</v>
      </c>
      <c r="B325" s="560"/>
      <c r="C325" s="27">
        <v>15.47</v>
      </c>
      <c r="D325" s="223">
        <v>1640</v>
      </c>
      <c r="E325" s="16">
        <f t="shared" si="288"/>
        <v>106.01163542340012</v>
      </c>
      <c r="F325" s="17">
        <f t="shared" si="289"/>
        <v>4</v>
      </c>
      <c r="G325" s="18">
        <v>61.88</v>
      </c>
      <c r="H325" s="19">
        <v>6560</v>
      </c>
      <c r="I325" s="18">
        <v>14</v>
      </c>
      <c r="J325" s="19">
        <v>1063</v>
      </c>
      <c r="K325" s="136">
        <v>22670</v>
      </c>
      <c r="L325" s="136">
        <v>21610</v>
      </c>
      <c r="M325" s="20" t="s">
        <v>8</v>
      </c>
      <c r="N325" s="21">
        <f t="shared" si="290"/>
        <v>6.1712135465663218</v>
      </c>
      <c r="O325" s="22">
        <f t="shared" si="291"/>
        <v>21.326434619002821</v>
      </c>
      <c r="P325" s="245">
        <f t="shared" si="292"/>
        <v>1465.4169360051712</v>
      </c>
      <c r="Q325" s="246">
        <f t="shared" si="293"/>
        <v>0.64817073170731709</v>
      </c>
      <c r="R325" s="225">
        <f t="shared" si="294"/>
        <v>20.086619263089851</v>
      </c>
      <c r="S325" s="247">
        <f t="shared" si="295"/>
        <v>310.74</v>
      </c>
      <c r="T325" s="248">
        <f t="shared" si="295"/>
        <v>32849</v>
      </c>
      <c r="U325" s="247">
        <f t="shared" si="295"/>
        <v>78</v>
      </c>
      <c r="V325" s="248">
        <f t="shared" si="295"/>
        <v>5360</v>
      </c>
      <c r="W325" s="248">
        <f t="shared" si="295"/>
        <v>123250</v>
      </c>
      <c r="X325" s="249">
        <f t="shared" si="295"/>
        <v>118420</v>
      </c>
      <c r="Y325" s="250" t="s">
        <v>8</v>
      </c>
      <c r="Z325" s="251">
        <f t="shared" si="296"/>
        <v>6.1285447761194032</v>
      </c>
      <c r="AA325" s="252">
        <f t="shared" si="297"/>
        <v>22.994402985074625</v>
      </c>
      <c r="AB325" s="195">
        <f t="shared" si="298"/>
        <v>7967.0329670329666</v>
      </c>
      <c r="AC325" s="106">
        <f t="shared" si="299"/>
        <v>3.2682926829268291</v>
      </c>
      <c r="AD325" s="19"/>
      <c r="AY325" s="18">
        <v>61.88</v>
      </c>
      <c r="AZ325" s="19">
        <v>6560</v>
      </c>
      <c r="BA325" s="18">
        <v>14</v>
      </c>
      <c r="BB325" s="19">
        <v>1063</v>
      </c>
      <c r="BC325" s="19">
        <v>22550</v>
      </c>
      <c r="BD325" s="17"/>
      <c r="BE325" s="18"/>
      <c r="BF325" s="19"/>
      <c r="BG325" s="18"/>
      <c r="BH325" s="19"/>
      <c r="BI325" s="19"/>
    </row>
    <row r="326" spans="1:61" x14ac:dyDescent="0.25">
      <c r="A326" s="90" t="s">
        <v>38</v>
      </c>
      <c r="B326" s="560"/>
      <c r="C326" s="27">
        <v>20.6</v>
      </c>
      <c r="D326" s="223">
        <v>2626</v>
      </c>
      <c r="E326" s="16">
        <f t="shared" si="288"/>
        <v>127.47572815533979</v>
      </c>
      <c r="F326" s="17">
        <f t="shared" si="289"/>
        <v>4</v>
      </c>
      <c r="G326" s="18">
        <v>82.4</v>
      </c>
      <c r="H326" s="19">
        <v>10504</v>
      </c>
      <c r="I326" s="18">
        <v>18</v>
      </c>
      <c r="J326" s="19">
        <v>2010</v>
      </c>
      <c r="K326" s="136">
        <v>45530</v>
      </c>
      <c r="L326" s="136">
        <v>43410</v>
      </c>
      <c r="M326" s="20" t="s">
        <v>8</v>
      </c>
      <c r="N326" s="21">
        <f t="shared" si="290"/>
        <v>5.2258706467661691</v>
      </c>
      <c r="O326" s="22">
        <f t="shared" si="291"/>
        <v>22.651741293532339</v>
      </c>
      <c r="P326" s="218">
        <f t="shared" si="292"/>
        <v>2210.1941747572814</v>
      </c>
      <c r="Q326" s="246">
        <f t="shared" si="293"/>
        <v>0.76542269611576541</v>
      </c>
      <c r="R326" s="225">
        <f t="shared" si="294"/>
        <v>26.999999999999996</v>
      </c>
      <c r="S326" s="247">
        <f t="shared" si="295"/>
        <v>556.19999999999993</v>
      </c>
      <c r="T326" s="248">
        <f t="shared" si="295"/>
        <v>70879</v>
      </c>
      <c r="U326" s="247">
        <f t="shared" si="295"/>
        <v>143</v>
      </c>
      <c r="V326" s="248">
        <f t="shared" si="295"/>
        <v>12432</v>
      </c>
      <c r="W326" s="248">
        <f t="shared" si="295"/>
        <v>303820</v>
      </c>
      <c r="X326" s="249">
        <f t="shared" si="295"/>
        <v>292060</v>
      </c>
      <c r="Y326" s="250" t="s">
        <v>8</v>
      </c>
      <c r="Z326" s="251">
        <f t="shared" si="296"/>
        <v>5.7013352638352641</v>
      </c>
      <c r="AA326" s="252">
        <f t="shared" si="297"/>
        <v>24.438545688545688</v>
      </c>
      <c r="AB326" s="195">
        <f t="shared" si="298"/>
        <v>14748.543689320388</v>
      </c>
      <c r="AC326" s="106">
        <f t="shared" si="299"/>
        <v>4.7341964965727339</v>
      </c>
      <c r="AD326" s="19"/>
      <c r="AY326" s="18">
        <v>82.4</v>
      </c>
      <c r="AZ326" s="19">
        <v>10504</v>
      </c>
      <c r="BA326" s="18">
        <v>18</v>
      </c>
      <c r="BB326" s="19">
        <v>2010</v>
      </c>
      <c r="BC326" s="19">
        <v>45290</v>
      </c>
      <c r="BD326" s="17"/>
      <c r="BE326" s="18"/>
      <c r="BF326" s="19"/>
      <c r="BG326" s="18"/>
      <c r="BH326" s="19"/>
      <c r="BI326" s="19"/>
    </row>
    <row r="327" spans="1:61" x14ac:dyDescent="0.25">
      <c r="A327" s="90" t="s">
        <v>39</v>
      </c>
      <c r="B327" s="560"/>
      <c r="C327" s="27">
        <v>17.48</v>
      </c>
      <c r="D327" s="223">
        <v>2303</v>
      </c>
      <c r="E327" s="16">
        <f t="shared" si="288"/>
        <v>131.75057208237985</v>
      </c>
      <c r="F327" s="17">
        <f t="shared" si="289"/>
        <v>4</v>
      </c>
      <c r="G327" s="18">
        <v>69.92</v>
      </c>
      <c r="H327" s="19">
        <v>9212</v>
      </c>
      <c r="I327" s="18">
        <v>16</v>
      </c>
      <c r="J327" s="19">
        <v>1414</v>
      </c>
      <c r="K327" s="136">
        <v>32100</v>
      </c>
      <c r="L327" s="136">
        <v>30600</v>
      </c>
      <c r="M327" s="20" t="s">
        <v>8</v>
      </c>
      <c r="N327" s="21">
        <f t="shared" si="290"/>
        <v>6.5148514851485144</v>
      </c>
      <c r="O327" s="22">
        <f t="shared" si="291"/>
        <v>22.701555869872703</v>
      </c>
      <c r="P327" s="245">
        <f t="shared" si="292"/>
        <v>1836.3844393592676</v>
      </c>
      <c r="Q327" s="246">
        <f t="shared" si="293"/>
        <v>0.61398176291793316</v>
      </c>
      <c r="R327" s="225">
        <f t="shared" si="294"/>
        <v>27</v>
      </c>
      <c r="S327" s="247">
        <f t="shared" si="295"/>
        <v>471.96000000000004</v>
      </c>
      <c r="T327" s="248">
        <f t="shared" si="295"/>
        <v>62181</v>
      </c>
      <c r="U327" s="247">
        <f t="shared" si="295"/>
        <v>124</v>
      </c>
      <c r="V327" s="248">
        <f t="shared" si="295"/>
        <v>9981</v>
      </c>
      <c r="W327" s="248">
        <f t="shared" si="295"/>
        <v>244870</v>
      </c>
      <c r="X327" s="249">
        <f t="shared" si="295"/>
        <v>235430</v>
      </c>
      <c r="Y327" s="250" t="s">
        <v>8</v>
      </c>
      <c r="Z327" s="251">
        <f t="shared" si="296"/>
        <v>6.2299368800721373</v>
      </c>
      <c r="AA327" s="252">
        <f t="shared" si="297"/>
        <v>24.533613866346059</v>
      </c>
      <c r="AB327" s="195">
        <f t="shared" si="298"/>
        <v>14008.58123569794</v>
      </c>
      <c r="AC327" s="106">
        <f t="shared" si="299"/>
        <v>4.3339122883195831</v>
      </c>
      <c r="AD327" s="19"/>
      <c r="AY327" s="18">
        <v>69.92</v>
      </c>
      <c r="AZ327" s="19">
        <v>9212</v>
      </c>
      <c r="BA327" s="18">
        <v>16</v>
      </c>
      <c r="BB327" s="19">
        <v>1414</v>
      </c>
      <c r="BC327" s="19">
        <v>31930</v>
      </c>
      <c r="BD327" s="17"/>
      <c r="BE327" s="18"/>
      <c r="BF327" s="19"/>
      <c r="BG327" s="18"/>
      <c r="BH327" s="19"/>
      <c r="BI327" s="19"/>
    </row>
    <row r="328" spans="1:61" x14ac:dyDescent="0.25">
      <c r="A328" s="90" t="s">
        <v>40</v>
      </c>
      <c r="B328" s="560"/>
      <c r="C328" s="27">
        <v>12.81</v>
      </c>
      <c r="D328" s="223">
        <v>1641</v>
      </c>
      <c r="E328" s="16">
        <f t="shared" si="288"/>
        <v>128.10304449648712</v>
      </c>
      <c r="F328" s="17">
        <f t="shared" si="289"/>
        <v>4</v>
      </c>
      <c r="G328" s="18">
        <v>51.24</v>
      </c>
      <c r="H328" s="19">
        <v>6564</v>
      </c>
      <c r="I328" s="18">
        <v>9</v>
      </c>
      <c r="J328" s="19">
        <v>875</v>
      </c>
      <c r="K328" s="136">
        <v>18550</v>
      </c>
      <c r="L328" s="136">
        <v>17690</v>
      </c>
      <c r="M328" s="20" t="s">
        <v>8</v>
      </c>
      <c r="N328" s="21">
        <f t="shared" si="290"/>
        <v>7.5017142857142858</v>
      </c>
      <c r="O328" s="22">
        <f t="shared" si="291"/>
        <v>21.2</v>
      </c>
      <c r="P328" s="245">
        <f t="shared" si="292"/>
        <v>1448.0874316939889</v>
      </c>
      <c r="Q328" s="246">
        <f t="shared" si="293"/>
        <v>0.53321145642900669</v>
      </c>
      <c r="R328" s="225">
        <f t="shared" si="294"/>
        <v>27</v>
      </c>
      <c r="S328" s="247">
        <f t="shared" si="295"/>
        <v>345.87</v>
      </c>
      <c r="T328" s="248">
        <f t="shared" si="295"/>
        <v>44284</v>
      </c>
      <c r="U328" s="247">
        <f t="shared" si="295"/>
        <v>87</v>
      </c>
      <c r="V328" s="248">
        <f t="shared" si="295"/>
        <v>6668</v>
      </c>
      <c r="W328" s="248">
        <f t="shared" si="295"/>
        <v>152140</v>
      </c>
      <c r="X328" s="249">
        <f t="shared" si="295"/>
        <v>146290</v>
      </c>
      <c r="Y328" s="250" t="s">
        <v>8</v>
      </c>
      <c r="Z328" s="251">
        <f t="shared" si="296"/>
        <v>6.6412717456508696</v>
      </c>
      <c r="AA328" s="252">
        <f t="shared" si="297"/>
        <v>22.816436712657467</v>
      </c>
      <c r="AB328" s="195">
        <f t="shared" si="298"/>
        <v>11876.658860265417</v>
      </c>
      <c r="AC328" s="106">
        <f t="shared" si="299"/>
        <v>4.0633759902498481</v>
      </c>
      <c r="AD328" s="19"/>
      <c r="AY328" s="18">
        <v>51.24</v>
      </c>
      <c r="AZ328" s="19">
        <v>6564</v>
      </c>
      <c r="BA328" s="18">
        <v>10</v>
      </c>
      <c r="BB328" s="19">
        <v>875</v>
      </c>
      <c r="BC328" s="19">
        <v>18450</v>
      </c>
      <c r="BD328" s="17"/>
      <c r="BE328" s="18"/>
      <c r="BF328" s="19"/>
      <c r="BG328" s="18"/>
      <c r="BH328" s="19"/>
      <c r="BI328" s="19"/>
    </row>
    <row r="329" spans="1:61" x14ac:dyDescent="0.25">
      <c r="A329" s="91" t="s">
        <v>41</v>
      </c>
      <c r="B329" s="561"/>
      <c r="C329" s="54">
        <v>2.2200000000000002</v>
      </c>
      <c r="D329" s="306">
        <v>277</v>
      </c>
      <c r="E329" s="11">
        <f t="shared" si="288"/>
        <v>124.77477477477477</v>
      </c>
      <c r="F329" s="7">
        <f t="shared" si="289"/>
        <v>4</v>
      </c>
      <c r="G329" s="6">
        <v>8.8800000000000008</v>
      </c>
      <c r="H329" s="5">
        <v>1108</v>
      </c>
      <c r="I329" s="6">
        <v>4</v>
      </c>
      <c r="J329" s="5">
        <v>226</v>
      </c>
      <c r="K329" s="137">
        <v>4850</v>
      </c>
      <c r="L329" s="137">
        <v>4620</v>
      </c>
      <c r="M329" s="131" t="s">
        <v>8</v>
      </c>
      <c r="N329" s="60">
        <f t="shared" si="290"/>
        <v>4.9026548672566372</v>
      </c>
      <c r="O329" s="61">
        <f t="shared" si="291"/>
        <v>21.460176991150444</v>
      </c>
      <c r="P329" s="311">
        <f t="shared" si="292"/>
        <v>2184.6846846846843</v>
      </c>
      <c r="Q329" s="355">
        <f t="shared" si="293"/>
        <v>0.81588447653429608</v>
      </c>
      <c r="R329" s="225">
        <f t="shared" si="294"/>
        <v>27.000000000000004</v>
      </c>
      <c r="S329" s="247">
        <f t="shared" ref="S329:X344" si="300">G329+S278</f>
        <v>59.940000000000012</v>
      </c>
      <c r="T329" s="248">
        <f t="shared" si="300"/>
        <v>7479</v>
      </c>
      <c r="U329" s="247">
        <f t="shared" si="300"/>
        <v>26</v>
      </c>
      <c r="V329" s="248">
        <f t="shared" si="300"/>
        <v>1398</v>
      </c>
      <c r="W329" s="248">
        <f t="shared" si="300"/>
        <v>33460</v>
      </c>
      <c r="X329" s="249">
        <f t="shared" si="300"/>
        <v>32150</v>
      </c>
      <c r="Y329" s="308" t="s">
        <v>8</v>
      </c>
      <c r="Z329" s="251">
        <f t="shared" si="296"/>
        <v>5.3497854077253217</v>
      </c>
      <c r="AA329" s="252">
        <f t="shared" si="297"/>
        <v>23.934191702432045</v>
      </c>
      <c r="AB329" s="202">
        <f t="shared" si="298"/>
        <v>15072.072072072071</v>
      </c>
      <c r="AC329" s="106">
        <f t="shared" si="299"/>
        <v>5.046931407942238</v>
      </c>
      <c r="AD329" s="5"/>
      <c r="AY329" s="6">
        <v>8.8800000000000008</v>
      </c>
      <c r="AZ329" s="5">
        <v>1108</v>
      </c>
      <c r="BA329" s="6">
        <v>4</v>
      </c>
      <c r="BB329" s="5">
        <v>226</v>
      </c>
      <c r="BC329" s="5">
        <v>4820</v>
      </c>
      <c r="BD329" s="7"/>
      <c r="BE329" s="6"/>
      <c r="BF329" s="5"/>
      <c r="BG329" s="6"/>
      <c r="BH329" s="5"/>
      <c r="BI329" s="5"/>
    </row>
    <row r="330" spans="1:61" x14ac:dyDescent="0.25">
      <c r="A330" s="92" t="s">
        <v>24</v>
      </c>
      <c r="B330" s="44"/>
      <c r="C330" s="45">
        <f t="shared" ref="C330:D330" si="301">SUM(C313:C329)</f>
        <v>285.72000000000003</v>
      </c>
      <c r="D330" s="313">
        <f t="shared" si="301"/>
        <v>35846</v>
      </c>
      <c r="E330" s="130">
        <f t="shared" si="288"/>
        <v>125.45849083018338</v>
      </c>
      <c r="F330" s="73"/>
      <c r="G330" s="45">
        <f t="shared" ref="G330:L330" si="302">SUM(G313:G329)</f>
        <v>1142.8800000000001</v>
      </c>
      <c r="H330" s="46">
        <f t="shared" si="302"/>
        <v>143384</v>
      </c>
      <c r="I330" s="45">
        <f t="shared" si="302"/>
        <v>276</v>
      </c>
      <c r="J330" s="46">
        <f t="shared" si="302"/>
        <v>24079</v>
      </c>
      <c r="K330" s="46">
        <f t="shared" si="302"/>
        <v>538000</v>
      </c>
      <c r="L330" s="46">
        <f t="shared" si="302"/>
        <v>512890</v>
      </c>
      <c r="M330" s="74" t="s">
        <v>8</v>
      </c>
      <c r="N330" s="75">
        <f t="shared" si="290"/>
        <v>5.9547323393828648</v>
      </c>
      <c r="O330" s="76">
        <f t="shared" si="291"/>
        <v>22.343120561485112</v>
      </c>
      <c r="P330" s="319">
        <f t="shared" si="292"/>
        <v>1882.9623407531847</v>
      </c>
      <c r="Q330" s="332">
        <f>J330/D330</f>
        <v>0.67173464263795124</v>
      </c>
      <c r="R330" s="315"/>
      <c r="S330" s="312">
        <f t="shared" ref="S330:W330" si="303">SUM(S313:S329)</f>
        <v>7590.9999999999991</v>
      </c>
      <c r="T330" s="313">
        <f t="shared" si="303"/>
        <v>954102</v>
      </c>
      <c r="U330" s="312">
        <f t="shared" si="303"/>
        <v>2014</v>
      </c>
      <c r="V330" s="313">
        <f t="shared" si="303"/>
        <v>159830</v>
      </c>
      <c r="W330" s="313">
        <f t="shared" si="303"/>
        <v>3853070</v>
      </c>
      <c r="X330" s="249">
        <f t="shared" si="300"/>
        <v>3705180</v>
      </c>
      <c r="Y330" s="358" t="s">
        <v>8</v>
      </c>
      <c r="Z330" s="317">
        <f t="shared" si="296"/>
        <v>5.9694800725771131</v>
      </c>
      <c r="AA330" s="318">
        <f t="shared" si="297"/>
        <v>24.107301507852092</v>
      </c>
      <c r="AB330" s="333">
        <f t="shared" si="298"/>
        <v>13485.475290494189</v>
      </c>
      <c r="AC330" s="107">
        <f>V330/D330</f>
        <v>4.4587959604976843</v>
      </c>
      <c r="AD330" s="46"/>
      <c r="AY330" s="45">
        <f t="shared" ref="AY330:BC330" si="304">SUM(AY313:AY329)</f>
        <v>866.3599999999999</v>
      </c>
      <c r="AZ330" s="46">
        <f t="shared" si="304"/>
        <v>108760</v>
      </c>
      <c r="BA330" s="45">
        <f t="shared" si="304"/>
        <v>209</v>
      </c>
      <c r="BB330" s="46">
        <f t="shared" si="304"/>
        <v>18617</v>
      </c>
      <c r="BC330" s="46">
        <f t="shared" si="304"/>
        <v>535150</v>
      </c>
      <c r="BD330" s="73"/>
      <c r="BE330" s="45"/>
      <c r="BF330" s="46"/>
      <c r="BG330" s="45"/>
      <c r="BH330" s="46"/>
      <c r="BI330" s="46"/>
    </row>
    <row r="331" spans="1:61" x14ac:dyDescent="0.25">
      <c r="A331" s="90" t="s">
        <v>42</v>
      </c>
      <c r="B331" s="562">
        <v>1998</v>
      </c>
      <c r="C331" s="27">
        <v>19.739999999999998</v>
      </c>
      <c r="D331" s="223">
        <v>2490</v>
      </c>
      <c r="E331" s="16">
        <f t="shared" si="288"/>
        <v>126.13981762917935</v>
      </c>
      <c r="F331" s="17">
        <f t="shared" ref="F331:F341" si="305">G331/C331</f>
        <v>4</v>
      </c>
      <c r="G331" s="18">
        <v>78.959999999999994</v>
      </c>
      <c r="H331" s="19">
        <v>9960</v>
      </c>
      <c r="I331" s="18">
        <v>19</v>
      </c>
      <c r="J331" s="19">
        <v>1718</v>
      </c>
      <c r="K331" s="136">
        <v>38570</v>
      </c>
      <c r="L331" s="136">
        <v>36770</v>
      </c>
      <c r="M331" s="20" t="s">
        <v>8</v>
      </c>
      <c r="N331" s="21">
        <f t="shared" si="290"/>
        <v>5.79743888242142</v>
      </c>
      <c r="O331" s="22">
        <f t="shared" si="291"/>
        <v>22.450523864959255</v>
      </c>
      <c r="P331" s="245">
        <f t="shared" si="292"/>
        <v>1953.9007092198583</v>
      </c>
      <c r="Q331" s="246">
        <f t="shared" ref="Q331:Q341" si="306">J331/D331</f>
        <v>0.68995983935742977</v>
      </c>
      <c r="R331" s="225">
        <f t="shared" ref="R331:R341" si="307">S331/C331</f>
        <v>26.999999999999996</v>
      </c>
      <c r="S331" s="247">
        <f t="shared" ref="S331:W341" si="308">G331+S280</f>
        <v>532.9799999999999</v>
      </c>
      <c r="T331" s="248">
        <f t="shared" si="308"/>
        <v>67230</v>
      </c>
      <c r="U331" s="247">
        <f t="shared" si="308"/>
        <v>134</v>
      </c>
      <c r="V331" s="248">
        <f t="shared" si="308"/>
        <v>12044</v>
      </c>
      <c r="W331" s="248">
        <f t="shared" si="308"/>
        <v>286350</v>
      </c>
      <c r="X331" s="249">
        <f t="shared" si="300"/>
        <v>275480</v>
      </c>
      <c r="Y331" s="308" t="s">
        <v>8</v>
      </c>
      <c r="Z331" s="251">
        <f t="shared" si="296"/>
        <v>5.5820325473264694</v>
      </c>
      <c r="AA331" s="252">
        <f t="shared" si="297"/>
        <v>23.775323812686814</v>
      </c>
      <c r="AB331" s="195">
        <f t="shared" si="298"/>
        <v>14506.079027355625</v>
      </c>
      <c r="AC331" s="106">
        <f t="shared" ref="AC331:AC341" si="309">V331/D331</f>
        <v>4.8369477911646586</v>
      </c>
      <c r="AD331" s="19"/>
      <c r="AY331" s="18">
        <v>78.959999999999994</v>
      </c>
      <c r="AZ331" s="19">
        <v>9960</v>
      </c>
      <c r="BA331" s="18">
        <v>19</v>
      </c>
      <c r="BB331" s="19">
        <v>1718</v>
      </c>
      <c r="BC331" s="19">
        <v>38370</v>
      </c>
      <c r="BD331" s="17"/>
      <c r="BE331" s="18"/>
      <c r="BF331" s="19"/>
      <c r="BG331" s="18"/>
      <c r="BH331" s="19"/>
      <c r="BI331" s="19"/>
    </row>
    <row r="332" spans="1:61" x14ac:dyDescent="0.25">
      <c r="A332" s="89" t="s">
        <v>43</v>
      </c>
      <c r="B332" s="563"/>
      <c r="C332" s="78">
        <v>22.16</v>
      </c>
      <c r="D332" s="229">
        <v>2704</v>
      </c>
      <c r="E332" s="63">
        <f t="shared" si="288"/>
        <v>122.02166064981949</v>
      </c>
      <c r="F332" s="64">
        <f t="shared" si="305"/>
        <v>4</v>
      </c>
      <c r="G332" s="65">
        <v>88.64</v>
      </c>
      <c r="H332" s="66">
        <v>10816</v>
      </c>
      <c r="I332" s="65">
        <v>20</v>
      </c>
      <c r="J332" s="66">
        <v>2034</v>
      </c>
      <c r="K332" s="135">
        <v>44920</v>
      </c>
      <c r="L332" s="135">
        <v>42820</v>
      </c>
      <c r="M332" s="67" t="s">
        <v>8</v>
      </c>
      <c r="N332" s="68">
        <f t="shared" si="290"/>
        <v>5.3176007866273354</v>
      </c>
      <c r="O332" s="69">
        <f t="shared" si="291"/>
        <v>22.08456243854474</v>
      </c>
      <c r="P332" s="287">
        <f t="shared" si="292"/>
        <v>2027.0758122743682</v>
      </c>
      <c r="Q332" s="246">
        <f t="shared" si="306"/>
        <v>0.75221893491124259</v>
      </c>
      <c r="R332" s="231">
        <f t="shared" si="307"/>
        <v>27.000000000000004</v>
      </c>
      <c r="S332" s="335">
        <f t="shared" si="308"/>
        <v>598.32000000000005</v>
      </c>
      <c r="T332" s="249">
        <f t="shared" si="308"/>
        <v>73008</v>
      </c>
      <c r="U332" s="335">
        <f t="shared" si="308"/>
        <v>142</v>
      </c>
      <c r="V332" s="249">
        <f t="shared" si="308"/>
        <v>12573</v>
      </c>
      <c r="W332" s="249">
        <f t="shared" si="308"/>
        <v>295100</v>
      </c>
      <c r="X332" s="249">
        <f t="shared" si="300"/>
        <v>283770</v>
      </c>
      <c r="Y332" s="320" t="s">
        <v>8</v>
      </c>
      <c r="Z332" s="251">
        <f t="shared" si="296"/>
        <v>5.8067287043664999</v>
      </c>
      <c r="AA332" s="252">
        <f t="shared" si="297"/>
        <v>23.470929770142369</v>
      </c>
      <c r="AB332" s="195">
        <f t="shared" si="298"/>
        <v>13316.787003610109</v>
      </c>
      <c r="AC332" s="106">
        <f t="shared" si="309"/>
        <v>4.6497781065088759</v>
      </c>
      <c r="AD332" s="66"/>
      <c r="AY332" s="65">
        <v>88.64</v>
      </c>
      <c r="AZ332" s="66">
        <v>10816</v>
      </c>
      <c r="BA332" s="65">
        <v>20</v>
      </c>
      <c r="BB332" s="66">
        <v>2034</v>
      </c>
      <c r="BC332" s="66">
        <v>44680</v>
      </c>
      <c r="BD332" s="64"/>
      <c r="BE332" s="65"/>
      <c r="BF332" s="66"/>
      <c r="BG332" s="65"/>
      <c r="BH332" s="66"/>
      <c r="BI332" s="66"/>
    </row>
    <row r="333" spans="1:61" x14ac:dyDescent="0.25">
      <c r="A333" s="90" t="s">
        <v>44</v>
      </c>
      <c r="B333" s="563"/>
      <c r="C333" s="27">
        <v>13.09</v>
      </c>
      <c r="D333" s="223">
        <v>1517</v>
      </c>
      <c r="E333" s="16">
        <f t="shared" si="288"/>
        <v>115.88999236058059</v>
      </c>
      <c r="F333" s="17">
        <f t="shared" si="305"/>
        <v>4</v>
      </c>
      <c r="G333" s="18">
        <v>52.36</v>
      </c>
      <c r="H333" s="19">
        <v>6068</v>
      </c>
      <c r="I333" s="18">
        <v>13</v>
      </c>
      <c r="J333" s="19">
        <v>1082</v>
      </c>
      <c r="K333" s="136">
        <v>23870</v>
      </c>
      <c r="L333" s="136">
        <v>22760</v>
      </c>
      <c r="M333" s="20" t="s">
        <v>8</v>
      </c>
      <c r="N333" s="21">
        <f t="shared" si="290"/>
        <v>5.6081330868761556</v>
      </c>
      <c r="O333" s="22">
        <f t="shared" si="291"/>
        <v>22.060998151571166</v>
      </c>
      <c r="P333" s="245">
        <f t="shared" si="292"/>
        <v>1823.5294117647059</v>
      </c>
      <c r="Q333" s="246">
        <f t="shared" si="306"/>
        <v>0.71324983520105467</v>
      </c>
      <c r="R333" s="225">
        <f t="shared" si="307"/>
        <v>27.152788388082506</v>
      </c>
      <c r="S333" s="247">
        <f t="shared" si="308"/>
        <v>355.43</v>
      </c>
      <c r="T333" s="248">
        <f t="shared" si="308"/>
        <v>41236</v>
      </c>
      <c r="U333" s="247">
        <f t="shared" si="308"/>
        <v>95</v>
      </c>
      <c r="V333" s="248">
        <f t="shared" si="308"/>
        <v>7729</v>
      </c>
      <c r="W333" s="248">
        <f t="shared" si="308"/>
        <v>180310</v>
      </c>
      <c r="X333" s="249">
        <f t="shared" si="300"/>
        <v>173420</v>
      </c>
      <c r="Y333" s="250" t="s">
        <v>8</v>
      </c>
      <c r="Z333" s="251">
        <f t="shared" si="296"/>
        <v>5.3352309483762452</v>
      </c>
      <c r="AA333" s="252">
        <f t="shared" si="297"/>
        <v>23.329020571872171</v>
      </c>
      <c r="AB333" s="195">
        <f t="shared" si="298"/>
        <v>13774.637127578304</v>
      </c>
      <c r="AC333" s="106">
        <f t="shared" si="309"/>
        <v>5.094924192485168</v>
      </c>
      <c r="AD333" s="19"/>
      <c r="AY333" s="18">
        <v>52.36</v>
      </c>
      <c r="AZ333" s="19">
        <v>6068</v>
      </c>
      <c r="BA333" s="18">
        <v>13</v>
      </c>
      <c r="BB333" s="19">
        <v>1082</v>
      </c>
      <c r="BC333" s="19">
        <v>23740</v>
      </c>
      <c r="BD333" s="17"/>
      <c r="BE333" s="18"/>
      <c r="BF333" s="19"/>
      <c r="BG333" s="18"/>
      <c r="BH333" s="19"/>
      <c r="BI333" s="19"/>
    </row>
    <row r="334" spans="1:61" x14ac:dyDescent="0.25">
      <c r="A334" s="90" t="s">
        <v>45</v>
      </c>
      <c r="B334" s="563"/>
      <c r="C334" s="27">
        <v>16.28</v>
      </c>
      <c r="D334" s="223">
        <v>1976</v>
      </c>
      <c r="E334" s="16">
        <f t="shared" si="288"/>
        <v>121.37592137592137</v>
      </c>
      <c r="F334" s="17">
        <f t="shared" si="305"/>
        <v>4</v>
      </c>
      <c r="G334" s="18">
        <v>65.12</v>
      </c>
      <c r="H334" s="19">
        <v>7904</v>
      </c>
      <c r="I334" s="18">
        <v>16</v>
      </c>
      <c r="J334" s="19">
        <v>1245</v>
      </c>
      <c r="K334" s="136">
        <v>27230</v>
      </c>
      <c r="L334" s="136">
        <v>25960</v>
      </c>
      <c r="M334" s="20" t="s">
        <v>8</v>
      </c>
      <c r="N334" s="21">
        <f t="shared" si="290"/>
        <v>6.3485943775100404</v>
      </c>
      <c r="O334" s="22">
        <f t="shared" si="291"/>
        <v>21.871485943775099</v>
      </c>
      <c r="P334" s="245">
        <f t="shared" si="292"/>
        <v>1672.6044226044226</v>
      </c>
      <c r="Q334" s="246">
        <f t="shared" si="306"/>
        <v>0.63006072874493924</v>
      </c>
      <c r="R334" s="225">
        <f t="shared" si="307"/>
        <v>27</v>
      </c>
      <c r="S334" s="247">
        <f t="shared" si="308"/>
        <v>439.56000000000006</v>
      </c>
      <c r="T334" s="248">
        <f t="shared" si="308"/>
        <v>53352</v>
      </c>
      <c r="U334" s="247">
        <f t="shared" si="308"/>
        <v>116</v>
      </c>
      <c r="V334" s="248">
        <f t="shared" si="308"/>
        <v>8880</v>
      </c>
      <c r="W334" s="248">
        <f t="shared" si="308"/>
        <v>215030</v>
      </c>
      <c r="X334" s="249">
        <f t="shared" si="300"/>
        <v>206810</v>
      </c>
      <c r="Y334" s="250" t="s">
        <v>8</v>
      </c>
      <c r="Z334" s="251">
        <f t="shared" si="296"/>
        <v>6.0081081081081082</v>
      </c>
      <c r="AA334" s="252">
        <f t="shared" si="297"/>
        <v>24.21509009009009</v>
      </c>
      <c r="AB334" s="195">
        <f t="shared" si="298"/>
        <v>13208.230958230957</v>
      </c>
      <c r="AC334" s="106">
        <f t="shared" si="309"/>
        <v>4.4939271255060733</v>
      </c>
      <c r="AD334" s="19"/>
      <c r="AY334" s="18">
        <v>65.12</v>
      </c>
      <c r="AZ334" s="19">
        <v>7904</v>
      </c>
      <c r="BA334" s="18">
        <v>16</v>
      </c>
      <c r="BB334" s="19">
        <v>1245</v>
      </c>
      <c r="BC334" s="19">
        <v>27090</v>
      </c>
      <c r="BD334" s="17"/>
      <c r="BE334" s="18"/>
      <c r="BF334" s="19"/>
      <c r="BG334" s="18"/>
      <c r="BH334" s="19"/>
      <c r="BI334" s="19"/>
    </row>
    <row r="335" spans="1:61" x14ac:dyDescent="0.25">
      <c r="A335" s="90" t="s">
        <v>46</v>
      </c>
      <c r="B335" s="563"/>
      <c r="C335" s="27">
        <v>18.239999999999998</v>
      </c>
      <c r="D335" s="223">
        <v>2461</v>
      </c>
      <c r="E335" s="16">
        <f t="shared" si="288"/>
        <v>134.9232456140351</v>
      </c>
      <c r="F335" s="17">
        <f t="shared" si="305"/>
        <v>4</v>
      </c>
      <c r="G335" s="18">
        <v>72.959999999999994</v>
      </c>
      <c r="H335" s="19">
        <v>9844</v>
      </c>
      <c r="I335" s="18">
        <v>20</v>
      </c>
      <c r="J335" s="19">
        <v>1489</v>
      </c>
      <c r="K335" s="136">
        <v>33940</v>
      </c>
      <c r="L335" s="136">
        <v>32360</v>
      </c>
      <c r="M335" s="20" t="s">
        <v>8</v>
      </c>
      <c r="N335" s="21">
        <f t="shared" si="290"/>
        <v>6.6111484217595704</v>
      </c>
      <c r="O335" s="22">
        <f t="shared" si="291"/>
        <v>22.793821356615179</v>
      </c>
      <c r="P335" s="245">
        <f t="shared" si="292"/>
        <v>1860.7456140350878</v>
      </c>
      <c r="Q335" s="246">
        <f t="shared" si="306"/>
        <v>0.60503860219423</v>
      </c>
      <c r="R335" s="225">
        <f t="shared" si="307"/>
        <v>25.999999999999996</v>
      </c>
      <c r="S335" s="247">
        <f t="shared" si="308"/>
        <v>474.2399999999999</v>
      </c>
      <c r="T335" s="248">
        <f t="shared" si="308"/>
        <v>63964</v>
      </c>
      <c r="U335" s="247">
        <f t="shared" si="308"/>
        <v>135</v>
      </c>
      <c r="V335" s="248">
        <f t="shared" si="308"/>
        <v>9892</v>
      </c>
      <c r="W335" s="248">
        <f t="shared" si="308"/>
        <v>243060</v>
      </c>
      <c r="X335" s="249">
        <f t="shared" si="300"/>
        <v>233780</v>
      </c>
      <c r="Y335" s="250" t="s">
        <v>8</v>
      </c>
      <c r="Z335" s="251">
        <f t="shared" si="296"/>
        <v>6.4662353416902549</v>
      </c>
      <c r="AA335" s="252">
        <f t="shared" si="297"/>
        <v>24.571370804690659</v>
      </c>
      <c r="AB335" s="195">
        <f t="shared" si="298"/>
        <v>13325.657894736843</v>
      </c>
      <c r="AC335" s="106">
        <f t="shared" si="309"/>
        <v>4.0195042665583101</v>
      </c>
      <c r="AD335" s="19"/>
      <c r="AY335" s="18">
        <v>72.959999999999994</v>
      </c>
      <c r="AZ335" s="19">
        <v>9844</v>
      </c>
      <c r="BA335" s="18">
        <v>20</v>
      </c>
      <c r="BB335" s="19">
        <v>1489</v>
      </c>
      <c r="BC335" s="19">
        <v>33760</v>
      </c>
      <c r="BD335" s="17"/>
      <c r="BE335" s="18"/>
      <c r="BF335" s="19"/>
      <c r="BG335" s="18"/>
      <c r="BH335" s="19"/>
      <c r="BI335" s="19"/>
    </row>
    <row r="336" spans="1:61" x14ac:dyDescent="0.25">
      <c r="A336" s="90" t="s">
        <v>47</v>
      </c>
      <c r="B336" s="563"/>
      <c r="C336" s="27">
        <v>16.23</v>
      </c>
      <c r="D336" s="223">
        <v>2246</v>
      </c>
      <c r="E336" s="16">
        <f t="shared" si="288"/>
        <v>138.38570548367221</v>
      </c>
      <c r="F336" s="17">
        <f t="shared" si="305"/>
        <v>4</v>
      </c>
      <c r="G336" s="18">
        <v>64.92</v>
      </c>
      <c r="H336" s="19">
        <v>8984</v>
      </c>
      <c r="I336" s="18">
        <v>16</v>
      </c>
      <c r="J336" s="19">
        <v>1335</v>
      </c>
      <c r="K336" s="136">
        <v>29530</v>
      </c>
      <c r="L336" s="136">
        <v>28150</v>
      </c>
      <c r="M336" s="20" t="s">
        <v>8</v>
      </c>
      <c r="N336" s="21">
        <f t="shared" si="290"/>
        <v>6.7295880149812737</v>
      </c>
      <c r="O336" s="22">
        <f t="shared" si="291"/>
        <v>22.119850187265918</v>
      </c>
      <c r="P336" s="245">
        <f t="shared" si="292"/>
        <v>1819.4701170671594</v>
      </c>
      <c r="Q336" s="246">
        <f t="shared" si="306"/>
        <v>0.59439002671415853</v>
      </c>
      <c r="R336" s="225">
        <f t="shared" si="307"/>
        <v>26.445471349353056</v>
      </c>
      <c r="S336" s="247">
        <f t="shared" si="308"/>
        <v>429.21000000000009</v>
      </c>
      <c r="T336" s="248">
        <f t="shared" si="308"/>
        <v>59396</v>
      </c>
      <c r="U336" s="247">
        <f t="shared" si="308"/>
        <v>120</v>
      </c>
      <c r="V336" s="248">
        <f t="shared" si="308"/>
        <v>9022</v>
      </c>
      <c r="W336" s="248">
        <f t="shared" si="308"/>
        <v>213740</v>
      </c>
      <c r="X336" s="249">
        <f t="shared" si="300"/>
        <v>205540</v>
      </c>
      <c r="Y336" s="250" t="s">
        <v>8</v>
      </c>
      <c r="Z336" s="251">
        <f t="shared" si="296"/>
        <v>6.5834626468632234</v>
      </c>
      <c r="AA336" s="252">
        <f t="shared" si="297"/>
        <v>23.690977610285966</v>
      </c>
      <c r="AB336" s="195">
        <f t="shared" si="298"/>
        <v>13169.439309919901</v>
      </c>
      <c r="AC336" s="106">
        <f t="shared" si="309"/>
        <v>4.016918967052538</v>
      </c>
      <c r="AD336" s="19"/>
      <c r="AY336" s="18">
        <v>64.92</v>
      </c>
      <c r="AZ336" s="19">
        <v>8984</v>
      </c>
      <c r="BA336" s="18">
        <v>16</v>
      </c>
      <c r="BB336" s="19">
        <v>1335</v>
      </c>
      <c r="BC336" s="19">
        <v>29370</v>
      </c>
      <c r="BD336" s="17"/>
      <c r="BE336" s="18"/>
      <c r="BF336" s="19"/>
      <c r="BG336" s="18"/>
      <c r="BH336" s="19"/>
      <c r="BI336" s="19"/>
    </row>
    <row r="337" spans="1:61" x14ac:dyDescent="0.25">
      <c r="A337" s="90" t="s">
        <v>48</v>
      </c>
      <c r="B337" s="563"/>
      <c r="C337" s="27">
        <v>3.23</v>
      </c>
      <c r="D337" s="223">
        <v>402</v>
      </c>
      <c r="E337" s="16">
        <f t="shared" si="288"/>
        <v>124.45820433436532</v>
      </c>
      <c r="F337" s="17">
        <f t="shared" si="305"/>
        <v>4</v>
      </c>
      <c r="G337" s="18">
        <v>12.92</v>
      </c>
      <c r="H337" s="19">
        <v>1608</v>
      </c>
      <c r="I337" s="18">
        <v>4</v>
      </c>
      <c r="J337" s="19">
        <v>253</v>
      </c>
      <c r="K337" s="136">
        <v>5580</v>
      </c>
      <c r="L337" s="136">
        <v>5320</v>
      </c>
      <c r="M337" s="20" t="s">
        <v>8</v>
      </c>
      <c r="N337" s="21">
        <f t="shared" si="290"/>
        <v>6.3557312252964424</v>
      </c>
      <c r="O337" s="22">
        <f t="shared" si="291"/>
        <v>22.055335968379445</v>
      </c>
      <c r="P337" s="245">
        <f t="shared" si="292"/>
        <v>1727.5541795665636</v>
      </c>
      <c r="Q337" s="246">
        <f t="shared" si="306"/>
        <v>0.62935323383084574</v>
      </c>
      <c r="R337" s="225">
        <f t="shared" si="307"/>
        <v>26</v>
      </c>
      <c r="S337" s="247">
        <f t="shared" si="308"/>
        <v>83.98</v>
      </c>
      <c r="T337" s="248">
        <f t="shared" si="308"/>
        <v>10452</v>
      </c>
      <c r="U337" s="247">
        <f t="shared" si="308"/>
        <v>28</v>
      </c>
      <c r="V337" s="248">
        <f t="shared" si="308"/>
        <v>1734</v>
      </c>
      <c r="W337" s="248">
        <f t="shared" si="308"/>
        <v>41710</v>
      </c>
      <c r="X337" s="249">
        <f t="shared" si="300"/>
        <v>40030</v>
      </c>
      <c r="Y337" s="250" t="s">
        <v>8</v>
      </c>
      <c r="Z337" s="251">
        <f t="shared" si="296"/>
        <v>6.0276816608996544</v>
      </c>
      <c r="AA337" s="252">
        <f t="shared" si="297"/>
        <v>24.054209919261822</v>
      </c>
      <c r="AB337" s="195">
        <f t="shared" si="298"/>
        <v>12913.312693498452</v>
      </c>
      <c r="AC337" s="106">
        <f t="shared" si="309"/>
        <v>4.3134328358208958</v>
      </c>
      <c r="AD337" s="19"/>
      <c r="AY337" s="18">
        <v>12.92</v>
      </c>
      <c r="AZ337" s="19">
        <v>1608</v>
      </c>
      <c r="BA337" s="18">
        <v>4</v>
      </c>
      <c r="BB337" s="19">
        <v>253</v>
      </c>
      <c r="BC337" s="19">
        <v>5550</v>
      </c>
      <c r="BD337" s="17"/>
      <c r="BE337" s="18"/>
      <c r="BF337" s="19"/>
      <c r="BG337" s="18"/>
      <c r="BH337" s="19"/>
      <c r="BI337" s="19"/>
    </row>
    <row r="338" spans="1:61" x14ac:dyDescent="0.25">
      <c r="A338" s="90" t="s">
        <v>49</v>
      </c>
      <c r="B338" s="563"/>
      <c r="C338" s="27">
        <v>8.82</v>
      </c>
      <c r="D338" s="223">
        <v>1152</v>
      </c>
      <c r="E338" s="16">
        <f t="shared" si="288"/>
        <v>130.61224489795919</v>
      </c>
      <c r="F338" s="17">
        <f t="shared" si="305"/>
        <v>4</v>
      </c>
      <c r="G338" s="18">
        <v>35.28</v>
      </c>
      <c r="H338" s="19">
        <v>4608</v>
      </c>
      <c r="I338" s="18">
        <v>9</v>
      </c>
      <c r="J338" s="19">
        <v>720</v>
      </c>
      <c r="K338" s="136">
        <v>16030</v>
      </c>
      <c r="L338" s="136">
        <v>15280</v>
      </c>
      <c r="M338" s="20" t="s">
        <v>8</v>
      </c>
      <c r="N338" s="21">
        <f t="shared" si="290"/>
        <v>6.4</v>
      </c>
      <c r="O338" s="22">
        <f t="shared" si="291"/>
        <v>22.263888888888889</v>
      </c>
      <c r="P338" s="245">
        <f t="shared" si="292"/>
        <v>1817.4603174603174</v>
      </c>
      <c r="Q338" s="246">
        <f t="shared" si="306"/>
        <v>0.625</v>
      </c>
      <c r="R338" s="225">
        <f t="shared" si="307"/>
        <v>26</v>
      </c>
      <c r="S338" s="247">
        <f t="shared" si="308"/>
        <v>229.32</v>
      </c>
      <c r="T338" s="248">
        <f t="shared" si="308"/>
        <v>29952</v>
      </c>
      <c r="U338" s="247">
        <f t="shared" si="308"/>
        <v>59</v>
      </c>
      <c r="V338" s="248">
        <f t="shared" si="308"/>
        <v>4772</v>
      </c>
      <c r="W338" s="248">
        <f t="shared" si="308"/>
        <v>115560</v>
      </c>
      <c r="X338" s="249">
        <f t="shared" si="300"/>
        <v>111170</v>
      </c>
      <c r="Y338" s="250" t="s">
        <v>8</v>
      </c>
      <c r="Z338" s="251">
        <f t="shared" si="296"/>
        <v>6.2766135792120705</v>
      </c>
      <c r="AA338" s="252">
        <f t="shared" si="297"/>
        <v>24.216261525565802</v>
      </c>
      <c r="AB338" s="195">
        <f t="shared" si="298"/>
        <v>13102.040816326531</v>
      </c>
      <c r="AC338" s="106">
        <f t="shared" si="309"/>
        <v>4.1423611111111107</v>
      </c>
      <c r="AD338" s="19"/>
      <c r="AY338" s="18">
        <v>35.28</v>
      </c>
      <c r="AZ338" s="19">
        <v>4608</v>
      </c>
      <c r="BA338" s="18">
        <v>9</v>
      </c>
      <c r="BB338" s="19">
        <v>720</v>
      </c>
      <c r="BC338" s="19">
        <v>15950</v>
      </c>
      <c r="BD338" s="17"/>
      <c r="BE338" s="18"/>
      <c r="BF338" s="19"/>
      <c r="BG338" s="18"/>
      <c r="BH338" s="19"/>
      <c r="BI338" s="19"/>
    </row>
    <row r="339" spans="1:61" x14ac:dyDescent="0.25">
      <c r="A339" s="90" t="s">
        <v>50</v>
      </c>
      <c r="B339" s="563"/>
      <c r="C339" s="27">
        <v>11.54</v>
      </c>
      <c r="D339" s="223">
        <v>1448</v>
      </c>
      <c r="E339" s="16">
        <f t="shared" si="288"/>
        <v>125.47660311958407</v>
      </c>
      <c r="F339" s="17">
        <f t="shared" si="305"/>
        <v>4</v>
      </c>
      <c r="G339" s="18">
        <v>46.16</v>
      </c>
      <c r="H339" s="19">
        <v>5792</v>
      </c>
      <c r="I339" s="18">
        <v>9</v>
      </c>
      <c r="J339" s="19">
        <v>1039</v>
      </c>
      <c r="K339" s="136">
        <v>23560</v>
      </c>
      <c r="L339" s="136">
        <v>22460</v>
      </c>
      <c r="M339" s="20" t="s">
        <v>8</v>
      </c>
      <c r="N339" s="21">
        <f t="shared" si="290"/>
        <v>5.5745909528392685</v>
      </c>
      <c r="O339" s="22">
        <f t="shared" si="291"/>
        <v>22.675649663137634</v>
      </c>
      <c r="P339" s="245">
        <f t="shared" si="292"/>
        <v>2041.5944540727905</v>
      </c>
      <c r="Q339" s="246">
        <f t="shared" si="306"/>
        <v>0.71754143646408841</v>
      </c>
      <c r="R339" s="225">
        <f t="shared" si="307"/>
        <v>26</v>
      </c>
      <c r="S339" s="247">
        <f t="shared" si="308"/>
        <v>300.03999999999996</v>
      </c>
      <c r="T339" s="248">
        <f t="shared" si="308"/>
        <v>37648</v>
      </c>
      <c r="U339" s="247">
        <f t="shared" si="308"/>
        <v>73</v>
      </c>
      <c r="V339" s="248">
        <f t="shared" si="308"/>
        <v>6369</v>
      </c>
      <c r="W339" s="248">
        <f t="shared" si="308"/>
        <v>154770</v>
      </c>
      <c r="X339" s="249">
        <f t="shared" si="300"/>
        <v>148850</v>
      </c>
      <c r="Y339" s="250" t="s">
        <v>8</v>
      </c>
      <c r="Z339" s="251">
        <f t="shared" si="296"/>
        <v>5.9111320458470722</v>
      </c>
      <c r="AA339" s="252">
        <f t="shared" si="297"/>
        <v>24.300518134715027</v>
      </c>
      <c r="AB339" s="202">
        <f t="shared" si="298"/>
        <v>13411.611785095321</v>
      </c>
      <c r="AC339" s="106">
        <f t="shared" si="309"/>
        <v>4.3984806629834257</v>
      </c>
      <c r="AD339" s="19"/>
      <c r="AY339" s="18">
        <v>46.16</v>
      </c>
      <c r="AZ339" s="19">
        <v>5792</v>
      </c>
      <c r="BA339" s="18">
        <v>9</v>
      </c>
      <c r="BB339" s="19">
        <v>1039</v>
      </c>
      <c r="BC339" s="19">
        <v>23440</v>
      </c>
      <c r="BD339" s="17"/>
      <c r="BE339" s="18"/>
      <c r="BF339" s="19"/>
      <c r="BG339" s="18"/>
      <c r="BH339" s="19"/>
      <c r="BI339" s="19"/>
    </row>
    <row r="340" spans="1:61" x14ac:dyDescent="0.25">
      <c r="A340" s="90" t="s">
        <v>51</v>
      </c>
      <c r="B340" s="563"/>
      <c r="C340" s="27">
        <v>19.36</v>
      </c>
      <c r="D340" s="223">
        <v>2441</v>
      </c>
      <c r="E340" s="16">
        <f t="shared" si="288"/>
        <v>126.08471074380165</v>
      </c>
      <c r="F340" s="17">
        <f t="shared" si="305"/>
        <v>4</v>
      </c>
      <c r="G340" s="18">
        <v>77.44</v>
      </c>
      <c r="H340" s="19">
        <v>9764</v>
      </c>
      <c r="I340" s="18">
        <v>20</v>
      </c>
      <c r="J340" s="19">
        <v>1963</v>
      </c>
      <c r="K340" s="136">
        <v>42900</v>
      </c>
      <c r="L340" s="136">
        <v>40900</v>
      </c>
      <c r="M340" s="20" t="s">
        <v>8</v>
      </c>
      <c r="N340" s="21">
        <f t="shared" si="290"/>
        <v>4.974019358125318</v>
      </c>
      <c r="O340" s="22">
        <f t="shared" si="291"/>
        <v>21.85430463576159</v>
      </c>
      <c r="P340" s="218">
        <f t="shared" si="292"/>
        <v>2215.909090909091</v>
      </c>
      <c r="Q340" s="246">
        <f t="shared" si="306"/>
        <v>0.80417861532158952</v>
      </c>
      <c r="R340" s="225">
        <f t="shared" si="307"/>
        <v>27.000000000000004</v>
      </c>
      <c r="S340" s="247">
        <f t="shared" si="308"/>
        <v>522.72</v>
      </c>
      <c r="T340" s="248">
        <f t="shared" si="308"/>
        <v>65861</v>
      </c>
      <c r="U340" s="247">
        <f t="shared" si="308"/>
        <v>147</v>
      </c>
      <c r="V340" s="248">
        <f t="shared" si="308"/>
        <v>11442</v>
      </c>
      <c r="W340" s="248">
        <f t="shared" si="308"/>
        <v>274670</v>
      </c>
      <c r="X340" s="249">
        <f t="shared" si="300"/>
        <v>264070</v>
      </c>
      <c r="Y340" s="250" t="s">
        <v>8</v>
      </c>
      <c r="Z340" s="251">
        <f t="shared" si="296"/>
        <v>5.7560741129173225</v>
      </c>
      <c r="AA340" s="252">
        <f t="shared" si="297"/>
        <v>24.0054186331061</v>
      </c>
      <c r="AB340" s="195">
        <f t="shared" si="298"/>
        <v>14187.5</v>
      </c>
      <c r="AC340" s="106">
        <f t="shared" si="309"/>
        <v>4.6874231872183527</v>
      </c>
      <c r="AD340" s="19"/>
      <c r="AY340" s="18">
        <v>77.44</v>
      </c>
      <c r="AZ340" s="19">
        <v>9764</v>
      </c>
      <c r="BA340" s="18">
        <v>20</v>
      </c>
      <c r="BB340" s="19">
        <v>1963</v>
      </c>
      <c r="BC340" s="19">
        <v>42670</v>
      </c>
      <c r="BD340" s="17"/>
      <c r="BE340" s="18"/>
      <c r="BF340" s="19"/>
      <c r="BG340" s="18"/>
      <c r="BH340" s="19"/>
      <c r="BI340" s="19"/>
    </row>
    <row r="341" spans="1:61" x14ac:dyDescent="0.25">
      <c r="A341" s="94" t="s">
        <v>52</v>
      </c>
      <c r="B341" s="564"/>
      <c r="C341" s="29">
        <v>16.18</v>
      </c>
      <c r="D341" s="235">
        <v>2228</v>
      </c>
      <c r="E341" s="32">
        <f t="shared" si="288"/>
        <v>137.7008652657602</v>
      </c>
      <c r="F341" s="57">
        <f t="shared" si="305"/>
        <v>4</v>
      </c>
      <c r="G341" s="58">
        <v>64.72</v>
      </c>
      <c r="H341" s="59">
        <v>8912</v>
      </c>
      <c r="I341" s="58">
        <v>15</v>
      </c>
      <c r="J341" s="59">
        <v>1127</v>
      </c>
      <c r="K341" s="139">
        <v>23850</v>
      </c>
      <c r="L341" s="139">
        <v>22740</v>
      </c>
      <c r="M341" s="49" t="s">
        <v>8</v>
      </c>
      <c r="N341" s="37">
        <f t="shared" si="290"/>
        <v>7.9077196095829638</v>
      </c>
      <c r="O341" s="38">
        <f t="shared" si="291"/>
        <v>21.162377994676131</v>
      </c>
      <c r="P341" s="253">
        <f t="shared" si="292"/>
        <v>1474.0420271940668</v>
      </c>
      <c r="Q341" s="246">
        <f t="shared" si="306"/>
        <v>0.50583482944344704</v>
      </c>
      <c r="R341" s="237">
        <f t="shared" si="307"/>
        <v>27</v>
      </c>
      <c r="S341" s="254">
        <f t="shared" si="308"/>
        <v>436.86</v>
      </c>
      <c r="T341" s="255">
        <f t="shared" si="308"/>
        <v>60156</v>
      </c>
      <c r="U341" s="254">
        <f t="shared" si="308"/>
        <v>109</v>
      </c>
      <c r="V341" s="255">
        <f t="shared" si="308"/>
        <v>8281</v>
      </c>
      <c r="W341" s="255">
        <f t="shared" si="308"/>
        <v>189140</v>
      </c>
      <c r="X341" s="249">
        <f t="shared" si="300"/>
        <v>181850</v>
      </c>
      <c r="Y341" s="256" t="s">
        <v>8</v>
      </c>
      <c r="Z341" s="251">
        <f t="shared" si="296"/>
        <v>7.2643400555488471</v>
      </c>
      <c r="AA341" s="252">
        <f t="shared" si="297"/>
        <v>22.840236686390533</v>
      </c>
      <c r="AB341" s="195">
        <f t="shared" si="298"/>
        <v>11689.740420271941</v>
      </c>
      <c r="AC341" s="106">
        <f t="shared" si="309"/>
        <v>3.716786355475763</v>
      </c>
      <c r="AD341" s="59"/>
      <c r="AY341" s="58">
        <v>64.72</v>
      </c>
      <c r="AZ341" s="59">
        <v>8912</v>
      </c>
      <c r="BA341" s="58">
        <v>15</v>
      </c>
      <c r="BB341" s="59">
        <v>1127</v>
      </c>
      <c r="BC341" s="59">
        <v>23720</v>
      </c>
      <c r="BD341" s="57"/>
      <c r="BE341" s="58"/>
      <c r="BF341" s="59"/>
      <c r="BG341" s="58"/>
      <c r="BH341" s="59"/>
      <c r="BI341" s="59"/>
    </row>
    <row r="342" spans="1:61" x14ac:dyDescent="0.25">
      <c r="A342" s="92" t="s">
        <v>24</v>
      </c>
      <c r="B342" s="44"/>
      <c r="C342" s="45">
        <f>SUM(C331:C341)</f>
        <v>164.87</v>
      </c>
      <c r="D342" s="313">
        <f>SUM(D331:D341)</f>
        <v>21065</v>
      </c>
      <c r="E342" s="80">
        <f t="shared" si="288"/>
        <v>127.76733183720506</v>
      </c>
      <c r="F342" s="73"/>
      <c r="G342" s="45">
        <f>SUM(G331:G341)</f>
        <v>659.48</v>
      </c>
      <c r="H342" s="46">
        <f>SUM(H331:H341)</f>
        <v>84260</v>
      </c>
      <c r="I342" s="45">
        <f>SUM(I331:I341)</f>
        <v>161</v>
      </c>
      <c r="J342" s="46">
        <f>SUM(J331:J341)</f>
        <v>14005</v>
      </c>
      <c r="K342" s="46">
        <f t="shared" ref="K342:L342" si="310">SUM(K331:K341)</f>
        <v>309980</v>
      </c>
      <c r="L342" s="46">
        <f t="shared" si="310"/>
        <v>295520</v>
      </c>
      <c r="M342" s="74" t="s">
        <v>8</v>
      </c>
      <c r="N342" s="75">
        <f t="shared" si="290"/>
        <v>6.0164227061763658</v>
      </c>
      <c r="O342" s="76">
        <f t="shared" si="291"/>
        <v>22.133523741520886</v>
      </c>
      <c r="P342" s="319">
        <f t="shared" si="292"/>
        <v>1880.1479953903074</v>
      </c>
      <c r="Q342" s="332">
        <f>J342/D342</f>
        <v>0.6648469024448137</v>
      </c>
      <c r="R342" s="315"/>
      <c r="S342" s="312">
        <f>SUM(S331:S341)</f>
        <v>4402.66</v>
      </c>
      <c r="T342" s="313">
        <f>SUM(T331:T341)</f>
        <v>562255</v>
      </c>
      <c r="U342" s="312">
        <f>SUM(U331:U341)</f>
        <v>1158</v>
      </c>
      <c r="V342" s="313">
        <f t="shared" ref="V342:W342" si="311">SUM(V331:V341)</f>
        <v>92738</v>
      </c>
      <c r="W342" s="313">
        <f t="shared" si="311"/>
        <v>2209440</v>
      </c>
      <c r="X342" s="249">
        <f t="shared" si="300"/>
        <v>2124770</v>
      </c>
      <c r="Y342" s="316" t="s">
        <v>8</v>
      </c>
      <c r="Z342" s="317">
        <f t="shared" si="296"/>
        <v>6.0628329271711703</v>
      </c>
      <c r="AA342" s="318">
        <f t="shared" si="297"/>
        <v>23.824537945610214</v>
      </c>
      <c r="AB342" s="333">
        <f t="shared" si="298"/>
        <v>13401.103900042457</v>
      </c>
      <c r="AC342" s="107">
        <f>V342/D342</f>
        <v>4.4024685497270353</v>
      </c>
      <c r="AD342" s="46"/>
      <c r="AY342" s="45">
        <f>SUM(AY331:AY341)</f>
        <v>659.48</v>
      </c>
      <c r="AZ342" s="46">
        <f>SUM(AZ331:AZ341)</f>
        <v>84260</v>
      </c>
      <c r="BA342" s="45">
        <f>SUM(BA331:BA341)</f>
        <v>161</v>
      </c>
      <c r="BB342" s="46">
        <f>SUM(BB331:BB341)</f>
        <v>14005</v>
      </c>
      <c r="BC342" s="46">
        <f>SUM(BC331:BC341)</f>
        <v>308340</v>
      </c>
      <c r="BD342" s="73"/>
      <c r="BE342" s="45"/>
      <c r="BF342" s="46"/>
      <c r="BG342" s="45"/>
      <c r="BH342" s="46"/>
      <c r="BI342" s="46"/>
    </row>
    <row r="343" spans="1:61" x14ac:dyDescent="0.25">
      <c r="A343" s="117" t="s">
        <v>16</v>
      </c>
      <c r="B343" s="565">
        <v>2005</v>
      </c>
      <c r="C343" s="115">
        <v>5.16</v>
      </c>
      <c r="D343" s="241">
        <v>525</v>
      </c>
      <c r="E343" s="63">
        <f>D343/C343</f>
        <v>101.74418604651163</v>
      </c>
      <c r="F343" s="7">
        <f t="shared" ref="F343:F351" si="312">G343/C343</f>
        <v>4</v>
      </c>
      <c r="G343" s="6">
        <v>20.64</v>
      </c>
      <c r="H343" s="5">
        <v>2100</v>
      </c>
      <c r="I343" s="6">
        <v>4</v>
      </c>
      <c r="J343" s="5">
        <v>348</v>
      </c>
      <c r="K343" s="262">
        <v>7240</v>
      </c>
      <c r="L343" s="262">
        <v>6900</v>
      </c>
      <c r="M343" s="15" t="s">
        <v>8</v>
      </c>
      <c r="N343" s="86">
        <f t="shared" si="290"/>
        <v>6.0344827586206895</v>
      </c>
      <c r="O343" s="87">
        <f t="shared" si="291"/>
        <v>20.804597701149426</v>
      </c>
      <c r="P343" s="287">
        <f>K343/C343</f>
        <v>1403.1007751937984</v>
      </c>
      <c r="Q343" s="246">
        <f t="shared" ref="Q343:Q353" si="313">J343/D343</f>
        <v>0.66285714285714281</v>
      </c>
      <c r="R343" s="334">
        <f t="shared" ref="R343:R351" si="314">S343/C343</f>
        <v>7.3875968992248051</v>
      </c>
      <c r="S343" s="335">
        <f t="shared" ref="S343:X353" si="315">G343+S292</f>
        <v>38.119999999999997</v>
      </c>
      <c r="T343" s="249">
        <f t="shared" si="315"/>
        <v>4377</v>
      </c>
      <c r="U343" s="335">
        <f t="shared" si="315"/>
        <v>11</v>
      </c>
      <c r="V343" s="249">
        <f t="shared" si="315"/>
        <v>695</v>
      </c>
      <c r="W343" s="249">
        <f t="shared" si="315"/>
        <v>14870</v>
      </c>
      <c r="X343" s="249">
        <f t="shared" si="300"/>
        <v>14240</v>
      </c>
      <c r="Y343" s="328" t="s">
        <v>8</v>
      </c>
      <c r="Z343" s="251">
        <f t="shared" si="296"/>
        <v>6.2978417266187048</v>
      </c>
      <c r="AA343" s="252">
        <f t="shared" si="297"/>
        <v>21.39568345323741</v>
      </c>
      <c r="AB343" s="195">
        <f t="shared" si="298"/>
        <v>2881.7829457364342</v>
      </c>
      <c r="AC343" s="106">
        <f t="shared" ref="AC343:AC353" si="316">V343/D343</f>
        <v>1.3238095238095238</v>
      </c>
      <c r="AD343" s="5"/>
      <c r="AY343" s="6"/>
      <c r="AZ343" s="5"/>
      <c r="BA343" s="6"/>
      <c r="BB343" s="5"/>
      <c r="BC343" s="5">
        <v>7200</v>
      </c>
      <c r="BD343" s="5"/>
      <c r="BE343" s="6"/>
      <c r="BF343" s="5"/>
      <c r="BG343" s="6"/>
      <c r="BH343" s="5"/>
      <c r="BI343" s="5"/>
    </row>
    <row r="344" spans="1:61" x14ac:dyDescent="0.25">
      <c r="A344" s="90" t="s">
        <v>53</v>
      </c>
      <c r="B344" s="560"/>
      <c r="C344" s="27">
        <v>11.02</v>
      </c>
      <c r="D344" s="223">
        <v>1426</v>
      </c>
      <c r="E344" s="16">
        <f t="shared" ref="E344:E353" si="317">D344/C344</f>
        <v>129.40108892921961</v>
      </c>
      <c r="F344" s="17">
        <f t="shared" si="312"/>
        <v>4</v>
      </c>
      <c r="G344" s="18">
        <v>44.08</v>
      </c>
      <c r="H344" s="19">
        <v>5704</v>
      </c>
      <c r="I344" s="18">
        <v>12</v>
      </c>
      <c r="J344" s="19">
        <v>1020</v>
      </c>
      <c r="K344" s="263">
        <v>21630</v>
      </c>
      <c r="L344" s="263">
        <v>20620</v>
      </c>
      <c r="M344" s="20" t="s">
        <v>8</v>
      </c>
      <c r="N344" s="21">
        <f t="shared" si="290"/>
        <v>5.5921568627450977</v>
      </c>
      <c r="O344" s="22">
        <f t="shared" si="291"/>
        <v>21.205882352941178</v>
      </c>
      <c r="P344" s="218">
        <f t="shared" ref="P344:P353" si="318">K344/C344</f>
        <v>1962.7949183303085</v>
      </c>
      <c r="Q344" s="246">
        <f t="shared" si="313"/>
        <v>0.71528751753155684</v>
      </c>
      <c r="R344" s="225">
        <f t="shared" si="314"/>
        <v>24.265880217785845</v>
      </c>
      <c r="S344" s="247">
        <f t="shared" si="315"/>
        <v>267.41000000000003</v>
      </c>
      <c r="T344" s="248">
        <f t="shared" si="315"/>
        <v>34661</v>
      </c>
      <c r="U344" s="247">
        <f t="shared" si="315"/>
        <v>72</v>
      </c>
      <c r="V344" s="248">
        <f t="shared" si="315"/>
        <v>5390</v>
      </c>
      <c r="W344" s="248">
        <f t="shared" si="315"/>
        <v>120220</v>
      </c>
      <c r="X344" s="249">
        <f t="shared" si="300"/>
        <v>115540</v>
      </c>
      <c r="Y344" s="250" t="s">
        <v>8</v>
      </c>
      <c r="Z344" s="251">
        <f t="shared" si="296"/>
        <v>6.4306122448979588</v>
      </c>
      <c r="AA344" s="252">
        <f t="shared" si="297"/>
        <v>22.304267161410017</v>
      </c>
      <c r="AB344" s="202">
        <f t="shared" si="298"/>
        <v>10909.255898366606</v>
      </c>
      <c r="AC344" s="106">
        <f t="shared" si="316"/>
        <v>3.7798036465638147</v>
      </c>
      <c r="AD344" s="19"/>
      <c r="AY344" s="18"/>
      <c r="AZ344" s="19"/>
      <c r="BA344" s="18"/>
      <c r="BB344" s="19"/>
      <c r="BC344" s="19">
        <v>21540</v>
      </c>
      <c r="BD344" s="19"/>
      <c r="BE344" s="18"/>
      <c r="BF344" s="19"/>
      <c r="BG344" s="18"/>
      <c r="BH344" s="19"/>
      <c r="BI344" s="19"/>
    </row>
    <row r="345" spans="1:61" x14ac:dyDescent="0.25">
      <c r="A345" s="90" t="s">
        <v>54</v>
      </c>
      <c r="B345" s="560"/>
      <c r="C345" s="27">
        <v>4.38</v>
      </c>
      <c r="D345" s="223">
        <v>465</v>
      </c>
      <c r="E345" s="16">
        <f t="shared" si="317"/>
        <v>106.16438356164385</v>
      </c>
      <c r="F345" s="17">
        <f t="shared" si="312"/>
        <v>4</v>
      </c>
      <c r="G345" s="18">
        <v>17.52</v>
      </c>
      <c r="H345" s="19">
        <v>1860</v>
      </c>
      <c r="I345" s="18">
        <v>4</v>
      </c>
      <c r="J345" s="19">
        <v>374</v>
      </c>
      <c r="K345" s="263">
        <v>7710</v>
      </c>
      <c r="L345" s="263">
        <v>7350</v>
      </c>
      <c r="M345" s="20" t="s">
        <v>8</v>
      </c>
      <c r="N345" s="21">
        <f t="shared" si="290"/>
        <v>4.9732620320855618</v>
      </c>
      <c r="O345" s="22">
        <f t="shared" si="291"/>
        <v>20.614973262032084</v>
      </c>
      <c r="P345" s="245">
        <f t="shared" si="318"/>
        <v>1760.2739726027398</v>
      </c>
      <c r="Q345" s="246">
        <f t="shared" si="313"/>
        <v>0.80430107526881722</v>
      </c>
      <c r="R345" s="225">
        <f t="shared" si="314"/>
        <v>19.910958904109588</v>
      </c>
      <c r="S345" s="247">
        <f t="shared" si="315"/>
        <v>87.21</v>
      </c>
      <c r="T345" s="248">
        <f t="shared" si="315"/>
        <v>9174</v>
      </c>
      <c r="U345" s="247">
        <f t="shared" si="315"/>
        <v>27</v>
      </c>
      <c r="V345" s="248">
        <f t="shared" si="315"/>
        <v>2016</v>
      </c>
      <c r="W345" s="248">
        <f t="shared" si="315"/>
        <v>43180</v>
      </c>
      <c r="X345" s="249">
        <f t="shared" si="315"/>
        <v>41520</v>
      </c>
      <c r="Y345" s="250" t="s">
        <v>8</v>
      </c>
      <c r="Z345" s="251">
        <f t="shared" si="296"/>
        <v>4.5505952380952381</v>
      </c>
      <c r="AA345" s="252">
        <f t="shared" si="297"/>
        <v>21.418650793650794</v>
      </c>
      <c r="AB345" s="195">
        <f t="shared" si="298"/>
        <v>9858.4474885844756</v>
      </c>
      <c r="AC345" s="106">
        <f t="shared" si="316"/>
        <v>4.3354838709677423</v>
      </c>
      <c r="AD345" s="19"/>
      <c r="AY345" s="18">
        <v>17.52</v>
      </c>
      <c r="AZ345" s="19">
        <v>1860</v>
      </c>
      <c r="BA345" s="18">
        <v>4</v>
      </c>
      <c r="BB345" s="19">
        <v>374</v>
      </c>
      <c r="BC345" s="19">
        <v>7670</v>
      </c>
      <c r="BD345" s="19"/>
      <c r="BE345" s="18"/>
      <c r="BF345" s="19"/>
      <c r="BG345" s="18"/>
      <c r="BH345" s="19"/>
      <c r="BI345" s="19"/>
    </row>
    <row r="346" spans="1:61" x14ac:dyDescent="0.25">
      <c r="A346" s="90" t="s">
        <v>17</v>
      </c>
      <c r="B346" s="560"/>
      <c r="C346" s="27">
        <v>9.39</v>
      </c>
      <c r="D346" s="223">
        <v>912</v>
      </c>
      <c r="E346" s="16">
        <f t="shared" si="317"/>
        <v>97.124600638977626</v>
      </c>
      <c r="F346" s="17">
        <f t="shared" si="312"/>
        <v>4</v>
      </c>
      <c r="G346" s="18">
        <v>37.56</v>
      </c>
      <c r="H346" s="19">
        <v>3648</v>
      </c>
      <c r="I346" s="18">
        <v>8</v>
      </c>
      <c r="J346" s="19">
        <v>733</v>
      </c>
      <c r="K346" s="263">
        <v>15520</v>
      </c>
      <c r="L346" s="263">
        <v>14790</v>
      </c>
      <c r="M346" s="20" t="s">
        <v>8</v>
      </c>
      <c r="N346" s="21">
        <f t="shared" si="290"/>
        <v>4.9768076398362888</v>
      </c>
      <c r="O346" s="22">
        <f t="shared" si="291"/>
        <v>21.173260572987722</v>
      </c>
      <c r="P346" s="245">
        <f t="shared" si="318"/>
        <v>1652.8221512247071</v>
      </c>
      <c r="Q346" s="246">
        <f t="shared" si="313"/>
        <v>0.80372807017543857</v>
      </c>
      <c r="R346" s="225">
        <f t="shared" si="314"/>
        <v>19.259850905218318</v>
      </c>
      <c r="S346" s="247">
        <f t="shared" si="315"/>
        <v>180.85000000000002</v>
      </c>
      <c r="T346" s="248">
        <f t="shared" si="315"/>
        <v>18575</v>
      </c>
      <c r="U346" s="247">
        <f t="shared" si="315"/>
        <v>45</v>
      </c>
      <c r="V346" s="248">
        <f t="shared" si="315"/>
        <v>2892</v>
      </c>
      <c r="W346" s="248">
        <f t="shared" si="315"/>
        <v>64120</v>
      </c>
      <c r="X346" s="249">
        <f t="shared" si="315"/>
        <v>61580</v>
      </c>
      <c r="Y346" s="250" t="s">
        <v>8</v>
      </c>
      <c r="Z346" s="251">
        <f t="shared" si="296"/>
        <v>6.4228907330567084</v>
      </c>
      <c r="AA346" s="252">
        <f t="shared" si="297"/>
        <v>22.171507607192254</v>
      </c>
      <c r="AB346" s="195">
        <f t="shared" si="298"/>
        <v>6828.5410010649621</v>
      </c>
      <c r="AC346" s="106">
        <f t="shared" si="316"/>
        <v>3.1710526315789473</v>
      </c>
      <c r="AD346" s="19"/>
      <c r="AY346" s="18"/>
      <c r="AZ346" s="19"/>
      <c r="BA346" s="18"/>
      <c r="BB346" s="19"/>
      <c r="BC346" s="19">
        <v>15440</v>
      </c>
      <c r="BD346" s="19"/>
      <c r="BE346" s="18"/>
      <c r="BF346" s="19"/>
      <c r="BG346" s="18"/>
      <c r="BH346" s="19"/>
      <c r="BI346" s="19"/>
    </row>
    <row r="347" spans="1:61" x14ac:dyDescent="0.25">
      <c r="A347" s="90" t="s">
        <v>55</v>
      </c>
      <c r="B347" s="560"/>
      <c r="C347" s="27">
        <v>4.76</v>
      </c>
      <c r="D347" s="223">
        <v>513</v>
      </c>
      <c r="E347" s="16">
        <f t="shared" si="317"/>
        <v>107.77310924369749</v>
      </c>
      <c r="F347" s="17">
        <f t="shared" si="312"/>
        <v>4</v>
      </c>
      <c r="G347" s="18">
        <v>19.04</v>
      </c>
      <c r="H347" s="19">
        <v>2052</v>
      </c>
      <c r="I347" s="18">
        <v>4</v>
      </c>
      <c r="J347" s="19">
        <v>363</v>
      </c>
      <c r="K347" s="136">
        <v>7490</v>
      </c>
      <c r="L347" s="136">
        <v>7140</v>
      </c>
      <c r="M347" s="20" t="s">
        <v>8</v>
      </c>
      <c r="N347" s="21">
        <f t="shared" si="290"/>
        <v>5.6528925619834709</v>
      </c>
      <c r="O347" s="22">
        <f t="shared" si="291"/>
        <v>20.633608815426996</v>
      </c>
      <c r="P347" s="245">
        <f t="shared" si="318"/>
        <v>1573.5294117647059</v>
      </c>
      <c r="Q347" s="246">
        <f t="shared" si="313"/>
        <v>0.70760233918128657</v>
      </c>
      <c r="R347" s="225">
        <f t="shared" si="314"/>
        <v>26.369747899159663</v>
      </c>
      <c r="S347" s="247">
        <f t="shared" si="315"/>
        <v>125.51999999999998</v>
      </c>
      <c r="T347" s="248">
        <f t="shared" si="315"/>
        <v>13528</v>
      </c>
      <c r="U347" s="247">
        <f t="shared" si="315"/>
        <v>30</v>
      </c>
      <c r="V347" s="248">
        <f t="shared" si="315"/>
        <v>2405</v>
      </c>
      <c r="W347" s="248">
        <f t="shared" si="315"/>
        <v>51900</v>
      </c>
      <c r="X347" s="249">
        <f t="shared" si="315"/>
        <v>49910</v>
      </c>
      <c r="Y347" s="250" t="s">
        <v>8</v>
      </c>
      <c r="Z347" s="251">
        <f t="shared" si="296"/>
        <v>5.6249480249480248</v>
      </c>
      <c r="AA347" s="252">
        <f t="shared" si="297"/>
        <v>21.580041580041581</v>
      </c>
      <c r="AB347" s="195">
        <f t="shared" si="298"/>
        <v>10903.361344537816</v>
      </c>
      <c r="AC347" s="106">
        <f t="shared" si="316"/>
        <v>4.6881091617933723</v>
      </c>
      <c r="AD347" s="19"/>
      <c r="AY347" s="18">
        <v>19.04</v>
      </c>
      <c r="AZ347" s="19">
        <v>2052</v>
      </c>
      <c r="BA347" s="18">
        <v>4</v>
      </c>
      <c r="BB347" s="19">
        <v>363</v>
      </c>
      <c r="BC347" s="19">
        <v>7450</v>
      </c>
      <c r="BD347" s="19"/>
      <c r="BE347" s="18"/>
      <c r="BF347" s="19"/>
      <c r="BG347" s="18"/>
      <c r="BH347" s="19"/>
      <c r="BI347" s="19"/>
    </row>
    <row r="348" spans="1:61" x14ac:dyDescent="0.25">
      <c r="A348" s="90" t="s">
        <v>56</v>
      </c>
      <c r="B348" s="560"/>
      <c r="C348" s="27">
        <v>0.86</v>
      </c>
      <c r="D348" s="223">
        <v>110</v>
      </c>
      <c r="E348" s="16">
        <f t="shared" si="317"/>
        <v>127.90697674418605</v>
      </c>
      <c r="F348" s="17">
        <f t="shared" si="312"/>
        <v>4</v>
      </c>
      <c r="G348" s="6">
        <v>3.44</v>
      </c>
      <c r="H348" s="5">
        <v>440</v>
      </c>
      <c r="I348" s="6">
        <v>4</v>
      </c>
      <c r="J348" s="5">
        <v>51</v>
      </c>
      <c r="K348" s="136">
        <v>1120</v>
      </c>
      <c r="L348" s="136">
        <v>1070</v>
      </c>
      <c r="M348" s="20" t="s">
        <v>8</v>
      </c>
      <c r="N348" s="21">
        <f t="shared" si="290"/>
        <v>8.6274509803921564</v>
      </c>
      <c r="O348" s="22">
        <f t="shared" si="291"/>
        <v>21.96078431372549</v>
      </c>
      <c r="P348" s="245">
        <f t="shared" si="318"/>
        <v>1302.3255813953488</v>
      </c>
      <c r="Q348" s="246">
        <f t="shared" si="313"/>
        <v>0.46363636363636362</v>
      </c>
      <c r="R348" s="225">
        <f t="shared" si="314"/>
        <v>26</v>
      </c>
      <c r="S348" s="247">
        <f t="shared" si="315"/>
        <v>22.36</v>
      </c>
      <c r="T348" s="248">
        <f t="shared" si="315"/>
        <v>2860</v>
      </c>
      <c r="U348" s="247">
        <f t="shared" si="315"/>
        <v>15</v>
      </c>
      <c r="V348" s="248">
        <f t="shared" si="315"/>
        <v>448</v>
      </c>
      <c r="W348" s="248">
        <f t="shared" si="315"/>
        <v>10550</v>
      </c>
      <c r="X348" s="249">
        <f t="shared" si="315"/>
        <v>10150</v>
      </c>
      <c r="Y348" s="250" t="s">
        <v>8</v>
      </c>
      <c r="Z348" s="251">
        <f t="shared" si="296"/>
        <v>6.3839285714285712</v>
      </c>
      <c r="AA348" s="252">
        <f t="shared" si="297"/>
        <v>23.549107142857142</v>
      </c>
      <c r="AB348" s="195">
        <f t="shared" si="298"/>
        <v>12267.441860465116</v>
      </c>
      <c r="AC348" s="106">
        <f t="shared" si="316"/>
        <v>4.0727272727272723</v>
      </c>
      <c r="AD348" s="5"/>
      <c r="AY348" s="6">
        <v>3.44</v>
      </c>
      <c r="AZ348" s="5">
        <v>440</v>
      </c>
      <c r="BA348" s="6">
        <v>4</v>
      </c>
      <c r="BB348" s="5">
        <v>51</v>
      </c>
      <c r="BC348" s="5">
        <v>1110</v>
      </c>
      <c r="BD348" s="5"/>
      <c r="BE348" s="6"/>
      <c r="BF348" s="5"/>
      <c r="BG348" s="6"/>
      <c r="BH348" s="5"/>
      <c r="BI348" s="5"/>
    </row>
    <row r="349" spans="1:61" x14ac:dyDescent="0.25">
      <c r="A349" s="90" t="s">
        <v>20</v>
      </c>
      <c r="B349" s="560"/>
      <c r="C349" s="27">
        <v>10.08</v>
      </c>
      <c r="D349" s="223">
        <v>1159</v>
      </c>
      <c r="E349" s="16">
        <f t="shared" si="317"/>
        <v>114.98015873015873</v>
      </c>
      <c r="F349" s="17">
        <f t="shared" si="312"/>
        <v>4</v>
      </c>
      <c r="G349" s="18">
        <v>40.32</v>
      </c>
      <c r="H349" s="19">
        <v>4636</v>
      </c>
      <c r="I349" s="18">
        <v>8</v>
      </c>
      <c r="J349" s="19">
        <v>921</v>
      </c>
      <c r="K349" s="136">
        <v>18890</v>
      </c>
      <c r="L349" s="136">
        <v>18010</v>
      </c>
      <c r="M349" s="20" t="s">
        <v>8</v>
      </c>
      <c r="N349" s="21">
        <f t="shared" si="290"/>
        <v>5.0336590662323557</v>
      </c>
      <c r="O349" s="22">
        <f t="shared" si="291"/>
        <v>20.510314875135723</v>
      </c>
      <c r="P349" s="245">
        <f t="shared" si="318"/>
        <v>1874.0079365079364</v>
      </c>
      <c r="Q349" s="246">
        <f t="shared" si="313"/>
        <v>0.79465056082830021</v>
      </c>
      <c r="R349" s="225">
        <f t="shared" si="314"/>
        <v>20.564484126984127</v>
      </c>
      <c r="S349" s="247">
        <f t="shared" si="315"/>
        <v>207.29</v>
      </c>
      <c r="T349" s="248">
        <f t="shared" si="315"/>
        <v>24393</v>
      </c>
      <c r="U349" s="247">
        <f t="shared" si="315"/>
        <v>54</v>
      </c>
      <c r="V349" s="248">
        <f t="shared" si="315"/>
        <v>4572</v>
      </c>
      <c r="W349" s="248">
        <f t="shared" si="315"/>
        <v>96800</v>
      </c>
      <c r="X349" s="249">
        <f t="shared" si="315"/>
        <v>93020</v>
      </c>
      <c r="Y349" s="250" t="s">
        <v>8</v>
      </c>
      <c r="Z349" s="251">
        <f t="shared" si="296"/>
        <v>5.3353018372703414</v>
      </c>
      <c r="AA349" s="252">
        <f t="shared" si="297"/>
        <v>21.172353455818023</v>
      </c>
      <c r="AB349" s="195">
        <f t="shared" si="298"/>
        <v>9603.1746031746025</v>
      </c>
      <c r="AC349" s="106">
        <f t="shared" si="316"/>
        <v>3.9447799827437446</v>
      </c>
      <c r="AD349" s="19"/>
      <c r="AY349" s="18">
        <v>40.32</v>
      </c>
      <c r="AZ349" s="19">
        <v>4636</v>
      </c>
      <c r="BA349" s="18">
        <v>8</v>
      </c>
      <c r="BB349" s="19">
        <v>921</v>
      </c>
      <c r="BC349" s="19">
        <v>18790</v>
      </c>
      <c r="BD349" s="19"/>
      <c r="BE349" s="18"/>
      <c r="BF349" s="19"/>
      <c r="BG349" s="18"/>
      <c r="BH349" s="19"/>
      <c r="BI349" s="19"/>
    </row>
    <row r="350" spans="1:61" x14ac:dyDescent="0.25">
      <c r="A350" s="90" t="s">
        <v>19</v>
      </c>
      <c r="B350" s="560"/>
      <c r="C350" s="27">
        <v>10.83</v>
      </c>
      <c r="D350" s="223">
        <v>1290</v>
      </c>
      <c r="E350" s="16">
        <f t="shared" si="317"/>
        <v>119.11357340720221</v>
      </c>
      <c r="F350" s="17">
        <f t="shared" si="312"/>
        <v>4</v>
      </c>
      <c r="G350" s="18">
        <v>43.32</v>
      </c>
      <c r="H350" s="19">
        <v>5160</v>
      </c>
      <c r="I350" s="18">
        <v>8</v>
      </c>
      <c r="J350" s="19">
        <v>835</v>
      </c>
      <c r="K350" s="136">
        <v>17150</v>
      </c>
      <c r="L350" s="136">
        <v>16350</v>
      </c>
      <c r="M350" s="20" t="s">
        <v>8</v>
      </c>
      <c r="N350" s="21">
        <f t="shared" si="290"/>
        <v>6.1796407185628741</v>
      </c>
      <c r="O350" s="22">
        <f t="shared" si="291"/>
        <v>20.538922155688624</v>
      </c>
      <c r="P350" s="245">
        <f t="shared" si="318"/>
        <v>1583.5641735918744</v>
      </c>
      <c r="Q350" s="246">
        <f t="shared" si="313"/>
        <v>0.6472868217054264</v>
      </c>
      <c r="R350" s="225">
        <f t="shared" si="314"/>
        <v>17.783010156971375</v>
      </c>
      <c r="S350" s="247">
        <f t="shared" si="315"/>
        <v>192.59</v>
      </c>
      <c r="T350" s="248">
        <f t="shared" si="315"/>
        <v>24687</v>
      </c>
      <c r="U350" s="247">
        <f t="shared" si="315"/>
        <v>51</v>
      </c>
      <c r="V350" s="248">
        <f t="shared" si="315"/>
        <v>3863</v>
      </c>
      <c r="W350" s="248">
        <f t="shared" si="315"/>
        <v>81650</v>
      </c>
      <c r="X350" s="249">
        <f t="shared" si="315"/>
        <v>78460</v>
      </c>
      <c r="Y350" s="250" t="s">
        <v>8</v>
      </c>
      <c r="Z350" s="251">
        <f t="shared" si="296"/>
        <v>6.3906290447838465</v>
      </c>
      <c r="AA350" s="252">
        <f t="shared" si="297"/>
        <v>21.136422469583227</v>
      </c>
      <c r="AB350" s="195">
        <f t="shared" si="298"/>
        <v>7539.2428439519854</v>
      </c>
      <c r="AC350" s="106">
        <f t="shared" si="316"/>
        <v>2.9945736434108525</v>
      </c>
      <c r="AD350" s="19"/>
      <c r="AY350" s="18">
        <v>43.32</v>
      </c>
      <c r="AZ350" s="19">
        <v>5160</v>
      </c>
      <c r="BA350" s="18">
        <v>8</v>
      </c>
      <c r="BB350" s="19">
        <v>835</v>
      </c>
      <c r="BC350" s="19">
        <v>17060</v>
      </c>
      <c r="BD350" s="19"/>
      <c r="BE350" s="18"/>
      <c r="BF350" s="19"/>
      <c r="BG350" s="18"/>
      <c r="BH350" s="19"/>
      <c r="BI350" s="19"/>
    </row>
    <row r="351" spans="1:61" x14ac:dyDescent="0.25">
      <c r="A351" s="94" t="s">
        <v>21</v>
      </c>
      <c r="B351" s="566"/>
      <c r="C351" s="29">
        <v>0.83</v>
      </c>
      <c r="D351" s="235">
        <v>98</v>
      </c>
      <c r="E351" s="32">
        <f t="shared" si="317"/>
        <v>118.07228915662651</v>
      </c>
      <c r="F351" s="7">
        <f t="shared" si="312"/>
        <v>4</v>
      </c>
      <c r="G351" s="6">
        <v>3.32</v>
      </c>
      <c r="H351" s="5">
        <v>392</v>
      </c>
      <c r="I351" s="6">
        <v>4</v>
      </c>
      <c r="J351" s="5">
        <v>45</v>
      </c>
      <c r="K351" s="137">
        <v>930</v>
      </c>
      <c r="L351" s="137">
        <v>890</v>
      </c>
      <c r="M351" s="43" t="s">
        <v>8</v>
      </c>
      <c r="N351" s="37">
        <f t="shared" si="290"/>
        <v>8.7111111111111104</v>
      </c>
      <c r="O351" s="38">
        <f t="shared" si="291"/>
        <v>20.666666666666668</v>
      </c>
      <c r="P351" s="253">
        <f t="shared" si="318"/>
        <v>1120.4819277108434</v>
      </c>
      <c r="Q351" s="246">
        <f t="shared" si="313"/>
        <v>0.45918367346938777</v>
      </c>
      <c r="R351" s="242">
        <f t="shared" si="314"/>
        <v>20.626506024096386</v>
      </c>
      <c r="S351" s="254">
        <f t="shared" si="315"/>
        <v>17.12</v>
      </c>
      <c r="T351" s="255">
        <f t="shared" si="315"/>
        <v>2140</v>
      </c>
      <c r="U351" s="254">
        <f t="shared" si="315"/>
        <v>12</v>
      </c>
      <c r="V351" s="255">
        <f t="shared" si="315"/>
        <v>337</v>
      </c>
      <c r="W351" s="255">
        <f t="shared" si="315"/>
        <v>7230</v>
      </c>
      <c r="X351" s="249">
        <f t="shared" si="315"/>
        <v>6960</v>
      </c>
      <c r="Y351" s="256" t="s">
        <v>8</v>
      </c>
      <c r="Z351" s="251">
        <f t="shared" si="296"/>
        <v>6.3501483679525226</v>
      </c>
      <c r="AA351" s="252">
        <f t="shared" si="297"/>
        <v>21.454005934718101</v>
      </c>
      <c r="AB351" s="195">
        <f t="shared" si="298"/>
        <v>8710.8433734939772</v>
      </c>
      <c r="AC351" s="106">
        <f t="shared" si="316"/>
        <v>3.4387755102040818</v>
      </c>
      <c r="AD351" s="5"/>
      <c r="AY351" s="6">
        <v>3.32</v>
      </c>
      <c r="AZ351" s="5">
        <v>392</v>
      </c>
      <c r="BA351" s="6">
        <v>4</v>
      </c>
      <c r="BB351" s="5">
        <v>45</v>
      </c>
      <c r="BC351" s="5">
        <v>930</v>
      </c>
      <c r="BD351" s="5"/>
      <c r="BE351" s="6"/>
      <c r="BF351" s="5"/>
      <c r="BG351" s="6"/>
      <c r="BH351" s="5"/>
      <c r="BI351" s="5"/>
    </row>
    <row r="352" spans="1:61" ht="15.75" thickBot="1" x14ac:dyDescent="0.3">
      <c r="A352" s="122" t="s">
        <v>24</v>
      </c>
      <c r="B352" s="123"/>
      <c r="C352" s="98">
        <f t="shared" ref="C352:D352" si="319">SUM(C343:C351)</f>
        <v>57.309999999999995</v>
      </c>
      <c r="D352" s="99">
        <f t="shared" si="319"/>
        <v>6498</v>
      </c>
      <c r="E352" s="50">
        <f t="shared" si="317"/>
        <v>113.38335369045542</v>
      </c>
      <c r="F352" s="51"/>
      <c r="G352" s="98">
        <f t="shared" ref="G352:L352" si="320">SUM(G343:G351)</f>
        <v>229.23999999999998</v>
      </c>
      <c r="H352" s="99">
        <f t="shared" si="320"/>
        <v>25992</v>
      </c>
      <c r="I352" s="98">
        <f t="shared" si="320"/>
        <v>56</v>
      </c>
      <c r="J352" s="99">
        <f t="shared" si="320"/>
        <v>4690</v>
      </c>
      <c r="K352" s="99">
        <f t="shared" si="320"/>
        <v>97680</v>
      </c>
      <c r="L352" s="99">
        <f t="shared" si="320"/>
        <v>93120</v>
      </c>
      <c r="M352" s="42" t="s">
        <v>8</v>
      </c>
      <c r="N352" s="126">
        <f t="shared" si="290"/>
        <v>5.5420042643923244</v>
      </c>
      <c r="O352" s="127">
        <f t="shared" si="291"/>
        <v>20.8272921108742</v>
      </c>
      <c r="P352" s="110">
        <f t="shared" si="318"/>
        <v>1704.414587332054</v>
      </c>
      <c r="Q352" s="113">
        <f t="shared" si="313"/>
        <v>0.72176054170514004</v>
      </c>
      <c r="R352" s="51"/>
      <c r="S352" s="98">
        <f t="shared" ref="S352:W352" si="321">SUM(S343:S351)</f>
        <v>1138.4699999999998</v>
      </c>
      <c r="T352" s="99">
        <f t="shared" si="321"/>
        <v>134395</v>
      </c>
      <c r="U352" s="98">
        <f t="shared" si="321"/>
        <v>317</v>
      </c>
      <c r="V352" s="99">
        <f t="shared" si="321"/>
        <v>22618</v>
      </c>
      <c r="W352" s="99">
        <f t="shared" si="321"/>
        <v>490520</v>
      </c>
      <c r="X352" s="72">
        <f t="shared" si="315"/>
        <v>471380</v>
      </c>
      <c r="Y352" s="42" t="s">
        <v>8</v>
      </c>
      <c r="Z352" s="126">
        <f t="shared" si="296"/>
        <v>5.9419488902643911</v>
      </c>
      <c r="AA352" s="127">
        <f t="shared" si="297"/>
        <v>21.68715182597931</v>
      </c>
      <c r="AB352" s="128">
        <f t="shared" si="298"/>
        <v>8559.0647356482295</v>
      </c>
      <c r="AC352" s="108">
        <f t="shared" si="316"/>
        <v>3.4807633117882424</v>
      </c>
      <c r="AY352" s="122" t="s">
        <v>24</v>
      </c>
      <c r="AZ352" s="123"/>
      <c r="BA352" s="98">
        <f t="shared" ref="BA352:BB352" si="322">SUM(BA343:BA351)</f>
        <v>32</v>
      </c>
      <c r="BB352" s="99">
        <f t="shared" si="322"/>
        <v>2589</v>
      </c>
      <c r="BC352" s="50">
        <f t="shared" ref="BC352:BC353" si="323">BB352/BA352</f>
        <v>80.90625</v>
      </c>
      <c r="BD352" s="476"/>
      <c r="BE352" s="98"/>
      <c r="BF352" s="99"/>
      <c r="BG352" s="98"/>
      <c r="BH352" s="99"/>
      <c r="BI352" s="99"/>
    </row>
    <row r="353" spans="1:61" ht="15.75" thickBot="1" x14ac:dyDescent="0.3">
      <c r="A353" s="93" t="s">
        <v>25</v>
      </c>
      <c r="B353" s="52"/>
      <c r="C353" s="40">
        <f t="shared" ref="C353:D353" si="324">C330+C342+C352</f>
        <v>507.90000000000003</v>
      </c>
      <c r="D353" s="41">
        <f t="shared" si="324"/>
        <v>63409</v>
      </c>
      <c r="E353" s="10">
        <f t="shared" si="317"/>
        <v>124.8454420161449</v>
      </c>
      <c r="F353" s="4"/>
      <c r="G353" s="40">
        <f t="shared" ref="G353:L353" si="325">G330+G342+G352</f>
        <v>2031.6000000000001</v>
      </c>
      <c r="H353" s="41">
        <f t="shared" si="325"/>
        <v>253636</v>
      </c>
      <c r="I353" s="40">
        <f t="shared" si="325"/>
        <v>493</v>
      </c>
      <c r="J353" s="41">
        <f t="shared" si="325"/>
        <v>42774</v>
      </c>
      <c r="K353" s="41">
        <f t="shared" si="325"/>
        <v>945660</v>
      </c>
      <c r="L353" s="41">
        <f t="shared" si="325"/>
        <v>901530</v>
      </c>
      <c r="M353" s="83" t="s">
        <v>8</v>
      </c>
      <c r="N353" s="12">
        <f t="shared" si="290"/>
        <v>5.9296769065320056</v>
      </c>
      <c r="O353" s="13">
        <f t="shared" si="291"/>
        <v>22.108290082760554</v>
      </c>
      <c r="P353" s="26">
        <f t="shared" si="318"/>
        <v>1861.9019492025989</v>
      </c>
      <c r="Q353" s="114">
        <f t="shared" si="313"/>
        <v>0.67457301014051629</v>
      </c>
      <c r="R353" s="4"/>
      <c r="S353" s="40">
        <f t="shared" ref="S353:W353" si="326">S330+S342+S352</f>
        <v>13132.13</v>
      </c>
      <c r="T353" s="41">
        <f t="shared" si="326"/>
        <v>1650752</v>
      </c>
      <c r="U353" s="40">
        <f t="shared" si="326"/>
        <v>3489</v>
      </c>
      <c r="V353" s="41">
        <f t="shared" si="326"/>
        <v>275186</v>
      </c>
      <c r="W353" s="41">
        <f t="shared" si="326"/>
        <v>6553030</v>
      </c>
      <c r="X353" s="72">
        <f t="shared" si="315"/>
        <v>6301330</v>
      </c>
      <c r="Y353" s="83" t="s">
        <v>8</v>
      </c>
      <c r="Z353" s="12">
        <f t="shared" si="296"/>
        <v>5.9986772582907557</v>
      </c>
      <c r="AA353" s="13">
        <f t="shared" si="297"/>
        <v>23.813093689359196</v>
      </c>
      <c r="AB353" s="104">
        <f t="shared" si="298"/>
        <v>12902.205158495766</v>
      </c>
      <c r="AC353" s="109">
        <f t="shared" si="316"/>
        <v>4.339857118074721</v>
      </c>
      <c r="AY353" s="93" t="s">
        <v>25</v>
      </c>
      <c r="AZ353" s="52"/>
      <c r="BA353" s="40">
        <f t="shared" ref="BA353:BB353" si="327">BA330+BA342+BA352</f>
        <v>402</v>
      </c>
      <c r="BB353" s="41">
        <f t="shared" si="327"/>
        <v>35211</v>
      </c>
      <c r="BC353" s="10">
        <f t="shared" si="323"/>
        <v>87.589552238805965</v>
      </c>
      <c r="BD353" s="4"/>
      <c r="BE353" s="40"/>
      <c r="BF353" s="41"/>
      <c r="BG353" s="40"/>
      <c r="BH353" s="41"/>
      <c r="BI353" s="41"/>
    </row>
    <row r="355" spans="1:61" x14ac:dyDescent="0.25">
      <c r="K355" s="132"/>
      <c r="L355" s="132"/>
    </row>
    <row r="358" spans="1:61" ht="18.75" x14ac:dyDescent="0.3">
      <c r="A358" s="567" t="s">
        <v>58</v>
      </c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</row>
    <row r="359" spans="1:61" ht="15.75" x14ac:dyDescent="0.25">
      <c r="A359" s="568" t="s">
        <v>62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68"/>
      <c r="AB359" s="568"/>
      <c r="AC359" s="568"/>
    </row>
    <row r="360" spans="1:61" ht="15.75" x14ac:dyDescent="0.25">
      <c r="A360" s="568" t="s">
        <v>122</v>
      </c>
      <c r="B360" s="568"/>
      <c r="C360" s="568"/>
      <c r="D360" s="568"/>
      <c r="E360" s="568"/>
      <c r="F360" s="568"/>
      <c r="G360" s="568"/>
      <c r="H360" s="568"/>
      <c r="I360" s="568"/>
      <c r="J360" s="568"/>
      <c r="K360" s="568"/>
      <c r="L360" s="568"/>
      <c r="M360" s="568"/>
      <c r="N360" s="568"/>
      <c r="O360" s="568"/>
      <c r="P360" s="568"/>
      <c r="Q360" s="568"/>
      <c r="R360" s="568"/>
      <c r="S360" s="568"/>
      <c r="T360" s="568"/>
      <c r="U360" s="568"/>
      <c r="V360" s="568"/>
      <c r="W360" s="568"/>
      <c r="X360" s="568"/>
      <c r="Y360" s="568"/>
      <c r="Z360" s="568"/>
      <c r="AA360" s="568"/>
      <c r="AB360" s="568"/>
      <c r="AC360" s="568"/>
    </row>
    <row r="361" spans="1:61" ht="19.5" thickBot="1" x14ac:dyDescent="0.35"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11">
        <v>4</v>
      </c>
      <c r="AC361" s="4"/>
    </row>
    <row r="362" spans="1:61" ht="15" customHeight="1" x14ac:dyDescent="0.25">
      <c r="A362" s="569" t="s">
        <v>3</v>
      </c>
      <c r="B362" s="571" t="s">
        <v>2</v>
      </c>
      <c r="C362" s="573" t="s">
        <v>59</v>
      </c>
      <c r="D362" s="573" t="s">
        <v>60</v>
      </c>
      <c r="E362" s="573" t="s">
        <v>23</v>
      </c>
      <c r="F362" s="576" t="s">
        <v>9</v>
      </c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8"/>
      <c r="R362" s="576" t="s">
        <v>10</v>
      </c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9"/>
    </row>
    <row r="363" spans="1:61" ht="51.75" thickBot="1" x14ac:dyDescent="0.3">
      <c r="A363" s="570"/>
      <c r="B363" s="572"/>
      <c r="C363" s="574"/>
      <c r="D363" s="575"/>
      <c r="E363" s="575"/>
      <c r="F363" s="8" t="s">
        <v>14</v>
      </c>
      <c r="G363" s="95" t="s">
        <v>13</v>
      </c>
      <c r="H363" s="95" t="s">
        <v>57</v>
      </c>
      <c r="I363" s="1" t="s">
        <v>4</v>
      </c>
      <c r="J363" s="1" t="s">
        <v>5</v>
      </c>
      <c r="K363" s="1" t="s">
        <v>6</v>
      </c>
      <c r="L363" s="95" t="s">
        <v>64</v>
      </c>
      <c r="M363" s="557" t="s">
        <v>7</v>
      </c>
      <c r="N363" s="558"/>
      <c r="O363" s="1" t="s">
        <v>0</v>
      </c>
      <c r="P363" s="1" t="s">
        <v>1</v>
      </c>
      <c r="Q363" s="95" t="s">
        <v>61</v>
      </c>
      <c r="R363" s="8" t="s">
        <v>14</v>
      </c>
      <c r="S363" s="95" t="s">
        <v>12</v>
      </c>
      <c r="T363" s="95" t="s">
        <v>11</v>
      </c>
      <c r="U363" s="1" t="s">
        <v>4</v>
      </c>
      <c r="V363" s="1" t="s">
        <v>5</v>
      </c>
      <c r="W363" s="1" t="s">
        <v>6</v>
      </c>
      <c r="X363" s="95" t="s">
        <v>65</v>
      </c>
      <c r="Y363" s="557" t="s">
        <v>7</v>
      </c>
      <c r="Z363" s="558"/>
      <c r="AA363" s="1" t="s">
        <v>0</v>
      </c>
      <c r="AB363" s="102" t="s">
        <v>1</v>
      </c>
      <c r="AC363" s="105" t="s">
        <v>15</v>
      </c>
    </row>
    <row r="364" spans="1:61" x14ac:dyDescent="0.25">
      <c r="A364" s="89" t="s">
        <v>26</v>
      </c>
      <c r="B364" s="559">
        <v>1997</v>
      </c>
      <c r="C364" s="78">
        <v>18.91</v>
      </c>
      <c r="D364" s="229">
        <v>2445</v>
      </c>
      <c r="E364" s="31">
        <f t="shared" ref="E364:E393" si="328">D364/C364</f>
        <v>129.29666842940244</v>
      </c>
      <c r="F364" s="64">
        <f t="shared" ref="F364:F380" si="329">G364/C364</f>
        <v>4</v>
      </c>
      <c r="G364" s="65">
        <v>75.64</v>
      </c>
      <c r="H364" s="66">
        <v>9780</v>
      </c>
      <c r="I364" s="65">
        <v>17</v>
      </c>
      <c r="J364" s="66">
        <v>1663</v>
      </c>
      <c r="K364" s="135">
        <v>35750</v>
      </c>
      <c r="L364" s="135">
        <v>34020</v>
      </c>
      <c r="M364" s="67" t="s">
        <v>8</v>
      </c>
      <c r="N364" s="68">
        <f t="shared" ref="N364:N404" si="330">H364/J364</f>
        <v>5.8809380637402286</v>
      </c>
      <c r="O364" s="69">
        <f t="shared" ref="O364:O404" si="331">K364/J364</f>
        <v>21.497294046903185</v>
      </c>
      <c r="P364" s="70">
        <f t="shared" ref="P364:P393" si="332">K364/C364</f>
        <v>1890.5341089370704</v>
      </c>
      <c r="Q364" s="100">
        <f t="shared" ref="Q364:Q380" si="333">J364/D364</f>
        <v>0.68016359918200409</v>
      </c>
      <c r="R364" s="64">
        <f t="shared" ref="R364:R380" si="334">S364/C364</f>
        <v>31</v>
      </c>
      <c r="S364" s="71">
        <f t="shared" ref="S364:X379" si="335">G364+S313</f>
        <v>586.21</v>
      </c>
      <c r="T364" s="72">
        <f t="shared" si="335"/>
        <v>75795</v>
      </c>
      <c r="U364" s="71">
        <f t="shared" si="335"/>
        <v>150</v>
      </c>
      <c r="V364" s="72">
        <f t="shared" si="335"/>
        <v>12215</v>
      </c>
      <c r="W364" s="72">
        <f t="shared" si="335"/>
        <v>284300</v>
      </c>
      <c r="X364" s="72">
        <f t="shared" si="335"/>
        <v>273020</v>
      </c>
      <c r="Y364" s="67" t="s">
        <v>8</v>
      </c>
      <c r="Z364" s="21">
        <f t="shared" ref="Z364:Z404" si="336">T364/V364</f>
        <v>6.2050757265656982</v>
      </c>
      <c r="AA364" s="22">
        <f t="shared" ref="AA364:AA404" si="337">W364/V364</f>
        <v>23.274662300450267</v>
      </c>
      <c r="AB364" s="103">
        <f t="shared" ref="AB364:AB404" si="338">W364/C364</f>
        <v>15034.373347435219</v>
      </c>
      <c r="AC364" s="106">
        <f t="shared" ref="AC364:AC380" si="339">V364/D364</f>
        <v>4.9959100204498981</v>
      </c>
      <c r="AE364" s="484" t="s">
        <v>124</v>
      </c>
      <c r="AF364" s="484" t="s">
        <v>5</v>
      </c>
      <c r="AG364" s="484" t="s">
        <v>123</v>
      </c>
      <c r="AY364" s="65">
        <v>75.64</v>
      </c>
      <c r="AZ364" s="66">
        <v>9780</v>
      </c>
      <c r="BA364" s="65">
        <v>17</v>
      </c>
      <c r="BB364" s="66">
        <v>1663</v>
      </c>
      <c r="BC364" s="66">
        <v>35550</v>
      </c>
      <c r="BE364" s="66">
        <v>1844</v>
      </c>
      <c r="BF364" s="66">
        <v>41350</v>
      </c>
    </row>
    <row r="365" spans="1:61" x14ac:dyDescent="0.25">
      <c r="A365" s="90" t="s">
        <v>27</v>
      </c>
      <c r="B365" s="560"/>
      <c r="C365" s="27">
        <v>16.41</v>
      </c>
      <c r="D365" s="223">
        <v>2026</v>
      </c>
      <c r="E365" s="16">
        <f t="shared" si="328"/>
        <v>123.4613040828763</v>
      </c>
      <c r="F365" s="17">
        <f t="shared" si="329"/>
        <v>4</v>
      </c>
      <c r="G365" s="18">
        <v>65.64</v>
      </c>
      <c r="H365" s="19">
        <v>8104</v>
      </c>
      <c r="I365" s="18">
        <v>17</v>
      </c>
      <c r="J365" s="19">
        <v>1542</v>
      </c>
      <c r="K365" s="136">
        <v>35220</v>
      </c>
      <c r="L365" s="136">
        <v>33510</v>
      </c>
      <c r="M365" s="20" t="s">
        <v>8</v>
      </c>
      <c r="N365" s="21">
        <f t="shared" si="330"/>
        <v>5.2555123216601816</v>
      </c>
      <c r="O365" s="22">
        <f t="shared" si="331"/>
        <v>22.840466926070039</v>
      </c>
      <c r="P365" s="23">
        <f t="shared" si="332"/>
        <v>2146.2522851919562</v>
      </c>
      <c r="Q365" s="100">
        <f t="shared" si="333"/>
        <v>0.76110562685093786</v>
      </c>
      <c r="R365" s="17">
        <f t="shared" si="334"/>
        <v>30.999999999999996</v>
      </c>
      <c r="S365" s="24">
        <f t="shared" si="335"/>
        <v>508.70999999999992</v>
      </c>
      <c r="T365" s="25">
        <f t="shared" si="335"/>
        <v>62783</v>
      </c>
      <c r="U365" s="24">
        <f t="shared" si="335"/>
        <v>131</v>
      </c>
      <c r="V365" s="25">
        <f t="shared" si="335"/>
        <v>10034</v>
      </c>
      <c r="W365" s="25">
        <f t="shared" si="335"/>
        <v>241550</v>
      </c>
      <c r="X365" s="72">
        <f t="shared" si="335"/>
        <v>231990</v>
      </c>
      <c r="Y365" s="20" t="s">
        <v>8</v>
      </c>
      <c r="Z365" s="21">
        <f t="shared" si="336"/>
        <v>6.2570261112218457</v>
      </c>
      <c r="AA365" s="22">
        <f t="shared" si="337"/>
        <v>24.07315128562886</v>
      </c>
      <c r="AB365" s="103">
        <f t="shared" si="338"/>
        <v>14719.68312004875</v>
      </c>
      <c r="AC365" s="106">
        <f t="shared" si="339"/>
        <v>4.9526159921026656</v>
      </c>
      <c r="AE365" s="484"/>
      <c r="AF365" s="484"/>
      <c r="AG365" s="484"/>
      <c r="AY365" s="18">
        <v>65.64</v>
      </c>
      <c r="AZ365" s="19">
        <v>8104</v>
      </c>
      <c r="BA365" s="18">
        <v>17</v>
      </c>
      <c r="BB365" s="19">
        <v>1542</v>
      </c>
      <c r="BC365" s="19">
        <v>35020</v>
      </c>
      <c r="BE365" s="19">
        <v>1205</v>
      </c>
      <c r="BF365" s="19">
        <v>28830</v>
      </c>
    </row>
    <row r="366" spans="1:61" x14ac:dyDescent="0.25">
      <c r="A366" s="90" t="s">
        <v>28</v>
      </c>
      <c r="B366" s="560"/>
      <c r="C366" s="27">
        <v>18.7</v>
      </c>
      <c r="D366" s="223">
        <v>2284</v>
      </c>
      <c r="E366" s="16">
        <f t="shared" si="328"/>
        <v>122.13903743315508</v>
      </c>
      <c r="F366" s="17">
        <f t="shared" si="329"/>
        <v>5</v>
      </c>
      <c r="G366" s="18">
        <v>93.5</v>
      </c>
      <c r="H366" s="19">
        <v>11420</v>
      </c>
      <c r="I366" s="18">
        <v>23</v>
      </c>
      <c r="J366" s="19">
        <v>2065</v>
      </c>
      <c r="K366" s="136">
        <v>46250</v>
      </c>
      <c r="L366" s="136">
        <v>44010</v>
      </c>
      <c r="M366" s="20" t="s">
        <v>8</v>
      </c>
      <c r="N366" s="21">
        <f t="shared" si="330"/>
        <v>5.5302663438256658</v>
      </c>
      <c r="O366" s="22">
        <f t="shared" si="331"/>
        <v>22.397094430992738</v>
      </c>
      <c r="P366" s="23">
        <f t="shared" si="332"/>
        <v>2473.2620320855617</v>
      </c>
      <c r="Q366" s="100">
        <f t="shared" si="333"/>
        <v>0.90411558669001746</v>
      </c>
      <c r="R366" s="17">
        <f t="shared" si="334"/>
        <v>32.000000000000007</v>
      </c>
      <c r="S366" s="24">
        <f t="shared" si="335"/>
        <v>598.40000000000009</v>
      </c>
      <c r="T366" s="25">
        <f t="shared" si="335"/>
        <v>73065</v>
      </c>
      <c r="U366" s="24">
        <f t="shared" si="335"/>
        <v>145</v>
      </c>
      <c r="V366" s="25">
        <f t="shared" si="335"/>
        <v>12808</v>
      </c>
      <c r="W366" s="25">
        <f t="shared" si="335"/>
        <v>305390</v>
      </c>
      <c r="X366" s="72">
        <f t="shared" si="335"/>
        <v>293230</v>
      </c>
      <c r="Y366" s="20" t="s">
        <v>8</v>
      </c>
      <c r="Z366" s="21">
        <f t="shared" si="336"/>
        <v>5.7046377264209873</v>
      </c>
      <c r="AA366" s="22">
        <f t="shared" si="337"/>
        <v>23.843691442848218</v>
      </c>
      <c r="AB366" s="103">
        <f t="shared" si="338"/>
        <v>16331.01604278075</v>
      </c>
      <c r="AC366" s="106">
        <f t="shared" si="339"/>
        <v>5.6077057793345011</v>
      </c>
      <c r="AE366" s="484"/>
      <c r="AF366" s="484"/>
      <c r="AG366" s="484"/>
      <c r="AY366" s="18">
        <v>93.5</v>
      </c>
      <c r="AZ366" s="19">
        <v>11420</v>
      </c>
      <c r="BA366" s="18">
        <v>23</v>
      </c>
      <c r="BB366" s="19">
        <v>2065</v>
      </c>
      <c r="BC366" s="19">
        <v>45990</v>
      </c>
      <c r="BE366" s="19">
        <v>2071</v>
      </c>
      <c r="BF366" s="19">
        <v>49630</v>
      </c>
    </row>
    <row r="367" spans="1:61" x14ac:dyDescent="0.25">
      <c r="A367" s="90" t="s">
        <v>29</v>
      </c>
      <c r="B367" s="560"/>
      <c r="C367" s="27">
        <v>17.149999999999999</v>
      </c>
      <c r="D367" s="223">
        <v>2151</v>
      </c>
      <c r="E367" s="16">
        <f t="shared" si="328"/>
        <v>125.42274052478135</v>
      </c>
      <c r="F367" s="17">
        <f t="shared" si="329"/>
        <v>5</v>
      </c>
      <c r="G367" s="18">
        <v>85.75</v>
      </c>
      <c r="H367" s="19">
        <v>10755</v>
      </c>
      <c r="I367" s="18">
        <v>20</v>
      </c>
      <c r="J367" s="19">
        <v>1878</v>
      </c>
      <c r="K367" s="136">
        <v>42020</v>
      </c>
      <c r="L367" s="136">
        <v>39990</v>
      </c>
      <c r="M367" s="20" t="s">
        <v>8</v>
      </c>
      <c r="N367" s="21">
        <f t="shared" si="330"/>
        <v>5.7268370607028753</v>
      </c>
      <c r="O367" s="22">
        <f t="shared" si="331"/>
        <v>22.374866879659212</v>
      </c>
      <c r="P367" s="23">
        <f t="shared" si="332"/>
        <v>2450.1457725947525</v>
      </c>
      <c r="Q367" s="100">
        <f t="shared" si="333"/>
        <v>0.87308228730822868</v>
      </c>
      <c r="R367" s="17">
        <f t="shared" si="334"/>
        <v>32</v>
      </c>
      <c r="S367" s="24">
        <f t="shared" si="335"/>
        <v>548.79999999999995</v>
      </c>
      <c r="T367" s="25">
        <f t="shared" si="335"/>
        <v>68832</v>
      </c>
      <c r="U367" s="24">
        <f t="shared" si="335"/>
        <v>143</v>
      </c>
      <c r="V367" s="25">
        <f t="shared" si="335"/>
        <v>12101</v>
      </c>
      <c r="W367" s="25">
        <f t="shared" si="335"/>
        <v>288200</v>
      </c>
      <c r="X367" s="72">
        <f t="shared" si="335"/>
        <v>276770</v>
      </c>
      <c r="Y367" s="20" t="s">
        <v>8</v>
      </c>
      <c r="Z367" s="21">
        <f t="shared" si="336"/>
        <v>5.6881249483513763</v>
      </c>
      <c r="AA367" s="22">
        <f t="shared" si="337"/>
        <v>23.816213536071398</v>
      </c>
      <c r="AB367" s="103">
        <f t="shared" si="338"/>
        <v>16804.66472303207</v>
      </c>
      <c r="AC367" s="106">
        <f t="shared" si="339"/>
        <v>5.6257554625755466</v>
      </c>
      <c r="AE367" s="484"/>
      <c r="AF367" s="484"/>
      <c r="AG367" s="484"/>
      <c r="AY367" s="18">
        <v>85.75</v>
      </c>
      <c r="AZ367" s="19">
        <v>10755</v>
      </c>
      <c r="BA367" s="18">
        <v>20</v>
      </c>
      <c r="BB367" s="19">
        <v>1878</v>
      </c>
      <c r="BC367" s="19">
        <v>41780</v>
      </c>
      <c r="BE367" s="19">
        <v>1737</v>
      </c>
      <c r="BF367" s="19">
        <v>41600</v>
      </c>
    </row>
    <row r="368" spans="1:61" x14ac:dyDescent="0.25">
      <c r="A368" s="90" t="s">
        <v>30</v>
      </c>
      <c r="B368" s="560"/>
      <c r="C368" s="27">
        <v>16.600000000000001</v>
      </c>
      <c r="D368" s="223">
        <v>2133</v>
      </c>
      <c r="E368" s="16">
        <f t="shared" si="328"/>
        <v>128.49397590361446</v>
      </c>
      <c r="F368" s="17">
        <f t="shared" si="329"/>
        <v>5</v>
      </c>
      <c r="G368" s="18">
        <v>83</v>
      </c>
      <c r="H368" s="19">
        <v>10665</v>
      </c>
      <c r="I368" s="18">
        <v>22</v>
      </c>
      <c r="J368" s="19">
        <v>1665</v>
      </c>
      <c r="K368" s="136">
        <v>37390</v>
      </c>
      <c r="L368" s="136">
        <v>35580</v>
      </c>
      <c r="M368" s="20" t="s">
        <v>8</v>
      </c>
      <c r="N368" s="21">
        <f t="shared" si="330"/>
        <v>6.4054054054054053</v>
      </c>
      <c r="O368" s="22">
        <f t="shared" si="331"/>
        <v>22.456456456456458</v>
      </c>
      <c r="P368" s="23">
        <f t="shared" si="332"/>
        <v>2252.4096385542166</v>
      </c>
      <c r="Q368" s="100">
        <f t="shared" si="333"/>
        <v>0.78059071729957807</v>
      </c>
      <c r="R368" s="17">
        <f t="shared" si="334"/>
        <v>32</v>
      </c>
      <c r="S368" s="24">
        <f t="shared" si="335"/>
        <v>531.20000000000005</v>
      </c>
      <c r="T368" s="25">
        <f t="shared" si="335"/>
        <v>68256</v>
      </c>
      <c r="U368" s="24">
        <f t="shared" si="335"/>
        <v>139</v>
      </c>
      <c r="V368" s="25">
        <f t="shared" si="335"/>
        <v>11235</v>
      </c>
      <c r="W368" s="25">
        <f t="shared" si="335"/>
        <v>267000</v>
      </c>
      <c r="X368" s="72">
        <f t="shared" si="335"/>
        <v>256400</v>
      </c>
      <c r="Y368" s="20" t="s">
        <v>8</v>
      </c>
      <c r="Z368" s="21">
        <f t="shared" si="336"/>
        <v>6.0753004005340454</v>
      </c>
      <c r="AA368" s="22">
        <f t="shared" si="337"/>
        <v>23.76502002670227</v>
      </c>
      <c r="AB368" s="103">
        <f t="shared" si="338"/>
        <v>16084.337349397589</v>
      </c>
      <c r="AC368" s="106">
        <f t="shared" si="339"/>
        <v>5.2672292545710269</v>
      </c>
      <c r="AE368" s="484"/>
      <c r="AF368" s="484"/>
      <c r="AG368" s="484"/>
      <c r="AY368" s="18">
        <v>83</v>
      </c>
      <c r="AZ368" s="19">
        <v>10665</v>
      </c>
      <c r="BA368" s="18">
        <v>22</v>
      </c>
      <c r="BB368" s="19">
        <v>1665</v>
      </c>
      <c r="BC368" s="19">
        <v>37180</v>
      </c>
      <c r="BE368" s="19">
        <v>1523</v>
      </c>
      <c r="BF368" s="19">
        <v>36520</v>
      </c>
    </row>
    <row r="369" spans="1:58" x14ac:dyDescent="0.25">
      <c r="A369" s="90" t="s">
        <v>31</v>
      </c>
      <c r="B369" s="560"/>
      <c r="C369" s="27">
        <v>14.28</v>
      </c>
      <c r="D369" s="223">
        <v>1762</v>
      </c>
      <c r="E369" s="16">
        <f t="shared" si="328"/>
        <v>123.38935574229693</v>
      </c>
      <c r="F369" s="17">
        <f t="shared" si="329"/>
        <v>4</v>
      </c>
      <c r="G369" s="18">
        <v>57.12</v>
      </c>
      <c r="H369" s="19">
        <v>7048</v>
      </c>
      <c r="I369" s="18">
        <v>14</v>
      </c>
      <c r="J369" s="19">
        <v>1470</v>
      </c>
      <c r="K369" s="136">
        <v>31520</v>
      </c>
      <c r="L369" s="136">
        <v>29990</v>
      </c>
      <c r="M369" s="20" t="s">
        <v>8</v>
      </c>
      <c r="N369" s="21">
        <f t="shared" si="330"/>
        <v>4.794557823129252</v>
      </c>
      <c r="O369" s="22">
        <f t="shared" si="331"/>
        <v>21.442176870748298</v>
      </c>
      <c r="P369" s="23">
        <f t="shared" si="332"/>
        <v>2207.2829131652661</v>
      </c>
      <c r="Q369" s="100">
        <f t="shared" si="333"/>
        <v>0.83427922814982969</v>
      </c>
      <c r="R369" s="17">
        <f t="shared" si="334"/>
        <v>31.000000000000007</v>
      </c>
      <c r="S369" s="24">
        <f t="shared" si="335"/>
        <v>442.68000000000006</v>
      </c>
      <c r="T369" s="25">
        <f t="shared" si="335"/>
        <v>54622</v>
      </c>
      <c r="U369" s="24">
        <f t="shared" si="335"/>
        <v>126</v>
      </c>
      <c r="V369" s="25">
        <f t="shared" si="335"/>
        <v>9134</v>
      </c>
      <c r="W369" s="25">
        <f t="shared" si="335"/>
        <v>212290</v>
      </c>
      <c r="X369" s="72">
        <f t="shared" si="335"/>
        <v>203820</v>
      </c>
      <c r="Y369" s="20" t="s">
        <v>8</v>
      </c>
      <c r="Z369" s="21">
        <f t="shared" si="336"/>
        <v>5.9800744471206482</v>
      </c>
      <c r="AA369" s="22">
        <f t="shared" si="337"/>
        <v>23.241734179986864</v>
      </c>
      <c r="AB369" s="103">
        <f t="shared" si="338"/>
        <v>14866.246498599441</v>
      </c>
      <c r="AC369" s="106">
        <f t="shared" si="339"/>
        <v>5.1838819523269013</v>
      </c>
      <c r="AE369" s="484"/>
      <c r="AF369" s="484"/>
      <c r="AG369" s="484"/>
      <c r="AY369" s="18">
        <v>57.12</v>
      </c>
      <c r="AZ369" s="19">
        <v>7048</v>
      </c>
      <c r="BA369" s="18">
        <v>14</v>
      </c>
      <c r="BB369" s="19">
        <v>1470</v>
      </c>
      <c r="BC369" s="19">
        <v>31340</v>
      </c>
      <c r="BE369" s="19">
        <v>1205</v>
      </c>
      <c r="BF369" s="19">
        <v>27500</v>
      </c>
    </row>
    <row r="370" spans="1:58" x14ac:dyDescent="0.25">
      <c r="A370" s="90" t="s">
        <v>32</v>
      </c>
      <c r="B370" s="560"/>
      <c r="C370" s="27">
        <v>19.53</v>
      </c>
      <c r="D370" s="223">
        <v>2423</v>
      </c>
      <c r="E370" s="16">
        <f t="shared" si="328"/>
        <v>124.06554019457245</v>
      </c>
      <c r="F370" s="17">
        <f t="shared" si="329"/>
        <v>4</v>
      </c>
      <c r="G370" s="18">
        <v>78.12</v>
      </c>
      <c r="H370" s="19">
        <v>9692</v>
      </c>
      <c r="I370" s="18">
        <v>20</v>
      </c>
      <c r="J370" s="19">
        <v>1938</v>
      </c>
      <c r="K370" s="136">
        <v>44420</v>
      </c>
      <c r="L370" s="136">
        <v>42270</v>
      </c>
      <c r="M370" s="20" t="s">
        <v>8</v>
      </c>
      <c r="N370" s="21">
        <f t="shared" si="330"/>
        <v>5.0010319917440658</v>
      </c>
      <c r="O370" s="22">
        <f t="shared" si="331"/>
        <v>22.920536635706913</v>
      </c>
      <c r="P370" s="23">
        <f t="shared" si="332"/>
        <v>2274.4495647721451</v>
      </c>
      <c r="Q370" s="100">
        <f t="shared" si="333"/>
        <v>0.79983491539413953</v>
      </c>
      <c r="R370" s="17">
        <f t="shared" si="334"/>
        <v>31</v>
      </c>
      <c r="S370" s="24">
        <f t="shared" si="335"/>
        <v>605.43000000000006</v>
      </c>
      <c r="T370" s="25">
        <f t="shared" si="335"/>
        <v>75113</v>
      </c>
      <c r="U370" s="24">
        <f t="shared" si="335"/>
        <v>170</v>
      </c>
      <c r="V370" s="25">
        <f t="shared" si="335"/>
        <v>13338</v>
      </c>
      <c r="W370" s="25">
        <f t="shared" si="335"/>
        <v>320860</v>
      </c>
      <c r="X370" s="72">
        <f t="shared" si="335"/>
        <v>308120</v>
      </c>
      <c r="Y370" s="20" t="s">
        <v>8</v>
      </c>
      <c r="Z370" s="21">
        <f t="shared" si="336"/>
        <v>5.6315039736092372</v>
      </c>
      <c r="AA370" s="22">
        <f t="shared" si="337"/>
        <v>24.056080371869847</v>
      </c>
      <c r="AB370" s="103">
        <f t="shared" si="338"/>
        <v>16429.083461341525</v>
      </c>
      <c r="AC370" s="106">
        <f t="shared" si="339"/>
        <v>5.5047461824184891</v>
      </c>
      <c r="AE370" s="484"/>
      <c r="AF370" s="484"/>
      <c r="AG370" s="484"/>
      <c r="AY370" s="18">
        <v>78.12</v>
      </c>
      <c r="AZ370" s="19">
        <v>9692</v>
      </c>
      <c r="BA370" s="18">
        <v>20</v>
      </c>
      <c r="BB370" s="19">
        <v>1938</v>
      </c>
      <c r="BC370" s="19">
        <v>44170</v>
      </c>
      <c r="BE370" s="19">
        <v>1605</v>
      </c>
      <c r="BF370" s="19">
        <v>39200</v>
      </c>
    </row>
    <row r="371" spans="1:58" x14ac:dyDescent="0.25">
      <c r="A371" s="90" t="s">
        <v>33</v>
      </c>
      <c r="B371" s="560"/>
      <c r="C371" s="27">
        <v>19.88</v>
      </c>
      <c r="D371" s="223">
        <v>2472</v>
      </c>
      <c r="E371" s="16">
        <f t="shared" si="328"/>
        <v>124.34607645875252</v>
      </c>
      <c r="F371" s="17">
        <f t="shared" si="329"/>
        <v>5.0000000000000009</v>
      </c>
      <c r="G371" s="18">
        <v>99.4</v>
      </c>
      <c r="H371" s="19">
        <v>12360</v>
      </c>
      <c r="I371" s="18">
        <v>25</v>
      </c>
      <c r="J371" s="19">
        <v>2336</v>
      </c>
      <c r="K371" s="136">
        <v>52120</v>
      </c>
      <c r="L371" s="136">
        <v>49590</v>
      </c>
      <c r="M371" s="20" t="s">
        <v>8</v>
      </c>
      <c r="N371" s="21">
        <f t="shared" si="330"/>
        <v>5.2910958904109586</v>
      </c>
      <c r="O371" s="22">
        <f t="shared" si="331"/>
        <v>22.311643835616437</v>
      </c>
      <c r="P371" s="23">
        <f t="shared" si="332"/>
        <v>2621.7303822937629</v>
      </c>
      <c r="Q371" s="100">
        <f t="shared" si="333"/>
        <v>0.94498381877022652</v>
      </c>
      <c r="R371" s="17">
        <f t="shared" si="334"/>
        <v>32</v>
      </c>
      <c r="S371" s="24">
        <f t="shared" si="335"/>
        <v>636.16</v>
      </c>
      <c r="T371" s="25">
        <f t="shared" si="335"/>
        <v>79104</v>
      </c>
      <c r="U371" s="24">
        <f t="shared" si="335"/>
        <v>169</v>
      </c>
      <c r="V371" s="25">
        <f t="shared" si="335"/>
        <v>14398</v>
      </c>
      <c r="W371" s="25">
        <f t="shared" si="335"/>
        <v>343620</v>
      </c>
      <c r="X371" s="72">
        <f t="shared" si="335"/>
        <v>329980</v>
      </c>
      <c r="Y371" s="20" t="s">
        <v>8</v>
      </c>
      <c r="Z371" s="21">
        <f t="shared" si="336"/>
        <v>5.4940964022780943</v>
      </c>
      <c r="AA371" s="22">
        <f t="shared" si="337"/>
        <v>23.865814696485621</v>
      </c>
      <c r="AB371" s="103">
        <f t="shared" si="338"/>
        <v>17284.708249496984</v>
      </c>
      <c r="AC371" s="106">
        <f t="shared" si="339"/>
        <v>5.8244336569579289</v>
      </c>
      <c r="AE371" s="484"/>
      <c r="AF371" s="484"/>
      <c r="AG371" s="484"/>
      <c r="AY371" s="18">
        <v>99.4</v>
      </c>
      <c r="AZ371" s="19">
        <v>12360</v>
      </c>
      <c r="BA371" s="18">
        <v>25</v>
      </c>
      <c r="BB371" s="19">
        <v>2336</v>
      </c>
      <c r="BC371" s="19">
        <v>51830</v>
      </c>
      <c r="BE371" s="19">
        <v>2094</v>
      </c>
      <c r="BF371" s="19">
        <v>50180</v>
      </c>
    </row>
    <row r="372" spans="1:58" x14ac:dyDescent="0.25">
      <c r="A372" s="90" t="s">
        <v>34</v>
      </c>
      <c r="B372" s="560"/>
      <c r="C372" s="27">
        <v>19.899999999999999</v>
      </c>
      <c r="D372" s="223">
        <v>2484</v>
      </c>
      <c r="E372" s="16">
        <f t="shared" si="328"/>
        <v>124.82412060301509</v>
      </c>
      <c r="F372" s="17">
        <f t="shared" si="329"/>
        <v>5</v>
      </c>
      <c r="G372" s="18">
        <v>99.5</v>
      </c>
      <c r="H372" s="19">
        <v>12420</v>
      </c>
      <c r="I372" s="18">
        <v>25</v>
      </c>
      <c r="J372" s="19">
        <v>2298</v>
      </c>
      <c r="K372" s="136">
        <v>51580</v>
      </c>
      <c r="L372" s="136">
        <v>49080</v>
      </c>
      <c r="M372" s="20" t="s">
        <v>8</v>
      </c>
      <c r="N372" s="21">
        <f t="shared" si="330"/>
        <v>5.4046997389033944</v>
      </c>
      <c r="O372" s="22">
        <f t="shared" si="331"/>
        <v>22.445604873803308</v>
      </c>
      <c r="P372" s="23">
        <f t="shared" si="332"/>
        <v>2591.9597989949752</v>
      </c>
      <c r="Q372" s="100">
        <f t="shared" si="333"/>
        <v>0.9251207729468599</v>
      </c>
      <c r="R372" s="17">
        <f t="shared" si="334"/>
        <v>32.000000000000007</v>
      </c>
      <c r="S372" s="24">
        <f t="shared" si="335"/>
        <v>636.80000000000007</v>
      </c>
      <c r="T372" s="25">
        <f t="shared" si="335"/>
        <v>79488</v>
      </c>
      <c r="U372" s="24">
        <f t="shared" si="335"/>
        <v>167</v>
      </c>
      <c r="V372" s="25">
        <f t="shared" si="335"/>
        <v>14005</v>
      </c>
      <c r="W372" s="25">
        <f t="shared" si="335"/>
        <v>333430</v>
      </c>
      <c r="X372" s="72">
        <f t="shared" si="335"/>
        <v>320120</v>
      </c>
      <c r="Y372" s="20" t="s">
        <v>8</v>
      </c>
      <c r="Z372" s="21">
        <f t="shared" si="336"/>
        <v>5.6756872545519457</v>
      </c>
      <c r="AA372" s="22">
        <f t="shared" si="337"/>
        <v>23.807925740806855</v>
      </c>
      <c r="AB372" s="103">
        <f t="shared" si="338"/>
        <v>16755.276381909549</v>
      </c>
      <c r="AC372" s="106">
        <f t="shared" si="339"/>
        <v>5.6380837359098228</v>
      </c>
      <c r="AE372" s="484"/>
      <c r="AF372" s="484"/>
      <c r="AG372" s="484"/>
      <c r="AY372" s="18">
        <v>99.5</v>
      </c>
      <c r="AZ372" s="19">
        <v>12420</v>
      </c>
      <c r="BA372" s="18">
        <v>25</v>
      </c>
      <c r="BB372" s="19">
        <v>2298</v>
      </c>
      <c r="BC372" s="19">
        <v>51290</v>
      </c>
      <c r="BE372" s="19">
        <v>2422</v>
      </c>
      <c r="BF372" s="19">
        <v>58210</v>
      </c>
    </row>
    <row r="373" spans="1:58" x14ac:dyDescent="0.25">
      <c r="A373" s="90" t="s">
        <v>35</v>
      </c>
      <c r="B373" s="560"/>
      <c r="C373" s="27">
        <v>16.489999999999998</v>
      </c>
      <c r="D373" s="223">
        <v>2171</v>
      </c>
      <c r="E373" s="16">
        <f t="shared" si="328"/>
        <v>131.65554881746513</v>
      </c>
      <c r="F373" s="17">
        <f t="shared" si="329"/>
        <v>5.0000000000000009</v>
      </c>
      <c r="G373" s="18">
        <v>82.45</v>
      </c>
      <c r="H373" s="19">
        <v>10855</v>
      </c>
      <c r="I373" s="18">
        <v>21</v>
      </c>
      <c r="J373" s="19">
        <v>1867</v>
      </c>
      <c r="K373" s="136">
        <v>41790</v>
      </c>
      <c r="L373" s="136">
        <v>39770</v>
      </c>
      <c r="M373" s="20" t="s">
        <v>8</v>
      </c>
      <c r="N373" s="21">
        <f t="shared" si="330"/>
        <v>5.8141403320835563</v>
      </c>
      <c r="O373" s="22">
        <f t="shared" si="331"/>
        <v>22.383502945902517</v>
      </c>
      <c r="P373" s="23">
        <f t="shared" si="332"/>
        <v>2534.2631898120076</v>
      </c>
      <c r="Q373" s="100">
        <f t="shared" si="333"/>
        <v>0.85997236296637491</v>
      </c>
      <c r="R373" s="17">
        <f t="shared" si="334"/>
        <v>30.999999999999996</v>
      </c>
      <c r="S373" s="24">
        <f t="shared" si="335"/>
        <v>511.18999999999988</v>
      </c>
      <c r="T373" s="25">
        <f t="shared" si="335"/>
        <v>67301</v>
      </c>
      <c r="U373" s="24">
        <f t="shared" si="335"/>
        <v>136</v>
      </c>
      <c r="V373" s="25">
        <f t="shared" si="335"/>
        <v>11562</v>
      </c>
      <c r="W373" s="25">
        <f t="shared" si="335"/>
        <v>280110</v>
      </c>
      <c r="X373" s="72">
        <f t="shared" si="335"/>
        <v>268980</v>
      </c>
      <c r="Y373" s="20" t="s">
        <v>8</v>
      </c>
      <c r="Z373" s="21">
        <f t="shared" si="336"/>
        <v>5.8208787407023008</v>
      </c>
      <c r="AA373" s="22">
        <f t="shared" si="337"/>
        <v>24.226777374156722</v>
      </c>
      <c r="AB373" s="103">
        <f t="shared" si="338"/>
        <v>16986.658580958159</v>
      </c>
      <c r="AC373" s="106">
        <f t="shared" si="339"/>
        <v>5.3256563795485947</v>
      </c>
      <c r="AE373" s="484"/>
      <c r="AF373" s="484"/>
      <c r="AG373" s="484"/>
      <c r="AY373" s="18">
        <v>82.45</v>
      </c>
      <c r="AZ373" s="19">
        <v>10855</v>
      </c>
      <c r="BA373" s="18">
        <v>21</v>
      </c>
      <c r="BB373" s="19">
        <v>1867</v>
      </c>
      <c r="BC373" s="19">
        <v>41560</v>
      </c>
      <c r="BE373" s="19">
        <v>1664</v>
      </c>
      <c r="BF373" s="19">
        <v>40550</v>
      </c>
    </row>
    <row r="374" spans="1:58" x14ac:dyDescent="0.25">
      <c r="A374" s="90" t="s">
        <v>36</v>
      </c>
      <c r="B374" s="560"/>
      <c r="C374" s="27">
        <v>19.05</v>
      </c>
      <c r="D374" s="223">
        <v>2489</v>
      </c>
      <c r="E374" s="16">
        <f t="shared" si="328"/>
        <v>130.65616797900262</v>
      </c>
      <c r="F374" s="17">
        <f t="shared" si="329"/>
        <v>5</v>
      </c>
      <c r="G374" s="18">
        <v>95.25</v>
      </c>
      <c r="H374" s="19">
        <v>12445</v>
      </c>
      <c r="I374" s="18">
        <v>24</v>
      </c>
      <c r="J374" s="19">
        <v>2339</v>
      </c>
      <c r="K374" s="136">
        <v>53140</v>
      </c>
      <c r="L374" s="136">
        <v>50570</v>
      </c>
      <c r="M374" s="20" t="s">
        <v>8</v>
      </c>
      <c r="N374" s="21">
        <f t="shared" si="330"/>
        <v>5.3206498503634032</v>
      </c>
      <c r="O374" s="22">
        <f t="shared" si="331"/>
        <v>22.71911073108166</v>
      </c>
      <c r="P374" s="23">
        <f t="shared" si="332"/>
        <v>2789.5013123359581</v>
      </c>
      <c r="Q374" s="100">
        <f t="shared" si="333"/>
        <v>0.93973483326637208</v>
      </c>
      <c r="R374" s="17">
        <f t="shared" si="334"/>
        <v>32</v>
      </c>
      <c r="S374" s="24">
        <f t="shared" si="335"/>
        <v>609.6</v>
      </c>
      <c r="T374" s="25">
        <f t="shared" si="335"/>
        <v>79625</v>
      </c>
      <c r="U374" s="24">
        <f t="shared" si="335"/>
        <v>164</v>
      </c>
      <c r="V374" s="25">
        <f t="shared" si="335"/>
        <v>13744</v>
      </c>
      <c r="W374" s="25">
        <f t="shared" si="335"/>
        <v>333000</v>
      </c>
      <c r="X374" s="72">
        <f t="shared" si="335"/>
        <v>319650</v>
      </c>
      <c r="Y374" s="20" t="s">
        <v>8</v>
      </c>
      <c r="Z374" s="21">
        <f t="shared" si="336"/>
        <v>5.7934371362048891</v>
      </c>
      <c r="AA374" s="22">
        <f t="shared" si="337"/>
        <v>24.228754365541327</v>
      </c>
      <c r="AB374" s="103">
        <f t="shared" si="338"/>
        <v>17480.314960629919</v>
      </c>
      <c r="AC374" s="106">
        <f t="shared" si="339"/>
        <v>5.5218963439132178</v>
      </c>
      <c r="AE374" s="484"/>
      <c r="AF374" s="484"/>
      <c r="AG374" s="484"/>
      <c r="AY374" s="18">
        <v>95.25</v>
      </c>
      <c r="AZ374" s="19">
        <v>12445</v>
      </c>
      <c r="BA374" s="18">
        <v>24</v>
      </c>
      <c r="BB374" s="19">
        <v>2339</v>
      </c>
      <c r="BC374" s="19">
        <v>52840</v>
      </c>
      <c r="BE374" s="19">
        <v>1596</v>
      </c>
      <c r="BF374" s="19">
        <v>38860</v>
      </c>
    </row>
    <row r="375" spans="1:58" x14ac:dyDescent="0.25">
      <c r="A375" s="90" t="s">
        <v>37</v>
      </c>
      <c r="B375" s="560"/>
      <c r="C375" s="27">
        <v>20.239999999999998</v>
      </c>
      <c r="D375" s="223">
        <v>2519</v>
      </c>
      <c r="E375" s="16">
        <f t="shared" si="328"/>
        <v>124.45652173913045</v>
      </c>
      <c r="F375" s="17">
        <f t="shared" si="329"/>
        <v>5.0000000000000009</v>
      </c>
      <c r="G375" s="18">
        <v>101.2</v>
      </c>
      <c r="H375" s="19">
        <v>12595</v>
      </c>
      <c r="I375" s="18">
        <v>27</v>
      </c>
      <c r="J375" s="19">
        <v>2603</v>
      </c>
      <c r="K375" s="136">
        <v>59430</v>
      </c>
      <c r="L375" s="136">
        <v>56550</v>
      </c>
      <c r="M375" s="20" t="s">
        <v>8</v>
      </c>
      <c r="N375" s="21">
        <f t="shared" si="330"/>
        <v>4.8386477141759512</v>
      </c>
      <c r="O375" s="22">
        <f t="shared" si="331"/>
        <v>22.831348444102957</v>
      </c>
      <c r="P375" s="23">
        <f t="shared" si="332"/>
        <v>2936.2648221343875</v>
      </c>
      <c r="Q375" s="100">
        <f t="shared" si="333"/>
        <v>1.0333465660976577</v>
      </c>
      <c r="R375" s="17">
        <f t="shared" si="334"/>
        <v>32</v>
      </c>
      <c r="S375" s="24">
        <f t="shared" si="335"/>
        <v>647.67999999999995</v>
      </c>
      <c r="T375" s="25">
        <f t="shared" si="335"/>
        <v>80585</v>
      </c>
      <c r="U375" s="24">
        <f t="shared" si="335"/>
        <v>171</v>
      </c>
      <c r="V375" s="25">
        <f t="shared" si="335"/>
        <v>13081</v>
      </c>
      <c r="W375" s="25">
        <f t="shared" si="335"/>
        <v>316410</v>
      </c>
      <c r="X375" s="72">
        <f t="shared" si="335"/>
        <v>303680</v>
      </c>
      <c r="Y375" s="20" t="s">
        <v>8</v>
      </c>
      <c r="Z375" s="21">
        <f t="shared" si="336"/>
        <v>6.1604617383992046</v>
      </c>
      <c r="AA375" s="22">
        <f t="shared" si="337"/>
        <v>24.188517697423745</v>
      </c>
      <c r="AB375" s="103">
        <f t="shared" si="338"/>
        <v>15632.905138339922</v>
      </c>
      <c r="AC375" s="106">
        <f t="shared" si="339"/>
        <v>5.1929337038507342</v>
      </c>
      <c r="AE375" s="484"/>
      <c r="AF375" s="484"/>
      <c r="AG375" s="484"/>
      <c r="AY375" s="18">
        <v>101.2</v>
      </c>
      <c r="AZ375" s="19">
        <v>12595</v>
      </c>
      <c r="BA375" s="18">
        <v>27</v>
      </c>
      <c r="BB375" s="19">
        <v>2603</v>
      </c>
      <c r="BC375" s="19">
        <v>59100</v>
      </c>
      <c r="BE375" s="19">
        <v>1480</v>
      </c>
      <c r="BF375" s="19">
        <v>36090</v>
      </c>
    </row>
    <row r="376" spans="1:58" x14ac:dyDescent="0.25">
      <c r="A376" s="90" t="s">
        <v>18</v>
      </c>
      <c r="B376" s="560"/>
      <c r="C376" s="27">
        <v>15.47</v>
      </c>
      <c r="D376" s="223">
        <v>1640</v>
      </c>
      <c r="E376" s="16">
        <f t="shared" si="328"/>
        <v>106.01163542340012</v>
      </c>
      <c r="F376" s="17">
        <f t="shared" si="329"/>
        <v>4</v>
      </c>
      <c r="G376" s="18">
        <v>61.88</v>
      </c>
      <c r="H376" s="19">
        <v>6560</v>
      </c>
      <c r="I376" s="18">
        <v>17</v>
      </c>
      <c r="J376" s="19">
        <v>1338</v>
      </c>
      <c r="K376" s="136">
        <v>29270</v>
      </c>
      <c r="L376" s="136">
        <v>27850</v>
      </c>
      <c r="M376" s="20" t="s">
        <v>8</v>
      </c>
      <c r="N376" s="21">
        <f t="shared" si="330"/>
        <v>4.9028400597907327</v>
      </c>
      <c r="O376" s="22">
        <f t="shared" si="331"/>
        <v>21.875934230194321</v>
      </c>
      <c r="P376" s="245">
        <f t="shared" si="332"/>
        <v>1892.0491273432449</v>
      </c>
      <c r="Q376" s="100">
        <f t="shared" si="333"/>
        <v>0.81585365853658531</v>
      </c>
      <c r="R376" s="17">
        <f t="shared" si="334"/>
        <v>24.086619263089851</v>
      </c>
      <c r="S376" s="24">
        <f t="shared" si="335"/>
        <v>372.62</v>
      </c>
      <c r="T376" s="25">
        <f t="shared" si="335"/>
        <v>39409</v>
      </c>
      <c r="U376" s="24">
        <f t="shared" si="335"/>
        <v>95</v>
      </c>
      <c r="V376" s="25">
        <f t="shared" si="335"/>
        <v>6698</v>
      </c>
      <c r="W376" s="25">
        <f t="shared" si="335"/>
        <v>152520</v>
      </c>
      <c r="X376" s="72">
        <f t="shared" si="335"/>
        <v>146270</v>
      </c>
      <c r="Y376" s="20" t="s">
        <v>8</v>
      </c>
      <c r="Z376" s="21">
        <f t="shared" si="336"/>
        <v>5.8836966258584651</v>
      </c>
      <c r="AA376" s="22">
        <f t="shared" si="337"/>
        <v>22.770976410868915</v>
      </c>
      <c r="AB376" s="202">
        <f t="shared" si="338"/>
        <v>9859.0820943762119</v>
      </c>
      <c r="AC376" s="106">
        <f t="shared" si="339"/>
        <v>4.0841463414634145</v>
      </c>
      <c r="AE376" s="484">
        <v>497</v>
      </c>
      <c r="AF376" s="485">
        <v>2689</v>
      </c>
      <c r="AG376" s="485">
        <v>62280</v>
      </c>
      <c r="AY376" s="18">
        <v>61.88</v>
      </c>
      <c r="AZ376" s="19">
        <v>6560</v>
      </c>
      <c r="BA376" s="18">
        <v>17</v>
      </c>
      <c r="BB376" s="19">
        <v>1338</v>
      </c>
      <c r="BC376" s="19">
        <v>29110</v>
      </c>
      <c r="BE376" s="19">
        <v>1085</v>
      </c>
      <c r="BF376" s="19">
        <v>25660</v>
      </c>
    </row>
    <row r="377" spans="1:58" x14ac:dyDescent="0.25">
      <c r="A377" s="90" t="s">
        <v>38</v>
      </c>
      <c r="B377" s="560"/>
      <c r="C377" s="27">
        <v>20.6</v>
      </c>
      <c r="D377" s="223">
        <v>2626</v>
      </c>
      <c r="E377" s="16">
        <f t="shared" si="328"/>
        <v>127.47572815533979</v>
      </c>
      <c r="F377" s="17">
        <f t="shared" si="329"/>
        <v>5</v>
      </c>
      <c r="G377" s="18">
        <v>103</v>
      </c>
      <c r="H377" s="19">
        <v>13130</v>
      </c>
      <c r="I377" s="18">
        <v>23</v>
      </c>
      <c r="J377" s="19">
        <v>2561</v>
      </c>
      <c r="K377" s="136">
        <v>58030</v>
      </c>
      <c r="L377" s="136">
        <v>55220</v>
      </c>
      <c r="M377" s="20" t="s">
        <v>8</v>
      </c>
      <c r="N377" s="21">
        <f t="shared" si="330"/>
        <v>5.126903553299492</v>
      </c>
      <c r="O377" s="22">
        <f t="shared" si="331"/>
        <v>22.65911753221398</v>
      </c>
      <c r="P377" s="23">
        <f t="shared" si="332"/>
        <v>2816.9902912621355</v>
      </c>
      <c r="Q377" s="100">
        <f t="shared" si="333"/>
        <v>0.97524752475247523</v>
      </c>
      <c r="R377" s="17">
        <f t="shared" si="334"/>
        <v>31.999999999999993</v>
      </c>
      <c r="S377" s="24">
        <f t="shared" si="335"/>
        <v>659.19999999999993</v>
      </c>
      <c r="T377" s="25">
        <f t="shared" si="335"/>
        <v>84009</v>
      </c>
      <c r="U377" s="24">
        <f t="shared" si="335"/>
        <v>166</v>
      </c>
      <c r="V377" s="25">
        <f t="shared" si="335"/>
        <v>14993</v>
      </c>
      <c r="W377" s="25">
        <f t="shared" si="335"/>
        <v>361850</v>
      </c>
      <c r="X377" s="72">
        <f t="shared" si="335"/>
        <v>347280</v>
      </c>
      <c r="Y377" s="20" t="s">
        <v>8</v>
      </c>
      <c r="Z377" s="21">
        <f t="shared" si="336"/>
        <v>5.603214833589008</v>
      </c>
      <c r="AA377" s="22">
        <f t="shared" si="337"/>
        <v>24.134596144867604</v>
      </c>
      <c r="AB377" s="103">
        <f t="shared" si="338"/>
        <v>17565.533980582524</v>
      </c>
      <c r="AC377" s="106">
        <f t="shared" si="339"/>
        <v>5.7094440213252096</v>
      </c>
      <c r="AE377" s="484"/>
      <c r="AF377" s="485"/>
      <c r="AG377" s="485"/>
      <c r="AY377" s="18">
        <v>103</v>
      </c>
      <c r="AZ377" s="19">
        <v>13130</v>
      </c>
      <c r="BA377" s="18">
        <v>23</v>
      </c>
      <c r="BB377" s="19">
        <v>2561</v>
      </c>
      <c r="BC377" s="19">
        <v>57700</v>
      </c>
      <c r="BE377" s="19">
        <v>1785</v>
      </c>
      <c r="BF377" s="19">
        <v>43420</v>
      </c>
    </row>
    <row r="378" spans="1:58" x14ac:dyDescent="0.25">
      <c r="A378" s="90" t="s">
        <v>39</v>
      </c>
      <c r="B378" s="560"/>
      <c r="C378" s="27">
        <v>17.48</v>
      </c>
      <c r="D378" s="223">
        <v>2303</v>
      </c>
      <c r="E378" s="16">
        <f t="shared" si="328"/>
        <v>131.75057208237985</v>
      </c>
      <c r="F378" s="17">
        <f t="shared" si="329"/>
        <v>5</v>
      </c>
      <c r="G378" s="18">
        <v>87.4</v>
      </c>
      <c r="H378" s="19">
        <v>11515</v>
      </c>
      <c r="I378" s="18">
        <v>23</v>
      </c>
      <c r="J378" s="19">
        <v>2156</v>
      </c>
      <c r="K378" s="136">
        <v>48950</v>
      </c>
      <c r="L378" s="136">
        <v>46580</v>
      </c>
      <c r="M378" s="20" t="s">
        <v>8</v>
      </c>
      <c r="N378" s="21">
        <f t="shared" si="330"/>
        <v>5.3409090909090908</v>
      </c>
      <c r="O378" s="22">
        <f t="shared" si="331"/>
        <v>22.704081632653061</v>
      </c>
      <c r="P378" s="23">
        <f t="shared" si="332"/>
        <v>2800.3432494279177</v>
      </c>
      <c r="Q378" s="100">
        <f t="shared" si="333"/>
        <v>0.93617021276595747</v>
      </c>
      <c r="R378" s="17">
        <f t="shared" si="334"/>
        <v>32</v>
      </c>
      <c r="S378" s="24">
        <f t="shared" si="335"/>
        <v>559.36</v>
      </c>
      <c r="T378" s="25">
        <f t="shared" si="335"/>
        <v>73696</v>
      </c>
      <c r="U378" s="24">
        <f t="shared" si="335"/>
        <v>147</v>
      </c>
      <c r="V378" s="25">
        <f t="shared" si="335"/>
        <v>12137</v>
      </c>
      <c r="W378" s="25">
        <f t="shared" si="335"/>
        <v>293820</v>
      </c>
      <c r="X378" s="72">
        <f t="shared" si="335"/>
        <v>282010</v>
      </c>
      <c r="Y378" s="20" t="s">
        <v>8</v>
      </c>
      <c r="Z378" s="21">
        <f t="shared" si="336"/>
        <v>6.0720112054049604</v>
      </c>
      <c r="AA378" s="22">
        <f t="shared" si="337"/>
        <v>24.208618274697209</v>
      </c>
      <c r="AB378" s="103">
        <f t="shared" si="338"/>
        <v>16808.924485125859</v>
      </c>
      <c r="AC378" s="106">
        <f t="shared" si="339"/>
        <v>5.2700825010855405</v>
      </c>
      <c r="AE378" s="484"/>
      <c r="AF378" s="485"/>
      <c r="AG378" s="485"/>
      <c r="AY378" s="18">
        <v>87.4</v>
      </c>
      <c r="AZ378" s="19">
        <v>11515</v>
      </c>
      <c r="BA378" s="18">
        <v>23</v>
      </c>
      <c r="BB378" s="19">
        <v>2156</v>
      </c>
      <c r="BC378" s="19">
        <v>48680</v>
      </c>
      <c r="BE378" s="19">
        <v>1404</v>
      </c>
      <c r="BF378" s="19">
        <v>34160</v>
      </c>
    </row>
    <row r="379" spans="1:58" x14ac:dyDescent="0.25">
      <c r="A379" s="90" t="s">
        <v>40</v>
      </c>
      <c r="B379" s="560"/>
      <c r="C379" s="27">
        <v>12.81</v>
      </c>
      <c r="D379" s="223">
        <v>1641</v>
      </c>
      <c r="E379" s="16">
        <f t="shared" si="328"/>
        <v>128.10304449648712</v>
      </c>
      <c r="F379" s="17">
        <f t="shared" si="329"/>
        <v>4</v>
      </c>
      <c r="G379" s="18">
        <v>51.24</v>
      </c>
      <c r="H379" s="19">
        <v>6564</v>
      </c>
      <c r="I379" s="18">
        <v>12</v>
      </c>
      <c r="J379" s="19">
        <v>1280</v>
      </c>
      <c r="K379" s="136">
        <v>26550</v>
      </c>
      <c r="L379" s="136">
        <v>25260</v>
      </c>
      <c r="M379" s="20" t="s">
        <v>8</v>
      </c>
      <c r="N379" s="21">
        <f t="shared" si="330"/>
        <v>5.1281249999999998</v>
      </c>
      <c r="O379" s="22">
        <f t="shared" si="331"/>
        <v>20.7421875</v>
      </c>
      <c r="P379" s="23">
        <f t="shared" si="332"/>
        <v>2072.5995316159251</v>
      </c>
      <c r="Q379" s="100">
        <f t="shared" si="333"/>
        <v>0.78001218769043268</v>
      </c>
      <c r="R379" s="17">
        <f t="shared" si="334"/>
        <v>31</v>
      </c>
      <c r="S379" s="24">
        <f t="shared" si="335"/>
        <v>397.11</v>
      </c>
      <c r="T379" s="25">
        <f t="shared" si="335"/>
        <v>50848</v>
      </c>
      <c r="U379" s="24">
        <f t="shared" si="335"/>
        <v>99</v>
      </c>
      <c r="V379" s="25">
        <f t="shared" si="335"/>
        <v>7948</v>
      </c>
      <c r="W379" s="25">
        <f t="shared" si="335"/>
        <v>178690</v>
      </c>
      <c r="X379" s="72">
        <f t="shared" si="335"/>
        <v>171550</v>
      </c>
      <c r="Y379" s="20" t="s">
        <v>8</v>
      </c>
      <c r="Z379" s="21">
        <f t="shared" si="336"/>
        <v>6.3975842979365876</v>
      </c>
      <c r="AA379" s="22">
        <f t="shared" si="337"/>
        <v>22.482385505787619</v>
      </c>
      <c r="AB379" s="195">
        <f t="shared" si="338"/>
        <v>13949.258391881342</v>
      </c>
      <c r="AC379" s="106">
        <f t="shared" si="339"/>
        <v>4.8433881779402803</v>
      </c>
      <c r="AE379" s="484"/>
      <c r="AF379" s="485"/>
      <c r="AG379" s="485"/>
      <c r="AY379" s="18">
        <v>51.24</v>
      </c>
      <c r="AZ379" s="19">
        <v>6564</v>
      </c>
      <c r="BA379" s="18">
        <v>12</v>
      </c>
      <c r="BB379" s="19">
        <v>1280</v>
      </c>
      <c r="BC379" s="19">
        <v>26400</v>
      </c>
      <c r="BE379" s="19">
        <v>1022</v>
      </c>
      <c r="BF379" s="19">
        <v>23410</v>
      </c>
    </row>
    <row r="380" spans="1:58" x14ac:dyDescent="0.25">
      <c r="A380" s="91" t="s">
        <v>41</v>
      </c>
      <c r="B380" s="561"/>
      <c r="C380" s="54">
        <v>2.2200000000000002</v>
      </c>
      <c r="D380" s="306">
        <v>277</v>
      </c>
      <c r="E380" s="11">
        <f t="shared" si="328"/>
        <v>124.77477477477477</v>
      </c>
      <c r="F380" s="7">
        <f t="shared" si="329"/>
        <v>4</v>
      </c>
      <c r="G380" s="6">
        <v>8.8800000000000008</v>
      </c>
      <c r="H380" s="5">
        <v>1108</v>
      </c>
      <c r="I380" s="6">
        <v>4</v>
      </c>
      <c r="J380" s="5">
        <v>184</v>
      </c>
      <c r="K380" s="137">
        <v>4010</v>
      </c>
      <c r="L380" s="137">
        <v>3820</v>
      </c>
      <c r="M380" s="131" t="s">
        <v>8</v>
      </c>
      <c r="N380" s="60">
        <f t="shared" si="330"/>
        <v>6.0217391304347823</v>
      </c>
      <c r="O380" s="61">
        <f t="shared" si="331"/>
        <v>21.793478260869566</v>
      </c>
      <c r="P380" s="480">
        <f t="shared" si="332"/>
        <v>1806.3063063063062</v>
      </c>
      <c r="Q380" s="120">
        <f t="shared" si="333"/>
        <v>0.66425992779783394</v>
      </c>
      <c r="R380" s="17">
        <f t="shared" si="334"/>
        <v>31</v>
      </c>
      <c r="S380" s="24">
        <f t="shared" ref="S380:X395" si="340">G380+S329</f>
        <v>68.820000000000007</v>
      </c>
      <c r="T380" s="25">
        <f t="shared" si="340"/>
        <v>8587</v>
      </c>
      <c r="U380" s="24">
        <f t="shared" si="340"/>
        <v>30</v>
      </c>
      <c r="V380" s="25">
        <f t="shared" si="340"/>
        <v>1582</v>
      </c>
      <c r="W380" s="25">
        <f t="shared" si="340"/>
        <v>37470</v>
      </c>
      <c r="X380" s="72">
        <f t="shared" si="340"/>
        <v>35970</v>
      </c>
      <c r="Y380" s="131" t="s">
        <v>8</v>
      </c>
      <c r="Z380" s="21">
        <f t="shared" si="336"/>
        <v>5.427939317319848</v>
      </c>
      <c r="AA380" s="22">
        <f t="shared" si="337"/>
        <v>23.685208596713021</v>
      </c>
      <c r="AB380" s="103">
        <f t="shared" si="338"/>
        <v>16878.378378378377</v>
      </c>
      <c r="AC380" s="106">
        <f t="shared" si="339"/>
        <v>5.7111913357400725</v>
      </c>
      <c r="AE380" s="484"/>
      <c r="AF380" s="485"/>
      <c r="AG380" s="485"/>
      <c r="AY380" s="6">
        <v>8.8800000000000008</v>
      </c>
      <c r="AZ380" s="5">
        <v>1108</v>
      </c>
      <c r="BA380" s="6">
        <v>4</v>
      </c>
      <c r="BB380" s="5">
        <v>184</v>
      </c>
      <c r="BC380" s="5">
        <v>3990</v>
      </c>
      <c r="BE380" s="5">
        <v>262</v>
      </c>
      <c r="BF380" s="5">
        <v>6260</v>
      </c>
    </row>
    <row r="381" spans="1:58" x14ac:dyDescent="0.25">
      <c r="A381" s="92" t="s">
        <v>24</v>
      </c>
      <c r="B381" s="44"/>
      <c r="C381" s="45">
        <f t="shared" ref="C381:D381" si="341">SUM(C364:C380)</f>
        <v>285.72000000000003</v>
      </c>
      <c r="D381" s="313">
        <f t="shared" si="341"/>
        <v>35846</v>
      </c>
      <c r="E381" s="130">
        <f t="shared" si="328"/>
        <v>125.45849083018338</v>
      </c>
      <c r="F381" s="73"/>
      <c r="G381" s="45">
        <f t="shared" ref="G381:L381" si="342">SUM(G364:G380)</f>
        <v>1328.9700000000003</v>
      </c>
      <c r="H381" s="46">
        <f t="shared" si="342"/>
        <v>167016</v>
      </c>
      <c r="I381" s="45">
        <f t="shared" si="342"/>
        <v>334</v>
      </c>
      <c r="J381" s="46">
        <f t="shared" si="342"/>
        <v>31183</v>
      </c>
      <c r="K381" s="46">
        <f t="shared" si="342"/>
        <v>697440</v>
      </c>
      <c r="L381" s="46">
        <f t="shared" si="342"/>
        <v>663660</v>
      </c>
      <c r="M381" s="74" t="s">
        <v>8</v>
      </c>
      <c r="N381" s="75">
        <f t="shared" si="330"/>
        <v>5.3559952538241991</v>
      </c>
      <c r="O381" s="76">
        <f t="shared" si="331"/>
        <v>22.366032774268032</v>
      </c>
      <c r="P381" s="77">
        <f t="shared" si="332"/>
        <v>2440.991180176396</v>
      </c>
      <c r="Q381" s="101">
        <f>J381/D381</f>
        <v>0.86991575071137639</v>
      </c>
      <c r="R381" s="73"/>
      <c r="S381" s="45">
        <f t="shared" ref="S381:W381" si="343">SUM(S364:S380)</f>
        <v>8919.9700000000012</v>
      </c>
      <c r="T381" s="46">
        <f t="shared" si="343"/>
        <v>1121118</v>
      </c>
      <c r="U381" s="45">
        <f t="shared" si="343"/>
        <v>2348</v>
      </c>
      <c r="V381" s="46">
        <f t="shared" si="343"/>
        <v>191013</v>
      </c>
      <c r="W381" s="46">
        <f t="shared" si="343"/>
        <v>4550510</v>
      </c>
      <c r="X381" s="72">
        <f t="shared" si="340"/>
        <v>4368840</v>
      </c>
      <c r="Y381" s="129" t="s">
        <v>8</v>
      </c>
      <c r="Z381" s="75">
        <f t="shared" si="336"/>
        <v>5.8693282656154295</v>
      </c>
      <c r="AA381" s="76">
        <f t="shared" si="337"/>
        <v>23.823038222529355</v>
      </c>
      <c r="AB381" s="112">
        <f t="shared" si="338"/>
        <v>15926.466470670584</v>
      </c>
      <c r="AC381" s="107">
        <f>V381/D381</f>
        <v>5.3287117112090607</v>
      </c>
      <c r="AE381" s="484"/>
      <c r="AF381" s="485"/>
      <c r="AG381" s="485"/>
      <c r="AY381" s="45">
        <f t="shared" ref="AY381:BC381" si="344">SUM(AY364:AY380)</f>
        <v>1328.9700000000003</v>
      </c>
      <c r="AZ381" s="46">
        <f t="shared" si="344"/>
        <v>167016</v>
      </c>
      <c r="BA381" s="45">
        <f t="shared" si="344"/>
        <v>334</v>
      </c>
      <c r="BB381" s="46">
        <f t="shared" si="344"/>
        <v>31183</v>
      </c>
      <c r="BC381" s="46">
        <f t="shared" si="344"/>
        <v>693530</v>
      </c>
      <c r="BE381" s="46">
        <f t="shared" ref="BE381:BF381" si="345">SUM(BE364:BE380)</f>
        <v>26004</v>
      </c>
      <c r="BF381" s="46">
        <f t="shared" si="345"/>
        <v>621430</v>
      </c>
    </row>
    <row r="382" spans="1:58" x14ac:dyDescent="0.25">
      <c r="A382" s="90" t="s">
        <v>42</v>
      </c>
      <c r="B382" s="562">
        <v>1998</v>
      </c>
      <c r="C382" s="27">
        <v>19.739999999999998</v>
      </c>
      <c r="D382" s="223">
        <v>2490</v>
      </c>
      <c r="E382" s="16">
        <f t="shared" si="328"/>
        <v>126.13981762917935</v>
      </c>
      <c r="F382" s="17">
        <f t="shared" ref="F382:F392" si="346">G382/C382</f>
        <v>5.0000000000000009</v>
      </c>
      <c r="G382" s="18">
        <v>98.7</v>
      </c>
      <c r="H382" s="19">
        <v>12450</v>
      </c>
      <c r="I382" s="18">
        <v>22</v>
      </c>
      <c r="J382" s="19">
        <v>2125</v>
      </c>
      <c r="K382" s="136">
        <v>46890</v>
      </c>
      <c r="L382" s="136">
        <v>44620</v>
      </c>
      <c r="M382" s="20" t="s">
        <v>8</v>
      </c>
      <c r="N382" s="21">
        <f t="shared" si="330"/>
        <v>5.8588235294117643</v>
      </c>
      <c r="O382" s="22">
        <f t="shared" si="331"/>
        <v>22.065882352941177</v>
      </c>
      <c r="P382" s="23">
        <f t="shared" si="332"/>
        <v>2375.3799392097267</v>
      </c>
      <c r="Q382" s="100">
        <f t="shared" ref="Q382:Q392" si="347">J382/D382</f>
        <v>0.85341365461847385</v>
      </c>
      <c r="R382" s="17">
        <f t="shared" ref="R382:R392" si="348">S382/C382</f>
        <v>32</v>
      </c>
      <c r="S382" s="24">
        <f t="shared" ref="S382:W392" si="349">G382+S331</f>
        <v>631.67999999999995</v>
      </c>
      <c r="T382" s="25">
        <f t="shared" si="349"/>
        <v>79680</v>
      </c>
      <c r="U382" s="24">
        <f t="shared" si="349"/>
        <v>156</v>
      </c>
      <c r="V382" s="25">
        <f t="shared" si="349"/>
        <v>14169</v>
      </c>
      <c r="W382" s="25">
        <f t="shared" si="349"/>
        <v>333240</v>
      </c>
      <c r="X382" s="72">
        <f t="shared" si="340"/>
        <v>320100</v>
      </c>
      <c r="Y382" s="131" t="s">
        <v>8</v>
      </c>
      <c r="Z382" s="21">
        <f t="shared" si="336"/>
        <v>5.6235443573999575</v>
      </c>
      <c r="AA382" s="22">
        <f t="shared" si="337"/>
        <v>23.518949820029643</v>
      </c>
      <c r="AB382" s="103">
        <f t="shared" si="338"/>
        <v>16881.458966565351</v>
      </c>
      <c r="AC382" s="106">
        <f t="shared" ref="AC382:AC392" si="350">V382/D382</f>
        <v>5.6903614457831324</v>
      </c>
      <c r="AE382" s="484"/>
      <c r="AF382" s="485"/>
      <c r="AG382" s="485"/>
      <c r="AY382" s="18">
        <v>98.7</v>
      </c>
      <c r="AZ382" s="19">
        <v>12450</v>
      </c>
      <c r="BA382" s="18">
        <v>22</v>
      </c>
      <c r="BB382" s="19">
        <v>2125</v>
      </c>
      <c r="BC382" s="19">
        <v>46630</v>
      </c>
      <c r="BE382" s="19">
        <v>2079</v>
      </c>
      <c r="BF382" s="19">
        <v>49910</v>
      </c>
    </row>
    <row r="383" spans="1:58" x14ac:dyDescent="0.25">
      <c r="A383" s="89" t="s">
        <v>43</v>
      </c>
      <c r="B383" s="563"/>
      <c r="C383" s="78">
        <v>22.16</v>
      </c>
      <c r="D383" s="229">
        <v>2704</v>
      </c>
      <c r="E383" s="63">
        <f t="shared" si="328"/>
        <v>122.02166064981949</v>
      </c>
      <c r="F383" s="64">
        <f t="shared" si="346"/>
        <v>5</v>
      </c>
      <c r="G383" s="65">
        <v>110.8</v>
      </c>
      <c r="H383" s="66">
        <v>13520</v>
      </c>
      <c r="I383" s="65">
        <v>29</v>
      </c>
      <c r="J383" s="66">
        <v>2621</v>
      </c>
      <c r="K383" s="135">
        <v>56420</v>
      </c>
      <c r="L383" s="135">
        <v>53690</v>
      </c>
      <c r="M383" s="67" t="s">
        <v>8</v>
      </c>
      <c r="N383" s="68">
        <f t="shared" si="330"/>
        <v>5.1583365127813812</v>
      </c>
      <c r="O383" s="69">
        <f t="shared" si="331"/>
        <v>21.52613506295307</v>
      </c>
      <c r="P383" s="70">
        <f t="shared" si="332"/>
        <v>2546.0288808664259</v>
      </c>
      <c r="Q383" s="100">
        <f t="shared" si="347"/>
        <v>0.96930473372781067</v>
      </c>
      <c r="R383" s="64">
        <f t="shared" si="348"/>
        <v>32</v>
      </c>
      <c r="S383" s="71">
        <f t="shared" si="349"/>
        <v>709.12</v>
      </c>
      <c r="T383" s="72">
        <f t="shared" si="349"/>
        <v>86528</v>
      </c>
      <c r="U383" s="71">
        <f t="shared" si="349"/>
        <v>171</v>
      </c>
      <c r="V383" s="72">
        <f t="shared" si="349"/>
        <v>15194</v>
      </c>
      <c r="W383" s="72">
        <f t="shared" si="349"/>
        <v>351520</v>
      </c>
      <c r="X383" s="72">
        <f t="shared" si="340"/>
        <v>337460</v>
      </c>
      <c r="Y383" s="67" t="s">
        <v>8</v>
      </c>
      <c r="Z383" s="21">
        <f t="shared" si="336"/>
        <v>5.694879557720153</v>
      </c>
      <c r="AA383" s="22">
        <f t="shared" si="337"/>
        <v>23.13544820323812</v>
      </c>
      <c r="AB383" s="103">
        <f t="shared" si="338"/>
        <v>15862.815884476535</v>
      </c>
      <c r="AC383" s="106">
        <f t="shared" si="350"/>
        <v>5.6190828402366861</v>
      </c>
      <c r="AE383" s="484"/>
      <c r="AF383" s="485"/>
      <c r="AG383" s="485"/>
      <c r="AY383" s="65">
        <v>110.8</v>
      </c>
      <c r="AZ383" s="66">
        <v>13520</v>
      </c>
      <c r="BA383" s="65">
        <v>29</v>
      </c>
      <c r="BB383" s="66">
        <v>2621</v>
      </c>
      <c r="BC383" s="66">
        <v>56100</v>
      </c>
      <c r="BE383" s="66">
        <v>2221</v>
      </c>
      <c r="BF383" s="66">
        <v>49940</v>
      </c>
    </row>
    <row r="384" spans="1:58" x14ac:dyDescent="0.25">
      <c r="A384" s="90" t="s">
        <v>44</v>
      </c>
      <c r="B384" s="563"/>
      <c r="C384" s="27">
        <v>13.09</v>
      </c>
      <c r="D384" s="223">
        <v>1517</v>
      </c>
      <c r="E384" s="16">
        <f t="shared" si="328"/>
        <v>115.88999236058059</v>
      </c>
      <c r="F384" s="17">
        <f t="shared" si="346"/>
        <v>5</v>
      </c>
      <c r="G384" s="18">
        <v>65.45</v>
      </c>
      <c r="H384" s="19">
        <v>7585</v>
      </c>
      <c r="I384" s="18">
        <v>17</v>
      </c>
      <c r="J384" s="19">
        <v>1584</v>
      </c>
      <c r="K384" s="136">
        <v>34230</v>
      </c>
      <c r="L384" s="136">
        <v>32570</v>
      </c>
      <c r="M384" s="20" t="s">
        <v>8</v>
      </c>
      <c r="N384" s="21">
        <f t="shared" si="330"/>
        <v>4.7885101010101012</v>
      </c>
      <c r="O384" s="22">
        <f t="shared" si="331"/>
        <v>21.609848484848484</v>
      </c>
      <c r="P384" s="23">
        <f t="shared" si="332"/>
        <v>2614.9732620320856</v>
      </c>
      <c r="Q384" s="100">
        <f t="shared" si="347"/>
        <v>1.0441661173368491</v>
      </c>
      <c r="R384" s="17">
        <f t="shared" si="348"/>
        <v>32.152788388082506</v>
      </c>
      <c r="S384" s="24">
        <f t="shared" si="349"/>
        <v>420.88</v>
      </c>
      <c r="T384" s="25">
        <f t="shared" si="349"/>
        <v>48821</v>
      </c>
      <c r="U384" s="24">
        <f t="shared" si="349"/>
        <v>112</v>
      </c>
      <c r="V384" s="25">
        <f t="shared" si="349"/>
        <v>9313</v>
      </c>
      <c r="W384" s="25">
        <f t="shared" si="349"/>
        <v>214540</v>
      </c>
      <c r="X384" s="72">
        <f t="shared" si="340"/>
        <v>205990</v>
      </c>
      <c r="Y384" s="20" t="s">
        <v>8</v>
      </c>
      <c r="Z384" s="21">
        <f t="shared" si="336"/>
        <v>5.2422420272737034</v>
      </c>
      <c r="AA384" s="22">
        <f t="shared" si="337"/>
        <v>23.036615483732415</v>
      </c>
      <c r="AB384" s="103">
        <f t="shared" si="338"/>
        <v>16389.610389610389</v>
      </c>
      <c r="AC384" s="106">
        <f t="shared" si="350"/>
        <v>6.1390903098220173</v>
      </c>
      <c r="AE384" s="484"/>
      <c r="AF384" s="485"/>
      <c r="AG384" s="485"/>
      <c r="AY384" s="18">
        <v>65.45</v>
      </c>
      <c r="AZ384" s="19">
        <v>7585</v>
      </c>
      <c r="BA384" s="18">
        <v>17</v>
      </c>
      <c r="BB384" s="19">
        <v>1584</v>
      </c>
      <c r="BC384" s="19">
        <v>34040</v>
      </c>
      <c r="BE384" s="19">
        <v>1292</v>
      </c>
      <c r="BF384" s="19">
        <v>29210</v>
      </c>
    </row>
    <row r="385" spans="1:58" x14ac:dyDescent="0.25">
      <c r="A385" s="90" t="s">
        <v>45</v>
      </c>
      <c r="B385" s="563"/>
      <c r="C385" s="27">
        <v>16.28</v>
      </c>
      <c r="D385" s="223">
        <v>1976</v>
      </c>
      <c r="E385" s="16">
        <f t="shared" si="328"/>
        <v>121.37592137592137</v>
      </c>
      <c r="F385" s="17">
        <f t="shared" si="346"/>
        <v>4</v>
      </c>
      <c r="G385" s="18">
        <v>65.12</v>
      </c>
      <c r="H385" s="19">
        <v>7904</v>
      </c>
      <c r="I385" s="18">
        <v>16</v>
      </c>
      <c r="J385" s="19">
        <v>1285</v>
      </c>
      <c r="K385" s="136">
        <v>27900</v>
      </c>
      <c r="L385" s="136">
        <v>26550</v>
      </c>
      <c r="M385" s="20" t="s">
        <v>8</v>
      </c>
      <c r="N385" s="21">
        <f t="shared" si="330"/>
        <v>6.1509727626459147</v>
      </c>
      <c r="O385" s="22">
        <f t="shared" si="331"/>
        <v>21.71206225680934</v>
      </c>
      <c r="P385" s="218">
        <f t="shared" si="332"/>
        <v>1713.7592137592137</v>
      </c>
      <c r="Q385" s="100">
        <f t="shared" si="347"/>
        <v>0.6503036437246964</v>
      </c>
      <c r="R385" s="17">
        <f t="shared" si="348"/>
        <v>31</v>
      </c>
      <c r="S385" s="24">
        <f t="shared" si="349"/>
        <v>504.68000000000006</v>
      </c>
      <c r="T385" s="25">
        <f t="shared" si="349"/>
        <v>61256</v>
      </c>
      <c r="U385" s="24">
        <f t="shared" si="349"/>
        <v>132</v>
      </c>
      <c r="V385" s="25">
        <f t="shared" si="349"/>
        <v>10165</v>
      </c>
      <c r="W385" s="25">
        <f t="shared" si="349"/>
        <v>242930</v>
      </c>
      <c r="X385" s="72">
        <f t="shared" si="340"/>
        <v>233360</v>
      </c>
      <c r="Y385" s="20" t="s">
        <v>8</v>
      </c>
      <c r="Z385" s="21">
        <f t="shared" si="336"/>
        <v>6.0261682242990657</v>
      </c>
      <c r="AA385" s="22">
        <f t="shared" si="337"/>
        <v>23.89867191342843</v>
      </c>
      <c r="AB385" s="103">
        <f t="shared" si="338"/>
        <v>14921.990171990172</v>
      </c>
      <c r="AC385" s="106">
        <f t="shared" si="350"/>
        <v>5.1442307692307692</v>
      </c>
      <c r="AE385" s="484"/>
      <c r="AF385" s="485"/>
      <c r="AG385" s="485"/>
      <c r="AY385" s="18">
        <v>65.12</v>
      </c>
      <c r="AZ385" s="19">
        <v>7904</v>
      </c>
      <c r="BA385" s="18">
        <v>16</v>
      </c>
      <c r="BB385" s="19">
        <v>1285</v>
      </c>
      <c r="BC385" s="19">
        <v>27740</v>
      </c>
      <c r="BE385" s="19">
        <v>1236</v>
      </c>
      <c r="BF385" s="19">
        <v>29210</v>
      </c>
    </row>
    <row r="386" spans="1:58" x14ac:dyDescent="0.25">
      <c r="A386" s="90" t="s">
        <v>46</v>
      </c>
      <c r="B386" s="563"/>
      <c r="C386" s="27">
        <v>18.239999999999998</v>
      </c>
      <c r="D386" s="223">
        <v>2461</v>
      </c>
      <c r="E386" s="16">
        <f t="shared" si="328"/>
        <v>134.9232456140351</v>
      </c>
      <c r="F386" s="17">
        <f t="shared" si="346"/>
        <v>5.0000000000000009</v>
      </c>
      <c r="G386" s="18">
        <v>91.2</v>
      </c>
      <c r="H386" s="19">
        <v>12305</v>
      </c>
      <c r="I386" s="18">
        <v>25</v>
      </c>
      <c r="J386" s="19">
        <v>1947</v>
      </c>
      <c r="K386" s="136">
        <v>43620</v>
      </c>
      <c r="L386" s="136">
        <v>41510</v>
      </c>
      <c r="M386" s="20" t="s">
        <v>8</v>
      </c>
      <c r="N386" s="21">
        <f t="shared" si="330"/>
        <v>6.3199794555726756</v>
      </c>
      <c r="O386" s="22">
        <f t="shared" si="331"/>
        <v>22.403697996918336</v>
      </c>
      <c r="P386" s="23">
        <f t="shared" si="332"/>
        <v>2391.4473684210529</v>
      </c>
      <c r="Q386" s="100">
        <f t="shared" si="347"/>
        <v>0.79114181227143443</v>
      </c>
      <c r="R386" s="17">
        <f t="shared" si="348"/>
        <v>31</v>
      </c>
      <c r="S386" s="24">
        <f t="shared" si="349"/>
        <v>565.43999999999994</v>
      </c>
      <c r="T386" s="25">
        <f t="shared" si="349"/>
        <v>76269</v>
      </c>
      <c r="U386" s="24">
        <f t="shared" si="349"/>
        <v>160</v>
      </c>
      <c r="V386" s="25">
        <f t="shared" si="349"/>
        <v>11839</v>
      </c>
      <c r="W386" s="25">
        <f t="shared" si="349"/>
        <v>286680</v>
      </c>
      <c r="X386" s="72">
        <f t="shared" si="340"/>
        <v>275290</v>
      </c>
      <c r="Y386" s="20" t="s">
        <v>8</v>
      </c>
      <c r="Z386" s="21">
        <f t="shared" si="336"/>
        <v>6.4421826167750655</v>
      </c>
      <c r="AA386" s="22">
        <f t="shared" si="337"/>
        <v>24.214883013768056</v>
      </c>
      <c r="AB386" s="103">
        <f t="shared" si="338"/>
        <v>15717.105263157897</v>
      </c>
      <c r="AC386" s="106">
        <f t="shared" si="350"/>
        <v>4.8106460788297438</v>
      </c>
      <c r="AE386" s="484"/>
      <c r="AF386" s="485"/>
      <c r="AG386" s="485"/>
      <c r="AY386" s="18">
        <v>91.2</v>
      </c>
      <c r="AZ386" s="19">
        <v>12305</v>
      </c>
      <c r="BA386" s="18">
        <v>25</v>
      </c>
      <c r="BB386" s="19">
        <v>1947</v>
      </c>
      <c r="BC386" s="19">
        <v>43380</v>
      </c>
      <c r="BE386" s="19">
        <v>1653</v>
      </c>
      <c r="BF386" s="19">
        <v>40090</v>
      </c>
    </row>
    <row r="387" spans="1:58" x14ac:dyDescent="0.25">
      <c r="A387" s="90" t="s">
        <v>47</v>
      </c>
      <c r="B387" s="563"/>
      <c r="C387" s="27">
        <v>16.23</v>
      </c>
      <c r="D387" s="223">
        <v>2246</v>
      </c>
      <c r="E387" s="16">
        <f t="shared" si="328"/>
        <v>138.38570548367221</v>
      </c>
      <c r="F387" s="17">
        <f t="shared" si="346"/>
        <v>5</v>
      </c>
      <c r="G387" s="18">
        <v>81.150000000000006</v>
      </c>
      <c r="H387" s="19">
        <v>11230</v>
      </c>
      <c r="I387" s="18">
        <v>20</v>
      </c>
      <c r="J387" s="19">
        <v>1723</v>
      </c>
      <c r="K387" s="136">
        <v>37770</v>
      </c>
      <c r="L387" s="136">
        <v>35940</v>
      </c>
      <c r="M387" s="20" t="s">
        <v>8</v>
      </c>
      <c r="N387" s="21">
        <f t="shared" si="330"/>
        <v>6.517701683110853</v>
      </c>
      <c r="O387" s="22">
        <f t="shared" si="331"/>
        <v>21.921067904817178</v>
      </c>
      <c r="P387" s="23">
        <f t="shared" si="332"/>
        <v>2327.1719038817005</v>
      </c>
      <c r="Q387" s="100">
        <f t="shared" si="347"/>
        <v>0.76714158504007124</v>
      </c>
      <c r="R387" s="17">
        <f t="shared" si="348"/>
        <v>31.445471349353056</v>
      </c>
      <c r="S387" s="24">
        <f t="shared" si="349"/>
        <v>510.36000000000013</v>
      </c>
      <c r="T387" s="25">
        <f t="shared" si="349"/>
        <v>70626</v>
      </c>
      <c r="U387" s="24">
        <f t="shared" si="349"/>
        <v>140</v>
      </c>
      <c r="V387" s="25">
        <f t="shared" si="349"/>
        <v>10745</v>
      </c>
      <c r="W387" s="25">
        <f t="shared" si="349"/>
        <v>251510</v>
      </c>
      <c r="X387" s="72">
        <f t="shared" si="340"/>
        <v>241480</v>
      </c>
      <c r="Y387" s="20" t="s">
        <v>8</v>
      </c>
      <c r="Z387" s="21">
        <f t="shared" si="336"/>
        <v>6.5729176361098185</v>
      </c>
      <c r="AA387" s="22">
        <f t="shared" si="337"/>
        <v>23.407166123778502</v>
      </c>
      <c r="AB387" s="103">
        <f t="shared" si="338"/>
        <v>15496.611213801601</v>
      </c>
      <c r="AC387" s="106">
        <f t="shared" si="350"/>
        <v>4.7840605520926092</v>
      </c>
      <c r="AE387" s="484"/>
      <c r="AF387" s="485"/>
      <c r="AG387" s="485"/>
      <c r="AY387" s="18">
        <v>81.150000000000006</v>
      </c>
      <c r="AZ387" s="19">
        <v>11230</v>
      </c>
      <c r="BA387" s="18">
        <v>20</v>
      </c>
      <c r="BB387" s="19">
        <v>1723</v>
      </c>
      <c r="BC387" s="19">
        <v>37560</v>
      </c>
      <c r="BE387" s="19">
        <v>1582</v>
      </c>
      <c r="BF387" s="19">
        <v>36570</v>
      </c>
    </row>
    <row r="388" spans="1:58" x14ac:dyDescent="0.25">
      <c r="A388" s="90" t="s">
        <v>48</v>
      </c>
      <c r="B388" s="563"/>
      <c r="C388" s="27">
        <v>3.23</v>
      </c>
      <c r="D388" s="223">
        <v>402</v>
      </c>
      <c r="E388" s="16">
        <f t="shared" si="328"/>
        <v>124.45820433436532</v>
      </c>
      <c r="F388" s="17">
        <f t="shared" si="346"/>
        <v>5</v>
      </c>
      <c r="G388" s="18">
        <v>16.149999999999999</v>
      </c>
      <c r="H388" s="19">
        <v>2010</v>
      </c>
      <c r="I388" s="18">
        <v>5</v>
      </c>
      <c r="J388" s="19">
        <v>319</v>
      </c>
      <c r="K388" s="136">
        <v>6980</v>
      </c>
      <c r="L388" s="136">
        <v>6640</v>
      </c>
      <c r="M388" s="20" t="s">
        <v>8</v>
      </c>
      <c r="N388" s="21">
        <f t="shared" si="330"/>
        <v>6.3009404388714731</v>
      </c>
      <c r="O388" s="22">
        <f t="shared" si="331"/>
        <v>21.880877742946709</v>
      </c>
      <c r="P388" s="23">
        <f t="shared" si="332"/>
        <v>2160.9907120743032</v>
      </c>
      <c r="Q388" s="100">
        <f t="shared" si="347"/>
        <v>0.79353233830845771</v>
      </c>
      <c r="R388" s="17">
        <f t="shared" si="348"/>
        <v>31</v>
      </c>
      <c r="S388" s="24">
        <f t="shared" si="349"/>
        <v>100.13</v>
      </c>
      <c r="T388" s="25">
        <f t="shared" si="349"/>
        <v>12462</v>
      </c>
      <c r="U388" s="24">
        <f t="shared" si="349"/>
        <v>33</v>
      </c>
      <c r="V388" s="25">
        <f t="shared" si="349"/>
        <v>2053</v>
      </c>
      <c r="W388" s="25">
        <f t="shared" si="349"/>
        <v>48690</v>
      </c>
      <c r="X388" s="72">
        <f t="shared" si="340"/>
        <v>46670</v>
      </c>
      <c r="Y388" s="20" t="s">
        <v>8</v>
      </c>
      <c r="Z388" s="21">
        <f t="shared" si="336"/>
        <v>6.0701412566975161</v>
      </c>
      <c r="AA388" s="22">
        <f t="shared" si="337"/>
        <v>23.71651242084754</v>
      </c>
      <c r="AB388" s="103">
        <f t="shared" si="338"/>
        <v>15074.303405572755</v>
      </c>
      <c r="AC388" s="106">
        <f t="shared" si="350"/>
        <v>5.1069651741293534</v>
      </c>
      <c r="AE388" s="484"/>
      <c r="AF388" s="485"/>
      <c r="AG388" s="485"/>
      <c r="AY388" s="18">
        <v>16.149999999999999</v>
      </c>
      <c r="AZ388" s="19">
        <v>2010</v>
      </c>
      <c r="BA388" s="18">
        <v>5</v>
      </c>
      <c r="BB388" s="19">
        <v>319</v>
      </c>
      <c r="BC388" s="19">
        <v>6940</v>
      </c>
      <c r="BE388" s="19">
        <v>443</v>
      </c>
      <c r="BF388" s="19">
        <v>10410</v>
      </c>
    </row>
    <row r="389" spans="1:58" x14ac:dyDescent="0.25">
      <c r="A389" s="90" t="s">
        <v>49</v>
      </c>
      <c r="B389" s="563"/>
      <c r="C389" s="27">
        <v>8.82</v>
      </c>
      <c r="D389" s="223">
        <v>1152</v>
      </c>
      <c r="E389" s="16">
        <f t="shared" si="328"/>
        <v>130.61224489795919</v>
      </c>
      <c r="F389" s="17">
        <f t="shared" si="346"/>
        <v>5</v>
      </c>
      <c r="G389" s="18">
        <v>44.1</v>
      </c>
      <c r="H389" s="19">
        <v>5760</v>
      </c>
      <c r="I389" s="18">
        <v>10</v>
      </c>
      <c r="J389" s="19">
        <v>881</v>
      </c>
      <c r="K389" s="136">
        <v>19420</v>
      </c>
      <c r="L389" s="136">
        <v>18480</v>
      </c>
      <c r="M389" s="20" t="s">
        <v>8</v>
      </c>
      <c r="N389" s="21">
        <f t="shared" si="330"/>
        <v>6.5380249716231553</v>
      </c>
      <c r="O389" s="22">
        <f t="shared" si="331"/>
        <v>22.043132803632236</v>
      </c>
      <c r="P389" s="245">
        <f t="shared" si="332"/>
        <v>2201.8140589569161</v>
      </c>
      <c r="Q389" s="100">
        <f t="shared" si="347"/>
        <v>0.76475694444444442</v>
      </c>
      <c r="R389" s="17">
        <f t="shared" si="348"/>
        <v>31</v>
      </c>
      <c r="S389" s="24">
        <f t="shared" si="349"/>
        <v>273.42</v>
      </c>
      <c r="T389" s="25">
        <f t="shared" si="349"/>
        <v>35712</v>
      </c>
      <c r="U389" s="24">
        <f t="shared" si="349"/>
        <v>69</v>
      </c>
      <c r="V389" s="25">
        <f t="shared" si="349"/>
        <v>5653</v>
      </c>
      <c r="W389" s="25">
        <f t="shared" si="349"/>
        <v>134980</v>
      </c>
      <c r="X389" s="72">
        <f t="shared" si="340"/>
        <v>129650</v>
      </c>
      <c r="Y389" s="20" t="s">
        <v>8</v>
      </c>
      <c r="Z389" s="21">
        <f t="shared" si="336"/>
        <v>6.3173536175482043</v>
      </c>
      <c r="AA389" s="22">
        <f t="shared" si="337"/>
        <v>23.877587121882186</v>
      </c>
      <c r="AB389" s="103">
        <f t="shared" si="338"/>
        <v>15303.854875283447</v>
      </c>
      <c r="AC389" s="106">
        <f t="shared" si="350"/>
        <v>4.9071180555555554</v>
      </c>
      <c r="AE389" s="484"/>
      <c r="AF389" s="485"/>
      <c r="AG389" s="485"/>
      <c r="AY389" s="18">
        <v>44.1</v>
      </c>
      <c r="AZ389" s="19">
        <v>5760</v>
      </c>
      <c r="BA389" s="18">
        <v>10</v>
      </c>
      <c r="BB389" s="19">
        <v>881</v>
      </c>
      <c r="BC389" s="19">
        <v>19320</v>
      </c>
      <c r="BE389" s="19">
        <v>562</v>
      </c>
      <c r="BF389" s="19">
        <v>13450</v>
      </c>
    </row>
    <row r="390" spans="1:58" x14ac:dyDescent="0.25">
      <c r="A390" s="90" t="s">
        <v>50</v>
      </c>
      <c r="B390" s="563"/>
      <c r="C390" s="27">
        <v>11.54</v>
      </c>
      <c r="D390" s="223">
        <v>1448</v>
      </c>
      <c r="E390" s="16">
        <f t="shared" si="328"/>
        <v>125.47660311958407</v>
      </c>
      <c r="F390" s="17">
        <f t="shared" si="346"/>
        <v>5.0000000000000009</v>
      </c>
      <c r="G390" s="18">
        <v>57.7</v>
      </c>
      <c r="H390" s="19">
        <v>7240</v>
      </c>
      <c r="I390" s="18">
        <v>14</v>
      </c>
      <c r="J390" s="19">
        <v>1325</v>
      </c>
      <c r="K390" s="136">
        <v>30210</v>
      </c>
      <c r="L390" s="136">
        <v>28750</v>
      </c>
      <c r="M390" s="20" t="s">
        <v>8</v>
      </c>
      <c r="N390" s="21">
        <f t="shared" si="330"/>
        <v>5.4641509433962261</v>
      </c>
      <c r="O390" s="22">
        <f t="shared" si="331"/>
        <v>22.8</v>
      </c>
      <c r="P390" s="23">
        <f t="shared" si="332"/>
        <v>2617.8509532062394</v>
      </c>
      <c r="Q390" s="100">
        <f t="shared" si="347"/>
        <v>0.91505524861878451</v>
      </c>
      <c r="R390" s="17">
        <f t="shared" si="348"/>
        <v>30.999999999999996</v>
      </c>
      <c r="S390" s="24">
        <f t="shared" si="349"/>
        <v>357.73999999999995</v>
      </c>
      <c r="T390" s="25">
        <f t="shared" si="349"/>
        <v>44888</v>
      </c>
      <c r="U390" s="24">
        <f t="shared" si="349"/>
        <v>87</v>
      </c>
      <c r="V390" s="25">
        <f t="shared" si="349"/>
        <v>7694</v>
      </c>
      <c r="W390" s="25">
        <f t="shared" si="349"/>
        <v>184980</v>
      </c>
      <c r="X390" s="72">
        <f t="shared" si="340"/>
        <v>177600</v>
      </c>
      <c r="Y390" s="20" t="s">
        <v>8</v>
      </c>
      <c r="Z390" s="21">
        <f t="shared" si="336"/>
        <v>5.8341564855731738</v>
      </c>
      <c r="AA390" s="22">
        <f t="shared" si="337"/>
        <v>24.042110735638161</v>
      </c>
      <c r="AB390" s="103">
        <f t="shared" si="338"/>
        <v>16029.462738301561</v>
      </c>
      <c r="AC390" s="106">
        <f t="shared" si="350"/>
        <v>5.3135359116022096</v>
      </c>
      <c r="AE390" s="484"/>
      <c r="AF390" s="485"/>
      <c r="AG390" s="485"/>
      <c r="AY390" s="18">
        <v>57.7</v>
      </c>
      <c r="AZ390" s="19">
        <v>7240</v>
      </c>
      <c r="BA390" s="18">
        <v>14</v>
      </c>
      <c r="BB390" s="19">
        <v>1325</v>
      </c>
      <c r="BC390" s="19">
        <v>30040</v>
      </c>
      <c r="BE390" s="19">
        <v>1007</v>
      </c>
      <c r="BF390" s="19">
        <v>24510</v>
      </c>
    </row>
    <row r="391" spans="1:58" x14ac:dyDescent="0.25">
      <c r="A391" s="90" t="s">
        <v>51</v>
      </c>
      <c r="B391" s="563"/>
      <c r="C391" s="27">
        <v>19.36</v>
      </c>
      <c r="D391" s="223">
        <v>2441</v>
      </c>
      <c r="E391" s="16">
        <f t="shared" si="328"/>
        <v>126.08471074380165</v>
      </c>
      <c r="F391" s="17">
        <f t="shared" si="346"/>
        <v>4</v>
      </c>
      <c r="G391" s="18">
        <v>77.44</v>
      </c>
      <c r="H391" s="19">
        <v>9764</v>
      </c>
      <c r="I391" s="18">
        <v>20</v>
      </c>
      <c r="J391" s="19">
        <v>2078</v>
      </c>
      <c r="K391" s="136">
        <v>44850</v>
      </c>
      <c r="L391" s="136">
        <v>42680</v>
      </c>
      <c r="M391" s="20" t="s">
        <v>8</v>
      </c>
      <c r="N391" s="21">
        <f t="shared" si="330"/>
        <v>4.6987487969201158</v>
      </c>
      <c r="O391" s="22">
        <f t="shared" si="331"/>
        <v>21.583253128007701</v>
      </c>
      <c r="P391" s="23">
        <f t="shared" si="332"/>
        <v>2316.6322314049589</v>
      </c>
      <c r="Q391" s="100">
        <f t="shared" si="347"/>
        <v>0.85129045473166731</v>
      </c>
      <c r="R391" s="17">
        <f t="shared" si="348"/>
        <v>31.000000000000004</v>
      </c>
      <c r="S391" s="24">
        <f t="shared" si="349"/>
        <v>600.16000000000008</v>
      </c>
      <c r="T391" s="25">
        <f t="shared" si="349"/>
        <v>75625</v>
      </c>
      <c r="U391" s="24">
        <f t="shared" si="349"/>
        <v>167</v>
      </c>
      <c r="V391" s="25">
        <f t="shared" si="349"/>
        <v>13520</v>
      </c>
      <c r="W391" s="25">
        <f t="shared" si="349"/>
        <v>319520</v>
      </c>
      <c r="X391" s="72">
        <f t="shared" si="340"/>
        <v>306750</v>
      </c>
      <c r="Y391" s="20" t="s">
        <v>8</v>
      </c>
      <c r="Z391" s="21">
        <f t="shared" si="336"/>
        <v>5.5935650887573969</v>
      </c>
      <c r="AA391" s="22">
        <f t="shared" si="337"/>
        <v>23.633136094674555</v>
      </c>
      <c r="AB391" s="103">
        <f t="shared" si="338"/>
        <v>16504.132231404958</v>
      </c>
      <c r="AC391" s="106">
        <f t="shared" si="350"/>
        <v>5.5387136419500207</v>
      </c>
      <c r="AE391" s="484"/>
      <c r="AF391" s="485"/>
      <c r="AG391" s="485"/>
      <c r="AY391" s="18">
        <v>77.44</v>
      </c>
      <c r="AZ391" s="19">
        <v>9764</v>
      </c>
      <c r="BA391" s="18">
        <v>20</v>
      </c>
      <c r="BB391" s="19">
        <v>2078</v>
      </c>
      <c r="BC391" s="19">
        <v>44600</v>
      </c>
      <c r="BE391" s="19">
        <v>1766</v>
      </c>
      <c r="BF391" s="19">
        <v>41130</v>
      </c>
    </row>
    <row r="392" spans="1:58" x14ac:dyDescent="0.25">
      <c r="A392" s="94" t="s">
        <v>52</v>
      </c>
      <c r="B392" s="564"/>
      <c r="C392" s="29">
        <v>16.18</v>
      </c>
      <c r="D392" s="235">
        <v>2228</v>
      </c>
      <c r="E392" s="32">
        <f t="shared" si="328"/>
        <v>137.7008652657602</v>
      </c>
      <c r="F392" s="57">
        <f t="shared" si="346"/>
        <v>4</v>
      </c>
      <c r="G392" s="58">
        <v>64.72</v>
      </c>
      <c r="H392" s="59">
        <v>8912</v>
      </c>
      <c r="I392" s="58">
        <v>18</v>
      </c>
      <c r="J392" s="59">
        <v>1582</v>
      </c>
      <c r="K392" s="139">
        <v>33210</v>
      </c>
      <c r="L392" s="139">
        <v>31600</v>
      </c>
      <c r="M392" s="49" t="s">
        <v>8</v>
      </c>
      <c r="N392" s="37">
        <f t="shared" si="330"/>
        <v>5.6333754740834383</v>
      </c>
      <c r="O392" s="38">
        <f t="shared" si="331"/>
        <v>20.992414664981037</v>
      </c>
      <c r="P392" s="39">
        <f t="shared" si="332"/>
        <v>2052.5339925834364</v>
      </c>
      <c r="Q392" s="100">
        <f t="shared" si="347"/>
        <v>0.71005385996409331</v>
      </c>
      <c r="R392" s="57">
        <f t="shared" si="348"/>
        <v>31.000000000000004</v>
      </c>
      <c r="S392" s="47">
        <f t="shared" si="349"/>
        <v>501.58000000000004</v>
      </c>
      <c r="T392" s="48">
        <f t="shared" si="349"/>
        <v>69068</v>
      </c>
      <c r="U392" s="47">
        <f t="shared" si="349"/>
        <v>127</v>
      </c>
      <c r="V392" s="48">
        <f t="shared" si="349"/>
        <v>9863</v>
      </c>
      <c r="W392" s="48">
        <f t="shared" si="349"/>
        <v>222350</v>
      </c>
      <c r="X392" s="72">
        <f t="shared" si="340"/>
        <v>213450</v>
      </c>
      <c r="Y392" s="49" t="s">
        <v>8</v>
      </c>
      <c r="Z392" s="21">
        <f t="shared" si="336"/>
        <v>7.0027375038020887</v>
      </c>
      <c r="AA392" s="22">
        <f t="shared" si="337"/>
        <v>22.54385075534827</v>
      </c>
      <c r="AB392" s="202">
        <f t="shared" si="338"/>
        <v>13742.274412855377</v>
      </c>
      <c r="AC392" s="106">
        <f t="shared" si="350"/>
        <v>4.4268402154398565</v>
      </c>
      <c r="AE392" s="484"/>
      <c r="AF392" s="485"/>
      <c r="AG392" s="485"/>
      <c r="AY392" s="58">
        <v>64.72</v>
      </c>
      <c r="AZ392" s="59">
        <v>8912</v>
      </c>
      <c r="BA392" s="58">
        <v>18</v>
      </c>
      <c r="BB392" s="59">
        <v>1582</v>
      </c>
      <c r="BC392" s="59">
        <v>33010</v>
      </c>
      <c r="BE392" s="59">
        <v>1315</v>
      </c>
      <c r="BF392" s="59">
        <v>30010</v>
      </c>
    </row>
    <row r="393" spans="1:58" x14ac:dyDescent="0.25">
      <c r="A393" s="92" t="s">
        <v>24</v>
      </c>
      <c r="B393" s="44"/>
      <c r="C393" s="45">
        <f>SUM(C382:C392)</f>
        <v>164.87</v>
      </c>
      <c r="D393" s="313">
        <f>SUM(D382:D392)</f>
        <v>21065</v>
      </c>
      <c r="E393" s="80">
        <f t="shared" si="328"/>
        <v>127.76733183720506</v>
      </c>
      <c r="F393" s="73"/>
      <c r="G393" s="45">
        <f>SUM(G382:G392)</f>
        <v>772.53</v>
      </c>
      <c r="H393" s="46">
        <f>SUM(H382:H392)</f>
        <v>98680</v>
      </c>
      <c r="I393" s="45">
        <f>SUM(I382:I392)</f>
        <v>196</v>
      </c>
      <c r="J393" s="46">
        <f>SUM(J382:J392)</f>
        <v>17470</v>
      </c>
      <c r="K393" s="46">
        <f>SUM(K382:K392)</f>
        <v>381500</v>
      </c>
      <c r="L393" s="46">
        <f t="shared" ref="L393" si="351">SUM(L382:L392)</f>
        <v>363030</v>
      </c>
      <c r="M393" s="74" t="s">
        <v>8</v>
      </c>
      <c r="N393" s="75">
        <f t="shared" si="330"/>
        <v>5.648540354894104</v>
      </c>
      <c r="O393" s="76">
        <f t="shared" si="331"/>
        <v>21.837435603892388</v>
      </c>
      <c r="P393" s="77">
        <f t="shared" si="332"/>
        <v>2313.9443197670894</v>
      </c>
      <c r="Q393" s="101">
        <f>J393/D393</f>
        <v>0.82933776406361259</v>
      </c>
      <c r="R393" s="73"/>
      <c r="S393" s="45">
        <f>SUM(S382:S392)</f>
        <v>5175.1899999999996</v>
      </c>
      <c r="T393" s="46">
        <f>SUM(T382:T392)</f>
        <v>660935</v>
      </c>
      <c r="U393" s="45">
        <f>SUM(U382:U392)</f>
        <v>1354</v>
      </c>
      <c r="V393" s="46">
        <f t="shared" ref="V393:W393" si="352">SUM(V382:V392)</f>
        <v>110208</v>
      </c>
      <c r="W393" s="46">
        <f t="shared" si="352"/>
        <v>2590940</v>
      </c>
      <c r="X393" s="72">
        <f t="shared" si="340"/>
        <v>2487800</v>
      </c>
      <c r="Y393" s="74" t="s">
        <v>8</v>
      </c>
      <c r="Z393" s="75">
        <f t="shared" si="336"/>
        <v>5.9971599157955868</v>
      </c>
      <c r="AA393" s="76">
        <f t="shared" si="337"/>
        <v>23.509545586527295</v>
      </c>
      <c r="AB393" s="112">
        <f t="shared" si="338"/>
        <v>15715.048219809547</v>
      </c>
      <c r="AC393" s="107">
        <f>V393/D393</f>
        <v>5.2318063137906483</v>
      </c>
      <c r="AE393" s="484"/>
      <c r="AF393" s="485"/>
      <c r="AG393" s="485"/>
      <c r="AY393" s="45">
        <f>SUM(AY382:AY392)</f>
        <v>772.53</v>
      </c>
      <c r="AZ393" s="46">
        <f>SUM(AZ382:AZ392)</f>
        <v>98680</v>
      </c>
      <c r="BA393" s="45">
        <f>SUM(BA382:BA392)</f>
        <v>196</v>
      </c>
      <c r="BB393" s="46">
        <f>SUM(BB382:BB392)</f>
        <v>17470</v>
      </c>
      <c r="BC393" s="46">
        <f>SUM(BC382:BC392)</f>
        <v>379360</v>
      </c>
      <c r="BE393" s="46">
        <f>SUM(BE382:BE392)</f>
        <v>15156</v>
      </c>
      <c r="BF393" s="46">
        <f>SUM(BF382:BF392)</f>
        <v>354440</v>
      </c>
    </row>
    <row r="394" spans="1:58" x14ac:dyDescent="0.25">
      <c r="A394" s="117" t="s">
        <v>16</v>
      </c>
      <c r="B394" s="565">
        <v>2005</v>
      </c>
      <c r="C394" s="115">
        <v>5.16</v>
      </c>
      <c r="D394" s="241">
        <v>525</v>
      </c>
      <c r="E394" s="63">
        <f>D394/C394</f>
        <v>101.74418604651163</v>
      </c>
      <c r="F394" s="7">
        <f t="shared" ref="F394:F402" si="353">G394/C394</f>
        <v>4</v>
      </c>
      <c r="G394" s="6">
        <v>20.64</v>
      </c>
      <c r="H394" s="5">
        <v>2100</v>
      </c>
      <c r="I394" s="6">
        <v>4</v>
      </c>
      <c r="J394" s="5">
        <v>424</v>
      </c>
      <c r="K394" s="137">
        <v>8750</v>
      </c>
      <c r="L394" s="137">
        <v>8330</v>
      </c>
      <c r="M394" s="15" t="s">
        <v>8</v>
      </c>
      <c r="N394" s="86">
        <f t="shared" si="330"/>
        <v>4.9528301886792452</v>
      </c>
      <c r="O394" s="87">
        <f t="shared" si="331"/>
        <v>20.636792452830189</v>
      </c>
      <c r="P394" s="273">
        <f>K394/C394</f>
        <v>1695.7364341085272</v>
      </c>
      <c r="Q394" s="100">
        <f t="shared" ref="Q394:Q404" si="354">J394/D394</f>
        <v>0.80761904761904757</v>
      </c>
      <c r="R394" s="14">
        <f t="shared" ref="R394:R402" si="355">S394/C394</f>
        <v>11.387596899224805</v>
      </c>
      <c r="S394" s="71">
        <f t="shared" ref="S394:X404" si="356">G394+S343</f>
        <v>58.76</v>
      </c>
      <c r="T394" s="72">
        <f t="shared" si="356"/>
        <v>6477</v>
      </c>
      <c r="U394" s="71">
        <f t="shared" si="356"/>
        <v>15</v>
      </c>
      <c r="V394" s="72">
        <f t="shared" si="356"/>
        <v>1119</v>
      </c>
      <c r="W394" s="72">
        <f t="shared" si="356"/>
        <v>23620</v>
      </c>
      <c r="X394" s="72">
        <f t="shared" si="340"/>
        <v>22570</v>
      </c>
      <c r="Y394" s="15" t="s">
        <v>8</v>
      </c>
      <c r="Z394" s="21">
        <f t="shared" si="336"/>
        <v>5.7882037533512065</v>
      </c>
      <c r="AA394" s="22">
        <f t="shared" si="337"/>
        <v>21.108132260947276</v>
      </c>
      <c r="AB394" s="195">
        <f t="shared" si="338"/>
        <v>4577.5193798449609</v>
      </c>
      <c r="AC394" s="106">
        <f t="shared" ref="AC394:AC404" si="357">V394/D394</f>
        <v>2.1314285714285712</v>
      </c>
      <c r="AE394" s="484">
        <v>426</v>
      </c>
      <c r="AF394" s="485">
        <v>2367</v>
      </c>
      <c r="AG394" s="485">
        <v>49610</v>
      </c>
      <c r="AY394" s="6">
        <v>20.64</v>
      </c>
      <c r="AZ394" s="5">
        <v>2100</v>
      </c>
      <c r="BA394" s="6">
        <v>4</v>
      </c>
      <c r="BB394" s="5">
        <v>424</v>
      </c>
      <c r="BC394" s="5">
        <v>8700</v>
      </c>
      <c r="BE394" s="5">
        <v>359</v>
      </c>
      <c r="BF394" s="5">
        <v>7330</v>
      </c>
    </row>
    <row r="395" spans="1:58" x14ac:dyDescent="0.25">
      <c r="A395" s="90" t="s">
        <v>53</v>
      </c>
      <c r="B395" s="560"/>
      <c r="C395" s="27">
        <v>11.02</v>
      </c>
      <c r="D395" s="223">
        <v>1426</v>
      </c>
      <c r="E395" s="16">
        <f t="shared" ref="E395:E404" si="358">D395/C395</f>
        <v>129.40108892921961</v>
      </c>
      <c r="F395" s="17">
        <f t="shared" si="353"/>
        <v>4</v>
      </c>
      <c r="G395" s="18">
        <v>44.08</v>
      </c>
      <c r="H395" s="19">
        <v>5704</v>
      </c>
      <c r="I395" s="18">
        <v>12</v>
      </c>
      <c r="J395" s="19">
        <v>1188</v>
      </c>
      <c r="K395" s="136">
        <v>24980</v>
      </c>
      <c r="L395" s="136">
        <v>23770</v>
      </c>
      <c r="M395" s="20" t="s">
        <v>8</v>
      </c>
      <c r="N395" s="21">
        <f t="shared" si="330"/>
        <v>4.801346801346801</v>
      </c>
      <c r="O395" s="22">
        <f t="shared" si="331"/>
        <v>21.026936026936028</v>
      </c>
      <c r="P395" s="23">
        <f t="shared" ref="P395:P404" si="359">K395/C395</f>
        <v>2266.7876588021782</v>
      </c>
      <c r="Q395" s="100">
        <f t="shared" si="354"/>
        <v>0.83309957924263678</v>
      </c>
      <c r="R395" s="17">
        <f t="shared" si="355"/>
        <v>28.265880217785845</v>
      </c>
      <c r="S395" s="24">
        <f t="shared" si="356"/>
        <v>311.49</v>
      </c>
      <c r="T395" s="25">
        <f t="shared" si="356"/>
        <v>40365</v>
      </c>
      <c r="U395" s="24">
        <f t="shared" si="356"/>
        <v>84</v>
      </c>
      <c r="V395" s="25">
        <f t="shared" si="356"/>
        <v>6578</v>
      </c>
      <c r="W395" s="25">
        <f t="shared" si="356"/>
        <v>145200</v>
      </c>
      <c r="X395" s="72">
        <f t="shared" si="340"/>
        <v>139310</v>
      </c>
      <c r="Y395" s="20" t="s">
        <v>8</v>
      </c>
      <c r="Z395" s="21">
        <f t="shared" si="336"/>
        <v>6.1363636363636367</v>
      </c>
      <c r="AA395" s="22">
        <f t="shared" si="337"/>
        <v>22.073578595317727</v>
      </c>
      <c r="AB395" s="103">
        <f t="shared" si="338"/>
        <v>13176.043557168785</v>
      </c>
      <c r="AC395" s="106">
        <f t="shared" si="357"/>
        <v>4.612903225806452</v>
      </c>
      <c r="AE395" s="484">
        <v>167</v>
      </c>
      <c r="AF395" s="485">
        <v>911</v>
      </c>
      <c r="AG395" s="485">
        <v>19630</v>
      </c>
      <c r="AY395" s="18">
        <v>44.08</v>
      </c>
      <c r="AZ395" s="19">
        <v>5704</v>
      </c>
      <c r="BA395" s="18">
        <v>12</v>
      </c>
      <c r="BB395" s="19">
        <v>1188</v>
      </c>
      <c r="BC395" s="19">
        <v>24840</v>
      </c>
      <c r="BE395" s="19">
        <v>810</v>
      </c>
      <c r="BF395" s="19">
        <v>16870</v>
      </c>
    </row>
    <row r="396" spans="1:58" x14ac:dyDescent="0.25">
      <c r="A396" s="90" t="s">
        <v>54</v>
      </c>
      <c r="B396" s="560"/>
      <c r="C396" s="27">
        <v>4.38</v>
      </c>
      <c r="D396" s="223">
        <v>465</v>
      </c>
      <c r="E396" s="16">
        <f t="shared" si="358"/>
        <v>106.16438356164385</v>
      </c>
      <c r="F396" s="17">
        <f t="shared" si="353"/>
        <v>5</v>
      </c>
      <c r="G396" s="18">
        <v>21.9</v>
      </c>
      <c r="H396" s="19">
        <v>2325</v>
      </c>
      <c r="I396" s="18">
        <v>5</v>
      </c>
      <c r="J396" s="19">
        <v>414</v>
      </c>
      <c r="K396" s="136">
        <v>8510</v>
      </c>
      <c r="L396" s="136">
        <v>8100</v>
      </c>
      <c r="M396" s="20" t="s">
        <v>8</v>
      </c>
      <c r="N396" s="21">
        <f t="shared" si="330"/>
        <v>5.6159420289855069</v>
      </c>
      <c r="O396" s="22">
        <f t="shared" si="331"/>
        <v>20.555555555555557</v>
      </c>
      <c r="P396" s="23">
        <f t="shared" si="359"/>
        <v>1942.9223744292237</v>
      </c>
      <c r="Q396" s="100">
        <f t="shared" si="354"/>
        <v>0.89032258064516134</v>
      </c>
      <c r="R396" s="17">
        <f t="shared" si="355"/>
        <v>24.910958904109588</v>
      </c>
      <c r="S396" s="24">
        <f t="shared" si="356"/>
        <v>109.10999999999999</v>
      </c>
      <c r="T396" s="25">
        <f t="shared" si="356"/>
        <v>11499</v>
      </c>
      <c r="U396" s="24">
        <f t="shared" si="356"/>
        <v>32</v>
      </c>
      <c r="V396" s="25">
        <f t="shared" si="356"/>
        <v>2430</v>
      </c>
      <c r="W396" s="25">
        <f t="shared" si="356"/>
        <v>51690</v>
      </c>
      <c r="X396" s="72">
        <f t="shared" si="356"/>
        <v>49620</v>
      </c>
      <c r="Y396" s="20" t="s">
        <v>8</v>
      </c>
      <c r="Z396" s="21">
        <f t="shared" si="336"/>
        <v>4.7320987654320987</v>
      </c>
      <c r="AA396" s="22">
        <f t="shared" si="337"/>
        <v>21.271604938271604</v>
      </c>
      <c r="AB396" s="103">
        <f t="shared" si="338"/>
        <v>11801.369863013699</v>
      </c>
      <c r="AC396" s="106">
        <f t="shared" si="357"/>
        <v>5.225806451612903</v>
      </c>
      <c r="AE396" s="484">
        <v>147</v>
      </c>
      <c r="AF396" s="485">
        <v>949</v>
      </c>
      <c r="AG396" s="485">
        <v>19800</v>
      </c>
      <c r="AY396" s="18">
        <v>21.9</v>
      </c>
      <c r="AZ396" s="19">
        <v>2325</v>
      </c>
      <c r="BA396" s="18">
        <v>5</v>
      </c>
      <c r="BB396" s="19">
        <v>414</v>
      </c>
      <c r="BC396" s="19">
        <v>8460</v>
      </c>
      <c r="BE396" s="19">
        <v>488</v>
      </c>
      <c r="BF396" s="19">
        <v>9840</v>
      </c>
    </row>
    <row r="397" spans="1:58" x14ac:dyDescent="0.25">
      <c r="A397" s="90" t="s">
        <v>17</v>
      </c>
      <c r="B397" s="560"/>
      <c r="C397" s="27">
        <v>9.39</v>
      </c>
      <c r="D397" s="223">
        <v>912</v>
      </c>
      <c r="E397" s="16">
        <f t="shared" si="358"/>
        <v>97.124600638977626</v>
      </c>
      <c r="F397" s="17">
        <f t="shared" si="353"/>
        <v>4</v>
      </c>
      <c r="G397" s="18">
        <v>37.56</v>
      </c>
      <c r="H397" s="19">
        <v>3648</v>
      </c>
      <c r="I397" s="18">
        <v>10</v>
      </c>
      <c r="J397" s="19">
        <v>877</v>
      </c>
      <c r="K397" s="136">
        <v>18520</v>
      </c>
      <c r="L397" s="136">
        <v>17620</v>
      </c>
      <c r="M397" s="20" t="s">
        <v>8</v>
      </c>
      <c r="N397" s="21">
        <f t="shared" si="330"/>
        <v>4.1596351197263397</v>
      </c>
      <c r="O397" s="22">
        <f t="shared" si="331"/>
        <v>21.117445838084379</v>
      </c>
      <c r="P397" s="23">
        <f t="shared" si="359"/>
        <v>1972.3109691160807</v>
      </c>
      <c r="Q397" s="100">
        <f t="shared" si="354"/>
        <v>0.96162280701754388</v>
      </c>
      <c r="R397" s="17">
        <f t="shared" si="355"/>
        <v>23.259850905218318</v>
      </c>
      <c r="S397" s="24">
        <f t="shared" si="356"/>
        <v>218.41000000000003</v>
      </c>
      <c r="T397" s="25">
        <f t="shared" si="356"/>
        <v>22223</v>
      </c>
      <c r="U397" s="24">
        <f t="shared" si="356"/>
        <v>55</v>
      </c>
      <c r="V397" s="194">
        <f t="shared" si="356"/>
        <v>3769</v>
      </c>
      <c r="W397" s="25">
        <f t="shared" si="356"/>
        <v>82640</v>
      </c>
      <c r="X397" s="72">
        <f t="shared" si="356"/>
        <v>79200</v>
      </c>
      <c r="Y397" s="20" t="s">
        <v>8</v>
      </c>
      <c r="Z397" s="21">
        <f t="shared" si="336"/>
        <v>5.8962589546298751</v>
      </c>
      <c r="AA397" s="22">
        <f t="shared" si="337"/>
        <v>21.926240382064208</v>
      </c>
      <c r="AB397" s="195">
        <f t="shared" si="338"/>
        <v>8800.8519701810437</v>
      </c>
      <c r="AC397" s="106">
        <f t="shared" si="357"/>
        <v>4.1326754385964914</v>
      </c>
      <c r="AE397" s="484">
        <v>263</v>
      </c>
      <c r="AF397" s="485">
        <v>1578</v>
      </c>
      <c r="AG397" s="485">
        <v>34460</v>
      </c>
      <c r="AY397" s="18">
        <v>37.56</v>
      </c>
      <c r="AZ397" s="19">
        <v>3648</v>
      </c>
      <c r="BA397" s="18">
        <v>10</v>
      </c>
      <c r="BB397" s="19">
        <v>877</v>
      </c>
      <c r="BC397" s="19">
        <v>18420</v>
      </c>
      <c r="BE397" s="19">
        <v>653</v>
      </c>
      <c r="BF397" s="19">
        <v>14240</v>
      </c>
    </row>
    <row r="398" spans="1:58" x14ac:dyDescent="0.25">
      <c r="A398" s="90" t="s">
        <v>55</v>
      </c>
      <c r="B398" s="560"/>
      <c r="C398" s="27">
        <v>4.76</v>
      </c>
      <c r="D398" s="223">
        <v>513</v>
      </c>
      <c r="E398" s="16">
        <f t="shared" si="358"/>
        <v>107.77310924369749</v>
      </c>
      <c r="F398" s="17">
        <f t="shared" si="353"/>
        <v>5</v>
      </c>
      <c r="G398" s="18">
        <v>23.8</v>
      </c>
      <c r="H398" s="19">
        <v>2565</v>
      </c>
      <c r="I398" s="18">
        <v>5</v>
      </c>
      <c r="J398" s="19">
        <v>486</v>
      </c>
      <c r="K398" s="136">
        <v>9980</v>
      </c>
      <c r="L398" s="136">
        <v>9490</v>
      </c>
      <c r="M398" s="20" t="s">
        <v>8</v>
      </c>
      <c r="N398" s="21">
        <f t="shared" si="330"/>
        <v>5.2777777777777777</v>
      </c>
      <c r="O398" s="22">
        <f t="shared" si="331"/>
        <v>20.534979423868311</v>
      </c>
      <c r="P398" s="23">
        <f t="shared" si="359"/>
        <v>2096.6386554621849</v>
      </c>
      <c r="Q398" s="100">
        <f t="shared" si="354"/>
        <v>0.94736842105263153</v>
      </c>
      <c r="R398" s="17">
        <f t="shared" si="355"/>
        <v>31.369747899159663</v>
      </c>
      <c r="S398" s="24">
        <f t="shared" si="356"/>
        <v>149.32</v>
      </c>
      <c r="T398" s="25">
        <f t="shared" si="356"/>
        <v>16093</v>
      </c>
      <c r="U398" s="24">
        <f t="shared" si="356"/>
        <v>35</v>
      </c>
      <c r="V398" s="25">
        <f t="shared" si="356"/>
        <v>2891</v>
      </c>
      <c r="W398" s="25">
        <f t="shared" si="356"/>
        <v>61880</v>
      </c>
      <c r="X398" s="72">
        <f t="shared" si="356"/>
        <v>59400</v>
      </c>
      <c r="Y398" s="20" t="s">
        <v>8</v>
      </c>
      <c r="Z398" s="21">
        <f t="shared" si="336"/>
        <v>5.566585956416465</v>
      </c>
      <c r="AA398" s="22">
        <f t="shared" si="337"/>
        <v>21.404358353510897</v>
      </c>
      <c r="AB398" s="103">
        <f t="shared" si="338"/>
        <v>13000</v>
      </c>
      <c r="AC398" s="106">
        <f t="shared" si="357"/>
        <v>5.6354775828460042</v>
      </c>
      <c r="AE398" s="484"/>
      <c r="AF398" s="485"/>
      <c r="AG398" s="485"/>
      <c r="AY398" s="18">
        <v>23.8</v>
      </c>
      <c r="AZ398" s="19">
        <v>2565</v>
      </c>
      <c r="BA398" s="18">
        <v>5</v>
      </c>
      <c r="BB398" s="19">
        <v>486</v>
      </c>
      <c r="BC398" s="19">
        <v>9920</v>
      </c>
      <c r="BE398" s="19">
        <v>415</v>
      </c>
      <c r="BF398" s="19">
        <v>8410</v>
      </c>
    </row>
    <row r="399" spans="1:58" x14ac:dyDescent="0.25">
      <c r="A399" s="90" t="s">
        <v>56</v>
      </c>
      <c r="B399" s="560"/>
      <c r="C399" s="27">
        <v>0.86</v>
      </c>
      <c r="D399" s="223">
        <v>110</v>
      </c>
      <c r="E399" s="16">
        <f t="shared" si="358"/>
        <v>127.90697674418605</v>
      </c>
      <c r="F399" s="17">
        <f t="shared" si="353"/>
        <v>5</v>
      </c>
      <c r="G399" s="18">
        <v>4.3</v>
      </c>
      <c r="H399" s="19">
        <v>550</v>
      </c>
      <c r="I399" s="18">
        <v>5</v>
      </c>
      <c r="J399" s="19">
        <v>78</v>
      </c>
      <c r="K399" s="136">
        <v>1700</v>
      </c>
      <c r="L399" s="136">
        <v>1630</v>
      </c>
      <c r="M399" s="20" t="s">
        <v>8</v>
      </c>
      <c r="N399" s="21">
        <f t="shared" si="330"/>
        <v>7.0512820512820511</v>
      </c>
      <c r="O399" s="22">
        <f t="shared" si="331"/>
        <v>21.794871794871796</v>
      </c>
      <c r="P399" s="23">
        <f t="shared" si="359"/>
        <v>1976.7441860465117</v>
      </c>
      <c r="Q399" s="100">
        <f t="shared" si="354"/>
        <v>0.70909090909090911</v>
      </c>
      <c r="R399" s="17">
        <f t="shared" si="355"/>
        <v>31</v>
      </c>
      <c r="S399" s="24">
        <f t="shared" si="356"/>
        <v>26.66</v>
      </c>
      <c r="T399" s="25">
        <f t="shared" si="356"/>
        <v>3410</v>
      </c>
      <c r="U399" s="24">
        <f t="shared" si="356"/>
        <v>20</v>
      </c>
      <c r="V399" s="25">
        <f t="shared" si="356"/>
        <v>526</v>
      </c>
      <c r="W399" s="25">
        <f t="shared" si="356"/>
        <v>12250</v>
      </c>
      <c r="X399" s="72">
        <f t="shared" si="356"/>
        <v>11780</v>
      </c>
      <c r="Y399" s="20" t="s">
        <v>8</v>
      </c>
      <c r="Z399" s="21">
        <f t="shared" si="336"/>
        <v>6.4828897338403042</v>
      </c>
      <c r="AA399" s="22">
        <f t="shared" si="337"/>
        <v>23.288973384030417</v>
      </c>
      <c r="AB399" s="103">
        <f t="shared" si="338"/>
        <v>14244.186046511628</v>
      </c>
      <c r="AC399" s="106">
        <f t="shared" si="357"/>
        <v>4.7818181818181822</v>
      </c>
      <c r="AE399" s="484"/>
      <c r="AF399" s="485"/>
      <c r="AG399" s="485"/>
      <c r="AY399" s="18">
        <v>4.3</v>
      </c>
      <c r="AZ399" s="19">
        <v>550</v>
      </c>
      <c r="BA399" s="18">
        <v>5</v>
      </c>
      <c r="BB399" s="19">
        <v>78</v>
      </c>
      <c r="BC399" s="19">
        <v>1690</v>
      </c>
      <c r="BE399" s="19">
        <v>62</v>
      </c>
      <c r="BF399" s="19">
        <v>1360</v>
      </c>
    </row>
    <row r="400" spans="1:58" x14ac:dyDescent="0.25">
      <c r="A400" s="90" t="s">
        <v>20</v>
      </c>
      <c r="B400" s="560"/>
      <c r="C400" s="27">
        <v>10.08</v>
      </c>
      <c r="D400" s="223">
        <v>1159</v>
      </c>
      <c r="E400" s="16">
        <f t="shared" si="358"/>
        <v>114.98015873015873</v>
      </c>
      <c r="F400" s="17">
        <f t="shared" si="353"/>
        <v>4</v>
      </c>
      <c r="G400" s="18">
        <v>40.32</v>
      </c>
      <c r="H400" s="19">
        <v>4636</v>
      </c>
      <c r="I400" s="18">
        <v>9</v>
      </c>
      <c r="J400" s="19">
        <v>1041</v>
      </c>
      <c r="K400" s="136">
        <v>21330</v>
      </c>
      <c r="L400" s="136">
        <v>20310</v>
      </c>
      <c r="M400" s="20" t="s">
        <v>8</v>
      </c>
      <c r="N400" s="21">
        <f t="shared" si="330"/>
        <v>4.4534101825168104</v>
      </c>
      <c r="O400" s="22">
        <f t="shared" si="331"/>
        <v>20.489913544668589</v>
      </c>
      <c r="P400" s="23">
        <f t="shared" si="359"/>
        <v>2116.0714285714284</v>
      </c>
      <c r="Q400" s="100">
        <f t="shared" si="354"/>
        <v>0.89818809318377912</v>
      </c>
      <c r="R400" s="17">
        <f t="shared" si="355"/>
        <v>24.564484126984127</v>
      </c>
      <c r="S400" s="24">
        <f t="shared" si="356"/>
        <v>247.60999999999999</v>
      </c>
      <c r="T400" s="25">
        <f t="shared" si="356"/>
        <v>29029</v>
      </c>
      <c r="U400" s="24">
        <f t="shared" si="356"/>
        <v>63</v>
      </c>
      <c r="V400" s="25">
        <f t="shared" si="356"/>
        <v>5613</v>
      </c>
      <c r="W400" s="25">
        <f t="shared" si="356"/>
        <v>118130</v>
      </c>
      <c r="X400" s="72">
        <f t="shared" si="356"/>
        <v>113330</v>
      </c>
      <c r="Y400" s="20" t="s">
        <v>8</v>
      </c>
      <c r="Z400" s="21">
        <f t="shared" si="336"/>
        <v>5.171744165330483</v>
      </c>
      <c r="AA400" s="22">
        <f t="shared" si="337"/>
        <v>21.045786566898272</v>
      </c>
      <c r="AB400" s="103">
        <f t="shared" si="338"/>
        <v>11719.246031746032</v>
      </c>
      <c r="AC400" s="106">
        <f t="shared" si="357"/>
        <v>4.8429680759275238</v>
      </c>
      <c r="AE400" s="486">
        <v>300</v>
      </c>
      <c r="AF400" s="485">
        <v>1875</v>
      </c>
      <c r="AG400" s="485">
        <v>3870</v>
      </c>
      <c r="AY400" s="18">
        <v>40.32</v>
      </c>
      <c r="AZ400" s="19">
        <v>4636</v>
      </c>
      <c r="BA400" s="18">
        <v>9</v>
      </c>
      <c r="BB400" s="19">
        <v>1041</v>
      </c>
      <c r="BC400" s="19">
        <v>21210</v>
      </c>
      <c r="BE400" s="19">
        <v>1062</v>
      </c>
      <c r="BF400" s="19">
        <v>21970</v>
      </c>
    </row>
    <row r="401" spans="1:79" x14ac:dyDescent="0.25">
      <c r="A401" s="90" t="s">
        <v>19</v>
      </c>
      <c r="B401" s="560"/>
      <c r="C401" s="27">
        <v>10.83</v>
      </c>
      <c r="D401" s="223">
        <v>1290</v>
      </c>
      <c r="E401" s="16">
        <f t="shared" si="358"/>
        <v>119.11357340720221</v>
      </c>
      <c r="F401" s="17">
        <f t="shared" si="353"/>
        <v>4</v>
      </c>
      <c r="G401" s="18">
        <v>43.32</v>
      </c>
      <c r="H401" s="19">
        <v>5160</v>
      </c>
      <c r="I401" s="18">
        <v>10</v>
      </c>
      <c r="J401" s="19">
        <v>946</v>
      </c>
      <c r="K401" s="136">
        <v>19370</v>
      </c>
      <c r="L401" s="136">
        <v>18430</v>
      </c>
      <c r="M401" s="20" t="s">
        <v>8</v>
      </c>
      <c r="N401" s="21">
        <f t="shared" si="330"/>
        <v>5.4545454545454541</v>
      </c>
      <c r="O401" s="22">
        <f t="shared" si="331"/>
        <v>20.47568710359408</v>
      </c>
      <c r="P401" s="23">
        <f t="shared" si="359"/>
        <v>1788.5503231763619</v>
      </c>
      <c r="Q401" s="100">
        <f t="shared" si="354"/>
        <v>0.73333333333333328</v>
      </c>
      <c r="R401" s="17">
        <f t="shared" si="355"/>
        <v>21.783010156971375</v>
      </c>
      <c r="S401" s="24">
        <f t="shared" si="356"/>
        <v>235.91</v>
      </c>
      <c r="T401" s="25">
        <f t="shared" si="356"/>
        <v>29847</v>
      </c>
      <c r="U401" s="24">
        <f t="shared" si="356"/>
        <v>61</v>
      </c>
      <c r="V401" s="25">
        <f t="shared" si="356"/>
        <v>4809</v>
      </c>
      <c r="W401" s="25">
        <f t="shared" si="356"/>
        <v>101020</v>
      </c>
      <c r="X401" s="72">
        <f t="shared" si="356"/>
        <v>96890</v>
      </c>
      <c r="Y401" s="20" t="s">
        <v>8</v>
      </c>
      <c r="Z401" s="21">
        <f t="shared" si="336"/>
        <v>6.2064878353087964</v>
      </c>
      <c r="AA401" s="22">
        <f t="shared" si="337"/>
        <v>21.006446246620918</v>
      </c>
      <c r="AB401" s="195">
        <f t="shared" si="338"/>
        <v>9327.7931671283477</v>
      </c>
      <c r="AC401" s="106">
        <f t="shared" si="357"/>
        <v>3.7279069767441859</v>
      </c>
      <c r="AE401" s="484">
        <v>441</v>
      </c>
      <c r="AF401" s="485">
        <v>2169</v>
      </c>
      <c r="AG401" s="485">
        <v>44770</v>
      </c>
      <c r="AY401" s="18">
        <v>43.32</v>
      </c>
      <c r="AZ401" s="19">
        <v>5160</v>
      </c>
      <c r="BA401" s="18">
        <v>10</v>
      </c>
      <c r="BB401" s="19">
        <v>946</v>
      </c>
      <c r="BC401" s="19">
        <v>19260</v>
      </c>
      <c r="BE401" s="19">
        <v>898</v>
      </c>
      <c r="BF401" s="19">
        <v>18000</v>
      </c>
    </row>
    <row r="402" spans="1:79" x14ac:dyDescent="0.25">
      <c r="A402" s="94" t="s">
        <v>21</v>
      </c>
      <c r="B402" s="566"/>
      <c r="C402" s="29">
        <v>0.83</v>
      </c>
      <c r="D402" s="235">
        <v>98</v>
      </c>
      <c r="E402" s="32">
        <f t="shared" si="358"/>
        <v>118.07228915662651</v>
      </c>
      <c r="F402" s="7">
        <f t="shared" si="353"/>
        <v>4</v>
      </c>
      <c r="G402" s="6">
        <v>3.32</v>
      </c>
      <c r="H402" s="5">
        <v>392</v>
      </c>
      <c r="I402" s="6">
        <v>4</v>
      </c>
      <c r="J402" s="5">
        <v>71</v>
      </c>
      <c r="K402" s="137">
        <v>1440</v>
      </c>
      <c r="L402" s="137">
        <v>1370</v>
      </c>
      <c r="M402" s="43" t="s">
        <v>8</v>
      </c>
      <c r="N402" s="37">
        <f t="shared" si="330"/>
        <v>5.52112676056338</v>
      </c>
      <c r="O402" s="38">
        <f t="shared" si="331"/>
        <v>20.281690140845072</v>
      </c>
      <c r="P402" s="39">
        <f t="shared" si="359"/>
        <v>1734.9397590361446</v>
      </c>
      <c r="Q402" s="100">
        <f t="shared" si="354"/>
        <v>0.72448979591836737</v>
      </c>
      <c r="R402" s="7">
        <f t="shared" si="355"/>
        <v>24.62650602409639</v>
      </c>
      <c r="S402" s="47">
        <f t="shared" si="356"/>
        <v>20.440000000000001</v>
      </c>
      <c r="T402" s="48">
        <f t="shared" si="356"/>
        <v>2532</v>
      </c>
      <c r="U402" s="47">
        <f t="shared" si="356"/>
        <v>16</v>
      </c>
      <c r="V402" s="48">
        <f t="shared" si="356"/>
        <v>408</v>
      </c>
      <c r="W402" s="48">
        <f t="shared" si="356"/>
        <v>8670</v>
      </c>
      <c r="X402" s="72">
        <f t="shared" si="356"/>
        <v>8330</v>
      </c>
      <c r="Y402" s="49" t="s">
        <v>8</v>
      </c>
      <c r="Z402" s="21">
        <f t="shared" si="336"/>
        <v>6.2058823529411766</v>
      </c>
      <c r="AA402" s="22">
        <f t="shared" si="337"/>
        <v>21.25</v>
      </c>
      <c r="AB402" s="202">
        <f t="shared" si="338"/>
        <v>10445.783132530121</v>
      </c>
      <c r="AC402" s="106">
        <f t="shared" si="357"/>
        <v>4.1632653061224492</v>
      </c>
      <c r="AE402" s="484">
        <v>22</v>
      </c>
      <c r="AF402" s="485">
        <v>94</v>
      </c>
      <c r="AG402" s="485">
        <v>1980</v>
      </c>
      <c r="AY402" s="6">
        <v>3.32</v>
      </c>
      <c r="AZ402" s="5">
        <v>392</v>
      </c>
      <c r="BA402" s="6">
        <v>4</v>
      </c>
      <c r="BB402" s="5">
        <v>71</v>
      </c>
      <c r="BC402" s="5">
        <v>1430</v>
      </c>
      <c r="BE402" s="5">
        <v>75</v>
      </c>
      <c r="BF402" s="5">
        <v>1610</v>
      </c>
    </row>
    <row r="403" spans="1:79" ht="15.75" thickBot="1" x14ac:dyDescent="0.3">
      <c r="A403" s="122" t="s">
        <v>24</v>
      </c>
      <c r="B403" s="123"/>
      <c r="C403" s="98">
        <f t="shared" ref="C403:D403" si="360">SUM(C394:C402)</f>
        <v>57.309999999999995</v>
      </c>
      <c r="D403" s="99">
        <f t="shared" si="360"/>
        <v>6498</v>
      </c>
      <c r="E403" s="50">
        <f t="shared" si="358"/>
        <v>113.38335369045542</v>
      </c>
      <c r="F403" s="51"/>
      <c r="G403" s="98">
        <f t="shared" ref="G403:L403" si="361">SUM(G394:G402)</f>
        <v>239.24</v>
      </c>
      <c r="H403" s="99">
        <f t="shared" si="361"/>
        <v>27080</v>
      </c>
      <c r="I403" s="98">
        <f t="shared" si="361"/>
        <v>64</v>
      </c>
      <c r="J403" s="99">
        <f t="shared" si="361"/>
        <v>5525</v>
      </c>
      <c r="K403" s="99">
        <f t="shared" si="361"/>
        <v>114580</v>
      </c>
      <c r="L403" s="99">
        <f t="shared" si="361"/>
        <v>109050</v>
      </c>
      <c r="M403" s="42" t="s">
        <v>8</v>
      </c>
      <c r="N403" s="126">
        <f t="shared" si="330"/>
        <v>4.9013574660633488</v>
      </c>
      <c r="O403" s="127">
        <f t="shared" si="331"/>
        <v>20.738461538461539</v>
      </c>
      <c r="P403" s="110">
        <f t="shared" si="359"/>
        <v>1999.3020415285291</v>
      </c>
      <c r="Q403" s="113">
        <f t="shared" si="354"/>
        <v>0.85026161895967989</v>
      </c>
      <c r="R403" s="51"/>
      <c r="S403" s="98">
        <f t="shared" ref="S403:W403" si="362">SUM(S394:S402)</f>
        <v>1377.71</v>
      </c>
      <c r="T403" s="99">
        <f t="shared" si="362"/>
        <v>161475</v>
      </c>
      <c r="U403" s="98">
        <f t="shared" si="362"/>
        <v>381</v>
      </c>
      <c r="V403" s="99">
        <f t="shared" si="362"/>
        <v>28143</v>
      </c>
      <c r="W403" s="99">
        <f t="shared" si="362"/>
        <v>605100</v>
      </c>
      <c r="X403" s="72">
        <f t="shared" si="356"/>
        <v>580430</v>
      </c>
      <c r="Y403" s="42" t="s">
        <v>8</v>
      </c>
      <c r="Z403" s="126">
        <f t="shared" si="336"/>
        <v>5.7376612301460401</v>
      </c>
      <c r="AA403" s="127">
        <f t="shared" si="337"/>
        <v>21.500906086771135</v>
      </c>
      <c r="AB403" s="128">
        <f t="shared" si="338"/>
        <v>10558.36677717676</v>
      </c>
      <c r="AC403" s="108">
        <f t="shared" si="357"/>
        <v>4.3310249307479225</v>
      </c>
      <c r="AE403" s="484"/>
      <c r="AF403" s="485"/>
      <c r="AG403" s="485"/>
      <c r="AY403" s="98">
        <f t="shared" ref="AY403:BC403" si="363">SUM(AY394:AY402)</f>
        <v>239.24</v>
      </c>
      <c r="AZ403" s="99">
        <f t="shared" si="363"/>
        <v>27080</v>
      </c>
      <c r="BA403" s="98">
        <f t="shared" si="363"/>
        <v>64</v>
      </c>
      <c r="BB403" s="99">
        <f t="shared" si="363"/>
        <v>5525</v>
      </c>
      <c r="BC403" s="99">
        <f t="shared" si="363"/>
        <v>113930</v>
      </c>
    </row>
    <row r="404" spans="1:79" ht="15.75" thickBot="1" x14ac:dyDescent="0.3">
      <c r="A404" s="93" t="s">
        <v>25</v>
      </c>
      <c r="B404" s="52"/>
      <c r="C404" s="40">
        <f t="shared" ref="C404:D404" si="364">C381+C393+C403</f>
        <v>507.90000000000003</v>
      </c>
      <c r="D404" s="41">
        <f t="shared" si="364"/>
        <v>63409</v>
      </c>
      <c r="E404" s="10">
        <f t="shared" si="358"/>
        <v>124.8454420161449</v>
      </c>
      <c r="F404" s="4"/>
      <c r="G404" s="40">
        <f t="shared" ref="G404:L404" si="365">G381+G393+G403</f>
        <v>2340.7399999999998</v>
      </c>
      <c r="H404" s="41">
        <f t="shared" si="365"/>
        <v>292776</v>
      </c>
      <c r="I404" s="40">
        <f t="shared" si="365"/>
        <v>594</v>
      </c>
      <c r="J404" s="41">
        <f t="shared" si="365"/>
        <v>54178</v>
      </c>
      <c r="K404" s="41">
        <f t="shared" si="365"/>
        <v>1193520</v>
      </c>
      <c r="L404" s="41">
        <f t="shared" si="365"/>
        <v>1135740</v>
      </c>
      <c r="M404" s="83" t="s">
        <v>8</v>
      </c>
      <c r="N404" s="12">
        <f t="shared" si="330"/>
        <v>5.403964708922441</v>
      </c>
      <c r="O404" s="13">
        <f t="shared" si="331"/>
        <v>22.029606113182474</v>
      </c>
      <c r="P404" s="26">
        <f t="shared" si="359"/>
        <v>2349.9113998818661</v>
      </c>
      <c r="Q404" s="114">
        <f t="shared" si="354"/>
        <v>0.85442129666135724</v>
      </c>
      <c r="R404" s="4"/>
      <c r="S404" s="40">
        <f t="shared" ref="S404:W404" si="366">S381+S393+S403</f>
        <v>15472.869999999999</v>
      </c>
      <c r="T404" s="41">
        <f t="shared" si="366"/>
        <v>1943528</v>
      </c>
      <c r="U404" s="40">
        <f t="shared" si="366"/>
        <v>4083</v>
      </c>
      <c r="V404" s="41">
        <f t="shared" si="366"/>
        <v>329364</v>
      </c>
      <c r="W404" s="41">
        <f t="shared" si="366"/>
        <v>7746550</v>
      </c>
      <c r="X404" s="72">
        <f t="shared" si="356"/>
        <v>7437070</v>
      </c>
      <c r="Y404" s="83" t="s">
        <v>8</v>
      </c>
      <c r="Z404" s="12">
        <f t="shared" si="336"/>
        <v>5.9008513377296854</v>
      </c>
      <c r="AA404" s="13">
        <f t="shared" si="337"/>
        <v>23.519722859814674</v>
      </c>
      <c r="AB404" s="104">
        <f t="shared" si="338"/>
        <v>15252.116558377633</v>
      </c>
      <c r="AC404" s="109">
        <f t="shared" si="357"/>
        <v>5.1942784147360781</v>
      </c>
      <c r="AE404" s="484">
        <f>SUM(AE376:AE403)</f>
        <v>2263</v>
      </c>
      <c r="AF404" s="485">
        <f>SUM(AF376:AF403)</f>
        <v>12632</v>
      </c>
      <c r="AG404" s="485">
        <f>SUM(AG376:AG403)</f>
        <v>236400</v>
      </c>
      <c r="AY404" s="40">
        <f t="shared" ref="AY404:BC404" si="367">AY381+AY393+AY403</f>
        <v>2340.7399999999998</v>
      </c>
      <c r="AZ404" s="41">
        <f t="shared" si="367"/>
        <v>292776</v>
      </c>
      <c r="BA404" s="40">
        <f t="shared" si="367"/>
        <v>594</v>
      </c>
      <c r="BB404" s="41">
        <f t="shared" si="367"/>
        <v>54178</v>
      </c>
      <c r="BC404" s="41">
        <f t="shared" si="367"/>
        <v>1186820</v>
      </c>
    </row>
    <row r="409" spans="1:79" ht="18.75" x14ac:dyDescent="0.3">
      <c r="A409" s="567" t="s">
        <v>58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</row>
    <row r="410" spans="1:79" ht="15.75" x14ac:dyDescent="0.25">
      <c r="A410" s="568" t="s">
        <v>62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68"/>
      <c r="AB410" s="568"/>
      <c r="AC410" s="568"/>
    </row>
    <row r="411" spans="1:79" ht="15.75" x14ac:dyDescent="0.25">
      <c r="A411" s="568" t="s">
        <v>125</v>
      </c>
      <c r="B411" s="568"/>
      <c r="C411" s="568"/>
      <c r="D411" s="568"/>
      <c r="E411" s="568"/>
      <c r="F411" s="568"/>
      <c r="G411" s="568"/>
      <c r="H411" s="568"/>
      <c r="I411" s="568"/>
      <c r="J411" s="568"/>
      <c r="K411" s="568"/>
      <c r="L411" s="568"/>
      <c r="M411" s="568"/>
      <c r="N411" s="568"/>
      <c r="O411" s="568"/>
      <c r="P411" s="568"/>
      <c r="Q411" s="568"/>
      <c r="R411" s="568"/>
      <c r="S411" s="568"/>
      <c r="T411" s="568"/>
      <c r="U411" s="568"/>
      <c r="V411" s="568"/>
      <c r="W411" s="568"/>
      <c r="X411" s="568"/>
      <c r="Y411" s="568"/>
      <c r="Z411" s="568"/>
      <c r="AA411" s="568"/>
      <c r="AB411" s="568"/>
      <c r="AC411" s="568"/>
    </row>
    <row r="412" spans="1:79" ht="19.5" thickBot="1" x14ac:dyDescent="0.35"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11">
        <v>4</v>
      </c>
      <c r="AC412" s="4"/>
    </row>
    <row r="413" spans="1:79" ht="15" customHeight="1" x14ac:dyDescent="0.25">
      <c r="A413" s="569" t="s">
        <v>3</v>
      </c>
      <c r="B413" s="571" t="s">
        <v>2</v>
      </c>
      <c r="C413" s="573" t="s">
        <v>59</v>
      </c>
      <c r="D413" s="573" t="s">
        <v>60</v>
      </c>
      <c r="E413" s="573" t="s">
        <v>23</v>
      </c>
      <c r="F413" s="576" t="s">
        <v>9</v>
      </c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8"/>
      <c r="R413" s="576" t="s">
        <v>10</v>
      </c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9"/>
    </row>
    <row r="414" spans="1:79" ht="51.75" thickBot="1" x14ac:dyDescent="0.3">
      <c r="A414" s="570"/>
      <c r="B414" s="572"/>
      <c r="C414" s="574"/>
      <c r="D414" s="575"/>
      <c r="E414" s="575"/>
      <c r="F414" s="8" t="s">
        <v>14</v>
      </c>
      <c r="G414" s="95" t="s">
        <v>13</v>
      </c>
      <c r="H414" s="95" t="s">
        <v>57</v>
      </c>
      <c r="I414" s="1" t="s">
        <v>4</v>
      </c>
      <c r="J414" s="1" t="s">
        <v>5</v>
      </c>
      <c r="K414" s="1" t="s">
        <v>6</v>
      </c>
      <c r="L414" s="95" t="s">
        <v>64</v>
      </c>
      <c r="M414" s="557" t="s">
        <v>7</v>
      </c>
      <c r="N414" s="558"/>
      <c r="O414" s="1" t="s">
        <v>0</v>
      </c>
      <c r="P414" s="1" t="s">
        <v>1</v>
      </c>
      <c r="Q414" s="95" t="s">
        <v>61</v>
      </c>
      <c r="R414" s="8" t="s">
        <v>14</v>
      </c>
      <c r="S414" s="95" t="s">
        <v>12</v>
      </c>
      <c r="T414" s="95" t="s">
        <v>11</v>
      </c>
      <c r="U414" s="1" t="s">
        <v>4</v>
      </c>
      <c r="V414" s="1" t="s">
        <v>5</v>
      </c>
      <c r="W414" s="1" t="s">
        <v>6</v>
      </c>
      <c r="X414" s="95" t="s">
        <v>65</v>
      </c>
      <c r="Y414" s="557" t="s">
        <v>7</v>
      </c>
      <c r="Z414" s="558"/>
      <c r="AA414" s="1" t="s">
        <v>0</v>
      </c>
      <c r="AB414" s="102" t="s">
        <v>1</v>
      </c>
      <c r="AC414" s="105" t="s">
        <v>15</v>
      </c>
    </row>
    <row r="415" spans="1:79" x14ac:dyDescent="0.25">
      <c r="A415" s="89" t="s">
        <v>26</v>
      </c>
      <c r="B415" s="559">
        <v>1997</v>
      </c>
      <c r="C415" s="78">
        <v>18.91</v>
      </c>
      <c r="D415" s="229">
        <v>2445</v>
      </c>
      <c r="E415" s="31">
        <f t="shared" ref="E415:E444" si="368">D415/C415</f>
        <v>129.29666842940244</v>
      </c>
      <c r="F415" s="64">
        <f t="shared" ref="F415:F431" si="369">G415/C415</f>
        <v>5</v>
      </c>
      <c r="G415" s="232">
        <v>94.55</v>
      </c>
      <c r="H415" s="233">
        <v>12225</v>
      </c>
      <c r="I415" s="232">
        <v>21</v>
      </c>
      <c r="J415" s="233">
        <v>1834</v>
      </c>
      <c r="K415" s="264">
        <v>41580</v>
      </c>
      <c r="L415" s="264">
        <v>39410</v>
      </c>
      <c r="M415" s="320" t="s">
        <v>8</v>
      </c>
      <c r="N415" s="321">
        <f t="shared" ref="N415:N455" si="370">H415/J415</f>
        <v>6.6657579062159211</v>
      </c>
      <c r="O415" s="322">
        <f t="shared" ref="O415:O455" si="371">K415/J415</f>
        <v>22.671755725190838</v>
      </c>
      <c r="P415" s="287">
        <f t="shared" ref="P415:P444" si="372">K415/C415</f>
        <v>2198.8365943945</v>
      </c>
      <c r="Q415" s="246">
        <f t="shared" ref="Q415:Q431" si="373">J415/D415</f>
        <v>0.75010224948875259</v>
      </c>
      <c r="R415" s="231">
        <f t="shared" ref="R415:R431" si="374">S415/C415</f>
        <v>36</v>
      </c>
      <c r="S415" s="335">
        <f t="shared" ref="S415:X430" si="375">G415+S364</f>
        <v>680.76</v>
      </c>
      <c r="T415" s="249">
        <f t="shared" si="375"/>
        <v>88020</v>
      </c>
      <c r="U415" s="335">
        <f t="shared" si="375"/>
        <v>171</v>
      </c>
      <c r="V415" s="249">
        <f t="shared" si="375"/>
        <v>14049</v>
      </c>
      <c r="W415" s="249">
        <f t="shared" si="375"/>
        <v>325880</v>
      </c>
      <c r="X415" s="249">
        <f t="shared" si="375"/>
        <v>312430</v>
      </c>
      <c r="Y415" s="320" t="s">
        <v>8</v>
      </c>
      <c r="Z415" s="251">
        <f t="shared" ref="Z415:Z455" si="376">T415/V415</f>
        <v>6.2652146060217806</v>
      </c>
      <c r="AA415" s="252">
        <f t="shared" ref="AA415:AA455" si="377">W415/V415</f>
        <v>23.195957007616201</v>
      </c>
      <c r="AB415" s="195">
        <f t="shared" ref="AB415:AB455" si="378">W415/C415</f>
        <v>17233.209941829718</v>
      </c>
      <c r="AC415" s="350">
        <f t="shared" ref="AC415:AC431" si="379">V415/D415</f>
        <v>5.7460122699386504</v>
      </c>
      <c r="AY415" s="232">
        <v>94.55</v>
      </c>
      <c r="AZ415" s="233">
        <v>12225</v>
      </c>
      <c r="BA415" s="232">
        <v>21</v>
      </c>
      <c r="BB415" s="233">
        <v>1834</v>
      </c>
      <c r="BC415" s="233">
        <v>41490</v>
      </c>
      <c r="BW415" s="232">
        <v>75.64</v>
      </c>
      <c r="BX415" s="233">
        <v>9784</v>
      </c>
      <c r="BY415" s="232">
        <v>16</v>
      </c>
      <c r="BZ415" s="233">
        <v>1616</v>
      </c>
      <c r="CA415" s="233">
        <v>36440</v>
      </c>
    </row>
    <row r="416" spans="1:79" x14ac:dyDescent="0.25">
      <c r="A416" s="90" t="s">
        <v>27</v>
      </c>
      <c r="B416" s="560"/>
      <c r="C416" s="27">
        <v>16.41</v>
      </c>
      <c r="D416" s="223">
        <v>2026</v>
      </c>
      <c r="E416" s="16">
        <f t="shared" si="368"/>
        <v>123.4613040828763</v>
      </c>
      <c r="F416" s="17">
        <f t="shared" si="369"/>
        <v>5</v>
      </c>
      <c r="G416" s="226">
        <v>82.05</v>
      </c>
      <c r="H416" s="227">
        <v>10130</v>
      </c>
      <c r="I416" s="226">
        <v>20</v>
      </c>
      <c r="J416" s="227">
        <v>1391</v>
      </c>
      <c r="K416" s="263">
        <v>34580</v>
      </c>
      <c r="L416" s="263">
        <v>32800</v>
      </c>
      <c r="M416" s="250" t="s">
        <v>8</v>
      </c>
      <c r="N416" s="251">
        <f t="shared" si="370"/>
        <v>7.2825305535585914</v>
      </c>
      <c r="O416" s="252">
        <f t="shared" si="371"/>
        <v>24.859813084112151</v>
      </c>
      <c r="P416" s="245">
        <f t="shared" si="372"/>
        <v>2107.2516758074344</v>
      </c>
      <c r="Q416" s="246">
        <f t="shared" si="373"/>
        <v>0.68657453109575517</v>
      </c>
      <c r="R416" s="225">
        <f t="shared" si="374"/>
        <v>35.999999999999993</v>
      </c>
      <c r="S416" s="247">
        <f t="shared" si="375"/>
        <v>590.75999999999988</v>
      </c>
      <c r="T416" s="248">
        <f t="shared" si="375"/>
        <v>72913</v>
      </c>
      <c r="U416" s="247">
        <f t="shared" si="375"/>
        <v>151</v>
      </c>
      <c r="V416" s="248">
        <f t="shared" si="375"/>
        <v>11425</v>
      </c>
      <c r="W416" s="248">
        <f t="shared" si="375"/>
        <v>276130</v>
      </c>
      <c r="X416" s="249">
        <f t="shared" si="375"/>
        <v>264790</v>
      </c>
      <c r="Y416" s="250" t="s">
        <v>8</v>
      </c>
      <c r="Z416" s="251">
        <f t="shared" si="376"/>
        <v>6.3818818380743982</v>
      </c>
      <c r="AA416" s="252">
        <f t="shared" si="377"/>
        <v>24.168927789934354</v>
      </c>
      <c r="AB416" s="195">
        <f t="shared" si="378"/>
        <v>16826.934795856185</v>
      </c>
      <c r="AC416" s="350">
        <f t="shared" si="379"/>
        <v>5.6391905231984207</v>
      </c>
      <c r="AY416" s="226">
        <v>82.05</v>
      </c>
      <c r="AZ416" s="227">
        <v>10130</v>
      </c>
      <c r="BA416" s="226">
        <v>20</v>
      </c>
      <c r="BB416" s="227">
        <v>1391</v>
      </c>
      <c r="BC416" s="227">
        <v>34500</v>
      </c>
      <c r="BW416" s="226">
        <v>65.64</v>
      </c>
      <c r="BX416" s="227">
        <v>8112</v>
      </c>
      <c r="BY416" s="226">
        <v>16</v>
      </c>
      <c r="BZ416" s="227">
        <v>1306</v>
      </c>
      <c r="CA416" s="227">
        <v>32540</v>
      </c>
    </row>
    <row r="417" spans="1:79" x14ac:dyDescent="0.25">
      <c r="A417" s="90" t="s">
        <v>28</v>
      </c>
      <c r="B417" s="560"/>
      <c r="C417" s="27">
        <v>18.7</v>
      </c>
      <c r="D417" s="223">
        <v>2284</v>
      </c>
      <c r="E417" s="16">
        <f t="shared" si="368"/>
        <v>122.13903743315508</v>
      </c>
      <c r="F417" s="17">
        <f t="shared" si="369"/>
        <v>4</v>
      </c>
      <c r="G417" s="226">
        <v>74.8</v>
      </c>
      <c r="H417" s="227">
        <v>9143</v>
      </c>
      <c r="I417" s="226">
        <v>19</v>
      </c>
      <c r="J417" s="227">
        <v>1591</v>
      </c>
      <c r="K417" s="263">
        <v>38580</v>
      </c>
      <c r="L417" s="263">
        <v>36650</v>
      </c>
      <c r="M417" s="250" t="s">
        <v>8</v>
      </c>
      <c r="N417" s="251">
        <f t="shared" si="370"/>
        <v>5.7467001885606539</v>
      </c>
      <c r="O417" s="252">
        <f t="shared" si="371"/>
        <v>24.248900062853551</v>
      </c>
      <c r="P417" s="245">
        <f t="shared" si="372"/>
        <v>2063.1016042780748</v>
      </c>
      <c r="Q417" s="246">
        <f t="shared" si="373"/>
        <v>0.69658493870402804</v>
      </c>
      <c r="R417" s="225">
        <f t="shared" si="374"/>
        <v>36.000000000000007</v>
      </c>
      <c r="S417" s="247">
        <f t="shared" si="375"/>
        <v>673.2</v>
      </c>
      <c r="T417" s="248">
        <f t="shared" si="375"/>
        <v>82208</v>
      </c>
      <c r="U417" s="247">
        <f t="shared" si="375"/>
        <v>164</v>
      </c>
      <c r="V417" s="248">
        <f t="shared" si="375"/>
        <v>14399</v>
      </c>
      <c r="W417" s="248">
        <f t="shared" si="375"/>
        <v>343970</v>
      </c>
      <c r="X417" s="249">
        <f t="shared" si="375"/>
        <v>329880</v>
      </c>
      <c r="Y417" s="250" t="s">
        <v>8</v>
      </c>
      <c r="Z417" s="251">
        <f t="shared" si="376"/>
        <v>5.7092853670393779</v>
      </c>
      <c r="AA417" s="252">
        <f t="shared" si="377"/>
        <v>23.88846447669977</v>
      </c>
      <c r="AB417" s="195">
        <f t="shared" si="378"/>
        <v>18394.117647058825</v>
      </c>
      <c r="AC417" s="350">
        <f t="shared" si="379"/>
        <v>6.304290718038529</v>
      </c>
      <c r="AY417" s="226">
        <v>74.8</v>
      </c>
      <c r="AZ417" s="227">
        <v>9143</v>
      </c>
      <c r="BA417" s="226">
        <v>19</v>
      </c>
      <c r="BB417" s="227">
        <v>1591</v>
      </c>
      <c r="BC417" s="227">
        <v>38480</v>
      </c>
      <c r="BW417" s="226">
        <v>74.8</v>
      </c>
      <c r="BX417" s="227">
        <v>9144</v>
      </c>
      <c r="BY417" s="226">
        <v>21</v>
      </c>
      <c r="BZ417" s="227">
        <v>1748</v>
      </c>
      <c r="CA417" s="227">
        <v>42970</v>
      </c>
    </row>
    <row r="418" spans="1:79" x14ac:dyDescent="0.25">
      <c r="A418" s="90" t="s">
        <v>29</v>
      </c>
      <c r="B418" s="560"/>
      <c r="C418" s="27">
        <v>17.149999999999999</v>
      </c>
      <c r="D418" s="223">
        <v>2151</v>
      </c>
      <c r="E418" s="16">
        <f t="shared" si="368"/>
        <v>125.42274052478135</v>
      </c>
      <c r="F418" s="17">
        <f t="shared" si="369"/>
        <v>4</v>
      </c>
      <c r="G418" s="226">
        <v>68.599999999999994</v>
      </c>
      <c r="H418" s="227">
        <v>8597</v>
      </c>
      <c r="I418" s="226">
        <v>15</v>
      </c>
      <c r="J418" s="227">
        <v>1281</v>
      </c>
      <c r="K418" s="263">
        <v>31110</v>
      </c>
      <c r="L418" s="263">
        <v>29550</v>
      </c>
      <c r="M418" s="250" t="s">
        <v>8</v>
      </c>
      <c r="N418" s="251">
        <f t="shared" si="370"/>
        <v>6.7111631537861047</v>
      </c>
      <c r="O418" s="252">
        <f t="shared" si="371"/>
        <v>24.285714285714285</v>
      </c>
      <c r="P418" s="245">
        <f t="shared" si="372"/>
        <v>1813.99416909621</v>
      </c>
      <c r="Q418" s="246">
        <f t="shared" si="373"/>
        <v>0.59553695955369601</v>
      </c>
      <c r="R418" s="225">
        <f t="shared" si="374"/>
        <v>36</v>
      </c>
      <c r="S418" s="247">
        <f t="shared" si="375"/>
        <v>617.4</v>
      </c>
      <c r="T418" s="248">
        <f t="shared" si="375"/>
        <v>77429</v>
      </c>
      <c r="U418" s="247">
        <f t="shared" si="375"/>
        <v>158</v>
      </c>
      <c r="V418" s="248">
        <f t="shared" si="375"/>
        <v>13382</v>
      </c>
      <c r="W418" s="248">
        <f t="shared" si="375"/>
        <v>319310</v>
      </c>
      <c r="X418" s="249">
        <f t="shared" si="375"/>
        <v>306320</v>
      </c>
      <c r="Y418" s="250" t="s">
        <v>8</v>
      </c>
      <c r="Z418" s="251">
        <f t="shared" si="376"/>
        <v>5.7860558959796746</v>
      </c>
      <c r="AA418" s="252">
        <f t="shared" si="377"/>
        <v>23.86115677776117</v>
      </c>
      <c r="AB418" s="195">
        <f t="shared" si="378"/>
        <v>18618.658892128282</v>
      </c>
      <c r="AC418" s="350">
        <f t="shared" si="379"/>
        <v>6.2212924221292418</v>
      </c>
      <c r="AY418" s="226">
        <v>68.599999999999994</v>
      </c>
      <c r="AZ418" s="227">
        <v>8597</v>
      </c>
      <c r="BA418" s="226">
        <v>15</v>
      </c>
      <c r="BB418" s="227">
        <v>1281</v>
      </c>
      <c r="BC418" s="227">
        <v>31030</v>
      </c>
      <c r="BW418" s="226">
        <v>68.599999999999994</v>
      </c>
      <c r="BX418" s="227">
        <v>8604</v>
      </c>
      <c r="BY418" s="226">
        <v>17</v>
      </c>
      <c r="BZ418" s="227">
        <v>1529</v>
      </c>
      <c r="CA418" s="227">
        <v>37640</v>
      </c>
    </row>
    <row r="419" spans="1:79" x14ac:dyDescent="0.25">
      <c r="A419" s="90" t="s">
        <v>30</v>
      </c>
      <c r="B419" s="560"/>
      <c r="C419" s="27">
        <v>16.600000000000001</v>
      </c>
      <c r="D419" s="223">
        <v>2133</v>
      </c>
      <c r="E419" s="16">
        <f t="shared" si="368"/>
        <v>128.49397590361446</v>
      </c>
      <c r="F419" s="17">
        <f t="shared" si="369"/>
        <v>4</v>
      </c>
      <c r="G419" s="226">
        <v>66.400000000000006</v>
      </c>
      <c r="H419" s="227">
        <v>8532</v>
      </c>
      <c r="I419" s="226">
        <v>19</v>
      </c>
      <c r="J419" s="227">
        <v>1389</v>
      </c>
      <c r="K419" s="263">
        <v>33640</v>
      </c>
      <c r="L419" s="263">
        <v>31960</v>
      </c>
      <c r="M419" s="250" t="s">
        <v>8</v>
      </c>
      <c r="N419" s="251">
        <f t="shared" si="370"/>
        <v>6.1425485961123112</v>
      </c>
      <c r="O419" s="252">
        <f t="shared" si="371"/>
        <v>24.218862491000721</v>
      </c>
      <c r="P419" s="245">
        <f t="shared" si="372"/>
        <v>2026.5060240963853</v>
      </c>
      <c r="Q419" s="246">
        <f t="shared" si="373"/>
        <v>0.65119549929676512</v>
      </c>
      <c r="R419" s="225">
        <f t="shared" si="374"/>
        <v>36</v>
      </c>
      <c r="S419" s="247">
        <f t="shared" si="375"/>
        <v>597.6</v>
      </c>
      <c r="T419" s="248">
        <f t="shared" si="375"/>
        <v>76788</v>
      </c>
      <c r="U419" s="247">
        <f t="shared" si="375"/>
        <v>158</v>
      </c>
      <c r="V419" s="248">
        <f t="shared" si="375"/>
        <v>12624</v>
      </c>
      <c r="W419" s="248">
        <f t="shared" si="375"/>
        <v>300640</v>
      </c>
      <c r="X419" s="249">
        <f t="shared" si="375"/>
        <v>288360</v>
      </c>
      <c r="Y419" s="250" t="s">
        <v>8</v>
      </c>
      <c r="Z419" s="251">
        <f t="shared" si="376"/>
        <v>6.082699619771863</v>
      </c>
      <c r="AA419" s="252">
        <f t="shared" si="377"/>
        <v>23.814955640050698</v>
      </c>
      <c r="AB419" s="195">
        <f t="shared" si="378"/>
        <v>18110.843373493975</v>
      </c>
      <c r="AC419" s="350">
        <f t="shared" si="379"/>
        <v>5.9184247538677921</v>
      </c>
      <c r="AY419" s="226">
        <v>66.400000000000006</v>
      </c>
      <c r="AZ419" s="227">
        <v>8532</v>
      </c>
      <c r="BA419" s="226">
        <v>19</v>
      </c>
      <c r="BB419" s="227">
        <v>1389</v>
      </c>
      <c r="BC419" s="227">
        <v>33560</v>
      </c>
      <c r="BW419" s="226">
        <v>66.400000000000006</v>
      </c>
      <c r="BX419" s="227">
        <v>8532</v>
      </c>
      <c r="BY419" s="226">
        <v>18</v>
      </c>
      <c r="BZ419" s="227">
        <v>1468</v>
      </c>
      <c r="CA419" s="227">
        <v>36030</v>
      </c>
    </row>
    <row r="420" spans="1:79" x14ac:dyDescent="0.25">
      <c r="A420" s="90" t="s">
        <v>31</v>
      </c>
      <c r="B420" s="560"/>
      <c r="C420" s="27">
        <v>14.28</v>
      </c>
      <c r="D420" s="223">
        <v>1762</v>
      </c>
      <c r="E420" s="16">
        <f t="shared" si="368"/>
        <v>123.38935574229693</v>
      </c>
      <c r="F420" s="17">
        <f t="shared" si="369"/>
        <v>5.0000000000000009</v>
      </c>
      <c r="G420" s="226">
        <v>71.400000000000006</v>
      </c>
      <c r="H420" s="227">
        <v>8810</v>
      </c>
      <c r="I420" s="226">
        <v>18</v>
      </c>
      <c r="J420" s="227">
        <v>1285</v>
      </c>
      <c r="K420" s="263">
        <v>29440</v>
      </c>
      <c r="L420" s="263">
        <v>27970</v>
      </c>
      <c r="M420" s="250" t="s">
        <v>8</v>
      </c>
      <c r="N420" s="251">
        <f t="shared" si="370"/>
        <v>6.8560311284046689</v>
      </c>
      <c r="O420" s="252">
        <f t="shared" si="371"/>
        <v>22.910505836575876</v>
      </c>
      <c r="P420" s="245">
        <f t="shared" si="372"/>
        <v>2061.6246498599439</v>
      </c>
      <c r="Q420" s="246">
        <f t="shared" si="373"/>
        <v>0.72928490351872877</v>
      </c>
      <c r="R420" s="225">
        <f t="shared" si="374"/>
        <v>36.000000000000007</v>
      </c>
      <c r="S420" s="247">
        <f t="shared" si="375"/>
        <v>514.08000000000004</v>
      </c>
      <c r="T420" s="248">
        <f t="shared" si="375"/>
        <v>63432</v>
      </c>
      <c r="U420" s="247">
        <f t="shared" si="375"/>
        <v>144</v>
      </c>
      <c r="V420" s="248">
        <f t="shared" si="375"/>
        <v>10419</v>
      </c>
      <c r="W420" s="248">
        <f t="shared" si="375"/>
        <v>241730</v>
      </c>
      <c r="X420" s="249">
        <f t="shared" si="375"/>
        <v>231790</v>
      </c>
      <c r="Y420" s="250" t="s">
        <v>8</v>
      </c>
      <c r="Z420" s="251">
        <f t="shared" si="376"/>
        <v>6.0881082637489206</v>
      </c>
      <c r="AA420" s="252">
        <f t="shared" si="377"/>
        <v>23.200883002207505</v>
      </c>
      <c r="AB420" s="195">
        <f t="shared" si="378"/>
        <v>16927.871148459384</v>
      </c>
      <c r="AC420" s="350">
        <f t="shared" si="379"/>
        <v>5.9131668558456303</v>
      </c>
      <c r="AY420" s="226">
        <v>71.400000000000006</v>
      </c>
      <c r="AZ420" s="227">
        <v>8810</v>
      </c>
      <c r="BA420" s="226">
        <v>18</v>
      </c>
      <c r="BB420" s="227">
        <v>1285</v>
      </c>
      <c r="BC420" s="227">
        <v>29370</v>
      </c>
      <c r="BW420" s="226">
        <v>57.12</v>
      </c>
      <c r="BX420" s="227">
        <v>7048</v>
      </c>
      <c r="BY420" s="226">
        <v>15</v>
      </c>
      <c r="BZ420" s="227">
        <v>1265</v>
      </c>
      <c r="CA420" s="227">
        <v>28940</v>
      </c>
    </row>
    <row r="421" spans="1:79" x14ac:dyDescent="0.25">
      <c r="A421" s="90" t="s">
        <v>32</v>
      </c>
      <c r="B421" s="560"/>
      <c r="C421" s="27">
        <v>19.53</v>
      </c>
      <c r="D421" s="223">
        <v>2423</v>
      </c>
      <c r="E421" s="16">
        <f t="shared" si="368"/>
        <v>124.06554019457245</v>
      </c>
      <c r="F421" s="17">
        <f t="shared" si="369"/>
        <v>5</v>
      </c>
      <c r="G421" s="226">
        <v>97.65</v>
      </c>
      <c r="H421" s="227">
        <v>12115</v>
      </c>
      <c r="I421" s="226">
        <v>26</v>
      </c>
      <c r="J421" s="227">
        <v>2084</v>
      </c>
      <c r="K421" s="263">
        <v>51750</v>
      </c>
      <c r="L421" s="263">
        <v>49060</v>
      </c>
      <c r="M421" s="250" t="s">
        <v>8</v>
      </c>
      <c r="N421" s="251">
        <f t="shared" si="370"/>
        <v>5.8133397312859882</v>
      </c>
      <c r="O421" s="252">
        <f t="shared" si="371"/>
        <v>24.832053742802302</v>
      </c>
      <c r="P421" s="245">
        <f t="shared" si="372"/>
        <v>2649.7695852534562</v>
      </c>
      <c r="Q421" s="246">
        <f t="shared" si="373"/>
        <v>0.86009079653322329</v>
      </c>
      <c r="R421" s="225">
        <f t="shared" si="374"/>
        <v>36</v>
      </c>
      <c r="S421" s="247">
        <f t="shared" si="375"/>
        <v>703.08</v>
      </c>
      <c r="T421" s="248">
        <f t="shared" si="375"/>
        <v>87228</v>
      </c>
      <c r="U421" s="247">
        <f t="shared" si="375"/>
        <v>196</v>
      </c>
      <c r="V421" s="248">
        <f t="shared" si="375"/>
        <v>15422</v>
      </c>
      <c r="W421" s="248">
        <f t="shared" si="375"/>
        <v>372610</v>
      </c>
      <c r="X421" s="249">
        <f t="shared" si="375"/>
        <v>357180</v>
      </c>
      <c r="Y421" s="250" t="s">
        <v>8</v>
      </c>
      <c r="Z421" s="251">
        <f t="shared" si="376"/>
        <v>5.6560757359616129</v>
      </c>
      <c r="AA421" s="252">
        <f t="shared" si="377"/>
        <v>24.160938918428219</v>
      </c>
      <c r="AB421" s="195">
        <f t="shared" si="378"/>
        <v>19078.853046594981</v>
      </c>
      <c r="AC421" s="350">
        <f t="shared" si="379"/>
        <v>6.364836978951713</v>
      </c>
      <c r="AY421" s="226">
        <v>97.65</v>
      </c>
      <c r="AZ421" s="227">
        <v>12115</v>
      </c>
      <c r="BA421" s="226">
        <v>26</v>
      </c>
      <c r="BB421" s="227">
        <v>2084</v>
      </c>
      <c r="BC421" s="227">
        <v>51620</v>
      </c>
      <c r="BW421" s="226">
        <v>78.12</v>
      </c>
      <c r="BX421" s="227">
        <v>9692</v>
      </c>
      <c r="BY421" s="226">
        <v>21</v>
      </c>
      <c r="BZ421" s="227">
        <v>1727</v>
      </c>
      <c r="CA421" s="227">
        <v>43490</v>
      </c>
    </row>
    <row r="422" spans="1:79" x14ac:dyDescent="0.25">
      <c r="A422" s="90" t="s">
        <v>33</v>
      </c>
      <c r="B422" s="560"/>
      <c r="C422" s="27">
        <v>19.88</v>
      </c>
      <c r="D422" s="223">
        <v>2472</v>
      </c>
      <c r="E422" s="16">
        <f t="shared" si="368"/>
        <v>124.34607645875252</v>
      </c>
      <c r="F422" s="17">
        <f t="shared" si="369"/>
        <v>4</v>
      </c>
      <c r="G422" s="226">
        <v>79.52</v>
      </c>
      <c r="H422" s="227">
        <v>9888</v>
      </c>
      <c r="I422" s="226">
        <v>22</v>
      </c>
      <c r="J422" s="227">
        <v>1671</v>
      </c>
      <c r="K422" s="263">
        <v>40430</v>
      </c>
      <c r="L422" s="263">
        <v>38400</v>
      </c>
      <c r="M422" s="250" t="s">
        <v>8</v>
      </c>
      <c r="N422" s="251">
        <f t="shared" si="370"/>
        <v>5.9174147217235191</v>
      </c>
      <c r="O422" s="252">
        <f t="shared" si="371"/>
        <v>24.195092758827048</v>
      </c>
      <c r="P422" s="245">
        <f t="shared" si="372"/>
        <v>2033.7022132796781</v>
      </c>
      <c r="Q422" s="246">
        <f t="shared" si="373"/>
        <v>0.67597087378640774</v>
      </c>
      <c r="R422" s="225">
        <f t="shared" si="374"/>
        <v>36</v>
      </c>
      <c r="S422" s="247">
        <f t="shared" si="375"/>
        <v>715.68</v>
      </c>
      <c r="T422" s="248">
        <f t="shared" si="375"/>
        <v>88992</v>
      </c>
      <c r="U422" s="247">
        <f t="shared" si="375"/>
        <v>191</v>
      </c>
      <c r="V422" s="248">
        <f t="shared" si="375"/>
        <v>16069</v>
      </c>
      <c r="W422" s="248">
        <f t="shared" si="375"/>
        <v>384050</v>
      </c>
      <c r="X422" s="249">
        <f t="shared" si="375"/>
        <v>368380</v>
      </c>
      <c r="Y422" s="250" t="s">
        <v>8</v>
      </c>
      <c r="Z422" s="251">
        <f t="shared" si="376"/>
        <v>5.5381168709938393</v>
      </c>
      <c r="AA422" s="252">
        <f t="shared" si="377"/>
        <v>23.900056008463501</v>
      </c>
      <c r="AB422" s="195">
        <f t="shared" si="378"/>
        <v>19318.410462776661</v>
      </c>
      <c r="AC422" s="350">
        <f t="shared" si="379"/>
        <v>6.500404530744337</v>
      </c>
      <c r="AY422" s="226">
        <v>79.52</v>
      </c>
      <c r="AZ422" s="227">
        <v>9888</v>
      </c>
      <c r="BA422" s="226">
        <v>22</v>
      </c>
      <c r="BB422" s="227">
        <v>1671</v>
      </c>
      <c r="BC422" s="227">
        <v>40330</v>
      </c>
      <c r="BW422" s="226">
        <v>79.52</v>
      </c>
      <c r="BX422" s="227">
        <v>9892</v>
      </c>
      <c r="BY422" s="226">
        <v>23</v>
      </c>
      <c r="BZ422" s="227">
        <v>1829</v>
      </c>
      <c r="CA422" s="227">
        <v>44860</v>
      </c>
    </row>
    <row r="423" spans="1:79" x14ac:dyDescent="0.25">
      <c r="A423" s="90" t="s">
        <v>34</v>
      </c>
      <c r="B423" s="560"/>
      <c r="C423" s="27">
        <v>19.899999999999999</v>
      </c>
      <c r="D423" s="223">
        <v>2484</v>
      </c>
      <c r="E423" s="16">
        <f t="shared" si="368"/>
        <v>124.82412060301509</v>
      </c>
      <c r="F423" s="17">
        <f t="shared" si="369"/>
        <v>4</v>
      </c>
      <c r="G423" s="226">
        <v>79.599999999999994</v>
      </c>
      <c r="H423" s="227">
        <v>9936</v>
      </c>
      <c r="I423" s="226">
        <v>21</v>
      </c>
      <c r="J423" s="227">
        <v>1799</v>
      </c>
      <c r="K423" s="263">
        <v>43380</v>
      </c>
      <c r="L423" s="263">
        <v>41210</v>
      </c>
      <c r="M423" s="250" t="s">
        <v>8</v>
      </c>
      <c r="N423" s="251">
        <f t="shared" si="370"/>
        <v>5.5230683713173985</v>
      </c>
      <c r="O423" s="252">
        <f t="shared" si="371"/>
        <v>24.113396331295164</v>
      </c>
      <c r="P423" s="245">
        <f t="shared" si="372"/>
        <v>2179.8994974874372</v>
      </c>
      <c r="Q423" s="246">
        <f t="shared" si="373"/>
        <v>0.72423510466988728</v>
      </c>
      <c r="R423" s="225">
        <f t="shared" si="374"/>
        <v>36.000000000000007</v>
      </c>
      <c r="S423" s="247">
        <f t="shared" si="375"/>
        <v>716.40000000000009</v>
      </c>
      <c r="T423" s="248">
        <f t="shared" si="375"/>
        <v>89424</v>
      </c>
      <c r="U423" s="247">
        <f t="shared" si="375"/>
        <v>188</v>
      </c>
      <c r="V423" s="248">
        <f t="shared" si="375"/>
        <v>15804</v>
      </c>
      <c r="W423" s="248">
        <f t="shared" si="375"/>
        <v>376810</v>
      </c>
      <c r="X423" s="249">
        <f t="shared" si="375"/>
        <v>361330</v>
      </c>
      <c r="Y423" s="250" t="s">
        <v>8</v>
      </c>
      <c r="Z423" s="251">
        <f t="shared" si="376"/>
        <v>5.6583143507972666</v>
      </c>
      <c r="AA423" s="252">
        <f t="shared" si="377"/>
        <v>23.842698051126298</v>
      </c>
      <c r="AB423" s="195">
        <f t="shared" si="378"/>
        <v>18935.175879396986</v>
      </c>
      <c r="AC423" s="350">
        <f t="shared" si="379"/>
        <v>6.36231884057971</v>
      </c>
      <c r="AY423" s="226">
        <v>79.599999999999994</v>
      </c>
      <c r="AZ423" s="227">
        <v>9936</v>
      </c>
      <c r="BA423" s="226">
        <v>21</v>
      </c>
      <c r="BB423" s="227">
        <v>1799</v>
      </c>
      <c r="BC423" s="227">
        <v>43280</v>
      </c>
      <c r="BW423" s="226">
        <v>79.599999999999994</v>
      </c>
      <c r="BX423" s="227">
        <v>9940</v>
      </c>
      <c r="BY423" s="226">
        <v>22</v>
      </c>
      <c r="BZ423" s="227">
        <v>1857</v>
      </c>
      <c r="CA423" s="227">
        <v>45750</v>
      </c>
    </row>
    <row r="424" spans="1:79" x14ac:dyDescent="0.25">
      <c r="A424" s="90" t="s">
        <v>35</v>
      </c>
      <c r="B424" s="560"/>
      <c r="C424" s="27">
        <v>16.489999999999998</v>
      </c>
      <c r="D424" s="223">
        <v>2171</v>
      </c>
      <c r="E424" s="16">
        <f t="shared" si="368"/>
        <v>131.65554881746513</v>
      </c>
      <c r="F424" s="17">
        <f t="shared" si="369"/>
        <v>4</v>
      </c>
      <c r="G424" s="226">
        <v>65.959999999999994</v>
      </c>
      <c r="H424" s="227">
        <v>8684</v>
      </c>
      <c r="I424" s="226">
        <v>16</v>
      </c>
      <c r="J424" s="227">
        <v>1420</v>
      </c>
      <c r="K424" s="263">
        <v>35410</v>
      </c>
      <c r="L424" s="263">
        <v>33640</v>
      </c>
      <c r="M424" s="250" t="s">
        <v>8</v>
      </c>
      <c r="N424" s="251">
        <f t="shared" si="370"/>
        <v>6.1154929577464792</v>
      </c>
      <c r="O424" s="252">
        <f t="shared" si="371"/>
        <v>24.93661971830986</v>
      </c>
      <c r="P424" s="245">
        <f t="shared" si="372"/>
        <v>2147.3620375985447</v>
      </c>
      <c r="Q424" s="246">
        <f t="shared" si="373"/>
        <v>0.65407646245969597</v>
      </c>
      <c r="R424" s="225">
        <f t="shared" si="374"/>
        <v>34.999999999999993</v>
      </c>
      <c r="S424" s="247">
        <f t="shared" si="375"/>
        <v>577.14999999999986</v>
      </c>
      <c r="T424" s="248">
        <f t="shared" si="375"/>
        <v>75985</v>
      </c>
      <c r="U424" s="247">
        <f t="shared" si="375"/>
        <v>152</v>
      </c>
      <c r="V424" s="248">
        <f t="shared" si="375"/>
        <v>12982</v>
      </c>
      <c r="W424" s="248">
        <f t="shared" si="375"/>
        <v>315520</v>
      </c>
      <c r="X424" s="249">
        <f t="shared" si="375"/>
        <v>302620</v>
      </c>
      <c r="Y424" s="250" t="s">
        <v>8</v>
      </c>
      <c r="Z424" s="251">
        <f t="shared" si="376"/>
        <v>5.8531042982591277</v>
      </c>
      <c r="AA424" s="252">
        <f t="shared" si="377"/>
        <v>24.304421506701587</v>
      </c>
      <c r="AB424" s="195">
        <f t="shared" si="378"/>
        <v>19134.020618556704</v>
      </c>
      <c r="AC424" s="350">
        <f t="shared" si="379"/>
        <v>5.9797328420082909</v>
      </c>
      <c r="AY424" s="226">
        <v>65.959999999999994</v>
      </c>
      <c r="AZ424" s="227">
        <v>8684</v>
      </c>
      <c r="BA424" s="226">
        <v>16</v>
      </c>
      <c r="BB424" s="227">
        <v>1420</v>
      </c>
      <c r="BC424" s="227">
        <v>35320</v>
      </c>
      <c r="BW424" s="226">
        <v>71.959999999999994</v>
      </c>
      <c r="BX424" s="227">
        <v>9474</v>
      </c>
      <c r="BY424" s="226">
        <v>18</v>
      </c>
      <c r="BZ424" s="227">
        <v>1599</v>
      </c>
      <c r="CA424" s="227">
        <v>39500</v>
      </c>
    </row>
    <row r="425" spans="1:79" x14ac:dyDescent="0.25">
      <c r="A425" s="90" t="s">
        <v>36</v>
      </c>
      <c r="B425" s="560"/>
      <c r="C425" s="27">
        <v>19.05</v>
      </c>
      <c r="D425" s="223">
        <v>2489</v>
      </c>
      <c r="E425" s="16">
        <f t="shared" si="368"/>
        <v>130.65616797900262</v>
      </c>
      <c r="F425" s="17">
        <f t="shared" si="369"/>
        <v>4</v>
      </c>
      <c r="G425" s="226">
        <v>76.2</v>
      </c>
      <c r="H425" s="227">
        <v>9956</v>
      </c>
      <c r="I425" s="226">
        <v>22</v>
      </c>
      <c r="J425" s="227">
        <v>1895</v>
      </c>
      <c r="K425" s="263">
        <v>45860</v>
      </c>
      <c r="L425" s="263">
        <v>43560</v>
      </c>
      <c r="M425" s="250" t="s">
        <v>8</v>
      </c>
      <c r="N425" s="251">
        <f t="shared" si="370"/>
        <v>5.2538258575197885</v>
      </c>
      <c r="O425" s="252">
        <f t="shared" si="371"/>
        <v>24.200527704485488</v>
      </c>
      <c r="P425" s="245">
        <f t="shared" si="372"/>
        <v>2407.3490813648291</v>
      </c>
      <c r="Q425" s="246">
        <f t="shared" si="373"/>
        <v>0.76134993973483323</v>
      </c>
      <c r="R425" s="225">
        <f t="shared" si="374"/>
        <v>36</v>
      </c>
      <c r="S425" s="247">
        <f t="shared" si="375"/>
        <v>685.80000000000007</v>
      </c>
      <c r="T425" s="248">
        <f t="shared" si="375"/>
        <v>89581</v>
      </c>
      <c r="U425" s="247">
        <f t="shared" si="375"/>
        <v>186</v>
      </c>
      <c r="V425" s="248">
        <f t="shared" si="375"/>
        <v>15639</v>
      </c>
      <c r="W425" s="248">
        <f t="shared" si="375"/>
        <v>378860</v>
      </c>
      <c r="X425" s="249">
        <f t="shared" si="375"/>
        <v>363210</v>
      </c>
      <c r="Y425" s="250" t="s">
        <v>8</v>
      </c>
      <c r="Z425" s="251">
        <f t="shared" si="376"/>
        <v>5.7280516657075262</v>
      </c>
      <c r="AA425" s="252">
        <f t="shared" si="377"/>
        <v>24.225334100645821</v>
      </c>
      <c r="AB425" s="195">
        <f t="shared" si="378"/>
        <v>19887.664041994751</v>
      </c>
      <c r="AC425" s="350">
        <f t="shared" si="379"/>
        <v>6.2832462836480518</v>
      </c>
      <c r="AY425" s="226">
        <v>76.2</v>
      </c>
      <c r="AZ425" s="227">
        <v>9956</v>
      </c>
      <c r="BA425" s="226">
        <v>22</v>
      </c>
      <c r="BB425" s="227">
        <v>1895</v>
      </c>
      <c r="BC425" s="227">
        <v>45750</v>
      </c>
      <c r="BW425" s="226">
        <v>95.25</v>
      </c>
      <c r="BX425" s="227">
        <v>12450</v>
      </c>
      <c r="BY425" s="226">
        <v>24</v>
      </c>
      <c r="BZ425" s="227">
        <v>2278</v>
      </c>
      <c r="CA425" s="227">
        <v>56320</v>
      </c>
    </row>
    <row r="426" spans="1:79" x14ac:dyDescent="0.25">
      <c r="A426" s="90" t="s">
        <v>37</v>
      </c>
      <c r="B426" s="560"/>
      <c r="C426" s="27">
        <v>20.239999999999998</v>
      </c>
      <c r="D426" s="223">
        <v>2519</v>
      </c>
      <c r="E426" s="16">
        <f t="shared" si="368"/>
        <v>124.45652173913045</v>
      </c>
      <c r="F426" s="17">
        <f t="shared" si="369"/>
        <v>4</v>
      </c>
      <c r="G426" s="226">
        <v>80.959999999999994</v>
      </c>
      <c r="H426" s="227">
        <v>10076</v>
      </c>
      <c r="I426" s="226">
        <v>19</v>
      </c>
      <c r="J426" s="227">
        <v>1464</v>
      </c>
      <c r="K426" s="263">
        <v>35830</v>
      </c>
      <c r="L426" s="263">
        <v>34040</v>
      </c>
      <c r="M426" s="250" t="s">
        <v>8</v>
      </c>
      <c r="N426" s="251">
        <f t="shared" si="370"/>
        <v>6.8825136612021858</v>
      </c>
      <c r="O426" s="252">
        <f t="shared" si="371"/>
        <v>24.474043715846996</v>
      </c>
      <c r="P426" s="245">
        <f t="shared" si="372"/>
        <v>1770.2569169960475</v>
      </c>
      <c r="Q426" s="246">
        <f t="shared" si="373"/>
        <v>0.58118300913060739</v>
      </c>
      <c r="R426" s="225">
        <f t="shared" si="374"/>
        <v>36</v>
      </c>
      <c r="S426" s="247">
        <f t="shared" si="375"/>
        <v>728.64</v>
      </c>
      <c r="T426" s="248">
        <f t="shared" si="375"/>
        <v>90661</v>
      </c>
      <c r="U426" s="247">
        <f t="shared" si="375"/>
        <v>190</v>
      </c>
      <c r="V426" s="248">
        <f t="shared" si="375"/>
        <v>14545</v>
      </c>
      <c r="W426" s="248">
        <f t="shared" si="375"/>
        <v>352240</v>
      </c>
      <c r="X426" s="249">
        <f t="shared" si="375"/>
        <v>337720</v>
      </c>
      <c r="Y426" s="250" t="s">
        <v>8</v>
      </c>
      <c r="Z426" s="251">
        <f t="shared" si="376"/>
        <v>6.2331385355792372</v>
      </c>
      <c r="AA426" s="252">
        <f t="shared" si="377"/>
        <v>24.217256789274664</v>
      </c>
      <c r="AB426" s="195">
        <f t="shared" si="378"/>
        <v>17403.162055335968</v>
      </c>
      <c r="AC426" s="350">
        <f t="shared" si="379"/>
        <v>5.7741167129813418</v>
      </c>
      <c r="AY426" s="226">
        <v>80.959999999999994</v>
      </c>
      <c r="AZ426" s="227">
        <v>10076</v>
      </c>
      <c r="BA426" s="226">
        <v>19</v>
      </c>
      <c r="BB426" s="227">
        <v>1464</v>
      </c>
      <c r="BC426" s="227">
        <v>35740</v>
      </c>
      <c r="BW426" s="226">
        <v>101.2</v>
      </c>
      <c r="BX426" s="227">
        <v>12595</v>
      </c>
      <c r="BY426" s="226">
        <v>26</v>
      </c>
      <c r="BZ426" s="227">
        <v>2091</v>
      </c>
      <c r="CA426" s="227">
        <v>51700</v>
      </c>
    </row>
    <row r="427" spans="1:79" x14ac:dyDescent="0.25">
      <c r="A427" s="90" t="s">
        <v>18</v>
      </c>
      <c r="B427" s="560"/>
      <c r="C427" s="27">
        <v>13.13</v>
      </c>
      <c r="D427" s="223">
        <v>1410</v>
      </c>
      <c r="E427" s="16">
        <f t="shared" si="368"/>
        <v>107.38766184310738</v>
      </c>
      <c r="F427" s="17">
        <f t="shared" si="369"/>
        <v>5.5346534653465342</v>
      </c>
      <c r="G427" s="226">
        <v>72.67</v>
      </c>
      <c r="H427" s="227">
        <v>7740</v>
      </c>
      <c r="I427" s="226">
        <v>18</v>
      </c>
      <c r="J427" s="227">
        <v>1419</v>
      </c>
      <c r="K427" s="263">
        <v>30850</v>
      </c>
      <c r="L427" s="263">
        <v>29300</v>
      </c>
      <c r="M427" s="250" t="s">
        <v>8</v>
      </c>
      <c r="N427" s="251">
        <f t="shared" si="370"/>
        <v>5.4545454545454541</v>
      </c>
      <c r="O427" s="252">
        <f t="shared" si="371"/>
        <v>21.740662438336855</v>
      </c>
      <c r="P427" s="245">
        <f t="shared" si="372"/>
        <v>2349.5811119573495</v>
      </c>
      <c r="Q427" s="246">
        <f t="shared" si="373"/>
        <v>1.0063829787234042</v>
      </c>
      <c r="R427" s="225">
        <f t="shared" si="374"/>
        <v>33.913937547600916</v>
      </c>
      <c r="S427" s="247">
        <f t="shared" si="375"/>
        <v>445.29</v>
      </c>
      <c r="T427" s="248">
        <f t="shared" si="375"/>
        <v>47149</v>
      </c>
      <c r="U427" s="247">
        <f t="shared" si="375"/>
        <v>113</v>
      </c>
      <c r="V427" s="248">
        <f t="shared" si="375"/>
        <v>8117</v>
      </c>
      <c r="W427" s="248">
        <f t="shared" si="375"/>
        <v>183370</v>
      </c>
      <c r="X427" s="249">
        <f t="shared" si="375"/>
        <v>175570</v>
      </c>
      <c r="Y427" s="250" t="s">
        <v>8</v>
      </c>
      <c r="Z427" s="251">
        <f t="shared" si="376"/>
        <v>5.8086731551065665</v>
      </c>
      <c r="AA427" s="252">
        <f t="shared" si="377"/>
        <v>22.590858691634839</v>
      </c>
      <c r="AB427" s="195">
        <f t="shared" si="378"/>
        <v>13965.727341964965</v>
      </c>
      <c r="AC427" s="350">
        <f t="shared" si="379"/>
        <v>5.7567375886524825</v>
      </c>
      <c r="AY427" s="226">
        <v>72.67</v>
      </c>
      <c r="AZ427" s="227">
        <v>7740</v>
      </c>
      <c r="BA427" s="226">
        <v>18</v>
      </c>
      <c r="BB427" s="227">
        <v>1419</v>
      </c>
      <c r="BC427" s="227">
        <v>30770</v>
      </c>
      <c r="BW427" s="226">
        <v>73.349999999999994</v>
      </c>
      <c r="BX427" s="227">
        <v>7775</v>
      </c>
      <c r="BY427" s="226">
        <v>16</v>
      </c>
      <c r="BZ427" s="227">
        <v>1541</v>
      </c>
      <c r="CA427" s="227">
        <v>36690</v>
      </c>
    </row>
    <row r="428" spans="1:79" x14ac:dyDescent="0.25">
      <c r="A428" s="90" t="s">
        <v>38</v>
      </c>
      <c r="B428" s="560"/>
      <c r="C428" s="27">
        <v>20.6</v>
      </c>
      <c r="D428" s="223">
        <v>2626</v>
      </c>
      <c r="E428" s="16">
        <f t="shared" si="368"/>
        <v>127.47572815533979</v>
      </c>
      <c r="F428" s="17">
        <f t="shared" si="369"/>
        <v>4</v>
      </c>
      <c r="G428" s="226">
        <v>82.4</v>
      </c>
      <c r="H428" s="227">
        <v>10504</v>
      </c>
      <c r="I428" s="226">
        <v>20</v>
      </c>
      <c r="J428" s="227">
        <v>1990</v>
      </c>
      <c r="K428" s="263">
        <v>48070</v>
      </c>
      <c r="L428" s="263">
        <v>45660</v>
      </c>
      <c r="M428" s="250" t="s">
        <v>8</v>
      </c>
      <c r="N428" s="251">
        <f t="shared" si="370"/>
        <v>5.278391959798995</v>
      </c>
      <c r="O428" s="252">
        <f t="shared" si="371"/>
        <v>24.155778894472363</v>
      </c>
      <c r="P428" s="245">
        <f t="shared" si="372"/>
        <v>2333.4951456310678</v>
      </c>
      <c r="Q428" s="246">
        <f t="shared" si="373"/>
        <v>0.7578065498857578</v>
      </c>
      <c r="R428" s="225">
        <f t="shared" si="374"/>
        <v>35.999999999999993</v>
      </c>
      <c r="S428" s="247">
        <f t="shared" si="375"/>
        <v>741.59999999999991</v>
      </c>
      <c r="T428" s="248">
        <f t="shared" si="375"/>
        <v>94513</v>
      </c>
      <c r="U428" s="247">
        <f t="shared" si="375"/>
        <v>186</v>
      </c>
      <c r="V428" s="248">
        <f t="shared" si="375"/>
        <v>16983</v>
      </c>
      <c r="W428" s="248">
        <f t="shared" si="375"/>
        <v>409920</v>
      </c>
      <c r="X428" s="249">
        <f t="shared" si="375"/>
        <v>392940</v>
      </c>
      <c r="Y428" s="250" t="s">
        <v>8</v>
      </c>
      <c r="Z428" s="251">
        <f t="shared" si="376"/>
        <v>5.5651533886828002</v>
      </c>
      <c r="AA428" s="252">
        <f t="shared" si="377"/>
        <v>24.137078254725314</v>
      </c>
      <c r="AB428" s="195">
        <f t="shared" si="378"/>
        <v>19899.029126213591</v>
      </c>
      <c r="AC428" s="350">
        <f t="shared" si="379"/>
        <v>6.4672505712109674</v>
      </c>
      <c r="AY428" s="226">
        <v>82.4</v>
      </c>
      <c r="AZ428" s="227">
        <v>10504</v>
      </c>
      <c r="BA428" s="226">
        <v>20</v>
      </c>
      <c r="BB428" s="227">
        <v>1990</v>
      </c>
      <c r="BC428" s="227">
        <v>47950</v>
      </c>
      <c r="BW428" s="226">
        <v>103</v>
      </c>
      <c r="BX428" s="227">
        <v>13140</v>
      </c>
      <c r="BY428" s="226">
        <v>22</v>
      </c>
      <c r="BZ428" s="227">
        <v>2584</v>
      </c>
      <c r="CA428" s="227">
        <v>62760</v>
      </c>
    </row>
    <row r="429" spans="1:79" x14ac:dyDescent="0.25">
      <c r="A429" s="90" t="s">
        <v>39</v>
      </c>
      <c r="B429" s="560"/>
      <c r="C429" s="222">
        <v>17.48</v>
      </c>
      <c r="D429" s="223">
        <v>2303</v>
      </c>
      <c r="E429" s="224">
        <f t="shared" si="368"/>
        <v>131.75057208237985</v>
      </c>
      <c r="F429" s="225">
        <f t="shared" si="369"/>
        <v>4</v>
      </c>
      <c r="G429" s="226">
        <v>69.92</v>
      </c>
      <c r="H429" s="227">
        <v>9212</v>
      </c>
      <c r="I429" s="226">
        <v>17</v>
      </c>
      <c r="J429" s="227">
        <v>1544</v>
      </c>
      <c r="K429" s="263">
        <v>37340</v>
      </c>
      <c r="L429" s="263">
        <v>35470</v>
      </c>
      <c r="M429" s="250" t="s">
        <v>8</v>
      </c>
      <c r="N429" s="251">
        <f t="shared" si="370"/>
        <v>5.9663212435233159</v>
      </c>
      <c r="O429" s="252">
        <f t="shared" si="371"/>
        <v>24.183937823834196</v>
      </c>
      <c r="P429" s="245">
        <f t="shared" si="372"/>
        <v>2136.1556064073225</v>
      </c>
      <c r="Q429" s="246">
        <f t="shared" si="373"/>
        <v>0.67042987407729049</v>
      </c>
      <c r="R429" s="225">
        <f t="shared" si="374"/>
        <v>36</v>
      </c>
      <c r="S429" s="247">
        <f t="shared" si="375"/>
        <v>629.28</v>
      </c>
      <c r="T429" s="248">
        <f t="shared" si="375"/>
        <v>82908</v>
      </c>
      <c r="U429" s="247">
        <f t="shared" si="375"/>
        <v>164</v>
      </c>
      <c r="V429" s="248">
        <f t="shared" si="375"/>
        <v>13681</v>
      </c>
      <c r="W429" s="248">
        <f t="shared" si="375"/>
        <v>331160</v>
      </c>
      <c r="X429" s="249">
        <f t="shared" si="375"/>
        <v>317480</v>
      </c>
      <c r="Y429" s="250" t="s">
        <v>8</v>
      </c>
      <c r="Z429" s="251">
        <f t="shared" si="376"/>
        <v>6.060083327242161</v>
      </c>
      <c r="AA429" s="252">
        <f t="shared" si="377"/>
        <v>24.205832906951247</v>
      </c>
      <c r="AB429" s="195">
        <f t="shared" si="378"/>
        <v>18945.080091533182</v>
      </c>
      <c r="AC429" s="350">
        <f t="shared" si="379"/>
        <v>5.9405123751628315</v>
      </c>
      <c r="AY429" s="226">
        <v>69.92</v>
      </c>
      <c r="AZ429" s="227">
        <v>9212</v>
      </c>
      <c r="BA429" s="226">
        <v>17</v>
      </c>
      <c r="BB429" s="227">
        <v>1544</v>
      </c>
      <c r="BC429" s="227">
        <v>37250</v>
      </c>
      <c r="BW429" s="226">
        <v>87.4</v>
      </c>
      <c r="BX429" s="227">
        <v>11515</v>
      </c>
      <c r="BY429" s="226">
        <v>24</v>
      </c>
      <c r="BZ429" s="227">
        <v>1956</v>
      </c>
      <c r="CA429" s="227">
        <v>47860</v>
      </c>
    </row>
    <row r="430" spans="1:79" x14ac:dyDescent="0.25">
      <c r="A430" s="90" t="s">
        <v>40</v>
      </c>
      <c r="B430" s="560"/>
      <c r="C430" s="27">
        <v>12.81</v>
      </c>
      <c r="D430" s="223">
        <v>1641</v>
      </c>
      <c r="E430" s="16">
        <f t="shared" si="368"/>
        <v>128.10304449648712</v>
      </c>
      <c r="F430" s="17">
        <f t="shared" si="369"/>
        <v>5</v>
      </c>
      <c r="G430" s="226">
        <v>64.05</v>
      </c>
      <c r="H430" s="227">
        <v>8205</v>
      </c>
      <c r="I430" s="226">
        <v>13</v>
      </c>
      <c r="J430" s="227">
        <v>1447</v>
      </c>
      <c r="K430" s="263">
        <v>31890</v>
      </c>
      <c r="L430" s="263">
        <v>30290</v>
      </c>
      <c r="M430" s="250" t="s">
        <v>8</v>
      </c>
      <c r="N430" s="251">
        <f t="shared" si="370"/>
        <v>5.6703524533517626</v>
      </c>
      <c r="O430" s="252">
        <f t="shared" si="371"/>
        <v>22.038700760193503</v>
      </c>
      <c r="P430" s="245">
        <f t="shared" si="372"/>
        <v>2489.4613583138171</v>
      </c>
      <c r="Q430" s="246">
        <f t="shared" si="373"/>
        <v>0.8817794028031688</v>
      </c>
      <c r="R430" s="225">
        <f t="shared" si="374"/>
        <v>36</v>
      </c>
      <c r="S430" s="247">
        <f t="shared" si="375"/>
        <v>461.16</v>
      </c>
      <c r="T430" s="248">
        <f t="shared" si="375"/>
        <v>59053</v>
      </c>
      <c r="U430" s="247">
        <f t="shared" si="375"/>
        <v>112</v>
      </c>
      <c r="V430" s="248">
        <f t="shared" si="375"/>
        <v>9395</v>
      </c>
      <c r="W430" s="248">
        <f t="shared" si="375"/>
        <v>210580</v>
      </c>
      <c r="X430" s="249">
        <f t="shared" si="375"/>
        <v>201840</v>
      </c>
      <c r="Y430" s="250" t="s">
        <v>8</v>
      </c>
      <c r="Z430" s="251">
        <f t="shared" si="376"/>
        <v>6.2855774348057478</v>
      </c>
      <c r="AA430" s="252">
        <f t="shared" si="377"/>
        <v>22.4140500266099</v>
      </c>
      <c r="AB430" s="195">
        <f t="shared" si="378"/>
        <v>16438.71975019516</v>
      </c>
      <c r="AC430" s="350">
        <f t="shared" si="379"/>
        <v>5.7251675807434488</v>
      </c>
      <c r="AY430" s="226">
        <v>64.05</v>
      </c>
      <c r="AZ430" s="227">
        <v>8205</v>
      </c>
      <c r="BA430" s="226">
        <v>13</v>
      </c>
      <c r="BB430" s="227">
        <v>1447</v>
      </c>
      <c r="BC430" s="227">
        <v>31810</v>
      </c>
      <c r="BW430" s="226">
        <v>64.05</v>
      </c>
      <c r="BX430" s="227">
        <v>8205</v>
      </c>
      <c r="BY430" s="226">
        <v>12</v>
      </c>
      <c r="BZ430" s="227">
        <v>1405</v>
      </c>
      <c r="CA430" s="227">
        <v>32250</v>
      </c>
    </row>
    <row r="431" spans="1:79" x14ac:dyDescent="0.25">
      <c r="A431" s="91" t="s">
        <v>41</v>
      </c>
      <c r="B431" s="561"/>
      <c r="C431" s="54">
        <v>2.2200000000000002</v>
      </c>
      <c r="D431" s="306">
        <v>277</v>
      </c>
      <c r="E431" s="11">
        <f t="shared" si="368"/>
        <v>124.77477477477477</v>
      </c>
      <c r="F431" s="7">
        <f t="shared" si="369"/>
        <v>4.9999999999999991</v>
      </c>
      <c r="G431" s="243">
        <v>11.1</v>
      </c>
      <c r="H431" s="244">
        <v>1385</v>
      </c>
      <c r="I431" s="243">
        <v>5</v>
      </c>
      <c r="J431" s="244">
        <v>328</v>
      </c>
      <c r="K431" s="262">
        <v>7670</v>
      </c>
      <c r="L431" s="262">
        <v>7290</v>
      </c>
      <c r="M431" s="308" t="s">
        <v>8</v>
      </c>
      <c r="N431" s="309">
        <f t="shared" si="370"/>
        <v>4.2225609756097562</v>
      </c>
      <c r="O431" s="310">
        <f t="shared" si="371"/>
        <v>23.384146341463413</v>
      </c>
      <c r="P431" s="311">
        <f t="shared" si="372"/>
        <v>3454.9549549549547</v>
      </c>
      <c r="Q431" s="355">
        <f t="shared" si="373"/>
        <v>1.1841155234657039</v>
      </c>
      <c r="R431" s="225">
        <f t="shared" si="374"/>
        <v>36</v>
      </c>
      <c r="S431" s="247">
        <f t="shared" ref="S431:X446" si="380">G431+S380</f>
        <v>79.92</v>
      </c>
      <c r="T431" s="248">
        <f t="shared" si="380"/>
        <v>9972</v>
      </c>
      <c r="U431" s="247">
        <f t="shared" si="380"/>
        <v>35</v>
      </c>
      <c r="V431" s="248">
        <f t="shared" si="380"/>
        <v>1910</v>
      </c>
      <c r="W431" s="248">
        <f t="shared" si="380"/>
        <v>45140</v>
      </c>
      <c r="X431" s="249">
        <f t="shared" si="380"/>
        <v>43260</v>
      </c>
      <c r="Y431" s="308" t="s">
        <v>8</v>
      </c>
      <c r="Z431" s="251">
        <f t="shared" si="376"/>
        <v>5.2209424083769633</v>
      </c>
      <c r="AA431" s="252">
        <f t="shared" si="377"/>
        <v>23.633507853403142</v>
      </c>
      <c r="AB431" s="195">
        <f t="shared" si="378"/>
        <v>20333.333333333332</v>
      </c>
      <c r="AC431" s="350">
        <f t="shared" si="379"/>
        <v>6.8953068592057765</v>
      </c>
      <c r="AY431" s="243">
        <v>11.1</v>
      </c>
      <c r="AZ431" s="244">
        <v>1385</v>
      </c>
      <c r="BA431" s="243">
        <v>5</v>
      </c>
      <c r="BB431" s="244">
        <v>328</v>
      </c>
      <c r="BC431" s="244">
        <v>7650</v>
      </c>
      <c r="BW431" s="243">
        <v>11.1</v>
      </c>
      <c r="BX431" s="244">
        <v>1390</v>
      </c>
      <c r="BY431" s="243">
        <v>5</v>
      </c>
      <c r="BZ431" s="244">
        <v>474</v>
      </c>
      <c r="CA431" s="244">
        <v>11570</v>
      </c>
    </row>
    <row r="432" spans="1:79" x14ac:dyDescent="0.25">
      <c r="A432" s="92" t="s">
        <v>24</v>
      </c>
      <c r="B432" s="44"/>
      <c r="C432" s="45">
        <f t="shared" ref="C432:D432" si="381">SUM(C415:C431)</f>
        <v>283.38000000000005</v>
      </c>
      <c r="D432" s="46">
        <f t="shared" si="381"/>
        <v>35616</v>
      </c>
      <c r="E432" s="130">
        <f t="shared" si="368"/>
        <v>125.68282871056529</v>
      </c>
      <c r="F432" s="73"/>
      <c r="G432" s="312">
        <f t="shared" ref="G432:L432" si="382">SUM(G415:G431)</f>
        <v>1237.83</v>
      </c>
      <c r="H432" s="313">
        <f t="shared" si="382"/>
        <v>155138</v>
      </c>
      <c r="I432" s="312">
        <f t="shared" si="382"/>
        <v>311</v>
      </c>
      <c r="J432" s="313">
        <f t="shared" si="382"/>
        <v>25832</v>
      </c>
      <c r="K432" s="313">
        <f t="shared" si="382"/>
        <v>617410</v>
      </c>
      <c r="L432" s="313">
        <f t="shared" si="382"/>
        <v>586260</v>
      </c>
      <c r="M432" s="316" t="s">
        <v>8</v>
      </c>
      <c r="N432" s="317">
        <f t="shared" si="370"/>
        <v>6.0056519046144317</v>
      </c>
      <c r="O432" s="318">
        <f t="shared" si="371"/>
        <v>23.900975534221121</v>
      </c>
      <c r="P432" s="319">
        <f t="shared" si="372"/>
        <v>2178.735267132472</v>
      </c>
      <c r="Q432" s="332">
        <f>J432/D432</f>
        <v>0.72529200359389034</v>
      </c>
      <c r="R432" s="315"/>
      <c r="S432" s="312">
        <f t="shared" ref="S432:W432" si="383">SUM(S415:S431)</f>
        <v>10157.800000000003</v>
      </c>
      <c r="T432" s="313">
        <f t="shared" si="383"/>
        <v>1276256</v>
      </c>
      <c r="U432" s="312">
        <f t="shared" si="383"/>
        <v>2659</v>
      </c>
      <c r="V432" s="313">
        <f t="shared" si="383"/>
        <v>216845</v>
      </c>
      <c r="W432" s="313">
        <f t="shared" si="383"/>
        <v>5167920</v>
      </c>
      <c r="X432" s="249">
        <f t="shared" si="380"/>
        <v>4955100</v>
      </c>
      <c r="Y432" s="358" t="s">
        <v>8</v>
      </c>
      <c r="Z432" s="317">
        <f t="shared" si="376"/>
        <v>5.8855680324655859</v>
      </c>
      <c r="AA432" s="318">
        <f t="shared" si="377"/>
        <v>23.832322626761052</v>
      </c>
      <c r="AB432" s="333">
        <f t="shared" si="378"/>
        <v>18236.713952995975</v>
      </c>
      <c r="AC432" s="359">
        <f>V432/D432</f>
        <v>6.0884153189577717</v>
      </c>
      <c r="AY432" s="312">
        <f t="shared" ref="AY432:BC432" si="384">SUM(AY415:AY431)</f>
        <v>1237.83</v>
      </c>
      <c r="AZ432" s="313">
        <f t="shared" si="384"/>
        <v>155138</v>
      </c>
      <c r="BA432" s="312">
        <f t="shared" si="384"/>
        <v>311</v>
      </c>
      <c r="BB432" s="313">
        <f t="shared" si="384"/>
        <v>25832</v>
      </c>
      <c r="BC432" s="313">
        <f t="shared" si="384"/>
        <v>615900</v>
      </c>
      <c r="BW432" s="45">
        <f t="shared" ref="BW432:CA432" si="385">SUM(BW415:BW431)</f>
        <v>1252.75</v>
      </c>
      <c r="BX432" s="46">
        <f t="shared" si="385"/>
        <v>157292</v>
      </c>
      <c r="BY432" s="45">
        <f t="shared" si="385"/>
        <v>316</v>
      </c>
      <c r="BZ432" s="46">
        <f t="shared" si="385"/>
        <v>28273</v>
      </c>
      <c r="CA432" s="46">
        <f t="shared" si="385"/>
        <v>687310</v>
      </c>
    </row>
    <row r="433" spans="1:79" x14ac:dyDescent="0.25">
      <c r="A433" s="90" t="s">
        <v>42</v>
      </c>
      <c r="B433" s="562">
        <v>1998</v>
      </c>
      <c r="C433" s="27">
        <v>19.739999999999998</v>
      </c>
      <c r="D433" s="223">
        <v>2490</v>
      </c>
      <c r="E433" s="16">
        <f t="shared" si="368"/>
        <v>126.13981762917935</v>
      </c>
      <c r="F433" s="17">
        <f t="shared" ref="F433:F443" si="386">G433/C433</f>
        <v>4</v>
      </c>
      <c r="G433" s="226">
        <v>78.959999999999994</v>
      </c>
      <c r="H433" s="227">
        <v>9960</v>
      </c>
      <c r="I433" s="226">
        <v>17</v>
      </c>
      <c r="J433" s="227">
        <v>1740</v>
      </c>
      <c r="K433" s="263">
        <v>41850</v>
      </c>
      <c r="L433" s="263">
        <v>39750</v>
      </c>
      <c r="M433" s="250" t="s">
        <v>8</v>
      </c>
      <c r="N433" s="251">
        <f t="shared" si="370"/>
        <v>5.7241379310344831</v>
      </c>
      <c r="O433" s="252">
        <f t="shared" si="371"/>
        <v>24.051724137931036</v>
      </c>
      <c r="P433" s="245">
        <f t="shared" si="372"/>
        <v>2120.0607902735564</v>
      </c>
      <c r="Q433" s="246">
        <f t="shared" ref="Q433:Q443" si="387">J433/D433</f>
        <v>0.6987951807228916</v>
      </c>
      <c r="R433" s="225">
        <f t="shared" ref="R433:R443" si="388">S433/C433</f>
        <v>36</v>
      </c>
      <c r="S433" s="247">
        <f t="shared" ref="S433:W443" si="389">G433+S382</f>
        <v>710.64</v>
      </c>
      <c r="T433" s="248">
        <f t="shared" si="389"/>
        <v>89640</v>
      </c>
      <c r="U433" s="247">
        <f t="shared" si="389"/>
        <v>173</v>
      </c>
      <c r="V433" s="248">
        <f t="shared" si="389"/>
        <v>15909</v>
      </c>
      <c r="W433" s="248">
        <f t="shared" si="389"/>
        <v>375090</v>
      </c>
      <c r="X433" s="249">
        <f t="shared" si="380"/>
        <v>359850</v>
      </c>
      <c r="Y433" s="308" t="s">
        <v>8</v>
      </c>
      <c r="Z433" s="251">
        <f t="shared" si="376"/>
        <v>5.6345464831227607</v>
      </c>
      <c r="AA433" s="252">
        <f t="shared" si="377"/>
        <v>23.577220441259666</v>
      </c>
      <c r="AB433" s="195">
        <f t="shared" si="378"/>
        <v>19001.519756838909</v>
      </c>
      <c r="AC433" s="350">
        <f t="shared" ref="AC433:AC443" si="390">V433/D433</f>
        <v>6.3891566265060238</v>
      </c>
      <c r="AY433" s="226">
        <v>78.959999999999994</v>
      </c>
      <c r="AZ433" s="227">
        <v>9960</v>
      </c>
      <c r="BA433" s="226">
        <v>17</v>
      </c>
      <c r="BB433" s="227">
        <v>1740</v>
      </c>
      <c r="BC433" s="227">
        <v>41750</v>
      </c>
      <c r="BW433" s="18">
        <v>78.959999999999994</v>
      </c>
      <c r="BX433" s="19">
        <v>9960</v>
      </c>
      <c r="BY433" s="18">
        <v>21</v>
      </c>
      <c r="BZ433" s="19">
        <v>1856</v>
      </c>
      <c r="CA433" s="19">
        <v>45300</v>
      </c>
    </row>
    <row r="434" spans="1:79" x14ac:dyDescent="0.25">
      <c r="A434" s="89" t="s">
        <v>43</v>
      </c>
      <c r="B434" s="563"/>
      <c r="C434" s="78">
        <v>22.16</v>
      </c>
      <c r="D434" s="229">
        <v>2704</v>
      </c>
      <c r="E434" s="63">
        <f t="shared" si="368"/>
        <v>122.02166064981949</v>
      </c>
      <c r="F434" s="64">
        <f t="shared" si="386"/>
        <v>4</v>
      </c>
      <c r="G434" s="232">
        <v>88.64</v>
      </c>
      <c r="H434" s="233">
        <v>10816</v>
      </c>
      <c r="I434" s="232">
        <v>20</v>
      </c>
      <c r="J434" s="233">
        <v>1740</v>
      </c>
      <c r="K434" s="264">
        <v>39360</v>
      </c>
      <c r="L434" s="264">
        <v>37390</v>
      </c>
      <c r="M434" s="320" t="s">
        <v>8</v>
      </c>
      <c r="N434" s="321">
        <f t="shared" si="370"/>
        <v>6.2160919540229882</v>
      </c>
      <c r="O434" s="322">
        <f t="shared" si="371"/>
        <v>22.620689655172413</v>
      </c>
      <c r="P434" s="287">
        <f t="shared" si="372"/>
        <v>1776.173285198556</v>
      </c>
      <c r="Q434" s="246">
        <f t="shared" si="387"/>
        <v>0.64349112426035504</v>
      </c>
      <c r="R434" s="231">
        <f t="shared" si="388"/>
        <v>36</v>
      </c>
      <c r="S434" s="335">
        <f t="shared" si="389"/>
        <v>797.76</v>
      </c>
      <c r="T434" s="249">
        <f t="shared" si="389"/>
        <v>97344</v>
      </c>
      <c r="U434" s="335">
        <f t="shared" si="389"/>
        <v>191</v>
      </c>
      <c r="V434" s="249">
        <f t="shared" si="389"/>
        <v>16934</v>
      </c>
      <c r="W434" s="249">
        <f t="shared" si="389"/>
        <v>390880</v>
      </c>
      <c r="X434" s="249">
        <f t="shared" si="380"/>
        <v>374850</v>
      </c>
      <c r="Y434" s="320" t="s">
        <v>8</v>
      </c>
      <c r="Z434" s="251">
        <f t="shared" si="376"/>
        <v>5.7484351009802763</v>
      </c>
      <c r="AA434" s="252">
        <f t="shared" si="377"/>
        <v>23.082555804889573</v>
      </c>
      <c r="AB434" s="195">
        <f t="shared" si="378"/>
        <v>17638.989169675089</v>
      </c>
      <c r="AC434" s="350">
        <f t="shared" si="390"/>
        <v>6.2625739644970411</v>
      </c>
      <c r="AY434" s="232">
        <v>88.64</v>
      </c>
      <c r="AZ434" s="233">
        <v>10816</v>
      </c>
      <c r="BA434" s="232">
        <v>20</v>
      </c>
      <c r="BB434" s="233">
        <v>1740</v>
      </c>
      <c r="BC434" s="233">
        <v>39260</v>
      </c>
      <c r="BW434" s="65">
        <v>94.64</v>
      </c>
      <c r="BX434" s="66">
        <v>11548</v>
      </c>
      <c r="BY434" s="65">
        <v>22</v>
      </c>
      <c r="BZ434" s="66">
        <v>1973</v>
      </c>
      <c r="CA434" s="66">
        <v>45340</v>
      </c>
    </row>
    <row r="435" spans="1:79" x14ac:dyDescent="0.25">
      <c r="A435" s="90" t="s">
        <v>44</v>
      </c>
      <c r="B435" s="563"/>
      <c r="C435" s="27">
        <v>13.09</v>
      </c>
      <c r="D435" s="223">
        <v>1517</v>
      </c>
      <c r="E435" s="16">
        <f t="shared" si="368"/>
        <v>115.88999236058059</v>
      </c>
      <c r="F435" s="17">
        <f t="shared" si="386"/>
        <v>4</v>
      </c>
      <c r="G435" s="226">
        <v>52.36</v>
      </c>
      <c r="H435" s="227">
        <v>6068</v>
      </c>
      <c r="I435" s="226">
        <v>13</v>
      </c>
      <c r="J435" s="227">
        <v>1026</v>
      </c>
      <c r="K435" s="263">
        <v>22770</v>
      </c>
      <c r="L435" s="263">
        <v>21630</v>
      </c>
      <c r="M435" s="250" t="s">
        <v>8</v>
      </c>
      <c r="N435" s="251">
        <f t="shared" si="370"/>
        <v>5.9142300194931776</v>
      </c>
      <c r="O435" s="252">
        <f t="shared" si="371"/>
        <v>22.192982456140349</v>
      </c>
      <c r="P435" s="245">
        <f t="shared" si="372"/>
        <v>1739.4957983193278</v>
      </c>
      <c r="Q435" s="246">
        <f t="shared" si="387"/>
        <v>0.67633487145682269</v>
      </c>
      <c r="R435" s="225">
        <f t="shared" si="388"/>
        <v>36.152788388082506</v>
      </c>
      <c r="S435" s="247">
        <f t="shared" si="389"/>
        <v>473.24</v>
      </c>
      <c r="T435" s="248">
        <f t="shared" si="389"/>
        <v>54889</v>
      </c>
      <c r="U435" s="247">
        <f t="shared" si="389"/>
        <v>125</v>
      </c>
      <c r="V435" s="248">
        <f t="shared" si="389"/>
        <v>10339</v>
      </c>
      <c r="W435" s="248">
        <f t="shared" si="389"/>
        <v>237310</v>
      </c>
      <c r="X435" s="249">
        <f t="shared" si="380"/>
        <v>227620</v>
      </c>
      <c r="Y435" s="250" t="s">
        <v>8</v>
      </c>
      <c r="Z435" s="251">
        <f t="shared" si="376"/>
        <v>5.3089273624141597</v>
      </c>
      <c r="AA435" s="252">
        <f t="shared" si="377"/>
        <v>22.952896798529839</v>
      </c>
      <c r="AB435" s="195">
        <f t="shared" si="378"/>
        <v>18129.106187929716</v>
      </c>
      <c r="AC435" s="350">
        <f t="shared" si="390"/>
        <v>6.8154251812788402</v>
      </c>
      <c r="AY435" s="226">
        <v>52.36</v>
      </c>
      <c r="AZ435" s="227">
        <v>6068</v>
      </c>
      <c r="BA435" s="226">
        <v>13</v>
      </c>
      <c r="BB435" s="227">
        <v>1026</v>
      </c>
      <c r="BC435" s="227">
        <v>22710</v>
      </c>
      <c r="BW435" s="18">
        <v>55.36</v>
      </c>
      <c r="BX435" s="19">
        <v>6420</v>
      </c>
      <c r="BY435" s="18">
        <v>14</v>
      </c>
      <c r="BZ435" s="19">
        <v>1284</v>
      </c>
      <c r="CA435" s="19">
        <v>29730</v>
      </c>
    </row>
    <row r="436" spans="1:79" x14ac:dyDescent="0.25">
      <c r="A436" s="90" t="s">
        <v>45</v>
      </c>
      <c r="B436" s="563"/>
      <c r="C436" s="27">
        <v>16.28</v>
      </c>
      <c r="D436" s="223">
        <v>1976</v>
      </c>
      <c r="E436" s="16">
        <f t="shared" si="368"/>
        <v>121.37592137592137</v>
      </c>
      <c r="F436" s="17">
        <f t="shared" si="386"/>
        <v>5</v>
      </c>
      <c r="G436" s="226">
        <v>81.400000000000006</v>
      </c>
      <c r="H436" s="227">
        <v>9880</v>
      </c>
      <c r="I436" s="226">
        <v>22</v>
      </c>
      <c r="J436" s="227">
        <v>1673</v>
      </c>
      <c r="K436" s="263">
        <v>39550</v>
      </c>
      <c r="L436" s="263">
        <v>37570</v>
      </c>
      <c r="M436" s="250" t="s">
        <v>8</v>
      </c>
      <c r="N436" s="251">
        <f t="shared" si="370"/>
        <v>5.905558876270173</v>
      </c>
      <c r="O436" s="252">
        <f t="shared" si="371"/>
        <v>23.640167364016737</v>
      </c>
      <c r="P436" s="245">
        <f t="shared" si="372"/>
        <v>2429.361179361179</v>
      </c>
      <c r="Q436" s="246">
        <f t="shared" si="387"/>
        <v>0.84665991902834004</v>
      </c>
      <c r="R436" s="225">
        <f t="shared" si="388"/>
        <v>36</v>
      </c>
      <c r="S436" s="247">
        <f t="shared" si="389"/>
        <v>586.08000000000004</v>
      </c>
      <c r="T436" s="248">
        <f t="shared" si="389"/>
        <v>71136</v>
      </c>
      <c r="U436" s="247">
        <f t="shared" si="389"/>
        <v>154</v>
      </c>
      <c r="V436" s="248">
        <f t="shared" si="389"/>
        <v>11838</v>
      </c>
      <c r="W436" s="248">
        <f t="shared" si="389"/>
        <v>282480</v>
      </c>
      <c r="X436" s="249">
        <f t="shared" si="380"/>
        <v>270930</v>
      </c>
      <c r="Y436" s="250" t="s">
        <v>8</v>
      </c>
      <c r="Z436" s="251">
        <f t="shared" si="376"/>
        <v>6.009123162696401</v>
      </c>
      <c r="AA436" s="252">
        <f t="shared" si="377"/>
        <v>23.862138874809933</v>
      </c>
      <c r="AB436" s="195">
        <f t="shared" si="378"/>
        <v>17351.35135135135</v>
      </c>
      <c r="AC436" s="350">
        <f t="shared" si="390"/>
        <v>5.9908906882591095</v>
      </c>
      <c r="AY436" s="226">
        <v>81.400000000000006</v>
      </c>
      <c r="AZ436" s="227">
        <v>9880</v>
      </c>
      <c r="BA436" s="226">
        <v>22</v>
      </c>
      <c r="BB436" s="227">
        <v>1673</v>
      </c>
      <c r="BC436" s="227">
        <v>39450</v>
      </c>
      <c r="BW436" s="18">
        <v>75.400000000000006</v>
      </c>
      <c r="BX436" s="19">
        <v>9152</v>
      </c>
      <c r="BY436" s="18">
        <v>21</v>
      </c>
      <c r="BZ436" s="19">
        <v>1751</v>
      </c>
      <c r="CA436" s="19">
        <v>42200</v>
      </c>
    </row>
    <row r="437" spans="1:79" x14ac:dyDescent="0.25">
      <c r="A437" s="90" t="s">
        <v>46</v>
      </c>
      <c r="B437" s="563"/>
      <c r="C437" s="27">
        <v>18.239999999999998</v>
      </c>
      <c r="D437" s="223">
        <v>2461</v>
      </c>
      <c r="E437" s="16">
        <f t="shared" si="368"/>
        <v>134.9232456140351</v>
      </c>
      <c r="F437" s="17">
        <f t="shared" si="386"/>
        <v>4</v>
      </c>
      <c r="G437" s="226">
        <v>72.959999999999994</v>
      </c>
      <c r="H437" s="227">
        <v>9844</v>
      </c>
      <c r="I437" s="226">
        <v>20</v>
      </c>
      <c r="J437" s="227">
        <v>1672</v>
      </c>
      <c r="K437" s="263">
        <v>41580</v>
      </c>
      <c r="L437" s="263">
        <v>39500</v>
      </c>
      <c r="M437" s="250" t="s">
        <v>8</v>
      </c>
      <c r="N437" s="251">
        <f t="shared" si="370"/>
        <v>5.8875598086124405</v>
      </c>
      <c r="O437" s="252">
        <f t="shared" si="371"/>
        <v>24.868421052631579</v>
      </c>
      <c r="P437" s="245">
        <f t="shared" si="372"/>
        <v>2279.605263157895</v>
      </c>
      <c r="Q437" s="246">
        <f t="shared" si="387"/>
        <v>0.67939861844778549</v>
      </c>
      <c r="R437" s="225">
        <f t="shared" si="388"/>
        <v>35</v>
      </c>
      <c r="S437" s="247">
        <f t="shared" si="389"/>
        <v>638.4</v>
      </c>
      <c r="T437" s="248">
        <f t="shared" si="389"/>
        <v>86113</v>
      </c>
      <c r="U437" s="247">
        <f t="shared" si="389"/>
        <v>180</v>
      </c>
      <c r="V437" s="248">
        <f t="shared" si="389"/>
        <v>13511</v>
      </c>
      <c r="W437" s="248">
        <f t="shared" si="389"/>
        <v>328260</v>
      </c>
      <c r="X437" s="249">
        <f t="shared" si="380"/>
        <v>314790</v>
      </c>
      <c r="Y437" s="250" t="s">
        <v>8</v>
      </c>
      <c r="Z437" s="251">
        <f t="shared" si="376"/>
        <v>6.3735474798312488</v>
      </c>
      <c r="AA437" s="252">
        <f t="shared" si="377"/>
        <v>24.295759011176077</v>
      </c>
      <c r="AB437" s="195">
        <f t="shared" si="378"/>
        <v>17996.71052631579</v>
      </c>
      <c r="AC437" s="350">
        <f t="shared" si="390"/>
        <v>5.4900446972775292</v>
      </c>
      <c r="AY437" s="226">
        <v>72.959999999999994</v>
      </c>
      <c r="AZ437" s="227">
        <v>9844</v>
      </c>
      <c r="BA437" s="226">
        <v>20</v>
      </c>
      <c r="BB437" s="227">
        <v>1672</v>
      </c>
      <c r="BC437" s="227">
        <v>41480</v>
      </c>
      <c r="BW437" s="18">
        <v>80.959999999999994</v>
      </c>
      <c r="BX437" s="19">
        <v>10928</v>
      </c>
      <c r="BY437" s="18">
        <v>22</v>
      </c>
      <c r="BZ437" s="19">
        <v>1606</v>
      </c>
      <c r="CA437" s="19">
        <v>39950</v>
      </c>
    </row>
    <row r="438" spans="1:79" x14ac:dyDescent="0.25">
      <c r="A438" s="90" t="s">
        <v>47</v>
      </c>
      <c r="B438" s="563"/>
      <c r="C438" s="222">
        <v>16.23</v>
      </c>
      <c r="D438" s="223">
        <v>2246</v>
      </c>
      <c r="E438" s="224">
        <f t="shared" si="368"/>
        <v>138.38570548367221</v>
      </c>
      <c r="F438" s="225">
        <f t="shared" si="386"/>
        <v>4</v>
      </c>
      <c r="G438" s="226">
        <v>64.92</v>
      </c>
      <c r="H438" s="227">
        <v>8984</v>
      </c>
      <c r="I438" s="226">
        <v>20</v>
      </c>
      <c r="J438" s="227">
        <v>1444</v>
      </c>
      <c r="K438" s="263">
        <v>33270</v>
      </c>
      <c r="L438" s="263">
        <v>31600</v>
      </c>
      <c r="M438" s="250" t="s">
        <v>8</v>
      </c>
      <c r="N438" s="251">
        <f t="shared" si="370"/>
        <v>6.2216066481994456</v>
      </c>
      <c r="O438" s="252">
        <f t="shared" si="371"/>
        <v>23.04016620498615</v>
      </c>
      <c r="P438" s="245">
        <f t="shared" si="372"/>
        <v>2049.9075785582254</v>
      </c>
      <c r="Q438" s="246">
        <f t="shared" si="387"/>
        <v>0.64292074799643806</v>
      </c>
      <c r="R438" s="225">
        <f t="shared" si="388"/>
        <v>35.445471349353056</v>
      </c>
      <c r="S438" s="247">
        <f t="shared" si="389"/>
        <v>575.28000000000009</v>
      </c>
      <c r="T438" s="248">
        <f t="shared" si="389"/>
        <v>79610</v>
      </c>
      <c r="U438" s="247">
        <f t="shared" si="389"/>
        <v>160</v>
      </c>
      <c r="V438" s="248">
        <f t="shared" si="389"/>
        <v>12189</v>
      </c>
      <c r="W438" s="248">
        <f t="shared" si="389"/>
        <v>284780</v>
      </c>
      <c r="X438" s="249">
        <f t="shared" si="380"/>
        <v>273080</v>
      </c>
      <c r="Y438" s="250" t="s">
        <v>8</v>
      </c>
      <c r="Z438" s="251">
        <f t="shared" si="376"/>
        <v>6.5312987119534007</v>
      </c>
      <c r="AA438" s="252">
        <f t="shared" si="377"/>
        <v>23.363688571662976</v>
      </c>
      <c r="AB438" s="195">
        <f t="shared" si="378"/>
        <v>17546.518792359828</v>
      </c>
      <c r="AC438" s="350">
        <f t="shared" si="390"/>
        <v>5.4269813000890474</v>
      </c>
      <c r="AY438" s="226">
        <v>64.92</v>
      </c>
      <c r="AZ438" s="227">
        <v>8984</v>
      </c>
      <c r="BA438" s="226">
        <v>20</v>
      </c>
      <c r="BB438" s="227">
        <v>1444</v>
      </c>
      <c r="BC438" s="227">
        <v>33190</v>
      </c>
      <c r="BW438" s="226">
        <v>72.92</v>
      </c>
      <c r="BX438" s="227">
        <v>10096</v>
      </c>
      <c r="BY438" s="226">
        <v>20</v>
      </c>
      <c r="BZ438" s="227">
        <v>1904</v>
      </c>
      <c r="CA438" s="227">
        <v>44640</v>
      </c>
    </row>
    <row r="439" spans="1:79" x14ac:dyDescent="0.25">
      <c r="A439" s="90" t="s">
        <v>48</v>
      </c>
      <c r="B439" s="563"/>
      <c r="C439" s="27">
        <v>3.23</v>
      </c>
      <c r="D439" s="223">
        <v>402</v>
      </c>
      <c r="E439" s="16">
        <f t="shared" si="368"/>
        <v>124.45820433436532</v>
      </c>
      <c r="F439" s="17">
        <f t="shared" si="386"/>
        <v>4</v>
      </c>
      <c r="G439" s="226">
        <v>12.92</v>
      </c>
      <c r="H439" s="227">
        <v>1608</v>
      </c>
      <c r="I439" s="226">
        <v>4</v>
      </c>
      <c r="J439" s="227">
        <v>294</v>
      </c>
      <c r="K439" s="263">
        <v>6860</v>
      </c>
      <c r="L439" s="263">
        <v>6520</v>
      </c>
      <c r="M439" s="250" t="s">
        <v>8</v>
      </c>
      <c r="N439" s="251">
        <f t="shared" si="370"/>
        <v>5.4693877551020407</v>
      </c>
      <c r="O439" s="252">
        <f t="shared" si="371"/>
        <v>23.333333333333332</v>
      </c>
      <c r="P439" s="245">
        <f t="shared" si="372"/>
        <v>2123.8390092879258</v>
      </c>
      <c r="Q439" s="246">
        <f t="shared" si="387"/>
        <v>0.73134328358208955</v>
      </c>
      <c r="R439" s="225">
        <f t="shared" si="388"/>
        <v>35</v>
      </c>
      <c r="S439" s="247">
        <f t="shared" si="389"/>
        <v>113.05</v>
      </c>
      <c r="T439" s="248">
        <f t="shared" si="389"/>
        <v>14070</v>
      </c>
      <c r="U439" s="247">
        <f t="shared" si="389"/>
        <v>37</v>
      </c>
      <c r="V439" s="248">
        <f t="shared" si="389"/>
        <v>2347</v>
      </c>
      <c r="W439" s="248">
        <f t="shared" si="389"/>
        <v>55550</v>
      </c>
      <c r="X439" s="249">
        <f t="shared" si="380"/>
        <v>53190</v>
      </c>
      <c r="Y439" s="250" t="s">
        <v>8</v>
      </c>
      <c r="Z439" s="251">
        <f t="shared" si="376"/>
        <v>5.9948870899020026</v>
      </c>
      <c r="AA439" s="252">
        <f t="shared" si="377"/>
        <v>23.668512995313165</v>
      </c>
      <c r="AB439" s="195">
        <f t="shared" si="378"/>
        <v>17198.142414860682</v>
      </c>
      <c r="AC439" s="350">
        <f t="shared" si="390"/>
        <v>5.8383084577114426</v>
      </c>
      <c r="AY439" s="226">
        <v>12.92</v>
      </c>
      <c r="AZ439" s="227">
        <v>1608</v>
      </c>
      <c r="BA439" s="226">
        <v>4</v>
      </c>
      <c r="BB439" s="227">
        <v>294</v>
      </c>
      <c r="BC439" s="227">
        <v>6840</v>
      </c>
      <c r="BW439" s="226">
        <v>12.92</v>
      </c>
      <c r="BX439" s="19">
        <v>1608</v>
      </c>
      <c r="BY439" s="18">
        <v>4</v>
      </c>
      <c r="BZ439" s="19">
        <v>322</v>
      </c>
      <c r="CA439" s="19">
        <v>7700</v>
      </c>
    </row>
    <row r="440" spans="1:79" x14ac:dyDescent="0.25">
      <c r="A440" s="90" t="s">
        <v>49</v>
      </c>
      <c r="B440" s="563"/>
      <c r="C440" s="27">
        <v>8.82</v>
      </c>
      <c r="D440" s="223">
        <v>1152</v>
      </c>
      <c r="E440" s="16">
        <f t="shared" si="368"/>
        <v>130.61224489795919</v>
      </c>
      <c r="F440" s="17">
        <f t="shared" si="386"/>
        <v>4</v>
      </c>
      <c r="G440" s="226">
        <v>35.28</v>
      </c>
      <c r="H440" s="227">
        <v>4608</v>
      </c>
      <c r="I440" s="226">
        <v>9</v>
      </c>
      <c r="J440" s="227">
        <v>774</v>
      </c>
      <c r="K440" s="263">
        <v>18800</v>
      </c>
      <c r="L440" s="263">
        <v>17860</v>
      </c>
      <c r="M440" s="250" t="s">
        <v>8</v>
      </c>
      <c r="N440" s="251">
        <f t="shared" si="370"/>
        <v>5.9534883720930232</v>
      </c>
      <c r="O440" s="252">
        <f t="shared" si="371"/>
        <v>24.289405684754524</v>
      </c>
      <c r="P440" s="245">
        <f t="shared" si="372"/>
        <v>2131.5192743764173</v>
      </c>
      <c r="Q440" s="246">
        <f t="shared" si="387"/>
        <v>0.671875</v>
      </c>
      <c r="R440" s="225">
        <f t="shared" si="388"/>
        <v>35.000000000000007</v>
      </c>
      <c r="S440" s="247">
        <f t="shared" si="389"/>
        <v>308.70000000000005</v>
      </c>
      <c r="T440" s="248">
        <f t="shared" si="389"/>
        <v>40320</v>
      </c>
      <c r="U440" s="247">
        <f t="shared" si="389"/>
        <v>78</v>
      </c>
      <c r="V440" s="248">
        <f t="shared" si="389"/>
        <v>6427</v>
      </c>
      <c r="W440" s="248">
        <f t="shared" si="389"/>
        <v>153780</v>
      </c>
      <c r="X440" s="249">
        <f t="shared" si="380"/>
        <v>147510</v>
      </c>
      <c r="Y440" s="250" t="s">
        <v>8</v>
      </c>
      <c r="Z440" s="251">
        <f t="shared" si="376"/>
        <v>6.2735335304185469</v>
      </c>
      <c r="AA440" s="252">
        <f t="shared" si="377"/>
        <v>23.927182200093355</v>
      </c>
      <c r="AB440" s="195">
        <f t="shared" si="378"/>
        <v>17435.374149659863</v>
      </c>
      <c r="AC440" s="350">
        <f t="shared" si="390"/>
        <v>5.5789930555555554</v>
      </c>
      <c r="AY440" s="226">
        <v>35.28</v>
      </c>
      <c r="AZ440" s="227">
        <v>4608</v>
      </c>
      <c r="BA440" s="226">
        <v>9</v>
      </c>
      <c r="BB440" s="227">
        <v>774</v>
      </c>
      <c r="BC440" s="227">
        <v>18750</v>
      </c>
      <c r="BW440" s="18">
        <v>44.1</v>
      </c>
      <c r="BX440" s="19">
        <v>5760</v>
      </c>
      <c r="BY440" s="18">
        <v>10</v>
      </c>
      <c r="BZ440" s="19">
        <v>843</v>
      </c>
      <c r="CA440" s="19">
        <v>20670</v>
      </c>
    </row>
    <row r="441" spans="1:79" x14ac:dyDescent="0.25">
      <c r="A441" s="90" t="s">
        <v>50</v>
      </c>
      <c r="B441" s="563"/>
      <c r="C441" s="27">
        <v>11.54</v>
      </c>
      <c r="D441" s="223">
        <v>1448</v>
      </c>
      <c r="E441" s="16">
        <f t="shared" si="368"/>
        <v>125.47660311958407</v>
      </c>
      <c r="F441" s="17">
        <f t="shared" si="386"/>
        <v>4</v>
      </c>
      <c r="G441" s="226">
        <v>46.16</v>
      </c>
      <c r="H441" s="227">
        <v>5792</v>
      </c>
      <c r="I441" s="226">
        <v>12</v>
      </c>
      <c r="J441" s="227">
        <v>989</v>
      </c>
      <c r="K441" s="263">
        <v>24120</v>
      </c>
      <c r="L441" s="263">
        <v>22910</v>
      </c>
      <c r="M441" s="250" t="s">
        <v>8</v>
      </c>
      <c r="N441" s="251">
        <f t="shared" si="370"/>
        <v>5.8564206268958543</v>
      </c>
      <c r="O441" s="252">
        <f t="shared" si="371"/>
        <v>24.388270980788676</v>
      </c>
      <c r="P441" s="245">
        <f t="shared" si="372"/>
        <v>2090.1213171577124</v>
      </c>
      <c r="Q441" s="246">
        <f t="shared" si="387"/>
        <v>0.68301104972375692</v>
      </c>
      <c r="R441" s="225">
        <f t="shared" si="388"/>
        <v>35</v>
      </c>
      <c r="S441" s="247">
        <f t="shared" si="389"/>
        <v>403.9</v>
      </c>
      <c r="T441" s="248">
        <f t="shared" si="389"/>
        <v>50680</v>
      </c>
      <c r="U441" s="247">
        <f t="shared" si="389"/>
        <v>99</v>
      </c>
      <c r="V441" s="248">
        <f t="shared" si="389"/>
        <v>8683</v>
      </c>
      <c r="W441" s="248">
        <f t="shared" si="389"/>
        <v>209100</v>
      </c>
      <c r="X441" s="249">
        <f t="shared" si="380"/>
        <v>200510</v>
      </c>
      <c r="Y441" s="250" t="s">
        <v>8</v>
      </c>
      <c r="Z441" s="251">
        <f t="shared" si="376"/>
        <v>5.8366923874237013</v>
      </c>
      <c r="AA441" s="252">
        <f t="shared" si="377"/>
        <v>24.081538638719337</v>
      </c>
      <c r="AB441" s="195">
        <f t="shared" si="378"/>
        <v>18119.584055459272</v>
      </c>
      <c r="AC441" s="350">
        <f t="shared" si="390"/>
        <v>5.9965469613259668</v>
      </c>
      <c r="AY441" s="226">
        <v>46.16</v>
      </c>
      <c r="AZ441" s="227">
        <v>5792</v>
      </c>
      <c r="BA441" s="226">
        <v>12</v>
      </c>
      <c r="BB441" s="227">
        <v>989</v>
      </c>
      <c r="BC441" s="227">
        <v>24060</v>
      </c>
      <c r="BW441" s="18">
        <v>57.7</v>
      </c>
      <c r="BX441" s="19">
        <v>7240</v>
      </c>
      <c r="BY441" s="18">
        <v>14</v>
      </c>
      <c r="BZ441" s="19">
        <v>1241</v>
      </c>
      <c r="CA441" s="19">
        <v>30560</v>
      </c>
    </row>
    <row r="442" spans="1:79" x14ac:dyDescent="0.25">
      <c r="A442" s="90" t="s">
        <v>51</v>
      </c>
      <c r="B442" s="563"/>
      <c r="C442" s="27">
        <v>19.36</v>
      </c>
      <c r="D442" s="223">
        <v>2441</v>
      </c>
      <c r="E442" s="16">
        <f t="shared" si="368"/>
        <v>126.08471074380165</v>
      </c>
      <c r="F442" s="17">
        <f t="shared" si="386"/>
        <v>5</v>
      </c>
      <c r="G442" s="226">
        <v>96.8</v>
      </c>
      <c r="H442" s="227">
        <v>12205</v>
      </c>
      <c r="I442" s="226">
        <v>25</v>
      </c>
      <c r="J442" s="227">
        <v>2153</v>
      </c>
      <c r="K442" s="263">
        <v>50920</v>
      </c>
      <c r="L442" s="263">
        <v>48370</v>
      </c>
      <c r="M442" s="250" t="s">
        <v>8</v>
      </c>
      <c r="N442" s="251">
        <f t="shared" si="370"/>
        <v>5.668834184858337</v>
      </c>
      <c r="O442" s="252">
        <f t="shared" si="371"/>
        <v>23.650719925685092</v>
      </c>
      <c r="P442" s="245">
        <f t="shared" si="372"/>
        <v>2630.1652892561983</v>
      </c>
      <c r="Q442" s="246">
        <f t="shared" si="387"/>
        <v>0.88201556739041376</v>
      </c>
      <c r="R442" s="225">
        <f t="shared" si="388"/>
        <v>36</v>
      </c>
      <c r="S442" s="247">
        <f t="shared" si="389"/>
        <v>696.96</v>
      </c>
      <c r="T442" s="248">
        <f t="shared" si="389"/>
        <v>87830</v>
      </c>
      <c r="U442" s="247">
        <f t="shared" si="389"/>
        <v>192</v>
      </c>
      <c r="V442" s="248">
        <f t="shared" si="389"/>
        <v>15673</v>
      </c>
      <c r="W442" s="248">
        <f t="shared" si="389"/>
        <v>370440</v>
      </c>
      <c r="X442" s="249">
        <f t="shared" si="380"/>
        <v>355120</v>
      </c>
      <c r="Y442" s="250" t="s">
        <v>8</v>
      </c>
      <c r="Z442" s="251">
        <f t="shared" si="376"/>
        <v>5.6039048044407576</v>
      </c>
      <c r="AA442" s="252">
        <f t="shared" si="377"/>
        <v>23.635551585529253</v>
      </c>
      <c r="AB442" s="195">
        <f t="shared" si="378"/>
        <v>19134.297520661159</v>
      </c>
      <c r="AC442" s="350">
        <f t="shared" si="390"/>
        <v>6.4207292093404345</v>
      </c>
      <c r="AY442" s="226">
        <v>96.8</v>
      </c>
      <c r="AZ442" s="227">
        <v>12205</v>
      </c>
      <c r="BA442" s="226">
        <v>25</v>
      </c>
      <c r="BB442" s="227">
        <v>2153</v>
      </c>
      <c r="BC442" s="227">
        <v>50790</v>
      </c>
      <c r="BW442" s="18">
        <v>93.8</v>
      </c>
      <c r="BX442" s="19">
        <v>11832</v>
      </c>
      <c r="BY442" s="18">
        <v>24</v>
      </c>
      <c r="BZ442" s="19">
        <v>2121</v>
      </c>
      <c r="CA442" s="19">
        <v>50960</v>
      </c>
    </row>
    <row r="443" spans="1:79" x14ac:dyDescent="0.25">
      <c r="A443" s="94" t="s">
        <v>52</v>
      </c>
      <c r="B443" s="564"/>
      <c r="C443" s="29">
        <v>16.18</v>
      </c>
      <c r="D443" s="235">
        <v>2228</v>
      </c>
      <c r="E443" s="32">
        <f t="shared" si="368"/>
        <v>137.7008652657602</v>
      </c>
      <c r="F443" s="57">
        <f t="shared" si="386"/>
        <v>5</v>
      </c>
      <c r="G443" s="238">
        <v>80.900000000000006</v>
      </c>
      <c r="H443" s="239">
        <v>11140</v>
      </c>
      <c r="I443" s="238">
        <v>21</v>
      </c>
      <c r="J443" s="239">
        <v>1609</v>
      </c>
      <c r="K443" s="324">
        <v>34660</v>
      </c>
      <c r="L443" s="324">
        <v>32920</v>
      </c>
      <c r="M443" s="256" t="s">
        <v>8</v>
      </c>
      <c r="N443" s="325">
        <f t="shared" si="370"/>
        <v>6.9235550031075199</v>
      </c>
      <c r="O443" s="326">
        <f t="shared" si="371"/>
        <v>21.54133001864512</v>
      </c>
      <c r="P443" s="253">
        <f t="shared" si="372"/>
        <v>2142.1508034610629</v>
      </c>
      <c r="Q443" s="246">
        <f t="shared" si="387"/>
        <v>0.72217235188509876</v>
      </c>
      <c r="R443" s="237">
        <f t="shared" si="388"/>
        <v>36</v>
      </c>
      <c r="S443" s="254">
        <f t="shared" si="389"/>
        <v>582.48</v>
      </c>
      <c r="T443" s="255">
        <f t="shared" si="389"/>
        <v>80208</v>
      </c>
      <c r="U443" s="254">
        <f t="shared" si="389"/>
        <v>148</v>
      </c>
      <c r="V443" s="255">
        <f t="shared" si="389"/>
        <v>11472</v>
      </c>
      <c r="W443" s="255">
        <f t="shared" si="389"/>
        <v>257010</v>
      </c>
      <c r="X443" s="249">
        <f t="shared" si="380"/>
        <v>246370</v>
      </c>
      <c r="Y443" s="256" t="s">
        <v>8</v>
      </c>
      <c r="Z443" s="251">
        <f t="shared" si="376"/>
        <v>6.99163179916318</v>
      </c>
      <c r="AA443" s="252">
        <f t="shared" si="377"/>
        <v>22.403242677824267</v>
      </c>
      <c r="AB443" s="195">
        <f t="shared" si="378"/>
        <v>15884.42521631644</v>
      </c>
      <c r="AC443" s="350">
        <f t="shared" si="390"/>
        <v>5.1490125673249549</v>
      </c>
      <c r="AY443" s="238">
        <v>80.900000000000006</v>
      </c>
      <c r="AZ443" s="239">
        <v>11140</v>
      </c>
      <c r="BA443" s="238">
        <v>21</v>
      </c>
      <c r="BB443" s="239">
        <v>1609</v>
      </c>
      <c r="BC443" s="239">
        <v>34570</v>
      </c>
      <c r="BW443" s="58">
        <v>75.900000000000006</v>
      </c>
      <c r="BX443" s="59">
        <v>10451</v>
      </c>
      <c r="BY443" s="58">
        <v>18</v>
      </c>
      <c r="BZ443" s="59">
        <v>1719</v>
      </c>
      <c r="CA443" s="59">
        <v>39540</v>
      </c>
    </row>
    <row r="444" spans="1:79" x14ac:dyDescent="0.25">
      <c r="A444" s="92" t="s">
        <v>24</v>
      </c>
      <c r="B444" s="44"/>
      <c r="C444" s="45">
        <f>SUM(C433:C443)</f>
        <v>164.87</v>
      </c>
      <c r="D444" s="46">
        <f>SUM(D433:D443)</f>
        <v>21065</v>
      </c>
      <c r="E444" s="80">
        <f t="shared" si="368"/>
        <v>127.76733183720506</v>
      </c>
      <c r="F444" s="73"/>
      <c r="G444" s="312">
        <f>SUM(G433:G443)</f>
        <v>711.3</v>
      </c>
      <c r="H444" s="313">
        <f>SUM(H433:H443)</f>
        <v>90905</v>
      </c>
      <c r="I444" s="312">
        <f>SUM(I433:I443)</f>
        <v>183</v>
      </c>
      <c r="J444" s="313">
        <f>SUM(J433:J443)</f>
        <v>15114</v>
      </c>
      <c r="K444" s="313">
        <f>SUM(K433:K443)</f>
        <v>353740</v>
      </c>
      <c r="L444" s="313">
        <f t="shared" ref="L444" si="391">SUM(L433:L443)</f>
        <v>336020</v>
      </c>
      <c r="M444" s="316" t="s">
        <v>8</v>
      </c>
      <c r="N444" s="317">
        <f t="shared" si="370"/>
        <v>6.0146222045785365</v>
      </c>
      <c r="O444" s="318">
        <f t="shared" si="371"/>
        <v>23.404790260685456</v>
      </c>
      <c r="P444" s="319">
        <f t="shared" si="372"/>
        <v>2145.5692363680473</v>
      </c>
      <c r="Q444" s="332">
        <f>J444/D444</f>
        <v>0.71749347258485641</v>
      </c>
      <c r="R444" s="315"/>
      <c r="S444" s="312">
        <f>SUM(S433:S443)</f>
        <v>5886.49</v>
      </c>
      <c r="T444" s="313">
        <f>SUM(T433:T443)</f>
        <v>751840</v>
      </c>
      <c r="U444" s="312">
        <f>SUM(U433:U443)</f>
        <v>1537</v>
      </c>
      <c r="V444" s="313">
        <f t="shared" ref="V444:W444" si="392">SUM(V433:V443)</f>
        <v>125322</v>
      </c>
      <c r="W444" s="313">
        <f t="shared" si="392"/>
        <v>2944680</v>
      </c>
      <c r="X444" s="249">
        <f t="shared" si="380"/>
        <v>2823820</v>
      </c>
      <c r="Y444" s="316" t="s">
        <v>8</v>
      </c>
      <c r="Z444" s="317">
        <f t="shared" si="376"/>
        <v>5.9992658910646179</v>
      </c>
      <c r="AA444" s="318">
        <f t="shared" si="377"/>
        <v>23.496911954804425</v>
      </c>
      <c r="AB444" s="333">
        <f t="shared" si="378"/>
        <v>17860.617456177595</v>
      </c>
      <c r="AC444" s="359">
        <f>V444/D444</f>
        <v>5.9492997863755042</v>
      </c>
      <c r="AY444" s="312">
        <f>SUM(AY433:AY443)</f>
        <v>711.3</v>
      </c>
      <c r="AZ444" s="313">
        <f>SUM(AZ433:AZ443)</f>
        <v>90905</v>
      </c>
      <c r="BA444" s="312">
        <f>SUM(BA433:BA443)</f>
        <v>183</v>
      </c>
      <c r="BB444" s="313">
        <f>SUM(BB433:BB443)</f>
        <v>15114</v>
      </c>
      <c r="BC444" s="313">
        <f>SUM(BC433:BC443)</f>
        <v>352850</v>
      </c>
      <c r="BW444" s="45">
        <f>SUM(BW433:BW443)</f>
        <v>742.66</v>
      </c>
      <c r="BX444" s="46">
        <f>SUM(BX433:BX443)</f>
        <v>94995</v>
      </c>
      <c r="BY444" s="45">
        <f>SUM(BY433:BY443)</f>
        <v>190</v>
      </c>
      <c r="BZ444" s="46">
        <f>SUM(BZ433:BZ443)</f>
        <v>16620</v>
      </c>
      <c r="CA444" s="46">
        <f>SUM(CA433:CA443)</f>
        <v>396590</v>
      </c>
    </row>
    <row r="445" spans="1:79" x14ac:dyDescent="0.25">
      <c r="A445" s="117" t="s">
        <v>16</v>
      </c>
      <c r="B445" s="565">
        <v>2005</v>
      </c>
      <c r="C445" s="115">
        <v>2.82</v>
      </c>
      <c r="D445" s="241">
        <v>326</v>
      </c>
      <c r="E445" s="63">
        <f>D445/C445</f>
        <v>115.60283687943263</v>
      </c>
      <c r="F445" s="7">
        <f t="shared" ref="F445:F453" si="393">G445/C445</f>
        <v>7.4893617021276606</v>
      </c>
      <c r="G445" s="243">
        <v>21.12</v>
      </c>
      <c r="H445" s="244">
        <v>2227</v>
      </c>
      <c r="I445" s="243">
        <v>5</v>
      </c>
      <c r="J445" s="244">
        <v>292</v>
      </c>
      <c r="K445" s="262">
        <v>6120</v>
      </c>
      <c r="L445" s="262">
        <v>5810</v>
      </c>
      <c r="M445" s="328" t="s">
        <v>8</v>
      </c>
      <c r="N445" s="329">
        <f t="shared" si="370"/>
        <v>7.6267123287671232</v>
      </c>
      <c r="O445" s="330">
        <f t="shared" si="371"/>
        <v>20.958904109589042</v>
      </c>
      <c r="P445" s="287">
        <f>K445/C445</f>
        <v>2170.2127659574471</v>
      </c>
      <c r="Q445" s="246">
        <f t="shared" ref="Q445:Q455" si="394">J445/D445</f>
        <v>0.89570552147239269</v>
      </c>
      <c r="R445" s="334">
        <f t="shared" ref="R445:R453" si="395">S445/C445</f>
        <v>28.326241134751772</v>
      </c>
      <c r="S445" s="335">
        <f t="shared" ref="S445:X455" si="396">G445+S394</f>
        <v>79.88</v>
      </c>
      <c r="T445" s="249">
        <f t="shared" si="396"/>
        <v>8704</v>
      </c>
      <c r="U445" s="335">
        <f t="shared" si="396"/>
        <v>20</v>
      </c>
      <c r="V445" s="249">
        <f t="shared" si="396"/>
        <v>1411</v>
      </c>
      <c r="W445" s="249">
        <f t="shared" si="396"/>
        <v>29740</v>
      </c>
      <c r="X445" s="249">
        <f t="shared" si="380"/>
        <v>28380</v>
      </c>
      <c r="Y445" s="328" t="s">
        <v>8</v>
      </c>
      <c r="Z445" s="251">
        <f t="shared" si="376"/>
        <v>6.168674698795181</v>
      </c>
      <c r="AA445" s="252">
        <f t="shared" si="377"/>
        <v>21.077250177179305</v>
      </c>
      <c r="AB445" s="195">
        <f t="shared" si="378"/>
        <v>10546.099290780143</v>
      </c>
      <c r="AC445" s="350">
        <f t="shared" ref="AC445:AC455" si="397">V445/D445</f>
        <v>4.3282208588957056</v>
      </c>
      <c r="AY445" s="243">
        <v>21.12</v>
      </c>
      <c r="AZ445" s="244">
        <v>2227</v>
      </c>
      <c r="BA445" s="243">
        <v>5</v>
      </c>
      <c r="BB445" s="244">
        <v>292</v>
      </c>
      <c r="BC445" s="244">
        <v>6100</v>
      </c>
      <c r="BW445" s="6">
        <v>20.64</v>
      </c>
      <c r="BX445" s="5">
        <v>2100</v>
      </c>
      <c r="BY445" s="6">
        <v>4</v>
      </c>
      <c r="BZ445" s="5">
        <v>369</v>
      </c>
      <c r="CA445" s="5">
        <v>7600</v>
      </c>
    </row>
    <row r="446" spans="1:79" x14ac:dyDescent="0.25">
      <c r="A446" s="90" t="s">
        <v>53</v>
      </c>
      <c r="B446" s="560"/>
      <c r="C446" s="27">
        <v>10.6</v>
      </c>
      <c r="D446" s="223">
        <v>1372</v>
      </c>
      <c r="E446" s="16">
        <f t="shared" ref="E446:E455" si="398">D446/C446</f>
        <v>129.43396226415095</v>
      </c>
      <c r="F446" s="17">
        <f t="shared" si="393"/>
        <v>5.1188679245283017</v>
      </c>
      <c r="G446" s="226">
        <v>54.26</v>
      </c>
      <c r="H446" s="227">
        <v>7022</v>
      </c>
      <c r="I446" s="226">
        <v>13</v>
      </c>
      <c r="J446" s="227">
        <v>1237</v>
      </c>
      <c r="K446" s="263">
        <v>26430</v>
      </c>
      <c r="L446" s="263">
        <v>25010</v>
      </c>
      <c r="M446" s="250" t="s">
        <v>8</v>
      </c>
      <c r="N446" s="251">
        <f t="shared" si="370"/>
        <v>5.6766370250606304</v>
      </c>
      <c r="O446" s="252">
        <f t="shared" si="371"/>
        <v>21.366208569118836</v>
      </c>
      <c r="P446" s="245">
        <f t="shared" ref="P446:P455" si="399">K446/C446</f>
        <v>2493.3962264150946</v>
      </c>
      <c r="Q446" s="246">
        <f t="shared" si="394"/>
        <v>0.90160349854227406</v>
      </c>
      <c r="R446" s="225">
        <f t="shared" si="395"/>
        <v>34.504716981132077</v>
      </c>
      <c r="S446" s="247">
        <f t="shared" si="396"/>
        <v>365.75</v>
      </c>
      <c r="T446" s="248">
        <f t="shared" si="396"/>
        <v>47387</v>
      </c>
      <c r="U446" s="247">
        <f t="shared" si="396"/>
        <v>97</v>
      </c>
      <c r="V446" s="248">
        <f t="shared" si="396"/>
        <v>7815</v>
      </c>
      <c r="W446" s="248">
        <f t="shared" si="396"/>
        <v>171630</v>
      </c>
      <c r="X446" s="249">
        <f t="shared" si="380"/>
        <v>164320</v>
      </c>
      <c r="Y446" s="250" t="s">
        <v>8</v>
      </c>
      <c r="Z446" s="251">
        <f t="shared" si="376"/>
        <v>6.0635956493921945</v>
      </c>
      <c r="AA446" s="252">
        <f t="shared" si="377"/>
        <v>21.961612284069098</v>
      </c>
      <c r="AB446" s="195">
        <f t="shared" si="378"/>
        <v>16191.509433962265</v>
      </c>
      <c r="AC446" s="350">
        <f t="shared" si="397"/>
        <v>5.6960641399416909</v>
      </c>
      <c r="AY446" s="226">
        <v>54.26</v>
      </c>
      <c r="AZ446" s="227">
        <v>7022</v>
      </c>
      <c r="BA446" s="226">
        <v>13</v>
      </c>
      <c r="BB446" s="227">
        <v>1237</v>
      </c>
      <c r="BC446" s="227">
        <v>26360</v>
      </c>
      <c r="BW446" s="18">
        <v>44.08</v>
      </c>
      <c r="BX446" s="19">
        <v>5716</v>
      </c>
      <c r="BY446" s="18">
        <v>11</v>
      </c>
      <c r="BZ446" s="19">
        <v>1040</v>
      </c>
      <c r="CA446" s="19">
        <v>22140</v>
      </c>
    </row>
    <row r="447" spans="1:79" x14ac:dyDescent="0.25">
      <c r="A447" s="90" t="s">
        <v>54</v>
      </c>
      <c r="B447" s="560"/>
      <c r="C447" s="27">
        <v>3.49</v>
      </c>
      <c r="D447" s="223">
        <v>453</v>
      </c>
      <c r="E447" s="16">
        <f t="shared" si="398"/>
        <v>129.79942693409743</v>
      </c>
      <c r="F447" s="17">
        <f t="shared" si="393"/>
        <v>4.7650429799426925</v>
      </c>
      <c r="G447" s="226">
        <v>16.63</v>
      </c>
      <c r="H447" s="227">
        <v>1848</v>
      </c>
      <c r="I447" s="226">
        <v>4</v>
      </c>
      <c r="J447" s="227">
        <v>360</v>
      </c>
      <c r="K447" s="263">
        <v>7740</v>
      </c>
      <c r="L447" s="263">
        <v>7350</v>
      </c>
      <c r="M447" s="250" t="s">
        <v>8</v>
      </c>
      <c r="N447" s="251">
        <f t="shared" si="370"/>
        <v>5.1333333333333337</v>
      </c>
      <c r="O447" s="252">
        <f t="shared" si="371"/>
        <v>21.5</v>
      </c>
      <c r="P447" s="245">
        <f t="shared" si="399"/>
        <v>2217.7650429799423</v>
      </c>
      <c r="Q447" s="246">
        <f t="shared" si="394"/>
        <v>0.79470198675496684</v>
      </c>
      <c r="R447" s="225">
        <f t="shared" si="395"/>
        <v>36.028653295128933</v>
      </c>
      <c r="S447" s="247">
        <f t="shared" si="396"/>
        <v>125.73999999999998</v>
      </c>
      <c r="T447" s="248">
        <f t="shared" si="396"/>
        <v>13347</v>
      </c>
      <c r="U447" s="247">
        <f t="shared" si="396"/>
        <v>36</v>
      </c>
      <c r="V447" s="248">
        <f t="shared" si="396"/>
        <v>2790</v>
      </c>
      <c r="W447" s="248">
        <f t="shared" si="396"/>
        <v>59430</v>
      </c>
      <c r="X447" s="249">
        <f t="shared" si="396"/>
        <v>56970</v>
      </c>
      <c r="Y447" s="250" t="s">
        <v>8</v>
      </c>
      <c r="Z447" s="251">
        <f t="shared" si="376"/>
        <v>4.7838709677419358</v>
      </c>
      <c r="AA447" s="252">
        <f t="shared" si="377"/>
        <v>21.301075268817204</v>
      </c>
      <c r="AB447" s="195">
        <f t="shared" si="378"/>
        <v>17028.653295128937</v>
      </c>
      <c r="AC447" s="350">
        <f t="shared" si="397"/>
        <v>6.1589403973509933</v>
      </c>
      <c r="AY447" s="226">
        <v>16.63</v>
      </c>
      <c r="AZ447" s="227">
        <v>1848</v>
      </c>
      <c r="BA447" s="226">
        <v>4</v>
      </c>
      <c r="BB447" s="227">
        <v>360</v>
      </c>
      <c r="BC447" s="227">
        <v>7720</v>
      </c>
      <c r="BW447" s="18">
        <v>17.52</v>
      </c>
      <c r="BX447" s="19">
        <v>1860</v>
      </c>
      <c r="BY447" s="18">
        <v>4</v>
      </c>
      <c r="BZ447" s="19">
        <v>309</v>
      </c>
      <c r="CA447" s="19">
        <v>6360</v>
      </c>
    </row>
    <row r="448" spans="1:79" x14ac:dyDescent="0.25">
      <c r="A448" s="90" t="s">
        <v>17</v>
      </c>
      <c r="B448" s="560"/>
      <c r="C448" s="27">
        <v>8.1199999999999992</v>
      </c>
      <c r="D448" s="223">
        <v>806</v>
      </c>
      <c r="E448" s="16">
        <f t="shared" si="398"/>
        <v>99.261083743842377</v>
      </c>
      <c r="F448" s="17">
        <f t="shared" si="393"/>
        <v>5.4692118226600988</v>
      </c>
      <c r="G448" s="226">
        <v>44.41</v>
      </c>
      <c r="H448" s="227">
        <v>4348</v>
      </c>
      <c r="I448" s="226">
        <v>9</v>
      </c>
      <c r="J448" s="227">
        <v>685</v>
      </c>
      <c r="K448" s="263">
        <v>14600</v>
      </c>
      <c r="L448" s="263">
        <v>13930</v>
      </c>
      <c r="M448" s="250" t="s">
        <v>8</v>
      </c>
      <c r="N448" s="251">
        <f t="shared" si="370"/>
        <v>6.3474452554744527</v>
      </c>
      <c r="O448" s="252">
        <f t="shared" si="371"/>
        <v>21.313868613138688</v>
      </c>
      <c r="P448" s="245">
        <f t="shared" si="399"/>
        <v>1798.0295566502464</v>
      </c>
      <c r="Q448" s="246">
        <f t="shared" si="394"/>
        <v>0.84987593052109178</v>
      </c>
      <c r="R448" s="225">
        <f t="shared" si="395"/>
        <v>32.366995073891637</v>
      </c>
      <c r="S448" s="247">
        <f t="shared" si="396"/>
        <v>262.82000000000005</v>
      </c>
      <c r="T448" s="248">
        <f t="shared" si="396"/>
        <v>26571</v>
      </c>
      <c r="U448" s="247">
        <f t="shared" si="396"/>
        <v>64</v>
      </c>
      <c r="V448" s="248">
        <f t="shared" si="396"/>
        <v>4454</v>
      </c>
      <c r="W448" s="248">
        <f t="shared" si="396"/>
        <v>97240</v>
      </c>
      <c r="X448" s="249">
        <f t="shared" si="396"/>
        <v>93130</v>
      </c>
      <c r="Y448" s="250" t="s">
        <v>8</v>
      </c>
      <c r="Z448" s="251">
        <f t="shared" si="376"/>
        <v>5.9656488549618318</v>
      </c>
      <c r="AA448" s="252">
        <f t="shared" si="377"/>
        <v>21.832061068702291</v>
      </c>
      <c r="AB448" s="195">
        <f t="shared" si="378"/>
        <v>11975.36945812808</v>
      </c>
      <c r="AC448" s="350">
        <f t="shared" si="397"/>
        <v>5.5260545905707197</v>
      </c>
      <c r="AY448" s="226">
        <v>44.41</v>
      </c>
      <c r="AZ448" s="227">
        <v>4348</v>
      </c>
      <c r="BA448" s="226">
        <v>9</v>
      </c>
      <c r="BB448" s="227">
        <v>685</v>
      </c>
      <c r="BC448" s="227">
        <v>14560</v>
      </c>
      <c r="BW448" s="18">
        <v>37.56</v>
      </c>
      <c r="BX448" s="19">
        <v>3648</v>
      </c>
      <c r="BY448" s="18">
        <v>9</v>
      </c>
      <c r="BZ448" s="19">
        <v>659</v>
      </c>
      <c r="CA448" s="19">
        <v>14400</v>
      </c>
    </row>
    <row r="449" spans="1:79" x14ac:dyDescent="0.25">
      <c r="A449" s="90" t="s">
        <v>55</v>
      </c>
      <c r="B449" s="560"/>
      <c r="C449" s="27">
        <v>4.76</v>
      </c>
      <c r="D449" s="223">
        <v>513</v>
      </c>
      <c r="E449" s="16">
        <f t="shared" si="398"/>
        <v>107.77310924369749</v>
      </c>
      <c r="F449" s="17">
        <f t="shared" si="393"/>
        <v>4</v>
      </c>
      <c r="G449" s="226">
        <v>19.04</v>
      </c>
      <c r="H449" s="227">
        <v>2052</v>
      </c>
      <c r="I449" s="226">
        <v>4</v>
      </c>
      <c r="J449" s="227">
        <v>422</v>
      </c>
      <c r="K449" s="263">
        <v>9040</v>
      </c>
      <c r="L449" s="263">
        <v>8590</v>
      </c>
      <c r="M449" s="250" t="s">
        <v>8</v>
      </c>
      <c r="N449" s="251">
        <f t="shared" si="370"/>
        <v>4.8625592417061609</v>
      </c>
      <c r="O449" s="252">
        <f t="shared" si="371"/>
        <v>21.421800947867297</v>
      </c>
      <c r="P449" s="245">
        <f t="shared" si="399"/>
        <v>1899.1596638655462</v>
      </c>
      <c r="Q449" s="246">
        <f t="shared" si="394"/>
        <v>0.82261208576998046</v>
      </c>
      <c r="R449" s="225">
        <f t="shared" si="395"/>
        <v>35.369747899159663</v>
      </c>
      <c r="S449" s="247">
        <f t="shared" si="396"/>
        <v>168.35999999999999</v>
      </c>
      <c r="T449" s="248">
        <f t="shared" si="396"/>
        <v>18145</v>
      </c>
      <c r="U449" s="247">
        <f t="shared" si="396"/>
        <v>39</v>
      </c>
      <c r="V449" s="248">
        <f t="shared" si="396"/>
        <v>3313</v>
      </c>
      <c r="W449" s="248">
        <f t="shared" si="396"/>
        <v>70920</v>
      </c>
      <c r="X449" s="249">
        <f t="shared" si="396"/>
        <v>67990</v>
      </c>
      <c r="Y449" s="250" t="s">
        <v>8</v>
      </c>
      <c r="Z449" s="251">
        <f t="shared" si="376"/>
        <v>5.4769091457893149</v>
      </c>
      <c r="AA449" s="252">
        <f t="shared" si="377"/>
        <v>21.406580138846966</v>
      </c>
      <c r="AB449" s="195">
        <f t="shared" si="378"/>
        <v>14899.159663865546</v>
      </c>
      <c r="AC449" s="350">
        <f t="shared" si="397"/>
        <v>6.4580896686159841</v>
      </c>
      <c r="AY449" s="226">
        <v>19.04</v>
      </c>
      <c r="AZ449" s="227">
        <v>2052</v>
      </c>
      <c r="BA449" s="226">
        <v>4</v>
      </c>
      <c r="BB449" s="227">
        <v>422</v>
      </c>
      <c r="BC449" s="227">
        <v>9020</v>
      </c>
      <c r="BW449" s="18">
        <v>19.04</v>
      </c>
      <c r="BX449" s="19">
        <v>2052</v>
      </c>
      <c r="BY449" s="18">
        <v>4</v>
      </c>
      <c r="BZ449" s="19">
        <v>346</v>
      </c>
      <c r="CA449" s="19">
        <v>7070</v>
      </c>
    </row>
    <row r="450" spans="1:79" x14ac:dyDescent="0.25">
      <c r="A450" s="90" t="s">
        <v>56</v>
      </c>
      <c r="B450" s="560"/>
      <c r="C450" s="27">
        <v>0.86</v>
      </c>
      <c r="D450" s="223">
        <v>110</v>
      </c>
      <c r="E450" s="16">
        <f t="shared" si="398"/>
        <v>127.90697674418605</v>
      </c>
      <c r="F450" s="17">
        <f t="shared" si="393"/>
        <v>4</v>
      </c>
      <c r="G450" s="226">
        <v>3.44</v>
      </c>
      <c r="H450" s="227">
        <v>440</v>
      </c>
      <c r="I450" s="226">
        <v>4</v>
      </c>
      <c r="J450" s="227">
        <v>72</v>
      </c>
      <c r="K450" s="263">
        <v>1580</v>
      </c>
      <c r="L450" s="263">
        <v>1500</v>
      </c>
      <c r="M450" s="250" t="s">
        <v>8</v>
      </c>
      <c r="N450" s="251">
        <f t="shared" si="370"/>
        <v>6.1111111111111107</v>
      </c>
      <c r="O450" s="252">
        <f t="shared" si="371"/>
        <v>21.944444444444443</v>
      </c>
      <c r="P450" s="245">
        <f t="shared" si="399"/>
        <v>1837.2093023255813</v>
      </c>
      <c r="Q450" s="246">
        <f t="shared" si="394"/>
        <v>0.65454545454545454</v>
      </c>
      <c r="R450" s="225">
        <f t="shared" si="395"/>
        <v>35</v>
      </c>
      <c r="S450" s="247">
        <f t="shared" si="396"/>
        <v>30.1</v>
      </c>
      <c r="T450" s="248">
        <f t="shared" si="396"/>
        <v>3850</v>
      </c>
      <c r="U450" s="247">
        <f t="shared" si="396"/>
        <v>24</v>
      </c>
      <c r="V450" s="248">
        <f t="shared" si="396"/>
        <v>598</v>
      </c>
      <c r="W450" s="248">
        <f t="shared" si="396"/>
        <v>13830</v>
      </c>
      <c r="X450" s="249">
        <f t="shared" si="396"/>
        <v>13280</v>
      </c>
      <c r="Y450" s="250" t="s">
        <v>8</v>
      </c>
      <c r="Z450" s="251">
        <f t="shared" si="376"/>
        <v>6.4381270903010037</v>
      </c>
      <c r="AA450" s="252">
        <f t="shared" si="377"/>
        <v>23.127090301003346</v>
      </c>
      <c r="AB450" s="195">
        <f t="shared" si="378"/>
        <v>16081.39534883721</v>
      </c>
      <c r="AC450" s="350">
        <f t="shared" si="397"/>
        <v>5.4363636363636365</v>
      </c>
      <c r="AY450" s="226">
        <v>3.44</v>
      </c>
      <c r="AZ450" s="227">
        <v>440</v>
      </c>
      <c r="BA450" s="226">
        <v>4</v>
      </c>
      <c r="BB450" s="227">
        <v>72</v>
      </c>
      <c r="BC450" s="227">
        <v>1580</v>
      </c>
      <c r="BW450" s="18">
        <v>4.3</v>
      </c>
      <c r="BX450" s="19">
        <v>550</v>
      </c>
      <c r="BY450" s="18">
        <v>5</v>
      </c>
      <c r="BZ450" s="19">
        <v>100</v>
      </c>
      <c r="CA450" s="19">
        <v>2240</v>
      </c>
    </row>
    <row r="451" spans="1:79" x14ac:dyDescent="0.25">
      <c r="A451" s="90" t="s">
        <v>20</v>
      </c>
      <c r="B451" s="560"/>
      <c r="C451" s="27">
        <v>8.61</v>
      </c>
      <c r="D451" s="223">
        <v>1053</v>
      </c>
      <c r="E451" s="16">
        <f t="shared" si="398"/>
        <v>122.29965156794425</v>
      </c>
      <c r="F451" s="17">
        <f t="shared" si="393"/>
        <v>5.51219512195122</v>
      </c>
      <c r="G451" s="226">
        <v>47.46</v>
      </c>
      <c r="H451" s="227">
        <v>5583</v>
      </c>
      <c r="I451" s="226">
        <v>10</v>
      </c>
      <c r="J451" s="227">
        <v>1215</v>
      </c>
      <c r="K451" s="263">
        <v>25160</v>
      </c>
      <c r="L451" s="263">
        <v>23900</v>
      </c>
      <c r="M451" s="250" t="s">
        <v>8</v>
      </c>
      <c r="N451" s="251">
        <f t="shared" si="370"/>
        <v>4.5950617283950619</v>
      </c>
      <c r="O451" s="252">
        <f t="shared" si="371"/>
        <v>20.707818930041153</v>
      </c>
      <c r="P451" s="245">
        <f t="shared" si="399"/>
        <v>2922.1835075493614</v>
      </c>
      <c r="Q451" s="246">
        <f t="shared" si="394"/>
        <v>1.1538461538461537</v>
      </c>
      <c r="R451" s="225">
        <f t="shared" si="395"/>
        <v>34.270615563298492</v>
      </c>
      <c r="S451" s="247">
        <f t="shared" si="396"/>
        <v>295.07</v>
      </c>
      <c r="T451" s="248">
        <f t="shared" si="396"/>
        <v>34612</v>
      </c>
      <c r="U451" s="247">
        <f t="shared" si="396"/>
        <v>73</v>
      </c>
      <c r="V451" s="248">
        <f t="shared" si="396"/>
        <v>6828</v>
      </c>
      <c r="W451" s="248">
        <f t="shared" si="396"/>
        <v>143290</v>
      </c>
      <c r="X451" s="249">
        <f t="shared" si="396"/>
        <v>137230</v>
      </c>
      <c r="Y451" s="250" t="s">
        <v>8</v>
      </c>
      <c r="Z451" s="251">
        <f t="shared" si="376"/>
        <v>5.0691271236086699</v>
      </c>
      <c r="AA451" s="252">
        <f t="shared" si="377"/>
        <v>20.985647334504979</v>
      </c>
      <c r="AB451" s="195">
        <f t="shared" si="378"/>
        <v>16642.276422764229</v>
      </c>
      <c r="AC451" s="350">
        <f t="shared" si="397"/>
        <v>6.4843304843304841</v>
      </c>
      <c r="AY451" s="226">
        <v>47.46</v>
      </c>
      <c r="AZ451" s="227">
        <v>5583</v>
      </c>
      <c r="BA451" s="226">
        <v>10</v>
      </c>
      <c r="BB451" s="227">
        <v>1215</v>
      </c>
      <c r="BC451" s="227">
        <v>25100</v>
      </c>
      <c r="BW451" s="18">
        <v>50.4</v>
      </c>
      <c r="BX451" s="19">
        <v>5800</v>
      </c>
      <c r="BY451" s="18">
        <v>11</v>
      </c>
      <c r="BZ451" s="19">
        <v>1359</v>
      </c>
      <c r="CA451" s="19">
        <v>28370</v>
      </c>
    </row>
    <row r="452" spans="1:79" x14ac:dyDescent="0.25">
      <c r="A452" s="90" t="s">
        <v>19</v>
      </c>
      <c r="B452" s="560"/>
      <c r="C452" s="27">
        <v>8.6999999999999993</v>
      </c>
      <c r="D452" s="223">
        <v>1106</v>
      </c>
      <c r="E452" s="16">
        <f t="shared" si="398"/>
        <v>127.1264367816092</v>
      </c>
      <c r="F452" s="17">
        <f t="shared" si="393"/>
        <v>5.7344827586206906</v>
      </c>
      <c r="G452" s="238">
        <v>49.89</v>
      </c>
      <c r="H452" s="239">
        <v>6082</v>
      </c>
      <c r="I452" s="238">
        <v>11</v>
      </c>
      <c r="J452" s="239">
        <v>896</v>
      </c>
      <c r="K452" s="263">
        <v>18530</v>
      </c>
      <c r="L452" s="263">
        <v>17600</v>
      </c>
      <c r="M452" s="250" t="s">
        <v>8</v>
      </c>
      <c r="N452" s="251">
        <f t="shared" si="370"/>
        <v>6.7879464285714288</v>
      </c>
      <c r="O452" s="252">
        <f t="shared" si="371"/>
        <v>20.680803571428573</v>
      </c>
      <c r="P452" s="245">
        <f t="shared" si="399"/>
        <v>2129.8850574712646</v>
      </c>
      <c r="Q452" s="246">
        <f t="shared" si="394"/>
        <v>0.810126582278481</v>
      </c>
      <c r="R452" s="225">
        <f t="shared" si="395"/>
        <v>32.850574712643684</v>
      </c>
      <c r="S452" s="247">
        <f t="shared" si="396"/>
        <v>285.8</v>
      </c>
      <c r="T452" s="248">
        <f t="shared" si="396"/>
        <v>35929</v>
      </c>
      <c r="U452" s="247">
        <f t="shared" si="396"/>
        <v>72</v>
      </c>
      <c r="V452" s="248">
        <f t="shared" si="396"/>
        <v>5705</v>
      </c>
      <c r="W452" s="248">
        <f t="shared" si="396"/>
        <v>119550</v>
      </c>
      <c r="X452" s="249">
        <f t="shared" si="396"/>
        <v>114490</v>
      </c>
      <c r="Y452" s="250" t="s">
        <v>8</v>
      </c>
      <c r="Z452" s="251">
        <f t="shared" si="376"/>
        <v>6.2978089395267309</v>
      </c>
      <c r="AA452" s="252">
        <f t="shared" si="377"/>
        <v>20.955302366345311</v>
      </c>
      <c r="AB452" s="195">
        <f t="shared" si="378"/>
        <v>13741.379310344828</v>
      </c>
      <c r="AC452" s="350">
        <f t="shared" si="397"/>
        <v>5.1582278481012658</v>
      </c>
      <c r="AY452" s="238">
        <v>49.89</v>
      </c>
      <c r="AZ452" s="239">
        <v>6082</v>
      </c>
      <c r="BA452" s="238">
        <v>11</v>
      </c>
      <c r="BB452" s="239">
        <v>896</v>
      </c>
      <c r="BC452" s="239">
        <v>18480</v>
      </c>
      <c r="BW452" s="58">
        <v>51.65</v>
      </c>
      <c r="BX452" s="59">
        <v>6152</v>
      </c>
      <c r="BY452" s="58">
        <v>12</v>
      </c>
      <c r="BZ452" s="59">
        <v>1292</v>
      </c>
      <c r="CA452" s="59">
        <v>26190</v>
      </c>
    </row>
    <row r="453" spans="1:79" x14ac:dyDescent="0.25">
      <c r="A453" s="94" t="s">
        <v>21</v>
      </c>
      <c r="B453" s="566"/>
      <c r="C453" s="29">
        <v>0.64</v>
      </c>
      <c r="D453" s="235">
        <v>59</v>
      </c>
      <c r="E453" s="32">
        <f t="shared" si="398"/>
        <v>92.1875</v>
      </c>
      <c r="F453" s="7">
        <f t="shared" si="393"/>
        <v>5.890625</v>
      </c>
      <c r="G453" s="243">
        <v>3.77</v>
      </c>
      <c r="H453" s="244">
        <v>412</v>
      </c>
      <c r="I453" s="243">
        <v>5</v>
      </c>
      <c r="J453" s="244">
        <v>88</v>
      </c>
      <c r="K453" s="262">
        <v>1840</v>
      </c>
      <c r="L453" s="262">
        <v>1750</v>
      </c>
      <c r="M453" s="331" t="s">
        <v>8</v>
      </c>
      <c r="N453" s="325">
        <f t="shared" si="370"/>
        <v>4.6818181818181817</v>
      </c>
      <c r="O453" s="326">
        <f t="shared" si="371"/>
        <v>20.90909090909091</v>
      </c>
      <c r="P453" s="253">
        <f t="shared" si="399"/>
        <v>2875</v>
      </c>
      <c r="Q453" s="246">
        <f t="shared" si="394"/>
        <v>1.4915254237288136</v>
      </c>
      <c r="R453" s="242">
        <f t="shared" si="395"/>
        <v>37.828125</v>
      </c>
      <c r="S453" s="254">
        <f t="shared" si="396"/>
        <v>24.21</v>
      </c>
      <c r="T453" s="255">
        <f t="shared" si="396"/>
        <v>2944</v>
      </c>
      <c r="U453" s="254">
        <f t="shared" si="396"/>
        <v>21</v>
      </c>
      <c r="V453" s="255">
        <f t="shared" si="396"/>
        <v>496</v>
      </c>
      <c r="W453" s="255">
        <f t="shared" si="396"/>
        <v>10510</v>
      </c>
      <c r="X453" s="249">
        <f t="shared" si="396"/>
        <v>10080</v>
      </c>
      <c r="Y453" s="256" t="s">
        <v>8</v>
      </c>
      <c r="Z453" s="251">
        <f t="shared" si="376"/>
        <v>5.935483870967742</v>
      </c>
      <c r="AA453" s="252">
        <f t="shared" si="377"/>
        <v>21.18951612903226</v>
      </c>
      <c r="AB453" s="195">
        <f t="shared" si="378"/>
        <v>16421.875</v>
      </c>
      <c r="AC453" s="350">
        <f t="shared" si="397"/>
        <v>8.4067796610169498</v>
      </c>
      <c r="AY453" s="243">
        <v>3.77</v>
      </c>
      <c r="AZ453" s="244">
        <v>412</v>
      </c>
      <c r="BA453" s="243">
        <v>5</v>
      </c>
      <c r="BB453" s="244">
        <v>88</v>
      </c>
      <c r="BC453" s="244">
        <v>1840</v>
      </c>
      <c r="BW453" s="6">
        <v>4.1500000000000004</v>
      </c>
      <c r="BX453" s="5">
        <v>490</v>
      </c>
      <c r="BY453" s="6">
        <v>5</v>
      </c>
      <c r="BZ453" s="5">
        <v>82</v>
      </c>
      <c r="CA453" s="5">
        <v>1780</v>
      </c>
    </row>
    <row r="454" spans="1:79" ht="15.75" thickBot="1" x14ac:dyDescent="0.3">
      <c r="A454" s="122" t="s">
        <v>24</v>
      </c>
      <c r="B454" s="123"/>
      <c r="C454" s="98">
        <f t="shared" ref="C454:D454" si="400">SUM(C445:C453)</f>
        <v>48.599999999999994</v>
      </c>
      <c r="D454" s="99">
        <f t="shared" si="400"/>
        <v>5798</v>
      </c>
      <c r="E454" s="50">
        <f t="shared" si="398"/>
        <v>119.30041152263375</v>
      </c>
      <c r="F454" s="51"/>
      <c r="G454" s="453">
        <f t="shared" ref="G454:L454" si="401">SUM(G445:G453)</f>
        <v>260.02</v>
      </c>
      <c r="H454" s="454">
        <f t="shared" si="401"/>
        <v>30014</v>
      </c>
      <c r="I454" s="453">
        <f t="shared" si="401"/>
        <v>65</v>
      </c>
      <c r="J454" s="454">
        <f t="shared" si="401"/>
        <v>5267</v>
      </c>
      <c r="K454" s="454">
        <f t="shared" si="401"/>
        <v>111040</v>
      </c>
      <c r="L454" s="454">
        <f t="shared" si="401"/>
        <v>105440</v>
      </c>
      <c r="M454" s="457" t="s">
        <v>8</v>
      </c>
      <c r="N454" s="458">
        <f t="shared" si="370"/>
        <v>5.6985000949307008</v>
      </c>
      <c r="O454" s="459">
        <f t="shared" si="371"/>
        <v>21.082209986709703</v>
      </c>
      <c r="P454" s="460">
        <f t="shared" si="399"/>
        <v>2284.7736625514408</v>
      </c>
      <c r="Q454" s="461">
        <f t="shared" si="394"/>
        <v>0.90841669541221115</v>
      </c>
      <c r="R454" s="456"/>
      <c r="S454" s="453">
        <f t="shared" ref="S454:W454" si="402">SUM(S445:S453)</f>
        <v>1637.73</v>
      </c>
      <c r="T454" s="454">
        <f t="shared" si="402"/>
        <v>191489</v>
      </c>
      <c r="U454" s="453">
        <f t="shared" si="402"/>
        <v>446</v>
      </c>
      <c r="V454" s="454">
        <f t="shared" si="402"/>
        <v>33410</v>
      </c>
      <c r="W454" s="454">
        <f t="shared" si="402"/>
        <v>716140</v>
      </c>
      <c r="X454" s="249">
        <f t="shared" si="396"/>
        <v>685870</v>
      </c>
      <c r="Y454" s="457" t="s">
        <v>8</v>
      </c>
      <c r="Z454" s="458">
        <f t="shared" si="376"/>
        <v>5.7314875785692907</v>
      </c>
      <c r="AA454" s="459">
        <f t="shared" si="377"/>
        <v>21.434899730619573</v>
      </c>
      <c r="AB454" s="462">
        <f t="shared" si="378"/>
        <v>14735.390946502059</v>
      </c>
      <c r="AC454" s="463">
        <f t="shared" si="397"/>
        <v>5.7623318385650224</v>
      </c>
      <c r="AY454" s="453">
        <f t="shared" ref="AY454:BC454" si="403">SUM(AY445:AY453)</f>
        <v>260.02</v>
      </c>
      <c r="AZ454" s="454">
        <f t="shared" si="403"/>
        <v>30014</v>
      </c>
      <c r="BA454" s="453">
        <f t="shared" si="403"/>
        <v>65</v>
      </c>
      <c r="BB454" s="454">
        <f t="shared" si="403"/>
        <v>5267</v>
      </c>
      <c r="BC454" s="454">
        <f t="shared" si="403"/>
        <v>110760</v>
      </c>
      <c r="BW454" s="98">
        <f t="shared" ref="BW454:CA454" si="404">SUM(BW445:BW453)</f>
        <v>249.34000000000003</v>
      </c>
      <c r="BX454" s="99">
        <f t="shared" si="404"/>
        <v>28368</v>
      </c>
      <c r="BY454" s="98">
        <f t="shared" si="404"/>
        <v>65</v>
      </c>
      <c r="BZ454" s="99">
        <f t="shared" si="404"/>
        <v>5556</v>
      </c>
      <c r="CA454" s="99">
        <f t="shared" si="404"/>
        <v>116150</v>
      </c>
    </row>
    <row r="455" spans="1:79" ht="15.75" thickBot="1" x14ac:dyDescent="0.3">
      <c r="A455" s="93" t="s">
        <v>25</v>
      </c>
      <c r="B455" s="52"/>
      <c r="C455" s="40">
        <f t="shared" ref="C455:D455" si="405">C432+C444+C454</f>
        <v>496.85</v>
      </c>
      <c r="D455" s="41">
        <f t="shared" si="405"/>
        <v>62479</v>
      </c>
      <c r="E455" s="10">
        <f t="shared" si="398"/>
        <v>125.75022642648686</v>
      </c>
      <c r="F455" s="4"/>
      <c r="G455" s="40">
        <f t="shared" ref="G455:L455" si="406">G432+G444+G454</f>
        <v>2209.1499999999996</v>
      </c>
      <c r="H455" s="41">
        <f t="shared" si="406"/>
        <v>276057</v>
      </c>
      <c r="I455" s="40">
        <f t="shared" si="406"/>
        <v>559</v>
      </c>
      <c r="J455" s="41">
        <f t="shared" si="406"/>
        <v>46213</v>
      </c>
      <c r="K455" s="41">
        <f t="shared" si="406"/>
        <v>1082190</v>
      </c>
      <c r="L455" s="41">
        <f t="shared" si="406"/>
        <v>1027720</v>
      </c>
      <c r="M455" s="83" t="s">
        <v>8</v>
      </c>
      <c r="N455" s="12">
        <f t="shared" si="370"/>
        <v>5.9735788630904727</v>
      </c>
      <c r="O455" s="13">
        <f t="shared" si="371"/>
        <v>23.417436652024321</v>
      </c>
      <c r="P455" s="26">
        <f t="shared" si="399"/>
        <v>2178.1020428700813</v>
      </c>
      <c r="Q455" s="114">
        <f t="shared" si="394"/>
        <v>0.73965652459226305</v>
      </c>
      <c r="R455" s="4"/>
      <c r="S455" s="40">
        <f t="shared" ref="S455:W455" si="407">S432+S444+S454</f>
        <v>17682.020000000004</v>
      </c>
      <c r="T455" s="41">
        <f t="shared" si="407"/>
        <v>2219585</v>
      </c>
      <c r="U455" s="40">
        <f t="shared" si="407"/>
        <v>4642</v>
      </c>
      <c r="V455" s="41">
        <f t="shared" si="407"/>
        <v>375577</v>
      </c>
      <c r="W455" s="41">
        <f t="shared" si="407"/>
        <v>8828740</v>
      </c>
      <c r="X455" s="72">
        <f t="shared" si="396"/>
        <v>8464790</v>
      </c>
      <c r="Y455" s="83" t="s">
        <v>8</v>
      </c>
      <c r="Z455" s="12">
        <f t="shared" si="376"/>
        <v>5.9098001208806714</v>
      </c>
      <c r="AA455" s="13">
        <f t="shared" si="377"/>
        <v>23.507137018507525</v>
      </c>
      <c r="AB455" s="104">
        <f t="shared" si="378"/>
        <v>17769.427392573209</v>
      </c>
      <c r="AC455" s="109">
        <f t="shared" si="397"/>
        <v>6.0112517805982808</v>
      </c>
      <c r="AY455" s="40">
        <f t="shared" ref="AY455:BC455" si="408">AY432+AY444+AY454</f>
        <v>2209.1499999999996</v>
      </c>
      <c r="AZ455" s="41">
        <f t="shared" si="408"/>
        <v>276057</v>
      </c>
      <c r="BA455" s="40">
        <f t="shared" si="408"/>
        <v>559</v>
      </c>
      <c r="BB455" s="41">
        <f t="shared" si="408"/>
        <v>46213</v>
      </c>
      <c r="BC455" s="41">
        <f t="shared" si="408"/>
        <v>1079510</v>
      </c>
      <c r="BW455" s="40">
        <f t="shared" ref="BW455:CA455" si="409">BW432+BW444+BW454</f>
        <v>2244.75</v>
      </c>
      <c r="BX455" s="41">
        <f t="shared" si="409"/>
        <v>280655</v>
      </c>
      <c r="BY455" s="40">
        <f t="shared" si="409"/>
        <v>571</v>
      </c>
      <c r="BZ455" s="41">
        <f t="shared" si="409"/>
        <v>50449</v>
      </c>
      <c r="CA455" s="41">
        <f t="shared" si="409"/>
        <v>1200050</v>
      </c>
    </row>
    <row r="460" spans="1:79" ht="18.75" x14ac:dyDescent="0.3">
      <c r="A460" s="567" t="s">
        <v>58</v>
      </c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</row>
    <row r="461" spans="1:79" ht="15.75" x14ac:dyDescent="0.25">
      <c r="A461" s="568" t="s">
        <v>62</v>
      </c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68"/>
      <c r="P461" s="568"/>
      <c r="Q461" s="568"/>
      <c r="R461" s="568"/>
      <c r="S461" s="568"/>
      <c r="T461" s="568"/>
      <c r="U461" s="568"/>
      <c r="V461" s="568"/>
      <c r="W461" s="568"/>
      <c r="X461" s="568"/>
      <c r="Y461" s="568"/>
      <c r="Z461" s="568"/>
      <c r="AA461" s="568"/>
      <c r="AB461" s="568"/>
      <c r="AC461" s="568"/>
    </row>
    <row r="462" spans="1:79" ht="15.75" x14ac:dyDescent="0.25">
      <c r="A462" s="568" t="s">
        <v>126</v>
      </c>
      <c r="B462" s="568"/>
      <c r="C462" s="568"/>
      <c r="D462" s="568"/>
      <c r="E462" s="568"/>
      <c r="F462" s="568"/>
      <c r="G462" s="568"/>
      <c r="H462" s="568"/>
      <c r="I462" s="568"/>
      <c r="J462" s="568"/>
      <c r="K462" s="568"/>
      <c r="L462" s="568"/>
      <c r="M462" s="568"/>
      <c r="N462" s="568"/>
      <c r="O462" s="568"/>
      <c r="P462" s="568"/>
      <c r="Q462" s="568"/>
      <c r="R462" s="568"/>
      <c r="S462" s="568"/>
      <c r="T462" s="568"/>
      <c r="U462" s="568"/>
      <c r="V462" s="568"/>
      <c r="W462" s="568"/>
      <c r="X462" s="568"/>
      <c r="Y462" s="568"/>
      <c r="Z462" s="568"/>
      <c r="AA462" s="568"/>
      <c r="AB462" s="568"/>
      <c r="AC462" s="568"/>
    </row>
    <row r="463" spans="1:79" ht="19.5" thickBot="1" x14ac:dyDescent="0.35"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11">
        <v>4</v>
      </c>
      <c r="AC463" s="4"/>
    </row>
    <row r="464" spans="1:79" ht="15" customHeight="1" x14ac:dyDescent="0.25">
      <c r="A464" s="569" t="s">
        <v>3</v>
      </c>
      <c r="B464" s="571" t="s">
        <v>2</v>
      </c>
      <c r="C464" s="573" t="s">
        <v>59</v>
      </c>
      <c r="D464" s="573" t="s">
        <v>60</v>
      </c>
      <c r="E464" s="573" t="s">
        <v>23</v>
      </c>
      <c r="F464" s="576" t="s">
        <v>9</v>
      </c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8"/>
      <c r="R464" s="576" t="s">
        <v>10</v>
      </c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9"/>
    </row>
    <row r="465" spans="1:61" ht="51.75" thickBot="1" x14ac:dyDescent="0.3">
      <c r="A465" s="570"/>
      <c r="B465" s="572"/>
      <c r="C465" s="574"/>
      <c r="D465" s="575"/>
      <c r="E465" s="575"/>
      <c r="F465" s="8" t="s">
        <v>14</v>
      </c>
      <c r="G465" s="95" t="s">
        <v>13</v>
      </c>
      <c r="H465" s="95" t="s">
        <v>57</v>
      </c>
      <c r="I465" s="1" t="s">
        <v>4</v>
      </c>
      <c r="J465" s="1" t="s">
        <v>5</v>
      </c>
      <c r="K465" s="1" t="s">
        <v>6</v>
      </c>
      <c r="L465" s="95" t="s">
        <v>64</v>
      </c>
      <c r="M465" s="557" t="s">
        <v>7</v>
      </c>
      <c r="N465" s="558"/>
      <c r="O465" s="1" t="s">
        <v>0</v>
      </c>
      <c r="P465" s="1" t="s">
        <v>1</v>
      </c>
      <c r="Q465" s="95" t="s">
        <v>61</v>
      </c>
      <c r="R465" s="8" t="s">
        <v>14</v>
      </c>
      <c r="S465" s="95" t="s">
        <v>12</v>
      </c>
      <c r="T465" s="95" t="s">
        <v>11</v>
      </c>
      <c r="U465" s="1" t="s">
        <v>4</v>
      </c>
      <c r="V465" s="1" t="s">
        <v>5</v>
      </c>
      <c r="W465" s="1" t="s">
        <v>6</v>
      </c>
      <c r="X465" s="95" t="s">
        <v>65</v>
      </c>
      <c r="Y465" s="557" t="s">
        <v>7</v>
      </c>
      <c r="Z465" s="558"/>
      <c r="AA465" s="1" t="s">
        <v>0</v>
      </c>
      <c r="AB465" s="102" t="s">
        <v>1</v>
      </c>
      <c r="AC465" s="105" t="s">
        <v>15</v>
      </c>
    </row>
    <row r="466" spans="1:61" x14ac:dyDescent="0.25">
      <c r="A466" s="89" t="s">
        <v>26</v>
      </c>
      <c r="B466" s="559">
        <v>1997</v>
      </c>
      <c r="C466" s="78">
        <v>18.91</v>
      </c>
      <c r="D466" s="229">
        <v>2445</v>
      </c>
      <c r="E466" s="31">
        <f t="shared" ref="E466:E495" si="410">D466/C466</f>
        <v>129.29666842940244</v>
      </c>
      <c r="F466" s="64">
        <f t="shared" ref="F466:F482" si="411">G466/C466</f>
        <v>4</v>
      </c>
      <c r="G466" s="65">
        <v>75.64</v>
      </c>
      <c r="H466" s="66">
        <v>9780</v>
      </c>
      <c r="I466" s="65">
        <v>17</v>
      </c>
      <c r="J466" s="66">
        <v>1389</v>
      </c>
      <c r="K466" s="135">
        <v>32690</v>
      </c>
      <c r="L466" s="135">
        <v>31100</v>
      </c>
      <c r="M466" s="67" t="s">
        <v>8</v>
      </c>
      <c r="N466" s="68">
        <f t="shared" ref="N466:N506" si="412">H466/J466</f>
        <v>7.0410367170626351</v>
      </c>
      <c r="O466" s="69">
        <f t="shared" ref="O466:O506" si="413">K466/J466</f>
        <v>23.534917206623469</v>
      </c>
      <c r="P466" s="70">
        <f t="shared" ref="P466:P495" si="414">K466/C466</f>
        <v>1728.7149656266527</v>
      </c>
      <c r="Q466" s="100">
        <f t="shared" ref="Q466:Q482" si="415">J466/D466</f>
        <v>0.5680981595092025</v>
      </c>
      <c r="R466" s="64">
        <f t="shared" ref="R466:R482" si="416">S466/C466</f>
        <v>40</v>
      </c>
      <c r="S466" s="71">
        <f t="shared" ref="S466:X481" si="417">G466+S415</f>
        <v>756.4</v>
      </c>
      <c r="T466" s="72">
        <f t="shared" si="417"/>
        <v>97800</v>
      </c>
      <c r="U466" s="71">
        <f t="shared" si="417"/>
        <v>188</v>
      </c>
      <c r="V466" s="72">
        <f t="shared" si="417"/>
        <v>15438</v>
      </c>
      <c r="W466" s="72">
        <f t="shared" si="417"/>
        <v>358570</v>
      </c>
      <c r="X466" s="72">
        <f t="shared" si="417"/>
        <v>343530</v>
      </c>
      <c r="Y466" s="67" t="s">
        <v>8</v>
      </c>
      <c r="Z466" s="21">
        <f t="shared" ref="Z466:Z506" si="418">T466/V466</f>
        <v>6.3350174893120874</v>
      </c>
      <c r="AA466" s="22">
        <f t="shared" ref="AA466:AA506" si="419">W466/V466</f>
        <v>23.226454203912425</v>
      </c>
      <c r="AB466" s="103">
        <f t="shared" ref="AB466:AB506" si="420">W466/C466</f>
        <v>18961.92490745637</v>
      </c>
      <c r="AC466" s="106">
        <f t="shared" ref="AC466:AC482" si="421">V466/D466</f>
        <v>6.3141104294478527</v>
      </c>
      <c r="BE466" s="65">
        <v>75.64</v>
      </c>
      <c r="BF466" s="66">
        <v>9780</v>
      </c>
      <c r="BG466" s="65">
        <v>17</v>
      </c>
      <c r="BH466" s="66">
        <v>1389</v>
      </c>
      <c r="BI466" s="135">
        <v>32540</v>
      </c>
    </row>
    <row r="467" spans="1:61" x14ac:dyDescent="0.25">
      <c r="A467" s="90" t="s">
        <v>27</v>
      </c>
      <c r="B467" s="560"/>
      <c r="C467" s="27">
        <v>16.41</v>
      </c>
      <c r="D467" s="223">
        <v>2026</v>
      </c>
      <c r="E467" s="16">
        <f t="shared" si="410"/>
        <v>123.4613040828763</v>
      </c>
      <c r="F467" s="17">
        <f t="shared" si="411"/>
        <v>4</v>
      </c>
      <c r="G467" s="18">
        <v>65.64</v>
      </c>
      <c r="H467" s="19">
        <v>8104</v>
      </c>
      <c r="I467" s="18">
        <v>15</v>
      </c>
      <c r="J467" s="19">
        <v>984</v>
      </c>
      <c r="K467" s="136">
        <v>25340</v>
      </c>
      <c r="L467" s="136">
        <v>24110</v>
      </c>
      <c r="M467" s="20" t="s">
        <v>8</v>
      </c>
      <c r="N467" s="21">
        <f t="shared" si="412"/>
        <v>8.2357723577235777</v>
      </c>
      <c r="O467" s="22">
        <f t="shared" si="413"/>
        <v>25.752032520325205</v>
      </c>
      <c r="P467" s="23">
        <f t="shared" si="414"/>
        <v>1544.1803778184035</v>
      </c>
      <c r="Q467" s="100">
        <f t="shared" si="415"/>
        <v>0.48568608094768018</v>
      </c>
      <c r="R467" s="17">
        <f t="shared" si="416"/>
        <v>39.999999999999993</v>
      </c>
      <c r="S467" s="24">
        <f t="shared" si="417"/>
        <v>656.39999999999986</v>
      </c>
      <c r="T467" s="25">
        <f t="shared" si="417"/>
        <v>81017</v>
      </c>
      <c r="U467" s="24">
        <f t="shared" si="417"/>
        <v>166</v>
      </c>
      <c r="V467" s="25">
        <f t="shared" si="417"/>
        <v>12409</v>
      </c>
      <c r="W467" s="25">
        <f t="shared" si="417"/>
        <v>301470</v>
      </c>
      <c r="X467" s="72">
        <f t="shared" si="417"/>
        <v>288900</v>
      </c>
      <c r="Y467" s="20" t="s">
        <v>8</v>
      </c>
      <c r="Z467" s="21">
        <f t="shared" si="418"/>
        <v>6.5288903215408167</v>
      </c>
      <c r="AA467" s="22">
        <f t="shared" si="419"/>
        <v>24.294463695704732</v>
      </c>
      <c r="AB467" s="103">
        <f t="shared" si="420"/>
        <v>18371.115173674589</v>
      </c>
      <c r="AC467" s="106">
        <f t="shared" si="421"/>
        <v>6.1248766041461007</v>
      </c>
      <c r="BE467" s="18">
        <v>65.64</v>
      </c>
      <c r="BF467" s="19">
        <v>8104</v>
      </c>
      <c r="BG467" s="18">
        <v>15</v>
      </c>
      <c r="BH467" s="19">
        <v>984</v>
      </c>
      <c r="BI467" s="136">
        <v>25220</v>
      </c>
    </row>
    <row r="468" spans="1:61" x14ac:dyDescent="0.25">
      <c r="A468" s="90" t="s">
        <v>28</v>
      </c>
      <c r="B468" s="560"/>
      <c r="C468" s="27">
        <v>18.7</v>
      </c>
      <c r="D468" s="223">
        <v>2284</v>
      </c>
      <c r="E468" s="16">
        <f t="shared" si="410"/>
        <v>122.13903743315508</v>
      </c>
      <c r="F468" s="17">
        <f t="shared" si="411"/>
        <v>5</v>
      </c>
      <c r="G468" s="18">
        <v>93.5</v>
      </c>
      <c r="H468" s="19">
        <v>11420</v>
      </c>
      <c r="I468" s="301">
        <v>22</v>
      </c>
      <c r="J468" s="19">
        <v>1700</v>
      </c>
      <c r="K468" s="136">
        <v>42660</v>
      </c>
      <c r="L468" s="136">
        <v>40560</v>
      </c>
      <c r="M468" s="20" t="s">
        <v>8</v>
      </c>
      <c r="N468" s="21">
        <f t="shared" si="412"/>
        <v>6.7176470588235295</v>
      </c>
      <c r="O468" s="22">
        <f t="shared" si="413"/>
        <v>25.094117647058823</v>
      </c>
      <c r="P468" s="23">
        <f t="shared" si="414"/>
        <v>2281.2834224598932</v>
      </c>
      <c r="Q468" s="100">
        <f t="shared" si="415"/>
        <v>0.74430823117338007</v>
      </c>
      <c r="R468" s="17">
        <f t="shared" si="416"/>
        <v>41.000000000000007</v>
      </c>
      <c r="S468" s="24">
        <f t="shared" si="417"/>
        <v>766.7</v>
      </c>
      <c r="T468" s="25">
        <f t="shared" si="417"/>
        <v>93628</v>
      </c>
      <c r="U468" s="24">
        <f t="shared" si="417"/>
        <v>186</v>
      </c>
      <c r="V468" s="25">
        <f t="shared" si="417"/>
        <v>16099</v>
      </c>
      <c r="W468" s="25">
        <f t="shared" si="417"/>
        <v>386630</v>
      </c>
      <c r="X468" s="72">
        <f t="shared" si="417"/>
        <v>370440</v>
      </c>
      <c r="Y468" s="20" t="s">
        <v>8</v>
      </c>
      <c r="Z468" s="21">
        <f t="shared" si="418"/>
        <v>5.8157649543449903</v>
      </c>
      <c r="AA468" s="22">
        <f t="shared" si="419"/>
        <v>24.015777377476862</v>
      </c>
      <c r="AB468" s="103">
        <f t="shared" si="420"/>
        <v>20675.401069518717</v>
      </c>
      <c r="AC468" s="106">
        <f t="shared" si="421"/>
        <v>7.0485989492119092</v>
      </c>
      <c r="BE468" s="18">
        <v>93.5</v>
      </c>
      <c r="BF468" s="19">
        <v>11420</v>
      </c>
      <c r="BG468" s="301">
        <v>21</v>
      </c>
      <c r="BH468" s="19">
        <v>1700</v>
      </c>
      <c r="BI468" s="136">
        <v>42340</v>
      </c>
    </row>
    <row r="469" spans="1:61" x14ac:dyDescent="0.25">
      <c r="A469" s="90" t="s">
        <v>29</v>
      </c>
      <c r="B469" s="560"/>
      <c r="C469" s="27">
        <v>17.149999999999999</v>
      </c>
      <c r="D469" s="223">
        <v>2151</v>
      </c>
      <c r="E469" s="16">
        <f t="shared" si="410"/>
        <v>125.42274052478135</v>
      </c>
      <c r="F469" s="17">
        <f t="shared" si="411"/>
        <v>4.8250728862973764</v>
      </c>
      <c r="G469" s="18">
        <v>82.75</v>
      </c>
      <c r="H469" s="19">
        <v>10379</v>
      </c>
      <c r="I469" s="301">
        <v>20</v>
      </c>
      <c r="J469" s="19">
        <v>1521</v>
      </c>
      <c r="K469" s="136">
        <v>38260</v>
      </c>
      <c r="L469" s="136">
        <v>36380</v>
      </c>
      <c r="M469" s="20" t="s">
        <v>8</v>
      </c>
      <c r="N469" s="21">
        <f t="shared" si="412"/>
        <v>6.8238001314924395</v>
      </c>
      <c r="O469" s="22">
        <f t="shared" si="413"/>
        <v>25.154503616042078</v>
      </c>
      <c r="P469" s="23">
        <f t="shared" si="414"/>
        <v>2230.9037900874637</v>
      </c>
      <c r="Q469" s="100">
        <f t="shared" si="415"/>
        <v>0.70711297071129708</v>
      </c>
      <c r="R469" s="17">
        <f t="shared" si="416"/>
        <v>40.825072886297377</v>
      </c>
      <c r="S469" s="24">
        <f t="shared" si="417"/>
        <v>700.15</v>
      </c>
      <c r="T469" s="25">
        <f t="shared" si="417"/>
        <v>87808</v>
      </c>
      <c r="U469" s="24">
        <f t="shared" si="417"/>
        <v>178</v>
      </c>
      <c r="V469" s="25">
        <f t="shared" si="417"/>
        <v>14903</v>
      </c>
      <c r="W469" s="25">
        <f t="shared" si="417"/>
        <v>357570</v>
      </c>
      <c r="X469" s="72">
        <f t="shared" si="417"/>
        <v>342700</v>
      </c>
      <c r="Y469" s="20" t="s">
        <v>8</v>
      </c>
      <c r="Z469" s="21">
        <f t="shared" si="418"/>
        <v>5.8919680601221227</v>
      </c>
      <c r="AA469" s="22">
        <f t="shared" si="419"/>
        <v>23.993155740454942</v>
      </c>
      <c r="AB469" s="103">
        <f t="shared" si="420"/>
        <v>20849.562682215746</v>
      </c>
      <c r="AC469" s="106">
        <f t="shared" si="421"/>
        <v>6.9284053928405394</v>
      </c>
      <c r="BE469" s="18">
        <v>99.35</v>
      </c>
      <c r="BF469" s="19">
        <v>12512</v>
      </c>
      <c r="BG469" s="301">
        <v>24</v>
      </c>
      <c r="BH469" s="19">
        <v>1899</v>
      </c>
      <c r="BI469" s="136">
        <v>47280</v>
      </c>
    </row>
    <row r="470" spans="1:61" x14ac:dyDescent="0.25">
      <c r="A470" s="90" t="s">
        <v>30</v>
      </c>
      <c r="B470" s="560"/>
      <c r="C470" s="27">
        <v>16.600000000000001</v>
      </c>
      <c r="D470" s="223">
        <v>2133</v>
      </c>
      <c r="E470" s="16">
        <f t="shared" si="410"/>
        <v>128.49397590361446</v>
      </c>
      <c r="F470" s="17">
        <f t="shared" si="411"/>
        <v>4</v>
      </c>
      <c r="G470" s="18">
        <v>66.400000000000006</v>
      </c>
      <c r="H470" s="19">
        <v>8532</v>
      </c>
      <c r="I470" s="301">
        <v>17</v>
      </c>
      <c r="J470" s="19">
        <v>1171</v>
      </c>
      <c r="K470" s="136">
        <v>29480</v>
      </c>
      <c r="L470" s="136">
        <v>28040</v>
      </c>
      <c r="M470" s="20" t="s">
        <v>8</v>
      </c>
      <c r="N470" s="21">
        <f t="shared" si="412"/>
        <v>7.2860802732707084</v>
      </c>
      <c r="O470" s="22">
        <f t="shared" si="413"/>
        <v>25.175064047822374</v>
      </c>
      <c r="P470" s="245">
        <f t="shared" si="414"/>
        <v>1775.9036144578313</v>
      </c>
      <c r="Q470" s="100">
        <f t="shared" si="415"/>
        <v>0.54899203000468821</v>
      </c>
      <c r="R470" s="225">
        <f t="shared" si="416"/>
        <v>40</v>
      </c>
      <c r="S470" s="247">
        <f t="shared" si="417"/>
        <v>664</v>
      </c>
      <c r="T470" s="248">
        <f t="shared" si="417"/>
        <v>85320</v>
      </c>
      <c r="U470" s="247">
        <f t="shared" si="417"/>
        <v>175</v>
      </c>
      <c r="V470" s="248">
        <f t="shared" si="417"/>
        <v>13795</v>
      </c>
      <c r="W470" s="248">
        <f t="shared" si="417"/>
        <v>330120</v>
      </c>
      <c r="X470" s="72">
        <f t="shared" si="417"/>
        <v>316400</v>
      </c>
      <c r="Y470" s="20" t="s">
        <v>8</v>
      </c>
      <c r="Z470" s="21">
        <f t="shared" si="418"/>
        <v>6.184849583182312</v>
      </c>
      <c r="AA470" s="22">
        <f t="shared" si="419"/>
        <v>23.930409568684304</v>
      </c>
      <c r="AB470" s="103">
        <f t="shared" si="420"/>
        <v>19886.746987951807</v>
      </c>
      <c r="AC470" s="106">
        <f t="shared" si="421"/>
        <v>6.4674167838724799</v>
      </c>
      <c r="BE470" s="18">
        <v>49.800000000000004</v>
      </c>
      <c r="BF470" s="19">
        <v>6399</v>
      </c>
      <c r="BG470" s="301">
        <v>13</v>
      </c>
      <c r="BH470" s="19">
        <v>793</v>
      </c>
      <c r="BI470" s="136">
        <v>19830</v>
      </c>
    </row>
    <row r="471" spans="1:61" x14ac:dyDescent="0.25">
      <c r="A471" s="90" t="s">
        <v>31</v>
      </c>
      <c r="B471" s="560"/>
      <c r="C471" s="27">
        <v>14.28</v>
      </c>
      <c r="D471" s="223">
        <v>1762</v>
      </c>
      <c r="E471" s="16">
        <f t="shared" si="410"/>
        <v>123.38935574229693</v>
      </c>
      <c r="F471" s="17">
        <f t="shared" si="411"/>
        <v>4</v>
      </c>
      <c r="G471" s="18">
        <v>57.12</v>
      </c>
      <c r="H471" s="19">
        <v>7048</v>
      </c>
      <c r="I471" s="18">
        <v>12</v>
      </c>
      <c r="J471" s="19">
        <v>856</v>
      </c>
      <c r="K471" s="136">
        <v>20220</v>
      </c>
      <c r="L471" s="136">
        <v>19240</v>
      </c>
      <c r="M471" s="20" t="s">
        <v>8</v>
      </c>
      <c r="N471" s="21">
        <f t="shared" si="412"/>
        <v>8.2336448598130847</v>
      </c>
      <c r="O471" s="22">
        <f t="shared" si="413"/>
        <v>23.621495327102803</v>
      </c>
      <c r="P471" s="23">
        <f t="shared" si="414"/>
        <v>1415.966386554622</v>
      </c>
      <c r="Q471" s="100">
        <f t="shared" si="415"/>
        <v>0.4858115777525539</v>
      </c>
      <c r="R471" s="225">
        <f t="shared" si="416"/>
        <v>40.000000000000007</v>
      </c>
      <c r="S471" s="247">
        <f t="shared" si="417"/>
        <v>571.20000000000005</v>
      </c>
      <c r="T471" s="248">
        <f t="shared" si="417"/>
        <v>70480</v>
      </c>
      <c r="U471" s="247">
        <f t="shared" si="417"/>
        <v>156</v>
      </c>
      <c r="V471" s="248">
        <f t="shared" si="417"/>
        <v>11275</v>
      </c>
      <c r="W471" s="248">
        <f t="shared" si="417"/>
        <v>261950</v>
      </c>
      <c r="X471" s="72">
        <f t="shared" si="417"/>
        <v>251030</v>
      </c>
      <c r="Y471" s="20" t="s">
        <v>8</v>
      </c>
      <c r="Z471" s="21">
        <f t="shared" si="418"/>
        <v>6.2509977827050998</v>
      </c>
      <c r="AA471" s="22">
        <f t="shared" si="419"/>
        <v>23.232815964523283</v>
      </c>
      <c r="AB471" s="103">
        <f t="shared" si="420"/>
        <v>18343.837535014005</v>
      </c>
      <c r="AC471" s="106">
        <f t="shared" si="421"/>
        <v>6.3989784335981836</v>
      </c>
      <c r="BE471" s="18">
        <v>57.12</v>
      </c>
      <c r="BF471" s="19">
        <v>7048</v>
      </c>
      <c r="BG471" s="18">
        <v>12</v>
      </c>
      <c r="BH471" s="19">
        <v>856</v>
      </c>
      <c r="BI471" s="136">
        <v>20120</v>
      </c>
    </row>
    <row r="472" spans="1:61" x14ac:dyDescent="0.25">
      <c r="A472" s="90" t="s">
        <v>32</v>
      </c>
      <c r="B472" s="560"/>
      <c r="C472" s="27">
        <v>19.53</v>
      </c>
      <c r="D472" s="223">
        <v>2423</v>
      </c>
      <c r="E472" s="16">
        <f t="shared" si="410"/>
        <v>124.06554019457245</v>
      </c>
      <c r="F472" s="17">
        <f t="shared" si="411"/>
        <v>4</v>
      </c>
      <c r="G472" s="18">
        <v>78.12</v>
      </c>
      <c r="H472" s="19">
        <v>9692</v>
      </c>
      <c r="I472" s="18">
        <v>20</v>
      </c>
      <c r="J472" s="19">
        <v>1572</v>
      </c>
      <c r="K472" s="136">
        <v>40430</v>
      </c>
      <c r="L472" s="136">
        <v>38470</v>
      </c>
      <c r="M472" s="20" t="s">
        <v>8</v>
      </c>
      <c r="N472" s="21">
        <f t="shared" si="412"/>
        <v>6.1653944020356235</v>
      </c>
      <c r="O472" s="22">
        <f t="shared" si="413"/>
        <v>25.71882951653944</v>
      </c>
      <c r="P472" s="23">
        <f t="shared" si="414"/>
        <v>2070.1484895033282</v>
      </c>
      <c r="Q472" s="100">
        <f t="shared" si="415"/>
        <v>0.64878250103177881</v>
      </c>
      <c r="R472" s="225">
        <f t="shared" si="416"/>
        <v>40</v>
      </c>
      <c r="S472" s="247">
        <f t="shared" si="417"/>
        <v>781.2</v>
      </c>
      <c r="T472" s="248">
        <f t="shared" si="417"/>
        <v>96920</v>
      </c>
      <c r="U472" s="247">
        <f t="shared" si="417"/>
        <v>216</v>
      </c>
      <c r="V472" s="248">
        <f t="shared" si="417"/>
        <v>16994</v>
      </c>
      <c r="W472" s="248">
        <f t="shared" si="417"/>
        <v>413040</v>
      </c>
      <c r="X472" s="72">
        <f t="shared" si="417"/>
        <v>395650</v>
      </c>
      <c r="Y472" s="20" t="s">
        <v>8</v>
      </c>
      <c r="Z472" s="21">
        <f t="shared" si="418"/>
        <v>5.7031893609509234</v>
      </c>
      <c r="AA472" s="22">
        <f t="shared" si="419"/>
        <v>24.305048840767331</v>
      </c>
      <c r="AB472" s="103">
        <f t="shared" si="420"/>
        <v>21149.001536098309</v>
      </c>
      <c r="AC472" s="106">
        <f t="shared" si="421"/>
        <v>7.0136194799834914</v>
      </c>
      <c r="BE472" s="18">
        <v>78.12</v>
      </c>
      <c r="BF472" s="19">
        <v>9692</v>
      </c>
      <c r="BG472" s="18">
        <v>20</v>
      </c>
      <c r="BH472" s="19">
        <v>1572</v>
      </c>
      <c r="BI472" s="136">
        <v>40240</v>
      </c>
    </row>
    <row r="473" spans="1:61" x14ac:dyDescent="0.25">
      <c r="A473" s="90" t="s">
        <v>33</v>
      </c>
      <c r="B473" s="560"/>
      <c r="C473" s="27">
        <v>19.88</v>
      </c>
      <c r="D473" s="223">
        <v>2472</v>
      </c>
      <c r="E473" s="16">
        <f t="shared" si="410"/>
        <v>124.34607645875252</v>
      </c>
      <c r="F473" s="17">
        <f t="shared" si="411"/>
        <v>5</v>
      </c>
      <c r="G473" s="18">
        <v>99.399999999999991</v>
      </c>
      <c r="H473" s="19">
        <v>12360</v>
      </c>
      <c r="I473" s="301">
        <v>24</v>
      </c>
      <c r="J473" s="19">
        <v>2073</v>
      </c>
      <c r="K473" s="136">
        <v>52030</v>
      </c>
      <c r="L473" s="136">
        <v>49470</v>
      </c>
      <c r="M473" s="20" t="s">
        <v>8</v>
      </c>
      <c r="N473" s="21">
        <f t="shared" si="412"/>
        <v>5.9623733719247465</v>
      </c>
      <c r="O473" s="22">
        <f t="shared" si="413"/>
        <v>25.098890496864449</v>
      </c>
      <c r="P473" s="23">
        <f t="shared" si="414"/>
        <v>2617.2032193158957</v>
      </c>
      <c r="Q473" s="100">
        <f t="shared" si="415"/>
        <v>0.83859223300970875</v>
      </c>
      <c r="R473" s="225">
        <f t="shared" si="416"/>
        <v>41</v>
      </c>
      <c r="S473" s="247">
        <f t="shared" si="417"/>
        <v>815.07999999999993</v>
      </c>
      <c r="T473" s="248">
        <f t="shared" si="417"/>
        <v>101352</v>
      </c>
      <c r="U473" s="247">
        <f t="shared" si="417"/>
        <v>215</v>
      </c>
      <c r="V473" s="248">
        <f t="shared" si="417"/>
        <v>18142</v>
      </c>
      <c r="W473" s="248">
        <f t="shared" si="417"/>
        <v>436080</v>
      </c>
      <c r="X473" s="72">
        <f t="shared" si="417"/>
        <v>417850</v>
      </c>
      <c r="Y473" s="20" t="s">
        <v>8</v>
      </c>
      <c r="Z473" s="21">
        <f t="shared" si="418"/>
        <v>5.5865946422665642</v>
      </c>
      <c r="AA473" s="22">
        <f t="shared" si="419"/>
        <v>24.037041120052915</v>
      </c>
      <c r="AB473" s="103">
        <f t="shared" si="420"/>
        <v>21935.613682092557</v>
      </c>
      <c r="AC473" s="106">
        <f t="shared" si="421"/>
        <v>7.3389967637540456</v>
      </c>
      <c r="BE473" s="18">
        <v>99.399999999999991</v>
      </c>
      <c r="BF473" s="19">
        <v>12360</v>
      </c>
      <c r="BG473" s="301">
        <v>24</v>
      </c>
      <c r="BH473" s="19">
        <v>2073</v>
      </c>
      <c r="BI473" s="136">
        <v>51680</v>
      </c>
    </row>
    <row r="474" spans="1:61" x14ac:dyDescent="0.25">
      <c r="A474" s="90" t="s">
        <v>34</v>
      </c>
      <c r="B474" s="560"/>
      <c r="C474" s="27">
        <v>19.899999999999999</v>
      </c>
      <c r="D474" s="223">
        <v>2484</v>
      </c>
      <c r="E474" s="16">
        <f t="shared" si="410"/>
        <v>124.82412060301509</v>
      </c>
      <c r="F474" s="17">
        <f t="shared" si="411"/>
        <v>5</v>
      </c>
      <c r="G474" s="18">
        <v>99.5</v>
      </c>
      <c r="H474" s="19">
        <v>12420</v>
      </c>
      <c r="I474" s="301">
        <v>27</v>
      </c>
      <c r="J474" s="19">
        <v>2193</v>
      </c>
      <c r="K474" s="136">
        <v>55030</v>
      </c>
      <c r="L474" s="136">
        <v>52330</v>
      </c>
      <c r="M474" s="20" t="s">
        <v>8</v>
      </c>
      <c r="N474" s="21">
        <f t="shared" si="412"/>
        <v>5.6634746922024624</v>
      </c>
      <c r="O474" s="22">
        <f t="shared" si="413"/>
        <v>25.093479252165984</v>
      </c>
      <c r="P474" s="23">
        <f t="shared" si="414"/>
        <v>2765.3266331658292</v>
      </c>
      <c r="Q474" s="100">
        <f t="shared" si="415"/>
        <v>0.88285024154589375</v>
      </c>
      <c r="R474" s="225">
        <f t="shared" si="416"/>
        <v>41.000000000000007</v>
      </c>
      <c r="S474" s="247">
        <f t="shared" si="417"/>
        <v>815.90000000000009</v>
      </c>
      <c r="T474" s="248">
        <f t="shared" si="417"/>
        <v>101844</v>
      </c>
      <c r="U474" s="247">
        <f t="shared" si="417"/>
        <v>215</v>
      </c>
      <c r="V474" s="248">
        <f t="shared" si="417"/>
        <v>17997</v>
      </c>
      <c r="W474" s="248">
        <f t="shared" si="417"/>
        <v>431840</v>
      </c>
      <c r="X474" s="72">
        <f t="shared" si="417"/>
        <v>413660</v>
      </c>
      <c r="Y474" s="20" t="s">
        <v>8</v>
      </c>
      <c r="Z474" s="21">
        <f t="shared" si="418"/>
        <v>5.6589431571928657</v>
      </c>
      <c r="AA474" s="22">
        <f t="shared" si="419"/>
        <v>23.995110296160473</v>
      </c>
      <c r="AB474" s="103">
        <f t="shared" si="420"/>
        <v>21700.502512562816</v>
      </c>
      <c r="AC474" s="106">
        <f t="shared" si="421"/>
        <v>7.2451690821256038</v>
      </c>
      <c r="BE474" s="18">
        <v>99.5</v>
      </c>
      <c r="BF474" s="19">
        <v>12420</v>
      </c>
      <c r="BG474" s="301">
        <v>27</v>
      </c>
      <c r="BH474" s="19">
        <v>2193</v>
      </c>
      <c r="BI474" s="136">
        <v>54680</v>
      </c>
    </row>
    <row r="475" spans="1:61" x14ac:dyDescent="0.25">
      <c r="A475" s="90" t="s">
        <v>35</v>
      </c>
      <c r="B475" s="560"/>
      <c r="C475" s="27">
        <v>16.489999999999998</v>
      </c>
      <c r="D475" s="223">
        <v>2171</v>
      </c>
      <c r="E475" s="16">
        <f t="shared" si="410"/>
        <v>131.65554881746513</v>
      </c>
      <c r="F475" s="17">
        <f t="shared" si="411"/>
        <v>4</v>
      </c>
      <c r="G475" s="18">
        <v>65.959999999999994</v>
      </c>
      <c r="H475" s="19">
        <v>8684</v>
      </c>
      <c r="I475" s="18">
        <v>18</v>
      </c>
      <c r="J475" s="19">
        <v>1259</v>
      </c>
      <c r="K475" s="136">
        <v>31860</v>
      </c>
      <c r="L475" s="136">
        <v>30310</v>
      </c>
      <c r="M475" s="20" t="s">
        <v>8</v>
      </c>
      <c r="N475" s="21">
        <f t="shared" si="412"/>
        <v>6.8975377283558377</v>
      </c>
      <c r="O475" s="22">
        <f t="shared" si="413"/>
        <v>25.305798252581415</v>
      </c>
      <c r="P475" s="23">
        <f t="shared" si="414"/>
        <v>1932.0800485142513</v>
      </c>
      <c r="Q475" s="100">
        <f t="shared" si="415"/>
        <v>0.57991708889912486</v>
      </c>
      <c r="R475" s="225">
        <f t="shared" si="416"/>
        <v>39</v>
      </c>
      <c r="S475" s="247">
        <f t="shared" si="417"/>
        <v>643.1099999999999</v>
      </c>
      <c r="T475" s="248">
        <f t="shared" si="417"/>
        <v>84669</v>
      </c>
      <c r="U475" s="247">
        <f t="shared" si="417"/>
        <v>170</v>
      </c>
      <c r="V475" s="248">
        <f t="shared" si="417"/>
        <v>14241</v>
      </c>
      <c r="W475" s="248">
        <f t="shared" si="417"/>
        <v>347380</v>
      </c>
      <c r="X475" s="72">
        <f t="shared" si="417"/>
        <v>332930</v>
      </c>
      <c r="Y475" s="20" t="s">
        <v>8</v>
      </c>
      <c r="Z475" s="21">
        <f t="shared" si="418"/>
        <v>5.9454392247735415</v>
      </c>
      <c r="AA475" s="22">
        <f t="shared" si="419"/>
        <v>24.392949933291202</v>
      </c>
      <c r="AB475" s="103">
        <f t="shared" si="420"/>
        <v>21066.100667070954</v>
      </c>
      <c r="AC475" s="106">
        <f t="shared" si="421"/>
        <v>6.5596499309074163</v>
      </c>
      <c r="BE475" s="18">
        <v>65.959999999999994</v>
      </c>
      <c r="BF475" s="19">
        <v>8684</v>
      </c>
      <c r="BG475" s="18">
        <v>18</v>
      </c>
      <c r="BH475" s="19">
        <v>1259</v>
      </c>
      <c r="BI475" s="136">
        <v>31710</v>
      </c>
    </row>
    <row r="476" spans="1:61" x14ac:dyDescent="0.25">
      <c r="A476" s="90" t="s">
        <v>36</v>
      </c>
      <c r="B476" s="560"/>
      <c r="C476" s="27">
        <v>19.05</v>
      </c>
      <c r="D476" s="223">
        <v>2489</v>
      </c>
      <c r="E476" s="16">
        <f t="shared" si="410"/>
        <v>130.65616797900262</v>
      </c>
      <c r="F476" s="17">
        <f t="shared" si="411"/>
        <v>4</v>
      </c>
      <c r="G476" s="18">
        <v>76.2</v>
      </c>
      <c r="H476" s="19">
        <v>9956</v>
      </c>
      <c r="I476" s="18">
        <v>20</v>
      </c>
      <c r="J476" s="19">
        <v>1352</v>
      </c>
      <c r="K476" s="136">
        <v>34370</v>
      </c>
      <c r="L476" s="136">
        <v>32700</v>
      </c>
      <c r="M476" s="20" t="s">
        <v>8</v>
      </c>
      <c r="N476" s="21">
        <f t="shared" si="412"/>
        <v>7.3639053254437874</v>
      </c>
      <c r="O476" s="22">
        <f t="shared" si="413"/>
        <v>25.421597633136095</v>
      </c>
      <c r="P476" s="23">
        <f t="shared" si="414"/>
        <v>1804.1994750656168</v>
      </c>
      <c r="Q476" s="100">
        <f t="shared" si="415"/>
        <v>0.5431900361591</v>
      </c>
      <c r="R476" s="225">
        <f t="shared" si="416"/>
        <v>40.000000000000007</v>
      </c>
      <c r="S476" s="247">
        <f t="shared" si="417"/>
        <v>762.00000000000011</v>
      </c>
      <c r="T476" s="248">
        <f t="shared" si="417"/>
        <v>99537</v>
      </c>
      <c r="U476" s="247">
        <f t="shared" si="417"/>
        <v>206</v>
      </c>
      <c r="V476" s="248">
        <f t="shared" si="417"/>
        <v>16991</v>
      </c>
      <c r="W476" s="248">
        <f t="shared" si="417"/>
        <v>413230</v>
      </c>
      <c r="X476" s="72">
        <f t="shared" si="417"/>
        <v>395910</v>
      </c>
      <c r="Y476" s="20" t="s">
        <v>8</v>
      </c>
      <c r="Z476" s="21">
        <f t="shared" si="418"/>
        <v>5.8582190571479016</v>
      </c>
      <c r="AA476" s="22">
        <f t="shared" si="419"/>
        <v>24.320522629627451</v>
      </c>
      <c r="AB476" s="103">
        <f t="shared" si="420"/>
        <v>21691.863517060367</v>
      </c>
      <c r="AC476" s="106">
        <f t="shared" si="421"/>
        <v>6.8264363198071516</v>
      </c>
      <c r="BE476" s="18">
        <v>76.2</v>
      </c>
      <c r="BF476" s="19">
        <v>9956</v>
      </c>
      <c r="BG476" s="18">
        <v>20</v>
      </c>
      <c r="BH476" s="19">
        <v>1352</v>
      </c>
      <c r="BI476" s="136">
        <v>34210</v>
      </c>
    </row>
    <row r="477" spans="1:61" x14ac:dyDescent="0.25">
      <c r="A477" s="90" t="s">
        <v>37</v>
      </c>
      <c r="B477" s="560"/>
      <c r="C477" s="27">
        <v>20.239999999999998</v>
      </c>
      <c r="D477" s="223">
        <v>2519</v>
      </c>
      <c r="E477" s="16">
        <f t="shared" si="410"/>
        <v>124.45652173913045</v>
      </c>
      <c r="F477" s="17">
        <f t="shared" si="411"/>
        <v>4</v>
      </c>
      <c r="G477" s="18">
        <v>80.959999999999994</v>
      </c>
      <c r="H477" s="19">
        <v>10076</v>
      </c>
      <c r="I477" s="18">
        <v>21</v>
      </c>
      <c r="J477" s="19">
        <v>1308</v>
      </c>
      <c r="K477" s="136">
        <v>33190</v>
      </c>
      <c r="L477" s="136">
        <v>31580</v>
      </c>
      <c r="M477" s="20" t="s">
        <v>8</v>
      </c>
      <c r="N477" s="21">
        <f t="shared" si="412"/>
        <v>7.7033639143730888</v>
      </c>
      <c r="O477" s="22">
        <f t="shared" si="413"/>
        <v>25.374617737003057</v>
      </c>
      <c r="P477" s="23">
        <f t="shared" si="414"/>
        <v>1639.822134387352</v>
      </c>
      <c r="Q477" s="100">
        <f t="shared" si="415"/>
        <v>0.51925367209210005</v>
      </c>
      <c r="R477" s="225">
        <f t="shared" si="416"/>
        <v>40.000000000000007</v>
      </c>
      <c r="S477" s="247">
        <f t="shared" si="417"/>
        <v>809.6</v>
      </c>
      <c r="T477" s="248">
        <f t="shared" si="417"/>
        <v>100737</v>
      </c>
      <c r="U477" s="247">
        <f t="shared" si="417"/>
        <v>211</v>
      </c>
      <c r="V477" s="248">
        <f t="shared" si="417"/>
        <v>15853</v>
      </c>
      <c r="W477" s="248">
        <f t="shared" si="417"/>
        <v>385430</v>
      </c>
      <c r="X477" s="72">
        <f t="shared" si="417"/>
        <v>369300</v>
      </c>
      <c r="Y477" s="20" t="s">
        <v>8</v>
      </c>
      <c r="Z477" s="21">
        <f t="shared" si="418"/>
        <v>6.3544439538257746</v>
      </c>
      <c r="AA477" s="22">
        <f t="shared" si="419"/>
        <v>24.312748375701759</v>
      </c>
      <c r="AB477" s="103">
        <f t="shared" si="420"/>
        <v>19042.98418972332</v>
      </c>
      <c r="AC477" s="106">
        <f t="shared" si="421"/>
        <v>6.2933703850734419</v>
      </c>
      <c r="BE477" s="18">
        <v>80.959999999999994</v>
      </c>
      <c r="BF477" s="19">
        <v>10076</v>
      </c>
      <c r="BG477" s="18">
        <v>21</v>
      </c>
      <c r="BH477" s="19">
        <v>1308</v>
      </c>
      <c r="BI477" s="136">
        <v>33030</v>
      </c>
    </row>
    <row r="478" spans="1:61" x14ac:dyDescent="0.25">
      <c r="A478" s="90" t="s">
        <v>18</v>
      </c>
      <c r="B478" s="560"/>
      <c r="C478" s="27">
        <v>13.13</v>
      </c>
      <c r="D478" s="223">
        <v>1410</v>
      </c>
      <c r="E478" s="16">
        <f t="shared" si="410"/>
        <v>107.38766184310738</v>
      </c>
      <c r="F478" s="17">
        <f t="shared" si="411"/>
        <v>4</v>
      </c>
      <c r="G478" s="18">
        <v>52.52</v>
      </c>
      <c r="H478" s="19">
        <v>5640</v>
      </c>
      <c r="I478" s="18">
        <v>11</v>
      </c>
      <c r="J478" s="19">
        <v>841</v>
      </c>
      <c r="K478" s="136">
        <v>20320</v>
      </c>
      <c r="L478" s="136">
        <v>19330</v>
      </c>
      <c r="M478" s="20" t="s">
        <v>8</v>
      </c>
      <c r="N478" s="21">
        <f t="shared" si="412"/>
        <v>6.7063020214030917</v>
      </c>
      <c r="O478" s="22">
        <f t="shared" si="413"/>
        <v>24.161712247324612</v>
      </c>
      <c r="P478" s="23">
        <f t="shared" si="414"/>
        <v>1547.6009139375476</v>
      </c>
      <c r="Q478" s="100">
        <f t="shared" si="415"/>
        <v>0.59645390070921989</v>
      </c>
      <c r="R478" s="225">
        <f t="shared" si="416"/>
        <v>37.913937547600909</v>
      </c>
      <c r="S478" s="247">
        <f t="shared" si="417"/>
        <v>497.81</v>
      </c>
      <c r="T478" s="248">
        <f t="shared" si="417"/>
        <v>52789</v>
      </c>
      <c r="U478" s="247">
        <f t="shared" si="417"/>
        <v>124</v>
      </c>
      <c r="V478" s="248">
        <f t="shared" si="417"/>
        <v>8958</v>
      </c>
      <c r="W478" s="248">
        <f t="shared" si="417"/>
        <v>203690</v>
      </c>
      <c r="X478" s="249">
        <f t="shared" si="417"/>
        <v>194900</v>
      </c>
      <c r="Y478" s="250" t="s">
        <v>8</v>
      </c>
      <c r="Z478" s="251">
        <f t="shared" si="418"/>
        <v>5.8929448537620006</v>
      </c>
      <c r="AA478" s="252">
        <f t="shared" si="419"/>
        <v>22.738334449653941</v>
      </c>
      <c r="AB478" s="195">
        <f t="shared" si="420"/>
        <v>15513.328255902512</v>
      </c>
      <c r="AC478" s="106">
        <f t="shared" si="421"/>
        <v>6.3531914893617021</v>
      </c>
      <c r="BE478" s="18">
        <v>52.52</v>
      </c>
      <c r="BF478" s="19">
        <v>5640</v>
      </c>
      <c r="BG478" s="18">
        <v>11</v>
      </c>
      <c r="BH478" s="19">
        <v>841</v>
      </c>
      <c r="BI478" s="136">
        <v>20220</v>
      </c>
    </row>
    <row r="479" spans="1:61" x14ac:dyDescent="0.25">
      <c r="A479" s="90" t="s">
        <v>38</v>
      </c>
      <c r="B479" s="560"/>
      <c r="C479" s="27">
        <v>20.6</v>
      </c>
      <c r="D479" s="223">
        <v>2626</v>
      </c>
      <c r="E479" s="16">
        <f t="shared" si="410"/>
        <v>127.47572815533979</v>
      </c>
      <c r="F479" s="17">
        <f t="shared" si="411"/>
        <v>4</v>
      </c>
      <c r="G479" s="18">
        <v>82.4</v>
      </c>
      <c r="H479" s="19">
        <v>10504</v>
      </c>
      <c r="I479" s="18">
        <v>18</v>
      </c>
      <c r="J479" s="19">
        <v>1566</v>
      </c>
      <c r="K479" s="136">
        <v>39850</v>
      </c>
      <c r="L479" s="136">
        <v>37910</v>
      </c>
      <c r="M479" s="20" t="s">
        <v>8</v>
      </c>
      <c r="N479" s="21">
        <f t="shared" si="412"/>
        <v>6.7075351213282248</v>
      </c>
      <c r="O479" s="22">
        <f t="shared" si="413"/>
        <v>25.446998722860791</v>
      </c>
      <c r="P479" s="23">
        <f t="shared" si="414"/>
        <v>1934.4660194174755</v>
      </c>
      <c r="Q479" s="100">
        <f t="shared" si="415"/>
        <v>0.59634424980959633</v>
      </c>
      <c r="R479" s="225">
        <f t="shared" si="416"/>
        <v>39.999999999999993</v>
      </c>
      <c r="S479" s="247">
        <f t="shared" si="417"/>
        <v>823.99999999999989</v>
      </c>
      <c r="T479" s="248">
        <f t="shared" si="417"/>
        <v>105017</v>
      </c>
      <c r="U479" s="247">
        <f t="shared" si="417"/>
        <v>204</v>
      </c>
      <c r="V479" s="248">
        <f t="shared" si="417"/>
        <v>18549</v>
      </c>
      <c r="W479" s="248">
        <f t="shared" si="417"/>
        <v>449770</v>
      </c>
      <c r="X479" s="72">
        <f t="shared" si="417"/>
        <v>430850</v>
      </c>
      <c r="Y479" s="20" t="s">
        <v>8</v>
      </c>
      <c r="Z479" s="21">
        <f t="shared" si="418"/>
        <v>5.6615990080327778</v>
      </c>
      <c r="AA479" s="22">
        <f t="shared" si="419"/>
        <v>24.24766833791579</v>
      </c>
      <c r="AB479" s="103">
        <f t="shared" si="420"/>
        <v>21833.495145631066</v>
      </c>
      <c r="AC479" s="106">
        <f t="shared" si="421"/>
        <v>7.0635948210205637</v>
      </c>
      <c r="BE479" s="18">
        <v>82.4</v>
      </c>
      <c r="BF479" s="19">
        <v>10504</v>
      </c>
      <c r="BG479" s="18">
        <v>18</v>
      </c>
      <c r="BH479" s="19">
        <v>1566</v>
      </c>
      <c r="BI479" s="136">
        <v>39660</v>
      </c>
    </row>
    <row r="480" spans="1:61" x14ac:dyDescent="0.25">
      <c r="A480" s="90" t="s">
        <v>39</v>
      </c>
      <c r="B480" s="560"/>
      <c r="C480" s="222">
        <v>17.48</v>
      </c>
      <c r="D480" s="223">
        <v>2303</v>
      </c>
      <c r="E480" s="16">
        <f t="shared" si="410"/>
        <v>131.75057208237985</v>
      </c>
      <c r="F480" s="17">
        <f t="shared" si="411"/>
        <v>4</v>
      </c>
      <c r="G480" s="18">
        <v>69.92</v>
      </c>
      <c r="H480" s="19">
        <v>9212</v>
      </c>
      <c r="I480" s="18">
        <v>17</v>
      </c>
      <c r="J480" s="19">
        <v>1299</v>
      </c>
      <c r="K480" s="136">
        <v>33070</v>
      </c>
      <c r="L480" s="136">
        <v>31460</v>
      </c>
      <c r="M480" s="20" t="s">
        <v>8</v>
      </c>
      <c r="N480" s="21">
        <f t="shared" si="412"/>
        <v>7.091608929946112</v>
      </c>
      <c r="O480" s="22">
        <f t="shared" si="413"/>
        <v>25.458044649730564</v>
      </c>
      <c r="P480" s="23">
        <f t="shared" si="414"/>
        <v>1891.8764302059496</v>
      </c>
      <c r="Q480" s="100">
        <f t="shared" si="415"/>
        <v>0.56404689535388619</v>
      </c>
      <c r="R480" s="225">
        <f t="shared" si="416"/>
        <v>39.999999999999993</v>
      </c>
      <c r="S480" s="247">
        <f t="shared" si="417"/>
        <v>699.19999999999993</v>
      </c>
      <c r="T480" s="248">
        <f t="shared" si="417"/>
        <v>92120</v>
      </c>
      <c r="U480" s="247">
        <f t="shared" si="417"/>
        <v>181</v>
      </c>
      <c r="V480" s="248">
        <f t="shared" si="417"/>
        <v>14980</v>
      </c>
      <c r="W480" s="248">
        <f t="shared" si="417"/>
        <v>364230</v>
      </c>
      <c r="X480" s="72">
        <f t="shared" si="417"/>
        <v>348940</v>
      </c>
      <c r="Y480" s="20" t="s">
        <v>8</v>
      </c>
      <c r="Z480" s="21">
        <f t="shared" si="418"/>
        <v>6.1495327102803738</v>
      </c>
      <c r="AA480" s="22">
        <f t="shared" si="419"/>
        <v>24.314419225634179</v>
      </c>
      <c r="AB480" s="103">
        <f t="shared" si="420"/>
        <v>20836.956521739128</v>
      </c>
      <c r="AC480" s="106">
        <f t="shared" si="421"/>
        <v>6.504559270516717</v>
      </c>
      <c r="BE480" s="18">
        <v>69.92</v>
      </c>
      <c r="BF480" s="19">
        <v>9212</v>
      </c>
      <c r="BG480" s="18">
        <v>17</v>
      </c>
      <c r="BH480" s="19">
        <v>1299</v>
      </c>
      <c r="BI480" s="136">
        <v>32910</v>
      </c>
    </row>
    <row r="481" spans="1:61" x14ac:dyDescent="0.25">
      <c r="A481" s="90" t="s">
        <v>40</v>
      </c>
      <c r="B481" s="560"/>
      <c r="C481" s="27">
        <v>12.81</v>
      </c>
      <c r="D481" s="223">
        <v>1641</v>
      </c>
      <c r="E481" s="224">
        <f t="shared" si="410"/>
        <v>128.10304449648712</v>
      </c>
      <c r="F481" s="225">
        <f t="shared" si="411"/>
        <v>4</v>
      </c>
      <c r="G481" s="226">
        <v>51.24</v>
      </c>
      <c r="H481" s="227">
        <v>6564</v>
      </c>
      <c r="I481" s="226">
        <v>9</v>
      </c>
      <c r="J481" s="227">
        <v>1021</v>
      </c>
      <c r="K481" s="263">
        <v>23460</v>
      </c>
      <c r="L481" s="263">
        <v>22320</v>
      </c>
      <c r="M481" s="250" t="s">
        <v>8</v>
      </c>
      <c r="N481" s="251">
        <f t="shared" si="412"/>
        <v>6.4289911851126345</v>
      </c>
      <c r="O481" s="252">
        <f t="shared" si="413"/>
        <v>22.97747306562194</v>
      </c>
      <c r="P481" s="245">
        <f t="shared" si="414"/>
        <v>1831.3817330210773</v>
      </c>
      <c r="Q481" s="100">
        <f t="shared" si="415"/>
        <v>0.62218159658744665</v>
      </c>
      <c r="R481" s="225">
        <f t="shared" si="416"/>
        <v>40</v>
      </c>
      <c r="S481" s="247">
        <f t="shared" si="417"/>
        <v>512.4</v>
      </c>
      <c r="T481" s="248">
        <f t="shared" si="417"/>
        <v>65617</v>
      </c>
      <c r="U481" s="247">
        <f t="shared" si="417"/>
        <v>121</v>
      </c>
      <c r="V481" s="248">
        <f t="shared" si="417"/>
        <v>10416</v>
      </c>
      <c r="W481" s="248">
        <f t="shared" si="417"/>
        <v>234040</v>
      </c>
      <c r="X481" s="72">
        <f t="shared" si="417"/>
        <v>224160</v>
      </c>
      <c r="Y481" s="20" t="s">
        <v>8</v>
      </c>
      <c r="Z481" s="21">
        <f t="shared" si="418"/>
        <v>6.2996351766513055</v>
      </c>
      <c r="AA481" s="22">
        <f t="shared" si="419"/>
        <v>22.469278033794161</v>
      </c>
      <c r="AB481" s="103">
        <f t="shared" si="420"/>
        <v>18270.101483216236</v>
      </c>
      <c r="AC481" s="106">
        <f t="shared" si="421"/>
        <v>6.3473491773308961</v>
      </c>
      <c r="BE481" s="226">
        <v>51.24</v>
      </c>
      <c r="BF481" s="227">
        <v>6564</v>
      </c>
      <c r="BG481" s="226">
        <v>9</v>
      </c>
      <c r="BH481" s="227">
        <v>1021</v>
      </c>
      <c r="BI481" s="263">
        <v>23350</v>
      </c>
    </row>
    <row r="482" spans="1:61" x14ac:dyDescent="0.25">
      <c r="A482" s="91" t="s">
        <v>41</v>
      </c>
      <c r="B482" s="561"/>
      <c r="C482" s="54">
        <v>2.2200000000000002</v>
      </c>
      <c r="D482" s="306">
        <v>277</v>
      </c>
      <c r="E482" s="307">
        <f t="shared" si="410"/>
        <v>124.77477477477477</v>
      </c>
      <c r="F482" s="242">
        <f t="shared" si="411"/>
        <v>4</v>
      </c>
      <c r="G482" s="243">
        <v>8.8800000000000008</v>
      </c>
      <c r="H482" s="244">
        <v>1108</v>
      </c>
      <c r="I482" s="243">
        <v>4</v>
      </c>
      <c r="J482" s="244">
        <v>263</v>
      </c>
      <c r="K482" s="262">
        <v>6320</v>
      </c>
      <c r="L482" s="262">
        <v>6010</v>
      </c>
      <c r="M482" s="308" t="s">
        <v>8</v>
      </c>
      <c r="N482" s="309">
        <f t="shared" si="412"/>
        <v>4.2129277566539924</v>
      </c>
      <c r="O482" s="310">
        <f t="shared" si="413"/>
        <v>24.030418250950571</v>
      </c>
      <c r="P482" s="311">
        <f t="shared" si="414"/>
        <v>2846.8468468468468</v>
      </c>
      <c r="Q482" s="120">
        <f t="shared" si="415"/>
        <v>0.94945848375451258</v>
      </c>
      <c r="R482" s="17">
        <f t="shared" si="416"/>
        <v>39.999999999999993</v>
      </c>
      <c r="S482" s="24">
        <f t="shared" ref="S482:X497" si="422">G482+S431</f>
        <v>88.8</v>
      </c>
      <c r="T482" s="25">
        <f t="shared" si="422"/>
        <v>11080</v>
      </c>
      <c r="U482" s="24">
        <f t="shared" si="422"/>
        <v>39</v>
      </c>
      <c r="V482" s="25">
        <f t="shared" si="422"/>
        <v>2173</v>
      </c>
      <c r="W482" s="25">
        <f t="shared" si="422"/>
        <v>51460</v>
      </c>
      <c r="X482" s="72">
        <f t="shared" si="422"/>
        <v>49270</v>
      </c>
      <c r="Y482" s="131" t="s">
        <v>8</v>
      </c>
      <c r="Z482" s="21">
        <f t="shared" si="418"/>
        <v>5.0989415554532904</v>
      </c>
      <c r="AA482" s="22">
        <f t="shared" si="419"/>
        <v>23.681546249424759</v>
      </c>
      <c r="AB482" s="103">
        <f t="shared" si="420"/>
        <v>23180.180180180178</v>
      </c>
      <c r="AC482" s="106">
        <f t="shared" si="421"/>
        <v>7.8447653429602884</v>
      </c>
      <c r="BE482" s="243">
        <v>8.8800000000000008</v>
      </c>
      <c r="BF482" s="244">
        <v>1108</v>
      </c>
      <c r="BG482" s="243">
        <v>4</v>
      </c>
      <c r="BH482" s="244">
        <v>263</v>
      </c>
      <c r="BI482" s="262">
        <v>6290</v>
      </c>
    </row>
    <row r="483" spans="1:61" x14ac:dyDescent="0.25">
      <c r="A483" s="92" t="s">
        <v>24</v>
      </c>
      <c r="B483" s="44"/>
      <c r="C483" s="45">
        <f t="shared" ref="C483:D483" si="423">SUM(C466:C482)</f>
        <v>283.38000000000005</v>
      </c>
      <c r="D483" s="46">
        <f t="shared" si="423"/>
        <v>35616</v>
      </c>
      <c r="E483" s="314">
        <f t="shared" si="410"/>
        <v>125.68282871056529</v>
      </c>
      <c r="F483" s="315"/>
      <c r="G483" s="312">
        <f t="shared" ref="G483:L483" si="424">SUM(G466:G482)</f>
        <v>1206.1500000000003</v>
      </c>
      <c r="H483" s="313">
        <f t="shared" si="424"/>
        <v>151479</v>
      </c>
      <c r="I483" s="312">
        <f t="shared" si="424"/>
        <v>292</v>
      </c>
      <c r="J483" s="313">
        <f t="shared" si="424"/>
        <v>22368</v>
      </c>
      <c r="K483" s="313">
        <f t="shared" si="424"/>
        <v>558580</v>
      </c>
      <c r="L483" s="313">
        <f t="shared" si="424"/>
        <v>531320</v>
      </c>
      <c r="M483" s="316" t="s">
        <v>8</v>
      </c>
      <c r="N483" s="317">
        <f t="shared" si="412"/>
        <v>6.7721298283261806</v>
      </c>
      <c r="O483" s="318">
        <f t="shared" si="413"/>
        <v>24.972281831187409</v>
      </c>
      <c r="P483" s="319">
        <f t="shared" si="414"/>
        <v>1971.1341661373417</v>
      </c>
      <c r="Q483" s="101">
        <f>J483/D483</f>
        <v>0.62803234501347704</v>
      </c>
      <c r="R483" s="73"/>
      <c r="S483" s="45">
        <f t="shared" ref="S483:W483" si="425">SUM(S466:S482)</f>
        <v>11363.949999999999</v>
      </c>
      <c r="T483" s="46">
        <f t="shared" si="425"/>
        <v>1427735</v>
      </c>
      <c r="U483" s="45">
        <f t="shared" si="425"/>
        <v>2951</v>
      </c>
      <c r="V483" s="46">
        <f t="shared" si="425"/>
        <v>239213</v>
      </c>
      <c r="W483" s="46">
        <f t="shared" si="425"/>
        <v>5726500</v>
      </c>
      <c r="X483" s="72">
        <f t="shared" si="422"/>
        <v>5486420</v>
      </c>
      <c r="Y483" s="129" t="s">
        <v>8</v>
      </c>
      <c r="Z483" s="75">
        <f t="shared" si="418"/>
        <v>5.9684674327900238</v>
      </c>
      <c r="AA483" s="76">
        <f t="shared" si="419"/>
        <v>23.938916363241127</v>
      </c>
      <c r="AB483" s="112">
        <f t="shared" si="420"/>
        <v>20207.848119133316</v>
      </c>
      <c r="AC483" s="107">
        <f>V483/D483</f>
        <v>6.7164476639712491</v>
      </c>
      <c r="BE483" s="312">
        <f t="shared" ref="BE483:BI483" si="426">SUM(BE466:BE482)</f>
        <v>1206.1500000000003</v>
      </c>
      <c r="BF483" s="313">
        <f t="shared" si="426"/>
        <v>151479</v>
      </c>
      <c r="BG483" s="312">
        <f t="shared" si="426"/>
        <v>291</v>
      </c>
      <c r="BH483" s="313">
        <f t="shared" si="426"/>
        <v>22368</v>
      </c>
      <c r="BI483" s="313">
        <f t="shared" si="426"/>
        <v>555310</v>
      </c>
    </row>
    <row r="484" spans="1:61" x14ac:dyDescent="0.25">
      <c r="A484" s="90" t="s">
        <v>42</v>
      </c>
      <c r="B484" s="562">
        <v>1998</v>
      </c>
      <c r="C484" s="27">
        <v>19.739999999999998</v>
      </c>
      <c r="D484" s="223">
        <v>2490</v>
      </c>
      <c r="E484" s="224">
        <f t="shared" si="410"/>
        <v>126.13981762917935</v>
      </c>
      <c r="F484" s="225">
        <f t="shared" ref="F484:F494" si="427">G484/C484</f>
        <v>4.8733535967578527</v>
      </c>
      <c r="G484" s="226">
        <v>96.2</v>
      </c>
      <c r="H484" s="227">
        <v>12135</v>
      </c>
      <c r="I484" s="226">
        <v>21</v>
      </c>
      <c r="J484" s="227">
        <v>1896</v>
      </c>
      <c r="K484" s="263">
        <v>47520</v>
      </c>
      <c r="L484" s="263">
        <v>45180</v>
      </c>
      <c r="M484" s="250" t="s">
        <v>8</v>
      </c>
      <c r="N484" s="251">
        <f t="shared" si="412"/>
        <v>6.4003164556962027</v>
      </c>
      <c r="O484" s="252">
        <f t="shared" si="413"/>
        <v>25.063291139240505</v>
      </c>
      <c r="P484" s="245">
        <f t="shared" si="414"/>
        <v>2407.294832826748</v>
      </c>
      <c r="Q484" s="100">
        <f t="shared" ref="Q484:Q494" si="428">J484/D484</f>
        <v>0.76144578313253009</v>
      </c>
      <c r="R484" s="17">
        <f t="shared" ref="R484:R494" si="429">S484/C484</f>
        <v>40.873353596757859</v>
      </c>
      <c r="S484" s="24">
        <f t="shared" ref="S484:W494" si="430">G484+S433</f>
        <v>806.84</v>
      </c>
      <c r="T484" s="25">
        <f t="shared" si="430"/>
        <v>101775</v>
      </c>
      <c r="U484" s="24">
        <f t="shared" si="430"/>
        <v>194</v>
      </c>
      <c r="V484" s="25">
        <f t="shared" si="430"/>
        <v>17805</v>
      </c>
      <c r="W484" s="25">
        <f t="shared" si="430"/>
        <v>422610</v>
      </c>
      <c r="X484" s="72">
        <f t="shared" si="422"/>
        <v>405030</v>
      </c>
      <c r="Y484" s="131" t="s">
        <v>8</v>
      </c>
      <c r="Z484" s="21">
        <f t="shared" si="418"/>
        <v>5.7160909856781803</v>
      </c>
      <c r="AA484" s="22">
        <f t="shared" si="419"/>
        <v>23.735467565290648</v>
      </c>
      <c r="AB484" s="103">
        <f t="shared" si="420"/>
        <v>21408.814589665657</v>
      </c>
      <c r="AC484" s="106">
        <f t="shared" ref="AC484:AC494" si="431">V484/D484</f>
        <v>7.1506024096385543</v>
      </c>
      <c r="BE484" s="226">
        <v>96.2</v>
      </c>
      <c r="BF484" s="227">
        <v>12135</v>
      </c>
      <c r="BG484" s="226">
        <v>21</v>
      </c>
      <c r="BH484" s="227">
        <v>1896</v>
      </c>
      <c r="BI484" s="263">
        <v>47230</v>
      </c>
    </row>
    <row r="485" spans="1:61" x14ac:dyDescent="0.25">
      <c r="A485" s="89" t="s">
        <v>43</v>
      </c>
      <c r="B485" s="563"/>
      <c r="C485" s="78">
        <v>22.16</v>
      </c>
      <c r="D485" s="229">
        <v>2704</v>
      </c>
      <c r="E485" s="230">
        <f t="shared" si="410"/>
        <v>122.02166064981949</v>
      </c>
      <c r="F485" s="231">
        <f t="shared" si="427"/>
        <v>4</v>
      </c>
      <c r="G485" s="226">
        <v>88.64</v>
      </c>
      <c r="H485" s="227">
        <v>10816</v>
      </c>
      <c r="I485" s="232">
        <v>21</v>
      </c>
      <c r="J485" s="227">
        <v>1725</v>
      </c>
      <c r="K485" s="264">
        <v>39240</v>
      </c>
      <c r="L485" s="264">
        <v>37330</v>
      </c>
      <c r="M485" s="320" t="s">
        <v>8</v>
      </c>
      <c r="N485" s="321">
        <f t="shared" si="412"/>
        <v>6.270144927536232</v>
      </c>
      <c r="O485" s="322">
        <f t="shared" si="413"/>
        <v>22.747826086956522</v>
      </c>
      <c r="P485" s="287">
        <f t="shared" si="414"/>
        <v>1770.7581227436824</v>
      </c>
      <c r="Q485" s="100">
        <f t="shared" si="428"/>
        <v>0.63794378698224852</v>
      </c>
      <c r="R485" s="64">
        <f t="shared" si="429"/>
        <v>40</v>
      </c>
      <c r="S485" s="71">
        <f t="shared" si="430"/>
        <v>886.4</v>
      </c>
      <c r="T485" s="72">
        <f t="shared" si="430"/>
        <v>108160</v>
      </c>
      <c r="U485" s="71">
        <f t="shared" si="430"/>
        <v>212</v>
      </c>
      <c r="V485" s="72">
        <f t="shared" si="430"/>
        <v>18659</v>
      </c>
      <c r="W485" s="72">
        <f t="shared" si="430"/>
        <v>430120</v>
      </c>
      <c r="X485" s="72">
        <f t="shared" si="422"/>
        <v>412180</v>
      </c>
      <c r="Y485" s="67" t="s">
        <v>8</v>
      </c>
      <c r="Z485" s="21">
        <f t="shared" si="418"/>
        <v>5.7966664880218657</v>
      </c>
      <c r="AA485" s="22">
        <f t="shared" si="419"/>
        <v>23.051610482876896</v>
      </c>
      <c r="AB485" s="103">
        <f t="shared" si="420"/>
        <v>19409.747292418771</v>
      </c>
      <c r="AC485" s="106">
        <f t="shared" si="431"/>
        <v>6.9005177514792901</v>
      </c>
      <c r="BE485" s="226">
        <v>88.64</v>
      </c>
      <c r="BF485" s="227">
        <v>10816</v>
      </c>
      <c r="BG485" s="232">
        <v>21</v>
      </c>
      <c r="BH485" s="227">
        <v>1725</v>
      </c>
      <c r="BI485" s="264">
        <v>39060</v>
      </c>
    </row>
    <row r="486" spans="1:61" x14ac:dyDescent="0.25">
      <c r="A486" s="90" t="s">
        <v>44</v>
      </c>
      <c r="B486" s="563"/>
      <c r="C486" s="27">
        <v>13.09</v>
      </c>
      <c r="D486" s="223">
        <v>1517</v>
      </c>
      <c r="E486" s="224">
        <f t="shared" si="410"/>
        <v>115.88999236058059</v>
      </c>
      <c r="F486" s="225">
        <f t="shared" si="427"/>
        <v>4</v>
      </c>
      <c r="G486" s="226">
        <v>52.36</v>
      </c>
      <c r="H486" s="227">
        <v>6068</v>
      </c>
      <c r="I486" s="226">
        <v>13</v>
      </c>
      <c r="J486" s="227">
        <v>1008</v>
      </c>
      <c r="K486" s="263">
        <v>22730</v>
      </c>
      <c r="L486" s="263">
        <v>21630</v>
      </c>
      <c r="M486" s="250" t="s">
        <v>8</v>
      </c>
      <c r="N486" s="251">
        <f t="shared" si="412"/>
        <v>6.0198412698412698</v>
      </c>
      <c r="O486" s="252">
        <f t="shared" si="413"/>
        <v>22.549603174603174</v>
      </c>
      <c r="P486" s="245">
        <f t="shared" si="414"/>
        <v>1736.4400305576776</v>
      </c>
      <c r="Q486" s="100">
        <f t="shared" si="428"/>
        <v>0.66446934739617669</v>
      </c>
      <c r="R486" s="17">
        <f t="shared" si="429"/>
        <v>40.152788388082506</v>
      </c>
      <c r="S486" s="24">
        <f t="shared" si="430"/>
        <v>525.6</v>
      </c>
      <c r="T486" s="25">
        <f t="shared" si="430"/>
        <v>60957</v>
      </c>
      <c r="U486" s="24">
        <f t="shared" si="430"/>
        <v>138</v>
      </c>
      <c r="V486" s="25">
        <f t="shared" si="430"/>
        <v>11347</v>
      </c>
      <c r="W486" s="25">
        <f t="shared" si="430"/>
        <v>260040</v>
      </c>
      <c r="X486" s="72">
        <f t="shared" si="422"/>
        <v>249250</v>
      </c>
      <c r="Y486" s="20" t="s">
        <v>8</v>
      </c>
      <c r="Z486" s="21">
        <f t="shared" si="418"/>
        <v>5.3720807261831318</v>
      </c>
      <c r="AA486" s="22">
        <f t="shared" si="419"/>
        <v>22.91707059134573</v>
      </c>
      <c r="AB486" s="103">
        <f t="shared" si="420"/>
        <v>19865.546218487394</v>
      </c>
      <c r="AC486" s="106">
        <f t="shared" si="431"/>
        <v>7.4798945286750165</v>
      </c>
      <c r="BE486" s="226">
        <v>52.36</v>
      </c>
      <c r="BF486" s="227">
        <v>6068</v>
      </c>
      <c r="BG486" s="226">
        <v>13</v>
      </c>
      <c r="BH486" s="227">
        <v>1008</v>
      </c>
      <c r="BI486" s="263">
        <v>22630</v>
      </c>
    </row>
    <row r="487" spans="1:61" x14ac:dyDescent="0.25">
      <c r="A487" s="90" t="s">
        <v>45</v>
      </c>
      <c r="B487" s="563"/>
      <c r="C487" s="27">
        <v>16.28</v>
      </c>
      <c r="D487" s="223">
        <v>1976</v>
      </c>
      <c r="E487" s="224">
        <f t="shared" si="410"/>
        <v>121.37592137592137</v>
      </c>
      <c r="F487" s="225">
        <f t="shared" si="427"/>
        <v>4</v>
      </c>
      <c r="G487" s="226">
        <v>65.12</v>
      </c>
      <c r="H487" s="227">
        <v>7904</v>
      </c>
      <c r="I487" s="226">
        <v>16</v>
      </c>
      <c r="J487" s="227">
        <v>1158</v>
      </c>
      <c r="K487" s="263">
        <v>28310</v>
      </c>
      <c r="L487" s="263">
        <v>26930</v>
      </c>
      <c r="M487" s="250" t="s">
        <v>8</v>
      </c>
      <c r="N487" s="251">
        <f t="shared" si="412"/>
        <v>6.8255613126079444</v>
      </c>
      <c r="O487" s="252">
        <f t="shared" si="413"/>
        <v>24.447322970639032</v>
      </c>
      <c r="P487" s="245">
        <f t="shared" si="414"/>
        <v>1738.9434889434888</v>
      </c>
      <c r="Q487" s="100">
        <f t="shared" si="428"/>
        <v>0.58603238866396756</v>
      </c>
      <c r="R487" s="17">
        <f t="shared" si="429"/>
        <v>40</v>
      </c>
      <c r="S487" s="24">
        <f t="shared" si="430"/>
        <v>651.20000000000005</v>
      </c>
      <c r="T487" s="25">
        <f t="shared" si="430"/>
        <v>79040</v>
      </c>
      <c r="U487" s="24">
        <f t="shared" si="430"/>
        <v>170</v>
      </c>
      <c r="V487" s="25">
        <f t="shared" si="430"/>
        <v>12996</v>
      </c>
      <c r="W487" s="25">
        <f t="shared" si="430"/>
        <v>310790</v>
      </c>
      <c r="X487" s="72">
        <f t="shared" si="422"/>
        <v>297860</v>
      </c>
      <c r="Y487" s="20" t="s">
        <v>8</v>
      </c>
      <c r="Z487" s="21">
        <f t="shared" si="418"/>
        <v>6.0818713450292394</v>
      </c>
      <c r="AA487" s="22">
        <f t="shared" si="419"/>
        <v>23.91428131732841</v>
      </c>
      <c r="AB487" s="103">
        <f t="shared" si="420"/>
        <v>19090.294840294839</v>
      </c>
      <c r="AC487" s="106">
        <f t="shared" si="431"/>
        <v>6.5769230769230766</v>
      </c>
      <c r="BE487" s="226">
        <v>65.12</v>
      </c>
      <c r="BF487" s="227">
        <v>7904</v>
      </c>
      <c r="BG487" s="226">
        <v>16</v>
      </c>
      <c r="BH487" s="227">
        <v>1158</v>
      </c>
      <c r="BI487" s="263">
        <v>28180</v>
      </c>
    </row>
    <row r="488" spans="1:61" x14ac:dyDescent="0.25">
      <c r="A488" s="90" t="s">
        <v>46</v>
      </c>
      <c r="B488" s="563"/>
      <c r="C488" s="27">
        <v>18.239999999999998</v>
      </c>
      <c r="D488" s="223">
        <v>2461</v>
      </c>
      <c r="E488" s="224">
        <f t="shared" si="410"/>
        <v>134.9232456140351</v>
      </c>
      <c r="F488" s="225">
        <f t="shared" si="427"/>
        <v>4</v>
      </c>
      <c r="G488" s="226">
        <v>72.959999999999994</v>
      </c>
      <c r="H488" s="227">
        <v>9844</v>
      </c>
      <c r="I488" s="226">
        <v>19</v>
      </c>
      <c r="J488" s="227">
        <v>1344</v>
      </c>
      <c r="K488" s="263">
        <v>33810</v>
      </c>
      <c r="L488" s="263">
        <v>32170</v>
      </c>
      <c r="M488" s="250" t="s">
        <v>8</v>
      </c>
      <c r="N488" s="251">
        <f t="shared" si="412"/>
        <v>7.3244047619047619</v>
      </c>
      <c r="O488" s="252">
        <f t="shared" si="413"/>
        <v>25.15625</v>
      </c>
      <c r="P488" s="245">
        <f t="shared" si="414"/>
        <v>1853.6184210526317</v>
      </c>
      <c r="Q488" s="100">
        <f t="shared" si="428"/>
        <v>0.54611946363266961</v>
      </c>
      <c r="R488" s="17">
        <f t="shared" si="429"/>
        <v>39.000000000000007</v>
      </c>
      <c r="S488" s="24">
        <f t="shared" si="430"/>
        <v>711.36</v>
      </c>
      <c r="T488" s="25">
        <f t="shared" si="430"/>
        <v>95957</v>
      </c>
      <c r="U488" s="24">
        <f t="shared" si="430"/>
        <v>199</v>
      </c>
      <c r="V488" s="25">
        <f t="shared" si="430"/>
        <v>14855</v>
      </c>
      <c r="W488" s="25">
        <f t="shared" si="430"/>
        <v>362070</v>
      </c>
      <c r="X488" s="72">
        <f t="shared" si="422"/>
        <v>346960</v>
      </c>
      <c r="Y488" s="20" t="s">
        <v>8</v>
      </c>
      <c r="Z488" s="21">
        <f t="shared" si="418"/>
        <v>6.459575900370246</v>
      </c>
      <c r="AA488" s="22">
        <f t="shared" si="419"/>
        <v>24.373611578593067</v>
      </c>
      <c r="AB488" s="103">
        <f t="shared" si="420"/>
        <v>19850.328947368424</v>
      </c>
      <c r="AC488" s="106">
        <f t="shared" si="431"/>
        <v>6.0361641609101993</v>
      </c>
      <c r="BE488" s="226">
        <v>72.959999999999994</v>
      </c>
      <c r="BF488" s="227">
        <v>9844</v>
      </c>
      <c r="BG488" s="226">
        <v>19</v>
      </c>
      <c r="BH488" s="227">
        <v>1344</v>
      </c>
      <c r="BI488" s="263">
        <v>33650</v>
      </c>
    </row>
    <row r="489" spans="1:61" x14ac:dyDescent="0.25">
      <c r="A489" s="90" t="s">
        <v>47</v>
      </c>
      <c r="B489" s="563"/>
      <c r="C489" s="222">
        <v>16.23</v>
      </c>
      <c r="D489" s="223">
        <v>2246</v>
      </c>
      <c r="E489" s="224">
        <f t="shared" si="410"/>
        <v>138.38570548367221</v>
      </c>
      <c r="F489" s="225">
        <f t="shared" si="427"/>
        <v>4</v>
      </c>
      <c r="G489" s="226">
        <v>64.92</v>
      </c>
      <c r="H489" s="227">
        <v>8984</v>
      </c>
      <c r="I489" s="226">
        <v>17</v>
      </c>
      <c r="J489" s="227">
        <v>1393</v>
      </c>
      <c r="K489" s="263">
        <v>32560</v>
      </c>
      <c r="L489" s="263">
        <v>30980</v>
      </c>
      <c r="M489" s="250" t="s">
        <v>8</v>
      </c>
      <c r="N489" s="251">
        <f t="shared" si="412"/>
        <v>6.449389806173726</v>
      </c>
      <c r="O489" s="252">
        <f t="shared" si="413"/>
        <v>23.374012921751614</v>
      </c>
      <c r="P489" s="245">
        <f t="shared" si="414"/>
        <v>2006.1614294516328</v>
      </c>
      <c r="Q489" s="100">
        <f t="shared" si="428"/>
        <v>0.6202137132680321</v>
      </c>
      <c r="R489" s="17">
        <f t="shared" si="429"/>
        <v>39.445471349353049</v>
      </c>
      <c r="S489" s="24">
        <f t="shared" si="430"/>
        <v>640.20000000000005</v>
      </c>
      <c r="T489" s="25">
        <f t="shared" si="430"/>
        <v>88594</v>
      </c>
      <c r="U489" s="24">
        <f t="shared" si="430"/>
        <v>177</v>
      </c>
      <c r="V489" s="25">
        <f t="shared" si="430"/>
        <v>13582</v>
      </c>
      <c r="W489" s="25">
        <f t="shared" si="430"/>
        <v>317340</v>
      </c>
      <c r="X489" s="72">
        <f t="shared" si="422"/>
        <v>304060</v>
      </c>
      <c r="Y489" s="20" t="s">
        <v>8</v>
      </c>
      <c r="Z489" s="21">
        <f t="shared" si="418"/>
        <v>6.5228979531733176</v>
      </c>
      <c r="AA489" s="22">
        <f t="shared" si="419"/>
        <v>23.36474745987336</v>
      </c>
      <c r="AB489" s="103">
        <f t="shared" si="420"/>
        <v>19552.680221811461</v>
      </c>
      <c r="AC489" s="106">
        <f t="shared" si="431"/>
        <v>6.0471950133570793</v>
      </c>
      <c r="BE489" s="226">
        <v>64.92</v>
      </c>
      <c r="BF489" s="227">
        <v>8984</v>
      </c>
      <c r="BG489" s="226">
        <v>17</v>
      </c>
      <c r="BH489" s="227">
        <v>1393</v>
      </c>
      <c r="BI489" s="263">
        <v>33100</v>
      </c>
    </row>
    <row r="490" spans="1:61" x14ac:dyDescent="0.25">
      <c r="A490" s="90" t="s">
        <v>48</v>
      </c>
      <c r="B490" s="563"/>
      <c r="C490" s="27">
        <v>3.23</v>
      </c>
      <c r="D490" s="223">
        <v>402</v>
      </c>
      <c r="E490" s="224">
        <f t="shared" si="410"/>
        <v>124.45820433436532</v>
      </c>
      <c r="F490" s="225">
        <f t="shared" si="427"/>
        <v>4</v>
      </c>
      <c r="G490" s="238">
        <v>12.92</v>
      </c>
      <c r="H490" s="239">
        <v>1608</v>
      </c>
      <c r="I490" s="226">
        <v>4</v>
      </c>
      <c r="J490" s="239">
        <v>290</v>
      </c>
      <c r="K490" s="263">
        <v>7120</v>
      </c>
      <c r="L490" s="263">
        <v>6770</v>
      </c>
      <c r="M490" s="250" t="s">
        <v>8</v>
      </c>
      <c r="N490" s="251">
        <f t="shared" si="412"/>
        <v>5.544827586206897</v>
      </c>
      <c r="O490" s="252">
        <f t="shared" si="413"/>
        <v>24.551724137931036</v>
      </c>
      <c r="P490" s="245">
        <f t="shared" si="414"/>
        <v>2204.3343653250772</v>
      </c>
      <c r="Q490" s="100">
        <f t="shared" si="428"/>
        <v>0.72139303482587069</v>
      </c>
      <c r="R490" s="17">
        <f t="shared" si="429"/>
        <v>39</v>
      </c>
      <c r="S490" s="24">
        <f t="shared" si="430"/>
        <v>125.97</v>
      </c>
      <c r="T490" s="25">
        <f t="shared" si="430"/>
        <v>15678</v>
      </c>
      <c r="U490" s="24">
        <f t="shared" si="430"/>
        <v>41</v>
      </c>
      <c r="V490" s="25">
        <f t="shared" si="430"/>
        <v>2637</v>
      </c>
      <c r="W490" s="25">
        <f t="shared" si="430"/>
        <v>62670</v>
      </c>
      <c r="X490" s="72">
        <f t="shared" si="422"/>
        <v>59960</v>
      </c>
      <c r="Y490" s="20" t="s">
        <v>8</v>
      </c>
      <c r="Z490" s="21">
        <f t="shared" si="418"/>
        <v>5.9453924914675769</v>
      </c>
      <c r="AA490" s="22">
        <f t="shared" si="419"/>
        <v>23.765642775881684</v>
      </c>
      <c r="AB490" s="103">
        <f t="shared" si="420"/>
        <v>19402.47678018576</v>
      </c>
      <c r="AC490" s="106">
        <f t="shared" si="431"/>
        <v>6.5597014925373136</v>
      </c>
      <c r="BE490" s="238">
        <v>12.92</v>
      </c>
      <c r="BF490" s="239">
        <v>1608</v>
      </c>
      <c r="BG490" s="226">
        <v>4</v>
      </c>
      <c r="BH490" s="239">
        <v>290</v>
      </c>
      <c r="BI490" s="263">
        <v>7090</v>
      </c>
    </row>
    <row r="491" spans="1:61" x14ac:dyDescent="0.25">
      <c r="A491" s="90" t="s">
        <v>49</v>
      </c>
      <c r="B491" s="563"/>
      <c r="C491" s="27">
        <v>8.82</v>
      </c>
      <c r="D491" s="223">
        <v>1152</v>
      </c>
      <c r="E491" s="224">
        <f t="shared" si="410"/>
        <v>130.61224489795919</v>
      </c>
      <c r="F491" s="225">
        <f t="shared" si="427"/>
        <v>4</v>
      </c>
      <c r="G491" s="226">
        <v>35.28</v>
      </c>
      <c r="H491" s="227">
        <v>4608</v>
      </c>
      <c r="I491" s="226">
        <v>9</v>
      </c>
      <c r="J491" s="227">
        <v>777</v>
      </c>
      <c r="K491" s="263">
        <v>19300</v>
      </c>
      <c r="L491" s="263">
        <v>18360</v>
      </c>
      <c r="M491" s="250" t="s">
        <v>8</v>
      </c>
      <c r="N491" s="251">
        <f t="shared" si="412"/>
        <v>5.9305019305019302</v>
      </c>
      <c r="O491" s="252">
        <f t="shared" si="413"/>
        <v>24.839124839124839</v>
      </c>
      <c r="P491" s="245">
        <f t="shared" si="414"/>
        <v>2188.2086167800453</v>
      </c>
      <c r="Q491" s="100">
        <f t="shared" si="428"/>
        <v>0.67447916666666663</v>
      </c>
      <c r="R491" s="17">
        <f t="shared" si="429"/>
        <v>39</v>
      </c>
      <c r="S491" s="24">
        <f t="shared" si="430"/>
        <v>343.98</v>
      </c>
      <c r="T491" s="25">
        <f t="shared" si="430"/>
        <v>44928</v>
      </c>
      <c r="U491" s="24">
        <f t="shared" si="430"/>
        <v>87</v>
      </c>
      <c r="V491" s="25">
        <f t="shared" si="430"/>
        <v>7204</v>
      </c>
      <c r="W491" s="25">
        <f t="shared" si="430"/>
        <v>173080</v>
      </c>
      <c r="X491" s="72">
        <f t="shared" si="422"/>
        <v>165870</v>
      </c>
      <c r="Y491" s="20" t="s">
        <v>8</v>
      </c>
      <c r="Z491" s="21">
        <f t="shared" si="418"/>
        <v>6.2365352581898943</v>
      </c>
      <c r="AA491" s="22">
        <f t="shared" si="419"/>
        <v>24.025541365907831</v>
      </c>
      <c r="AB491" s="103">
        <f t="shared" si="420"/>
        <v>19623.582766439908</v>
      </c>
      <c r="AC491" s="106">
        <f t="shared" si="431"/>
        <v>6.2534722222222223</v>
      </c>
      <c r="BE491" s="226">
        <v>35.28</v>
      </c>
      <c r="BF491" s="227">
        <v>4608</v>
      </c>
      <c r="BG491" s="226">
        <v>9</v>
      </c>
      <c r="BH491" s="227">
        <v>777</v>
      </c>
      <c r="BI491" s="263">
        <v>19210</v>
      </c>
    </row>
    <row r="492" spans="1:61" x14ac:dyDescent="0.25">
      <c r="A492" s="90" t="s">
        <v>50</v>
      </c>
      <c r="B492" s="563"/>
      <c r="C492" s="27">
        <v>11.54</v>
      </c>
      <c r="D492" s="223">
        <v>1448</v>
      </c>
      <c r="E492" s="224">
        <f t="shared" si="410"/>
        <v>125.47660311958407</v>
      </c>
      <c r="F492" s="225">
        <f t="shared" si="427"/>
        <v>4</v>
      </c>
      <c r="G492" s="238">
        <v>46.16</v>
      </c>
      <c r="H492" s="239">
        <v>5792</v>
      </c>
      <c r="I492" s="226">
        <v>9</v>
      </c>
      <c r="J492" s="239">
        <v>765</v>
      </c>
      <c r="K492" s="323">
        <v>19380</v>
      </c>
      <c r="L492" s="323">
        <v>18440</v>
      </c>
      <c r="M492" s="250" t="s">
        <v>8</v>
      </c>
      <c r="N492" s="251">
        <f t="shared" si="412"/>
        <v>7.5712418300653592</v>
      </c>
      <c r="O492" s="252">
        <f t="shared" si="413"/>
        <v>25.333333333333332</v>
      </c>
      <c r="P492" s="245">
        <f t="shared" si="414"/>
        <v>1679.3760831889083</v>
      </c>
      <c r="Q492" s="100">
        <f t="shared" si="428"/>
        <v>0.52831491712707179</v>
      </c>
      <c r="R492" s="17">
        <f t="shared" si="429"/>
        <v>39</v>
      </c>
      <c r="S492" s="24">
        <f t="shared" si="430"/>
        <v>450.05999999999995</v>
      </c>
      <c r="T492" s="25">
        <f t="shared" si="430"/>
        <v>56472</v>
      </c>
      <c r="U492" s="24">
        <f t="shared" si="430"/>
        <v>108</v>
      </c>
      <c r="V492" s="25">
        <f t="shared" si="430"/>
        <v>9448</v>
      </c>
      <c r="W492" s="25">
        <f t="shared" si="430"/>
        <v>228480</v>
      </c>
      <c r="X492" s="72">
        <f t="shared" si="422"/>
        <v>218950</v>
      </c>
      <c r="Y492" s="20" t="s">
        <v>8</v>
      </c>
      <c r="Z492" s="21">
        <f t="shared" si="418"/>
        <v>5.9771380186282812</v>
      </c>
      <c r="AA492" s="22">
        <f t="shared" si="419"/>
        <v>24.18289585097375</v>
      </c>
      <c r="AB492" s="103">
        <f t="shared" si="420"/>
        <v>19798.960138648181</v>
      </c>
      <c r="AC492" s="106">
        <f t="shared" si="431"/>
        <v>6.5248618784530388</v>
      </c>
      <c r="BE492" s="238">
        <v>46.16</v>
      </c>
      <c r="BF492" s="239">
        <v>5792</v>
      </c>
      <c r="BG492" s="226">
        <v>9</v>
      </c>
      <c r="BH492" s="239">
        <v>765</v>
      </c>
      <c r="BI492" s="323">
        <v>19290</v>
      </c>
    </row>
    <row r="493" spans="1:61" x14ac:dyDescent="0.25">
      <c r="A493" s="90" t="s">
        <v>51</v>
      </c>
      <c r="B493" s="563"/>
      <c r="C493" s="27">
        <v>19.36</v>
      </c>
      <c r="D493" s="223">
        <v>2441</v>
      </c>
      <c r="E493" s="224">
        <f t="shared" si="410"/>
        <v>126.08471074380165</v>
      </c>
      <c r="F493" s="225">
        <f t="shared" si="427"/>
        <v>4</v>
      </c>
      <c r="G493" s="226">
        <v>77.44</v>
      </c>
      <c r="H493" s="227">
        <v>9764</v>
      </c>
      <c r="I493" s="226">
        <v>17</v>
      </c>
      <c r="J493" s="227">
        <v>1349</v>
      </c>
      <c r="K493" s="263">
        <v>33270</v>
      </c>
      <c r="L493" s="263">
        <v>31650</v>
      </c>
      <c r="M493" s="250" t="s">
        <v>8</v>
      </c>
      <c r="N493" s="251">
        <f t="shared" si="412"/>
        <v>7.2379540400296518</v>
      </c>
      <c r="O493" s="252">
        <f t="shared" si="413"/>
        <v>24.662713120830244</v>
      </c>
      <c r="P493" s="245">
        <f t="shared" si="414"/>
        <v>1718.4917355371902</v>
      </c>
      <c r="Q493" s="100">
        <f t="shared" si="428"/>
        <v>0.55264235968865216</v>
      </c>
      <c r="R493" s="17">
        <f t="shared" si="429"/>
        <v>40.000000000000007</v>
      </c>
      <c r="S493" s="24">
        <f t="shared" si="430"/>
        <v>774.40000000000009</v>
      </c>
      <c r="T493" s="25">
        <f t="shared" si="430"/>
        <v>97594</v>
      </c>
      <c r="U493" s="24">
        <f t="shared" si="430"/>
        <v>209</v>
      </c>
      <c r="V493" s="25">
        <f t="shared" si="430"/>
        <v>17022</v>
      </c>
      <c r="W493" s="25">
        <f t="shared" si="430"/>
        <v>403710</v>
      </c>
      <c r="X493" s="72">
        <f t="shared" si="422"/>
        <v>386770</v>
      </c>
      <c r="Y493" s="20" t="s">
        <v>8</v>
      </c>
      <c r="Z493" s="21">
        <f t="shared" si="418"/>
        <v>5.7334038303372106</v>
      </c>
      <c r="AA493" s="22">
        <f t="shared" si="419"/>
        <v>23.716954529432499</v>
      </c>
      <c r="AB493" s="103">
        <f t="shared" si="420"/>
        <v>20852.789256198346</v>
      </c>
      <c r="AC493" s="106">
        <f t="shared" si="431"/>
        <v>6.9733715690290863</v>
      </c>
      <c r="BE493" s="226">
        <v>77.44</v>
      </c>
      <c r="BF493" s="227">
        <v>9764</v>
      </c>
      <c r="BG493" s="226">
        <v>17</v>
      </c>
      <c r="BH493" s="227">
        <v>1349</v>
      </c>
      <c r="BI493" s="263">
        <v>33110</v>
      </c>
    </row>
    <row r="494" spans="1:61" x14ac:dyDescent="0.25">
      <c r="A494" s="94" t="s">
        <v>52</v>
      </c>
      <c r="B494" s="564"/>
      <c r="C494" s="29">
        <v>16.18</v>
      </c>
      <c r="D494" s="235">
        <v>2228</v>
      </c>
      <c r="E494" s="236">
        <f t="shared" si="410"/>
        <v>137.7008652657602</v>
      </c>
      <c r="F494" s="237">
        <f t="shared" si="427"/>
        <v>4</v>
      </c>
      <c r="G494" s="238">
        <v>64.72</v>
      </c>
      <c r="H494" s="239">
        <v>8912</v>
      </c>
      <c r="I494" s="238">
        <v>15</v>
      </c>
      <c r="J494" s="239">
        <v>1263</v>
      </c>
      <c r="K494" s="324">
        <v>28670</v>
      </c>
      <c r="L494" s="324">
        <v>27280</v>
      </c>
      <c r="M494" s="256" t="s">
        <v>8</v>
      </c>
      <c r="N494" s="325">
        <f t="shared" si="412"/>
        <v>7.0562153602533648</v>
      </c>
      <c r="O494" s="326">
        <f t="shared" si="413"/>
        <v>22.699920823436262</v>
      </c>
      <c r="P494" s="253">
        <f t="shared" si="414"/>
        <v>1771.9406674907293</v>
      </c>
      <c r="Q494" s="246">
        <f t="shared" si="428"/>
        <v>0.56687612208258531</v>
      </c>
      <c r="R494" s="237">
        <f t="shared" si="429"/>
        <v>40</v>
      </c>
      <c r="S494" s="254">
        <f t="shared" si="430"/>
        <v>647.20000000000005</v>
      </c>
      <c r="T494" s="255">
        <f t="shared" si="430"/>
        <v>89120</v>
      </c>
      <c r="U494" s="254">
        <f t="shared" si="430"/>
        <v>163</v>
      </c>
      <c r="V494" s="255">
        <f t="shared" si="430"/>
        <v>12735</v>
      </c>
      <c r="W494" s="255">
        <f t="shared" si="430"/>
        <v>285680</v>
      </c>
      <c r="X494" s="249">
        <f t="shared" si="422"/>
        <v>273650</v>
      </c>
      <c r="Y494" s="256" t="s">
        <v>8</v>
      </c>
      <c r="Z494" s="251">
        <f t="shared" si="418"/>
        <v>6.9980369061641143</v>
      </c>
      <c r="AA494" s="252">
        <f t="shared" si="419"/>
        <v>22.432665881429131</v>
      </c>
      <c r="AB494" s="195">
        <f t="shared" si="420"/>
        <v>17656.365883807168</v>
      </c>
      <c r="AC494" s="106">
        <f t="shared" si="431"/>
        <v>5.7158886894075405</v>
      </c>
      <c r="BE494" s="238">
        <v>64.72</v>
      </c>
      <c r="BF494" s="239">
        <v>8912</v>
      </c>
      <c r="BG494" s="238">
        <v>15</v>
      </c>
      <c r="BH494" s="239">
        <v>1263</v>
      </c>
      <c r="BI494" s="324">
        <v>28540</v>
      </c>
    </row>
    <row r="495" spans="1:61" x14ac:dyDescent="0.25">
      <c r="A495" s="92" t="s">
        <v>24</v>
      </c>
      <c r="B495" s="44"/>
      <c r="C495" s="45">
        <f>SUM(C484:C494)</f>
        <v>164.87</v>
      </c>
      <c r="D495" s="46">
        <f>SUM(D484:D494)</f>
        <v>21065</v>
      </c>
      <c r="E495" s="327">
        <f t="shared" si="410"/>
        <v>127.76733183720506</v>
      </c>
      <c r="F495" s="315"/>
      <c r="G495" s="312">
        <f t="shared" ref="G495:L495" si="432">SUM(G484:G494)</f>
        <v>676.72</v>
      </c>
      <c r="H495" s="313">
        <f t="shared" si="432"/>
        <v>86435</v>
      </c>
      <c r="I495" s="312">
        <f t="shared" si="432"/>
        <v>161</v>
      </c>
      <c r="J495" s="313">
        <f t="shared" si="432"/>
        <v>12968</v>
      </c>
      <c r="K495" s="313">
        <f t="shared" si="432"/>
        <v>311910</v>
      </c>
      <c r="L495" s="313">
        <f t="shared" si="432"/>
        <v>296720</v>
      </c>
      <c r="M495" s="316" t="s">
        <v>8</v>
      </c>
      <c r="N495" s="317">
        <f t="shared" si="412"/>
        <v>6.6652529302899444</v>
      </c>
      <c r="O495" s="318">
        <f t="shared" si="413"/>
        <v>24.052282541640963</v>
      </c>
      <c r="P495" s="319">
        <f t="shared" si="414"/>
        <v>1891.8541881482379</v>
      </c>
      <c r="Q495" s="332">
        <f>J495/D495</f>
        <v>0.61561832423451224</v>
      </c>
      <c r="R495" s="315"/>
      <c r="S495" s="312">
        <f>SUM(S484:S494)</f>
        <v>6563.21</v>
      </c>
      <c r="T495" s="313">
        <f>SUM(T484:T494)</f>
        <v>838275</v>
      </c>
      <c r="U495" s="312">
        <f>SUM(U484:U494)</f>
        <v>1698</v>
      </c>
      <c r="V495" s="313">
        <f t="shared" ref="V495:W495" si="433">SUM(V484:V494)</f>
        <v>138290</v>
      </c>
      <c r="W495" s="313">
        <f t="shared" si="433"/>
        <v>3256590</v>
      </c>
      <c r="X495" s="249">
        <f t="shared" si="422"/>
        <v>3120540</v>
      </c>
      <c r="Y495" s="316" t="s">
        <v>8</v>
      </c>
      <c r="Z495" s="317">
        <f t="shared" si="418"/>
        <v>6.0617181285703952</v>
      </c>
      <c r="AA495" s="318">
        <f t="shared" si="419"/>
        <v>23.548991250271168</v>
      </c>
      <c r="AB495" s="333">
        <f t="shared" si="420"/>
        <v>19752.471644325833</v>
      </c>
      <c r="AC495" s="107">
        <f>V495/D495</f>
        <v>6.5649181106100167</v>
      </c>
      <c r="BE495" s="312">
        <f t="shared" ref="BE495:BI495" si="434">SUM(BE484:BE494)</f>
        <v>676.72</v>
      </c>
      <c r="BF495" s="313">
        <f t="shared" si="434"/>
        <v>86435</v>
      </c>
      <c r="BG495" s="312">
        <f t="shared" si="434"/>
        <v>161</v>
      </c>
      <c r="BH495" s="313">
        <f t="shared" si="434"/>
        <v>12968</v>
      </c>
      <c r="BI495" s="313">
        <f t="shared" si="434"/>
        <v>311090</v>
      </c>
    </row>
    <row r="496" spans="1:61" x14ac:dyDescent="0.25">
      <c r="A496" s="117" t="s">
        <v>16</v>
      </c>
      <c r="B496" s="565">
        <v>2005</v>
      </c>
      <c r="C496" s="115">
        <v>2.82</v>
      </c>
      <c r="D496" s="241">
        <v>326</v>
      </c>
      <c r="E496" s="230">
        <f>D496/C496</f>
        <v>115.60283687943263</v>
      </c>
      <c r="F496" s="242">
        <f t="shared" ref="F496:F504" si="435">G496/C496</f>
        <v>4</v>
      </c>
      <c r="G496" s="232">
        <v>11.28</v>
      </c>
      <c r="H496" s="233">
        <v>1304</v>
      </c>
      <c r="I496" s="232">
        <v>4</v>
      </c>
      <c r="J496" s="233">
        <v>99</v>
      </c>
      <c r="K496" s="262">
        <v>2170</v>
      </c>
      <c r="L496" s="262">
        <v>2060</v>
      </c>
      <c r="M496" s="328" t="s">
        <v>8</v>
      </c>
      <c r="N496" s="329">
        <f t="shared" si="412"/>
        <v>13.171717171717171</v>
      </c>
      <c r="O496" s="330">
        <f t="shared" si="413"/>
        <v>21.91919191919192</v>
      </c>
      <c r="P496" s="287">
        <f>K496/C496</f>
        <v>769.50354609929082</v>
      </c>
      <c r="Q496" s="246">
        <f t="shared" ref="Q496:Q506" si="436">J496/D496</f>
        <v>0.30368098159509205</v>
      </c>
      <c r="R496" s="334">
        <f t="shared" ref="R496:R504" si="437">S496/C496</f>
        <v>32.326241134751776</v>
      </c>
      <c r="S496" s="335">
        <f t="shared" ref="S496:X506" si="438">G496+S445</f>
        <v>91.16</v>
      </c>
      <c r="T496" s="249">
        <f t="shared" si="438"/>
        <v>10008</v>
      </c>
      <c r="U496" s="335">
        <f t="shared" si="438"/>
        <v>24</v>
      </c>
      <c r="V496" s="249">
        <f t="shared" si="438"/>
        <v>1510</v>
      </c>
      <c r="W496" s="249">
        <f t="shared" si="438"/>
        <v>31910</v>
      </c>
      <c r="X496" s="249">
        <f t="shared" si="422"/>
        <v>30440</v>
      </c>
      <c r="Y496" s="328" t="s">
        <v>8</v>
      </c>
      <c r="Z496" s="251">
        <f t="shared" si="418"/>
        <v>6.6278145695364241</v>
      </c>
      <c r="AA496" s="252">
        <f t="shared" si="419"/>
        <v>21.132450331125828</v>
      </c>
      <c r="AB496" s="195">
        <f t="shared" si="420"/>
        <v>11315.602836879434</v>
      </c>
      <c r="AC496" s="106">
        <f t="shared" ref="AC496:AC506" si="439">V496/D496</f>
        <v>4.6319018404907979</v>
      </c>
      <c r="BE496" s="232">
        <v>11.28</v>
      </c>
      <c r="BF496" s="233">
        <v>1304</v>
      </c>
      <c r="BG496" s="232">
        <v>4</v>
      </c>
      <c r="BH496" s="233">
        <v>99</v>
      </c>
      <c r="BI496" s="262">
        <v>2160</v>
      </c>
    </row>
    <row r="497" spans="1:61" x14ac:dyDescent="0.25">
      <c r="A497" s="90" t="s">
        <v>53</v>
      </c>
      <c r="B497" s="560"/>
      <c r="C497" s="27">
        <v>10.6</v>
      </c>
      <c r="D497" s="223">
        <v>1372</v>
      </c>
      <c r="E497" s="224">
        <f t="shared" ref="E497:E506" si="440">D497/C497</f>
        <v>129.43396226415095</v>
      </c>
      <c r="F497" s="225">
        <f t="shared" si="435"/>
        <v>4</v>
      </c>
      <c r="G497" s="226">
        <v>42.4</v>
      </c>
      <c r="H497" s="227">
        <v>5488</v>
      </c>
      <c r="I497" s="226">
        <v>8</v>
      </c>
      <c r="J497" s="227">
        <v>825</v>
      </c>
      <c r="K497" s="263">
        <v>18190</v>
      </c>
      <c r="L497" s="263">
        <v>17310</v>
      </c>
      <c r="M497" s="250" t="s">
        <v>8</v>
      </c>
      <c r="N497" s="251">
        <f t="shared" si="412"/>
        <v>6.6521212121212123</v>
      </c>
      <c r="O497" s="252">
        <f t="shared" si="413"/>
        <v>22.048484848484847</v>
      </c>
      <c r="P497" s="245">
        <f t="shared" ref="P497:P506" si="441">K497/C497</f>
        <v>1716.0377358490566</v>
      </c>
      <c r="Q497" s="100">
        <f t="shared" si="436"/>
        <v>0.60131195335276966</v>
      </c>
      <c r="R497" s="17">
        <f t="shared" si="437"/>
        <v>38.504716981132077</v>
      </c>
      <c r="S497" s="24">
        <f t="shared" si="438"/>
        <v>408.15</v>
      </c>
      <c r="T497" s="25">
        <f t="shared" si="438"/>
        <v>52875</v>
      </c>
      <c r="U497" s="24">
        <f t="shared" si="438"/>
        <v>105</v>
      </c>
      <c r="V497" s="25">
        <f t="shared" si="438"/>
        <v>8640</v>
      </c>
      <c r="W497" s="25">
        <f t="shared" si="438"/>
        <v>189820</v>
      </c>
      <c r="X497" s="72">
        <f t="shared" si="422"/>
        <v>181630</v>
      </c>
      <c r="Y497" s="20" t="s">
        <v>8</v>
      </c>
      <c r="Z497" s="21">
        <f t="shared" si="418"/>
        <v>6.119791666666667</v>
      </c>
      <c r="AA497" s="22">
        <f t="shared" si="419"/>
        <v>21.969907407407408</v>
      </c>
      <c r="AB497" s="103">
        <f t="shared" si="420"/>
        <v>17907.547169811322</v>
      </c>
      <c r="AC497" s="106">
        <f t="shared" si="439"/>
        <v>6.2973760932944609</v>
      </c>
      <c r="BE497" s="226">
        <v>42.4</v>
      </c>
      <c r="BF497" s="227">
        <v>5488</v>
      </c>
      <c r="BG497" s="226">
        <v>8</v>
      </c>
      <c r="BH497" s="227">
        <v>825</v>
      </c>
      <c r="BI497" s="263">
        <v>18100</v>
      </c>
    </row>
    <row r="498" spans="1:61" x14ac:dyDescent="0.25">
      <c r="A498" s="90" t="s">
        <v>54</v>
      </c>
      <c r="B498" s="560"/>
      <c r="C498" s="27">
        <v>3.49</v>
      </c>
      <c r="D498" s="223">
        <v>453</v>
      </c>
      <c r="E498" s="224">
        <f t="shared" si="440"/>
        <v>129.79942693409743</v>
      </c>
      <c r="F498" s="225">
        <f t="shared" si="435"/>
        <v>4</v>
      </c>
      <c r="G498" s="226">
        <v>13.96</v>
      </c>
      <c r="H498" s="227">
        <v>1812</v>
      </c>
      <c r="I498" s="226">
        <v>4</v>
      </c>
      <c r="J498" s="227">
        <v>302</v>
      </c>
      <c r="K498" s="263">
        <v>6530</v>
      </c>
      <c r="L498" s="263">
        <v>6210</v>
      </c>
      <c r="M498" s="250" t="s">
        <v>8</v>
      </c>
      <c r="N498" s="251">
        <f t="shared" si="412"/>
        <v>6</v>
      </c>
      <c r="O498" s="252">
        <f t="shared" si="413"/>
        <v>21.622516556291391</v>
      </c>
      <c r="P498" s="245">
        <f t="shared" si="441"/>
        <v>1871.0601719197707</v>
      </c>
      <c r="Q498" s="100">
        <f t="shared" si="436"/>
        <v>0.66666666666666663</v>
      </c>
      <c r="R498" s="17">
        <f t="shared" si="437"/>
        <v>40.028653295128933</v>
      </c>
      <c r="S498" s="24">
        <f t="shared" si="438"/>
        <v>139.69999999999999</v>
      </c>
      <c r="T498" s="25">
        <f t="shared" si="438"/>
        <v>15159</v>
      </c>
      <c r="U498" s="24">
        <f t="shared" si="438"/>
        <v>40</v>
      </c>
      <c r="V498" s="25">
        <f t="shared" si="438"/>
        <v>3092</v>
      </c>
      <c r="W498" s="25">
        <f t="shared" si="438"/>
        <v>65960</v>
      </c>
      <c r="X498" s="72">
        <f t="shared" si="438"/>
        <v>63180</v>
      </c>
      <c r="Y498" s="20" t="s">
        <v>8</v>
      </c>
      <c r="Z498" s="21">
        <f t="shared" si="418"/>
        <v>4.9026520051746445</v>
      </c>
      <c r="AA498" s="22">
        <f t="shared" si="419"/>
        <v>21.332470892626134</v>
      </c>
      <c r="AB498" s="103">
        <f t="shared" si="420"/>
        <v>18899.71346704871</v>
      </c>
      <c r="AC498" s="106">
        <f t="shared" si="439"/>
        <v>6.8256070640176603</v>
      </c>
      <c r="BE498" s="226">
        <v>13.96</v>
      </c>
      <c r="BF498" s="227">
        <v>1812</v>
      </c>
      <c r="BG498" s="226">
        <v>4</v>
      </c>
      <c r="BH498" s="227">
        <v>302</v>
      </c>
      <c r="BI498" s="263">
        <v>6500</v>
      </c>
    </row>
    <row r="499" spans="1:61" x14ac:dyDescent="0.25">
      <c r="A499" s="90" t="s">
        <v>17</v>
      </c>
      <c r="B499" s="560"/>
      <c r="C499" s="27">
        <v>8.1199999999999992</v>
      </c>
      <c r="D499" s="223">
        <v>806</v>
      </c>
      <c r="E499" s="224">
        <f t="shared" si="440"/>
        <v>99.261083743842377</v>
      </c>
      <c r="F499" s="225">
        <f t="shared" si="435"/>
        <v>4</v>
      </c>
      <c r="G499" s="226">
        <v>32.479999999999997</v>
      </c>
      <c r="H499" s="227">
        <v>3224</v>
      </c>
      <c r="I499" s="226">
        <v>5</v>
      </c>
      <c r="J499" s="227">
        <v>558</v>
      </c>
      <c r="K499" s="263">
        <v>12200</v>
      </c>
      <c r="L499" s="263">
        <v>11610</v>
      </c>
      <c r="M499" s="250" t="s">
        <v>8</v>
      </c>
      <c r="N499" s="251">
        <f t="shared" si="412"/>
        <v>5.7777777777777777</v>
      </c>
      <c r="O499" s="252">
        <f t="shared" si="413"/>
        <v>21.863799283154123</v>
      </c>
      <c r="P499" s="245">
        <f t="shared" si="441"/>
        <v>1502.4630541871923</v>
      </c>
      <c r="Q499" s="100">
        <f t="shared" si="436"/>
        <v>0.69230769230769229</v>
      </c>
      <c r="R499" s="17">
        <f t="shared" si="437"/>
        <v>36.366995073891637</v>
      </c>
      <c r="S499" s="24">
        <f t="shared" si="438"/>
        <v>295.30000000000007</v>
      </c>
      <c r="T499" s="25">
        <f t="shared" si="438"/>
        <v>29795</v>
      </c>
      <c r="U499" s="24">
        <f t="shared" si="438"/>
        <v>69</v>
      </c>
      <c r="V499" s="25">
        <f t="shared" si="438"/>
        <v>5012</v>
      </c>
      <c r="W499" s="25">
        <f t="shared" si="438"/>
        <v>109440</v>
      </c>
      <c r="X499" s="72">
        <f t="shared" si="438"/>
        <v>104740</v>
      </c>
      <c r="Y499" s="20" t="s">
        <v>8</v>
      </c>
      <c r="Z499" s="21">
        <f t="shared" si="418"/>
        <v>5.9447326416600159</v>
      </c>
      <c r="AA499" s="22">
        <f t="shared" si="419"/>
        <v>21.835594573024739</v>
      </c>
      <c r="AB499" s="103">
        <f t="shared" si="420"/>
        <v>13477.832512315272</v>
      </c>
      <c r="AC499" s="106">
        <f t="shared" si="439"/>
        <v>6.2183622828784122</v>
      </c>
      <c r="BE499" s="226">
        <v>32.479999999999997</v>
      </c>
      <c r="BF499" s="227">
        <v>3224</v>
      </c>
      <c r="BG499" s="226">
        <v>5</v>
      </c>
      <c r="BH499" s="227">
        <v>558</v>
      </c>
      <c r="BI499" s="263">
        <v>12140</v>
      </c>
    </row>
    <row r="500" spans="1:61" x14ac:dyDescent="0.25">
      <c r="A500" s="90" t="s">
        <v>55</v>
      </c>
      <c r="B500" s="560"/>
      <c r="C500" s="27">
        <v>4.76</v>
      </c>
      <c r="D500" s="223">
        <v>513</v>
      </c>
      <c r="E500" s="224">
        <f t="shared" si="440"/>
        <v>107.77310924369749</v>
      </c>
      <c r="F500" s="225">
        <f t="shared" si="435"/>
        <v>4</v>
      </c>
      <c r="G500" s="226">
        <v>19.04</v>
      </c>
      <c r="H500" s="227">
        <v>2052</v>
      </c>
      <c r="I500" s="226">
        <v>4</v>
      </c>
      <c r="J500" s="227">
        <v>375</v>
      </c>
      <c r="K500" s="263">
        <v>8110</v>
      </c>
      <c r="L500" s="263">
        <v>7720</v>
      </c>
      <c r="M500" s="250" t="s">
        <v>8</v>
      </c>
      <c r="N500" s="251">
        <f t="shared" si="412"/>
        <v>5.4720000000000004</v>
      </c>
      <c r="O500" s="252">
        <f t="shared" si="413"/>
        <v>21.626666666666665</v>
      </c>
      <c r="P500" s="245">
        <f t="shared" si="441"/>
        <v>1703.7815126050421</v>
      </c>
      <c r="Q500" s="100">
        <f t="shared" si="436"/>
        <v>0.73099415204678364</v>
      </c>
      <c r="R500" s="17">
        <f t="shared" si="437"/>
        <v>39.369747899159663</v>
      </c>
      <c r="S500" s="24">
        <f t="shared" si="438"/>
        <v>187.39999999999998</v>
      </c>
      <c r="T500" s="25">
        <f t="shared" si="438"/>
        <v>20197</v>
      </c>
      <c r="U500" s="24">
        <f t="shared" si="438"/>
        <v>43</v>
      </c>
      <c r="V500" s="25">
        <f t="shared" si="438"/>
        <v>3688</v>
      </c>
      <c r="W500" s="25">
        <f t="shared" si="438"/>
        <v>79030</v>
      </c>
      <c r="X500" s="72">
        <f t="shared" si="438"/>
        <v>75710</v>
      </c>
      <c r="Y500" s="20" t="s">
        <v>8</v>
      </c>
      <c r="Z500" s="21">
        <f t="shared" si="418"/>
        <v>5.476409978308026</v>
      </c>
      <c r="AA500" s="22">
        <f t="shared" si="419"/>
        <v>21.428958785249456</v>
      </c>
      <c r="AB500" s="103">
        <f t="shared" si="420"/>
        <v>16602.941176470587</v>
      </c>
      <c r="AC500" s="106">
        <f t="shared" si="439"/>
        <v>7.1890838206627681</v>
      </c>
      <c r="BE500" s="226">
        <v>19.04</v>
      </c>
      <c r="BF500" s="227">
        <v>2052</v>
      </c>
      <c r="BG500" s="226">
        <v>4</v>
      </c>
      <c r="BH500" s="227">
        <v>375</v>
      </c>
      <c r="BI500" s="263">
        <v>8070</v>
      </c>
    </row>
    <row r="501" spans="1:61" x14ac:dyDescent="0.25">
      <c r="A501" s="90" t="s">
        <v>56</v>
      </c>
      <c r="B501" s="560"/>
      <c r="C501" s="27">
        <v>0.86</v>
      </c>
      <c r="D501" s="223">
        <v>110</v>
      </c>
      <c r="E501" s="224">
        <f t="shared" si="440"/>
        <v>127.90697674418605</v>
      </c>
      <c r="F501" s="225">
        <f t="shared" si="435"/>
        <v>4</v>
      </c>
      <c r="G501" s="226">
        <v>3.44</v>
      </c>
      <c r="H501" s="227">
        <v>440</v>
      </c>
      <c r="I501" s="226">
        <v>4</v>
      </c>
      <c r="J501" s="227">
        <v>63</v>
      </c>
      <c r="K501" s="263">
        <v>1420</v>
      </c>
      <c r="L501" s="263">
        <v>1350</v>
      </c>
      <c r="M501" s="250" t="s">
        <v>8</v>
      </c>
      <c r="N501" s="251">
        <f t="shared" si="412"/>
        <v>6.9841269841269842</v>
      </c>
      <c r="O501" s="252">
        <f t="shared" si="413"/>
        <v>22.539682539682541</v>
      </c>
      <c r="P501" s="245">
        <f t="shared" si="441"/>
        <v>1651.1627906976744</v>
      </c>
      <c r="Q501" s="100">
        <f t="shared" si="436"/>
        <v>0.57272727272727275</v>
      </c>
      <c r="R501" s="17">
        <f t="shared" si="437"/>
        <v>39</v>
      </c>
      <c r="S501" s="24">
        <f t="shared" si="438"/>
        <v>33.54</v>
      </c>
      <c r="T501" s="25">
        <f t="shared" si="438"/>
        <v>4290</v>
      </c>
      <c r="U501" s="24">
        <f t="shared" si="438"/>
        <v>28</v>
      </c>
      <c r="V501" s="25">
        <f t="shared" si="438"/>
        <v>661</v>
      </c>
      <c r="W501" s="25">
        <f t="shared" si="438"/>
        <v>15250</v>
      </c>
      <c r="X501" s="72">
        <f t="shared" si="438"/>
        <v>14630</v>
      </c>
      <c r="Y501" s="20" t="s">
        <v>8</v>
      </c>
      <c r="Z501" s="21">
        <f t="shared" si="418"/>
        <v>6.4901664145234497</v>
      </c>
      <c r="AA501" s="22">
        <f t="shared" si="419"/>
        <v>23.071104387291982</v>
      </c>
      <c r="AB501" s="103">
        <f t="shared" si="420"/>
        <v>17732.558139534885</v>
      </c>
      <c r="AC501" s="106">
        <f t="shared" si="439"/>
        <v>6.0090909090909088</v>
      </c>
      <c r="BE501" s="226">
        <v>3.44</v>
      </c>
      <c r="BF501" s="227">
        <v>440</v>
      </c>
      <c r="BG501" s="226">
        <v>4</v>
      </c>
      <c r="BH501" s="227">
        <v>63</v>
      </c>
      <c r="BI501" s="263">
        <v>1410</v>
      </c>
    </row>
    <row r="502" spans="1:61" x14ac:dyDescent="0.25">
      <c r="A502" s="90" t="s">
        <v>20</v>
      </c>
      <c r="B502" s="560"/>
      <c r="C502" s="27">
        <v>8.61</v>
      </c>
      <c r="D502" s="223">
        <v>1053</v>
      </c>
      <c r="E502" s="224">
        <f t="shared" si="440"/>
        <v>122.29965156794425</v>
      </c>
      <c r="F502" s="225">
        <f t="shared" si="435"/>
        <v>4</v>
      </c>
      <c r="G502" s="226">
        <v>34.44</v>
      </c>
      <c r="H502" s="227">
        <v>4212</v>
      </c>
      <c r="I502" s="226">
        <v>7</v>
      </c>
      <c r="J502" s="227">
        <v>754</v>
      </c>
      <c r="K502" s="263">
        <v>16260</v>
      </c>
      <c r="L502" s="263">
        <v>15470</v>
      </c>
      <c r="M502" s="250" t="s">
        <v>8</v>
      </c>
      <c r="N502" s="251">
        <f t="shared" si="412"/>
        <v>5.5862068965517242</v>
      </c>
      <c r="O502" s="252">
        <f t="shared" si="413"/>
        <v>21.564986737400531</v>
      </c>
      <c r="P502" s="245">
        <f t="shared" si="441"/>
        <v>1888.5017421602788</v>
      </c>
      <c r="Q502" s="100">
        <f t="shared" si="436"/>
        <v>0.71604938271604934</v>
      </c>
      <c r="R502" s="17">
        <f t="shared" si="437"/>
        <v>38.270615563298492</v>
      </c>
      <c r="S502" s="24">
        <f t="shared" si="438"/>
        <v>329.51</v>
      </c>
      <c r="T502" s="25">
        <f t="shared" si="438"/>
        <v>38824</v>
      </c>
      <c r="U502" s="24">
        <f t="shared" si="438"/>
        <v>80</v>
      </c>
      <c r="V502" s="25">
        <f t="shared" si="438"/>
        <v>7582</v>
      </c>
      <c r="W502" s="25">
        <f t="shared" si="438"/>
        <v>159550</v>
      </c>
      <c r="X502" s="72">
        <f t="shared" si="438"/>
        <v>152700</v>
      </c>
      <c r="Y502" s="20" t="s">
        <v>8</v>
      </c>
      <c r="Z502" s="21">
        <f t="shared" si="418"/>
        <v>5.1205486678976522</v>
      </c>
      <c r="AA502" s="22">
        <f t="shared" si="419"/>
        <v>21.043260353468742</v>
      </c>
      <c r="AB502" s="103">
        <f t="shared" si="420"/>
        <v>18530.778164924508</v>
      </c>
      <c r="AC502" s="106">
        <f t="shared" si="439"/>
        <v>7.200379867046534</v>
      </c>
      <c r="BE502" s="226">
        <v>34.44</v>
      </c>
      <c r="BF502" s="227">
        <v>4212</v>
      </c>
      <c r="BG502" s="226">
        <v>7</v>
      </c>
      <c r="BH502" s="227">
        <v>754</v>
      </c>
      <c r="BI502" s="263">
        <v>16180</v>
      </c>
    </row>
    <row r="503" spans="1:61" x14ac:dyDescent="0.25">
      <c r="A503" s="90" t="s">
        <v>19</v>
      </c>
      <c r="B503" s="560"/>
      <c r="C503" s="27">
        <v>8.6999999999999993</v>
      </c>
      <c r="D503" s="223">
        <v>1106</v>
      </c>
      <c r="E503" s="224">
        <f t="shared" si="440"/>
        <v>127.1264367816092</v>
      </c>
      <c r="F503" s="225">
        <f t="shared" si="435"/>
        <v>4</v>
      </c>
      <c r="G503" s="226">
        <v>34.799999999999997</v>
      </c>
      <c r="H503" s="227">
        <v>4424</v>
      </c>
      <c r="I503" s="226">
        <v>8</v>
      </c>
      <c r="J503" s="227">
        <v>515</v>
      </c>
      <c r="K503" s="263">
        <v>11110</v>
      </c>
      <c r="L503" s="263">
        <v>10570</v>
      </c>
      <c r="M503" s="250" t="s">
        <v>8</v>
      </c>
      <c r="N503" s="251">
        <f t="shared" si="412"/>
        <v>8.5902912621359224</v>
      </c>
      <c r="O503" s="252">
        <f t="shared" si="413"/>
        <v>21.572815533980581</v>
      </c>
      <c r="P503" s="245">
        <f t="shared" si="441"/>
        <v>1277.0114942528737</v>
      </c>
      <c r="Q503" s="100">
        <f t="shared" si="436"/>
        <v>0.46564195298372513</v>
      </c>
      <c r="R503" s="17">
        <f t="shared" si="437"/>
        <v>36.850574712643684</v>
      </c>
      <c r="S503" s="24">
        <f t="shared" si="438"/>
        <v>320.60000000000002</v>
      </c>
      <c r="T503" s="25">
        <f t="shared" si="438"/>
        <v>40353</v>
      </c>
      <c r="U503" s="24">
        <f t="shared" si="438"/>
        <v>80</v>
      </c>
      <c r="V503" s="25">
        <f t="shared" si="438"/>
        <v>6220</v>
      </c>
      <c r="W503" s="25">
        <f t="shared" si="438"/>
        <v>130660</v>
      </c>
      <c r="X503" s="72">
        <f t="shared" si="438"/>
        <v>125060</v>
      </c>
      <c r="Y503" s="20" t="s">
        <v>8</v>
      </c>
      <c r="Z503" s="21">
        <f t="shared" si="418"/>
        <v>6.4876205787781354</v>
      </c>
      <c r="AA503" s="22">
        <f t="shared" si="419"/>
        <v>21.006430868167204</v>
      </c>
      <c r="AB503" s="103">
        <f t="shared" si="420"/>
        <v>15018.390804597702</v>
      </c>
      <c r="AC503" s="106">
        <f t="shared" si="439"/>
        <v>5.6238698010849912</v>
      </c>
      <c r="BE503" s="226">
        <v>34.799999999999997</v>
      </c>
      <c r="BF503" s="227">
        <v>4424</v>
      </c>
      <c r="BG503" s="226">
        <v>8</v>
      </c>
      <c r="BH503" s="227">
        <v>515</v>
      </c>
      <c r="BI503" s="263">
        <v>11060</v>
      </c>
    </row>
    <row r="504" spans="1:61" x14ac:dyDescent="0.25">
      <c r="A504" s="94" t="s">
        <v>21</v>
      </c>
      <c r="B504" s="566"/>
      <c r="C504" s="29">
        <v>0.64</v>
      </c>
      <c r="D504" s="235">
        <v>59</v>
      </c>
      <c r="E504" s="236">
        <f t="shared" si="440"/>
        <v>92.1875</v>
      </c>
      <c r="F504" s="242">
        <f t="shared" si="435"/>
        <v>4</v>
      </c>
      <c r="G504" s="243">
        <v>2.56</v>
      </c>
      <c r="H504" s="244">
        <v>236</v>
      </c>
      <c r="I504" s="243">
        <v>4</v>
      </c>
      <c r="J504" s="244">
        <v>54</v>
      </c>
      <c r="K504" s="262">
        <v>1190</v>
      </c>
      <c r="L504" s="262">
        <v>1130</v>
      </c>
      <c r="M504" s="331" t="s">
        <v>8</v>
      </c>
      <c r="N504" s="325">
        <f t="shared" si="412"/>
        <v>4.3703703703703702</v>
      </c>
      <c r="O504" s="326">
        <f t="shared" si="413"/>
        <v>22.037037037037038</v>
      </c>
      <c r="P504" s="253">
        <f t="shared" si="441"/>
        <v>1859.375</v>
      </c>
      <c r="Q504" s="100">
        <f t="shared" si="436"/>
        <v>0.9152542372881356</v>
      </c>
      <c r="R504" s="7">
        <f t="shared" si="437"/>
        <v>41.828125</v>
      </c>
      <c r="S504" s="47">
        <f t="shared" si="438"/>
        <v>26.77</v>
      </c>
      <c r="T504" s="48">
        <f t="shared" si="438"/>
        <v>3180</v>
      </c>
      <c r="U504" s="47">
        <f t="shared" si="438"/>
        <v>25</v>
      </c>
      <c r="V504" s="48">
        <f t="shared" si="438"/>
        <v>550</v>
      </c>
      <c r="W504" s="48">
        <f t="shared" si="438"/>
        <v>11700</v>
      </c>
      <c r="X504" s="72">
        <f t="shared" si="438"/>
        <v>11210</v>
      </c>
      <c r="Y504" s="49" t="s">
        <v>8</v>
      </c>
      <c r="Z504" s="21">
        <f t="shared" si="418"/>
        <v>5.7818181818181822</v>
      </c>
      <c r="AA504" s="22">
        <f t="shared" si="419"/>
        <v>21.272727272727273</v>
      </c>
      <c r="AB504" s="103">
        <f t="shared" si="420"/>
        <v>18281.25</v>
      </c>
      <c r="AC504" s="106">
        <f t="shared" si="439"/>
        <v>9.3220338983050848</v>
      </c>
      <c r="BE504" s="243">
        <v>2.56</v>
      </c>
      <c r="BF504" s="244">
        <v>236</v>
      </c>
      <c r="BG504" s="243">
        <v>4</v>
      </c>
      <c r="BH504" s="244">
        <v>54</v>
      </c>
      <c r="BI504" s="262">
        <v>1180</v>
      </c>
    </row>
    <row r="505" spans="1:61" ht="15.75" thickBot="1" x14ac:dyDescent="0.3">
      <c r="A505" s="122" t="s">
        <v>24</v>
      </c>
      <c r="B505" s="123"/>
      <c r="C505" s="98">
        <f t="shared" ref="C505:D505" si="442">SUM(C496:C504)</f>
        <v>48.599999999999994</v>
      </c>
      <c r="D505" s="99">
        <f t="shared" si="442"/>
        <v>5798</v>
      </c>
      <c r="E505" s="50">
        <f t="shared" si="440"/>
        <v>119.30041152263375</v>
      </c>
      <c r="F505" s="51"/>
      <c r="G505" s="98">
        <f t="shared" ref="G505:L505" si="443">SUM(G496:G504)</f>
        <v>194.39999999999998</v>
      </c>
      <c r="H505" s="99">
        <f t="shared" si="443"/>
        <v>23192</v>
      </c>
      <c r="I505" s="98">
        <f t="shared" si="443"/>
        <v>48</v>
      </c>
      <c r="J505" s="99">
        <f t="shared" si="443"/>
        <v>3545</v>
      </c>
      <c r="K505" s="99">
        <f t="shared" si="443"/>
        <v>77180</v>
      </c>
      <c r="L505" s="99">
        <f t="shared" si="443"/>
        <v>73430</v>
      </c>
      <c r="M505" s="42" t="s">
        <v>8</v>
      </c>
      <c r="N505" s="126">
        <f t="shared" si="412"/>
        <v>6.5421720733427362</v>
      </c>
      <c r="O505" s="127">
        <f t="shared" si="413"/>
        <v>21.77150916784203</v>
      </c>
      <c r="P505" s="110">
        <f t="shared" si="441"/>
        <v>1588.0658436213994</v>
      </c>
      <c r="Q505" s="113">
        <f t="shared" si="436"/>
        <v>0.61141773025181101</v>
      </c>
      <c r="R505" s="51"/>
      <c r="S505" s="98">
        <f t="shared" ref="S505:W505" si="444">SUM(S496:S504)</f>
        <v>1832.13</v>
      </c>
      <c r="T505" s="99">
        <f t="shared" si="444"/>
        <v>214681</v>
      </c>
      <c r="U505" s="98">
        <f t="shared" si="444"/>
        <v>494</v>
      </c>
      <c r="V505" s="99">
        <f t="shared" si="444"/>
        <v>36955</v>
      </c>
      <c r="W505" s="99">
        <f t="shared" si="444"/>
        <v>793320</v>
      </c>
      <c r="X505" s="72">
        <f t="shared" si="438"/>
        <v>759300</v>
      </c>
      <c r="Y505" s="42" t="s">
        <v>8</v>
      </c>
      <c r="Z505" s="126">
        <f t="shared" si="418"/>
        <v>5.8092544987146528</v>
      </c>
      <c r="AA505" s="127">
        <f t="shared" si="419"/>
        <v>21.4671898254634</v>
      </c>
      <c r="AB505" s="128">
        <f t="shared" si="420"/>
        <v>16323.456790123459</v>
      </c>
      <c r="AC505" s="108">
        <f t="shared" si="439"/>
        <v>6.3737495688168337</v>
      </c>
      <c r="BE505" s="98">
        <f t="shared" ref="BE505:BI505" si="445">SUM(BE496:BE504)</f>
        <v>194.39999999999998</v>
      </c>
      <c r="BF505" s="99">
        <f t="shared" si="445"/>
        <v>23192</v>
      </c>
      <c r="BG505" s="98">
        <f t="shared" si="445"/>
        <v>48</v>
      </c>
      <c r="BH505" s="99">
        <f t="shared" si="445"/>
        <v>3545</v>
      </c>
      <c r="BI505" s="99">
        <f t="shared" si="445"/>
        <v>76800</v>
      </c>
    </row>
    <row r="506" spans="1:61" ht="15.75" thickBot="1" x14ac:dyDescent="0.3">
      <c r="A506" s="93" t="s">
        <v>25</v>
      </c>
      <c r="B506" s="52"/>
      <c r="C506" s="40">
        <f t="shared" ref="C506:D506" si="446">C483+C495+C505</f>
        <v>496.85</v>
      </c>
      <c r="D506" s="41">
        <f t="shared" si="446"/>
        <v>62479</v>
      </c>
      <c r="E506" s="10">
        <f t="shared" si="440"/>
        <v>125.75022642648686</v>
      </c>
      <c r="F506" s="4"/>
      <c r="G506" s="40">
        <f t="shared" ref="G506:L506" si="447">G483+G495+G505</f>
        <v>2077.2700000000004</v>
      </c>
      <c r="H506" s="41">
        <f t="shared" si="447"/>
        <v>261106</v>
      </c>
      <c r="I506" s="40">
        <f t="shared" si="447"/>
        <v>501</v>
      </c>
      <c r="J506" s="41">
        <f t="shared" si="447"/>
        <v>38881</v>
      </c>
      <c r="K506" s="41">
        <f t="shared" si="447"/>
        <v>947670</v>
      </c>
      <c r="L506" s="41">
        <f t="shared" si="447"/>
        <v>901470</v>
      </c>
      <c r="M506" s="83" t="s">
        <v>8</v>
      </c>
      <c r="N506" s="12">
        <f t="shared" si="412"/>
        <v>6.7155165762197475</v>
      </c>
      <c r="O506" s="13">
        <f t="shared" si="413"/>
        <v>24.373601502018982</v>
      </c>
      <c r="P506" s="26">
        <f t="shared" si="441"/>
        <v>1907.3563449733319</v>
      </c>
      <c r="Q506" s="114">
        <f t="shared" si="436"/>
        <v>0.62230509451175597</v>
      </c>
      <c r="R506" s="4"/>
      <c r="S506" s="40">
        <f t="shared" ref="S506:W506" si="448">S483+S495+S505</f>
        <v>19759.29</v>
      </c>
      <c r="T506" s="41">
        <f t="shared" si="448"/>
        <v>2480691</v>
      </c>
      <c r="U506" s="40">
        <f t="shared" si="448"/>
        <v>5143</v>
      </c>
      <c r="V506" s="41">
        <f t="shared" si="448"/>
        <v>414458</v>
      </c>
      <c r="W506" s="41">
        <f t="shared" si="448"/>
        <v>9776410</v>
      </c>
      <c r="X506" s="72">
        <f t="shared" si="438"/>
        <v>9366260</v>
      </c>
      <c r="Y506" s="83" t="s">
        <v>8</v>
      </c>
      <c r="Z506" s="12">
        <f t="shared" si="418"/>
        <v>5.9853857326918529</v>
      </c>
      <c r="AA506" s="13">
        <f t="shared" si="419"/>
        <v>23.58842150471218</v>
      </c>
      <c r="AB506" s="104">
        <f t="shared" si="420"/>
        <v>19676.783737546542</v>
      </c>
      <c r="AC506" s="109">
        <f t="shared" si="439"/>
        <v>6.6335568751100373</v>
      </c>
      <c r="BE506" s="40">
        <f t="shared" ref="BE506:BI506" si="449">BE483+BE495+BE505</f>
        <v>2077.2700000000004</v>
      </c>
      <c r="BF506" s="41">
        <f t="shared" si="449"/>
        <v>261106</v>
      </c>
      <c r="BG506" s="40">
        <f t="shared" si="449"/>
        <v>500</v>
      </c>
      <c r="BH506" s="41">
        <f t="shared" si="449"/>
        <v>38881</v>
      </c>
      <c r="BI506" s="41">
        <f t="shared" si="449"/>
        <v>943200</v>
      </c>
    </row>
    <row r="511" spans="1:61" ht="18.75" x14ac:dyDescent="0.3">
      <c r="A511" s="567" t="s">
        <v>58</v>
      </c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</row>
    <row r="512" spans="1:61" ht="15.75" x14ac:dyDescent="0.25">
      <c r="A512" s="568" t="s">
        <v>62</v>
      </c>
      <c r="B512" s="568"/>
      <c r="C512" s="568"/>
      <c r="D512" s="568"/>
      <c r="E512" s="568"/>
      <c r="F512" s="568"/>
      <c r="G512" s="568"/>
      <c r="H512" s="568"/>
      <c r="I512" s="568"/>
      <c r="J512" s="568"/>
      <c r="K512" s="568"/>
      <c r="L512" s="568"/>
      <c r="M512" s="568"/>
      <c r="N512" s="568"/>
      <c r="O512" s="568"/>
      <c r="P512" s="568"/>
      <c r="Q512" s="568"/>
      <c r="R512" s="568"/>
      <c r="S512" s="568"/>
      <c r="T512" s="568"/>
      <c r="U512" s="568"/>
      <c r="V512" s="568"/>
      <c r="W512" s="568"/>
      <c r="X512" s="568"/>
      <c r="Y512" s="568"/>
      <c r="Z512" s="568"/>
      <c r="AA512" s="568"/>
      <c r="AB512" s="568"/>
      <c r="AC512" s="568"/>
    </row>
    <row r="513" spans="1:57" ht="15.75" x14ac:dyDescent="0.25">
      <c r="A513" s="568" t="s">
        <v>127</v>
      </c>
      <c r="B513" s="568"/>
      <c r="C513" s="568"/>
      <c r="D513" s="568"/>
      <c r="E513" s="568"/>
      <c r="F513" s="568"/>
      <c r="G513" s="568"/>
      <c r="H513" s="568"/>
      <c r="I513" s="568"/>
      <c r="J513" s="568"/>
      <c r="K513" s="568"/>
      <c r="L513" s="568"/>
      <c r="M513" s="568"/>
      <c r="N513" s="568"/>
      <c r="O513" s="568"/>
      <c r="P513" s="568"/>
      <c r="Q513" s="568"/>
      <c r="R513" s="568"/>
      <c r="S513" s="568"/>
      <c r="T513" s="568"/>
      <c r="U513" s="568"/>
      <c r="V513" s="568"/>
      <c r="W513" s="568"/>
      <c r="X513" s="568"/>
      <c r="Y513" s="568"/>
      <c r="Z513" s="568"/>
      <c r="AA513" s="568"/>
      <c r="AB513" s="568"/>
      <c r="AC513" s="568"/>
    </row>
    <row r="514" spans="1:57" ht="19.5" thickBot="1" x14ac:dyDescent="0.35"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11">
        <v>4</v>
      </c>
      <c r="AC514" s="4"/>
    </row>
    <row r="515" spans="1:57" ht="15" customHeight="1" x14ac:dyDescent="0.25">
      <c r="A515" s="569" t="s">
        <v>3</v>
      </c>
      <c r="B515" s="571" t="s">
        <v>2</v>
      </c>
      <c r="C515" s="573" t="s">
        <v>59</v>
      </c>
      <c r="D515" s="573" t="s">
        <v>60</v>
      </c>
      <c r="E515" s="573" t="s">
        <v>23</v>
      </c>
      <c r="F515" s="576" t="s">
        <v>9</v>
      </c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8"/>
      <c r="R515" s="576" t="s">
        <v>10</v>
      </c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9"/>
    </row>
    <row r="516" spans="1:57" ht="51.75" thickBot="1" x14ac:dyDescent="0.3">
      <c r="A516" s="570"/>
      <c r="B516" s="572"/>
      <c r="C516" s="574"/>
      <c r="D516" s="575"/>
      <c r="E516" s="575"/>
      <c r="F516" s="8" t="s">
        <v>14</v>
      </c>
      <c r="G516" s="95" t="s">
        <v>13</v>
      </c>
      <c r="H516" s="95" t="s">
        <v>57</v>
      </c>
      <c r="I516" s="1" t="s">
        <v>4</v>
      </c>
      <c r="J516" s="1" t="s">
        <v>5</v>
      </c>
      <c r="K516" s="1" t="s">
        <v>6</v>
      </c>
      <c r="L516" s="95" t="s">
        <v>64</v>
      </c>
      <c r="M516" s="557" t="s">
        <v>7</v>
      </c>
      <c r="N516" s="558"/>
      <c r="O516" s="1" t="s">
        <v>0</v>
      </c>
      <c r="P516" s="1" t="s">
        <v>1</v>
      </c>
      <c r="Q516" s="95" t="s">
        <v>61</v>
      </c>
      <c r="R516" s="8" t="s">
        <v>14</v>
      </c>
      <c r="S516" s="95" t="s">
        <v>12</v>
      </c>
      <c r="T516" s="95" t="s">
        <v>11</v>
      </c>
      <c r="U516" s="1" t="s">
        <v>4</v>
      </c>
      <c r="V516" s="1" t="s">
        <v>5</v>
      </c>
      <c r="W516" s="1" t="s">
        <v>6</v>
      </c>
      <c r="X516" s="95" t="s">
        <v>65</v>
      </c>
      <c r="Y516" s="557" t="s">
        <v>7</v>
      </c>
      <c r="Z516" s="558"/>
      <c r="AA516" s="1" t="s">
        <v>0</v>
      </c>
      <c r="AB516" s="102" t="s">
        <v>1</v>
      </c>
      <c r="AC516" s="105" t="s">
        <v>15</v>
      </c>
    </row>
    <row r="517" spans="1:57" x14ac:dyDescent="0.25">
      <c r="A517" s="89" t="s">
        <v>26</v>
      </c>
      <c r="B517" s="559">
        <v>1997</v>
      </c>
      <c r="C517" s="78">
        <v>18.91</v>
      </c>
      <c r="D517" s="229">
        <v>2445</v>
      </c>
      <c r="E517" s="31">
        <f t="shared" ref="E517:E546" si="450">D517/C517</f>
        <v>129.29666842940244</v>
      </c>
      <c r="F517" s="64">
        <f t="shared" ref="F517:F533" si="451">G517/C517</f>
        <v>4</v>
      </c>
      <c r="G517" s="65">
        <v>75.64</v>
      </c>
      <c r="H517" s="66">
        <v>9780</v>
      </c>
      <c r="I517" s="65">
        <v>18</v>
      </c>
      <c r="J517" s="66">
        <v>1397</v>
      </c>
      <c r="K517" s="66">
        <v>34340</v>
      </c>
      <c r="L517" s="135">
        <v>32660</v>
      </c>
      <c r="M517" s="67" t="s">
        <v>8</v>
      </c>
      <c r="N517" s="68">
        <f t="shared" ref="N517:N557" si="452">H517/J517</f>
        <v>7.0007158196134576</v>
      </c>
      <c r="O517" s="69">
        <f t="shared" ref="O517:O557" si="453">K517/J517</f>
        <v>24.581245526127415</v>
      </c>
      <c r="P517" s="70">
        <f t="shared" ref="P517:P546" si="454">K517/C517</f>
        <v>1815.9703860391328</v>
      </c>
      <c r="Q517" s="100">
        <f t="shared" ref="Q517:Q533" si="455">J517/D517</f>
        <v>0.57137014314928425</v>
      </c>
      <c r="R517" s="64">
        <f t="shared" ref="R517:R533" si="456">S517/C517</f>
        <v>44</v>
      </c>
      <c r="S517" s="71">
        <f t="shared" ref="S517:X532" si="457">G517+S466</f>
        <v>832.04</v>
      </c>
      <c r="T517" s="72">
        <f t="shared" si="457"/>
        <v>107580</v>
      </c>
      <c r="U517" s="71">
        <f t="shared" si="457"/>
        <v>206</v>
      </c>
      <c r="V517" s="72">
        <f t="shared" si="457"/>
        <v>16835</v>
      </c>
      <c r="W517" s="72">
        <f t="shared" si="457"/>
        <v>392910</v>
      </c>
      <c r="X517" s="72">
        <f t="shared" si="457"/>
        <v>376190</v>
      </c>
      <c r="Y517" s="67" t="s">
        <v>8</v>
      </c>
      <c r="Z517" s="21">
        <f t="shared" ref="Z517:Z557" si="458">T517/V517</f>
        <v>6.3902583902583903</v>
      </c>
      <c r="AA517" s="22">
        <f t="shared" ref="AA517:AA557" si="459">W517/V517</f>
        <v>23.338877338877339</v>
      </c>
      <c r="AB517" s="103">
        <f t="shared" ref="AB517:AB557" si="460">W517/C517</f>
        <v>20777.895293495505</v>
      </c>
      <c r="AC517" s="106">
        <f t="shared" ref="AC517:AC533" si="461">V517/D517</f>
        <v>6.8854805725971371</v>
      </c>
      <c r="AW517" s="78">
        <v>18.91</v>
      </c>
      <c r="AX517" s="79">
        <v>2446</v>
      </c>
      <c r="AY517" s="31">
        <f t="shared" ref="AY517:AY546" si="462">AX517/AW517</f>
        <v>129.34955050237969</v>
      </c>
      <c r="AZ517" s="64">
        <f t="shared" ref="AZ517:AZ533" si="463">BA517/AW517</f>
        <v>4</v>
      </c>
      <c r="BA517" s="65">
        <v>75.64</v>
      </c>
      <c r="BB517" s="66">
        <v>9780</v>
      </c>
      <c r="BC517" s="65">
        <v>18</v>
      </c>
      <c r="BD517" s="66">
        <v>1397</v>
      </c>
      <c r="BE517" s="66">
        <v>34110</v>
      </c>
    </row>
    <row r="518" spans="1:57" x14ac:dyDescent="0.25">
      <c r="A518" s="90" t="s">
        <v>27</v>
      </c>
      <c r="B518" s="560"/>
      <c r="C518" s="27">
        <v>16.41</v>
      </c>
      <c r="D518" s="223">
        <v>2026</v>
      </c>
      <c r="E518" s="224">
        <f t="shared" si="450"/>
        <v>123.4613040828763</v>
      </c>
      <c r="F518" s="225">
        <f t="shared" si="451"/>
        <v>4</v>
      </c>
      <c r="G518" s="226">
        <v>65.64</v>
      </c>
      <c r="H518" s="227">
        <v>8104</v>
      </c>
      <c r="I518" s="226">
        <v>16</v>
      </c>
      <c r="J518" s="227">
        <v>1163</v>
      </c>
      <c r="K518" s="227">
        <v>30400</v>
      </c>
      <c r="L518" s="263">
        <v>28860</v>
      </c>
      <c r="M518" s="250" t="s">
        <v>8</v>
      </c>
      <c r="N518" s="251">
        <f t="shared" si="452"/>
        <v>6.9681857265692173</v>
      </c>
      <c r="O518" s="252">
        <f t="shared" si="453"/>
        <v>26.139294926913156</v>
      </c>
      <c r="P518" s="245">
        <f t="shared" si="454"/>
        <v>1852.5289457647775</v>
      </c>
      <c r="Q518" s="246">
        <f t="shared" si="455"/>
        <v>0.57403751233958544</v>
      </c>
      <c r="R518" s="225">
        <f t="shared" si="456"/>
        <v>43.999999999999993</v>
      </c>
      <c r="S518" s="247">
        <f t="shared" si="457"/>
        <v>722.03999999999985</v>
      </c>
      <c r="T518" s="25">
        <f t="shared" si="457"/>
        <v>89121</v>
      </c>
      <c r="U518" s="24">
        <f t="shared" si="457"/>
        <v>182</v>
      </c>
      <c r="V518" s="25">
        <f t="shared" si="457"/>
        <v>13572</v>
      </c>
      <c r="W518" s="25">
        <f t="shared" si="457"/>
        <v>331870</v>
      </c>
      <c r="X518" s="72">
        <f t="shared" si="457"/>
        <v>317760</v>
      </c>
      <c r="Y518" s="20" t="s">
        <v>8</v>
      </c>
      <c r="Z518" s="21">
        <f t="shared" si="458"/>
        <v>6.5665340406719714</v>
      </c>
      <c r="AA518" s="22">
        <f t="shared" si="459"/>
        <v>24.45254936634247</v>
      </c>
      <c r="AB518" s="103">
        <f t="shared" si="460"/>
        <v>20223.644119439366</v>
      </c>
      <c r="AC518" s="106">
        <f t="shared" si="461"/>
        <v>6.6989141164856862</v>
      </c>
      <c r="AW518" s="27">
        <v>16.41</v>
      </c>
      <c r="AX518" s="28">
        <v>2028</v>
      </c>
      <c r="AY518" s="16">
        <f t="shared" si="462"/>
        <v>123.58318098720292</v>
      </c>
      <c r="AZ518" s="17">
        <f t="shared" si="463"/>
        <v>4</v>
      </c>
      <c r="BA518" s="18">
        <v>65.64</v>
      </c>
      <c r="BB518" s="19">
        <v>8104</v>
      </c>
      <c r="BC518" s="18">
        <v>16</v>
      </c>
      <c r="BD518" s="19">
        <v>1163</v>
      </c>
      <c r="BE518" s="19">
        <v>30180</v>
      </c>
    </row>
    <row r="519" spans="1:57" x14ac:dyDescent="0.25">
      <c r="A519" s="90" t="s">
        <v>28</v>
      </c>
      <c r="B519" s="560"/>
      <c r="C519" s="27">
        <v>18.7</v>
      </c>
      <c r="D519" s="223">
        <v>2284</v>
      </c>
      <c r="E519" s="224">
        <f t="shared" si="450"/>
        <v>122.13903743315508</v>
      </c>
      <c r="F519" s="225">
        <f t="shared" si="451"/>
        <v>4</v>
      </c>
      <c r="G519" s="226">
        <v>74.8</v>
      </c>
      <c r="H519" s="227">
        <v>9136</v>
      </c>
      <c r="I519" s="226">
        <v>18</v>
      </c>
      <c r="J519" s="227">
        <v>1386</v>
      </c>
      <c r="K519" s="227">
        <v>35790</v>
      </c>
      <c r="L519" s="263">
        <v>34040</v>
      </c>
      <c r="M519" s="250" t="s">
        <v>8</v>
      </c>
      <c r="N519" s="251">
        <f t="shared" si="452"/>
        <v>6.591630591630592</v>
      </c>
      <c r="O519" s="252">
        <f t="shared" si="453"/>
        <v>25.822510822510822</v>
      </c>
      <c r="P519" s="245">
        <f t="shared" si="454"/>
        <v>1913.9037433155081</v>
      </c>
      <c r="Q519" s="246">
        <f t="shared" si="455"/>
        <v>0.60683012259194391</v>
      </c>
      <c r="R519" s="225">
        <f t="shared" si="456"/>
        <v>45</v>
      </c>
      <c r="S519" s="247">
        <f t="shared" si="457"/>
        <v>841.5</v>
      </c>
      <c r="T519" s="25">
        <f t="shared" si="457"/>
        <v>102764</v>
      </c>
      <c r="U519" s="24">
        <f t="shared" si="457"/>
        <v>204</v>
      </c>
      <c r="V519" s="25">
        <f t="shared" si="457"/>
        <v>17485</v>
      </c>
      <c r="W519" s="25">
        <f t="shared" si="457"/>
        <v>422420</v>
      </c>
      <c r="X519" s="72">
        <f t="shared" si="457"/>
        <v>404480</v>
      </c>
      <c r="Y519" s="20" t="s">
        <v>8</v>
      </c>
      <c r="Z519" s="21">
        <f t="shared" si="458"/>
        <v>5.8772662281955963</v>
      </c>
      <c r="AA519" s="22">
        <f t="shared" si="459"/>
        <v>24.158993422933943</v>
      </c>
      <c r="AB519" s="103">
        <f t="shared" si="460"/>
        <v>22589.304812834227</v>
      </c>
      <c r="AC519" s="106">
        <f t="shared" si="461"/>
        <v>7.6554290718038525</v>
      </c>
      <c r="AW519" s="27">
        <v>18.7</v>
      </c>
      <c r="AX519" s="28">
        <v>2286</v>
      </c>
      <c r="AY519" s="16">
        <f t="shared" si="462"/>
        <v>122.24598930481284</v>
      </c>
      <c r="AZ519" s="17">
        <f t="shared" si="463"/>
        <v>4</v>
      </c>
      <c r="BA519" s="18">
        <v>74.8</v>
      </c>
      <c r="BB519" s="19">
        <v>9136</v>
      </c>
      <c r="BC519" s="18">
        <v>18</v>
      </c>
      <c r="BD519" s="19">
        <v>1386</v>
      </c>
      <c r="BE519" s="19">
        <v>35600</v>
      </c>
    </row>
    <row r="520" spans="1:57" x14ac:dyDescent="0.25">
      <c r="A520" s="90" t="s">
        <v>29</v>
      </c>
      <c r="B520" s="560"/>
      <c r="C520" s="27">
        <v>17.149999999999999</v>
      </c>
      <c r="D520" s="223">
        <v>2151</v>
      </c>
      <c r="E520" s="224">
        <f t="shared" si="450"/>
        <v>125.42274052478135</v>
      </c>
      <c r="F520" s="225">
        <f t="shared" si="451"/>
        <v>4.1749271137026236</v>
      </c>
      <c r="G520" s="226">
        <v>71.599999999999994</v>
      </c>
      <c r="H520" s="227">
        <v>8980</v>
      </c>
      <c r="I520" s="226">
        <v>18</v>
      </c>
      <c r="J520" s="227">
        <v>1330</v>
      </c>
      <c r="K520" s="227">
        <v>34250</v>
      </c>
      <c r="L520" s="263">
        <v>32570</v>
      </c>
      <c r="M520" s="250" t="s">
        <v>8</v>
      </c>
      <c r="N520" s="251">
        <f t="shared" si="452"/>
        <v>6.7518796992481205</v>
      </c>
      <c r="O520" s="252">
        <f t="shared" si="453"/>
        <v>25.751879699248121</v>
      </c>
      <c r="P520" s="245">
        <f t="shared" si="454"/>
        <v>1997.0845481049564</v>
      </c>
      <c r="Q520" s="246">
        <f t="shared" si="455"/>
        <v>0.61831706183170621</v>
      </c>
      <c r="R520" s="225">
        <f t="shared" si="456"/>
        <v>45.000000000000007</v>
      </c>
      <c r="S520" s="247">
        <f t="shared" si="457"/>
        <v>771.75</v>
      </c>
      <c r="T520" s="25">
        <f t="shared" si="457"/>
        <v>96788</v>
      </c>
      <c r="U520" s="24">
        <f t="shared" si="457"/>
        <v>196</v>
      </c>
      <c r="V520" s="25">
        <f t="shared" si="457"/>
        <v>16233</v>
      </c>
      <c r="W520" s="25">
        <f t="shared" si="457"/>
        <v>391820</v>
      </c>
      <c r="X520" s="72">
        <f t="shared" si="457"/>
        <v>375270</v>
      </c>
      <c r="Y520" s="20" t="s">
        <v>8</v>
      </c>
      <c r="Z520" s="21">
        <f t="shared" si="458"/>
        <v>5.9624222263290827</v>
      </c>
      <c r="AA520" s="22">
        <f t="shared" si="459"/>
        <v>24.137251278260333</v>
      </c>
      <c r="AB520" s="103">
        <f t="shared" si="460"/>
        <v>22846.647230320701</v>
      </c>
      <c r="AC520" s="106">
        <f t="shared" si="461"/>
        <v>7.5467224546722456</v>
      </c>
      <c r="AW520" s="27">
        <v>17.149999999999999</v>
      </c>
      <c r="AX520" s="28">
        <v>2151</v>
      </c>
      <c r="AY520" s="16">
        <f t="shared" si="462"/>
        <v>125.42274052478135</v>
      </c>
      <c r="AZ520" s="17">
        <f t="shared" si="463"/>
        <v>4.1749271137026236</v>
      </c>
      <c r="BA520" s="18">
        <v>71.599999999999994</v>
      </c>
      <c r="BB520" s="19">
        <v>8980</v>
      </c>
      <c r="BC520" s="18">
        <v>18</v>
      </c>
      <c r="BD520" s="19">
        <v>1330</v>
      </c>
      <c r="BE520" s="19">
        <v>34120</v>
      </c>
    </row>
    <row r="521" spans="1:57" x14ac:dyDescent="0.25">
      <c r="A521" s="90" t="s">
        <v>30</v>
      </c>
      <c r="B521" s="560"/>
      <c r="C521" s="27">
        <v>16.600000000000001</v>
      </c>
      <c r="D521" s="223">
        <v>2133</v>
      </c>
      <c r="E521" s="224">
        <f t="shared" si="450"/>
        <v>128.49397590361446</v>
      </c>
      <c r="F521" s="225">
        <f t="shared" si="451"/>
        <v>5</v>
      </c>
      <c r="G521" s="226">
        <v>83</v>
      </c>
      <c r="H521" s="227">
        <v>10665</v>
      </c>
      <c r="I521" s="226">
        <v>20</v>
      </c>
      <c r="J521" s="227">
        <v>1700</v>
      </c>
      <c r="K521" s="227">
        <v>44160</v>
      </c>
      <c r="L521" s="263">
        <v>42030</v>
      </c>
      <c r="M521" s="250" t="s">
        <v>8</v>
      </c>
      <c r="N521" s="251">
        <f t="shared" si="452"/>
        <v>6.2735294117647058</v>
      </c>
      <c r="O521" s="252">
        <f t="shared" si="453"/>
        <v>25.976470588235294</v>
      </c>
      <c r="P521" s="245">
        <f t="shared" si="454"/>
        <v>2660.2409638554213</v>
      </c>
      <c r="Q521" s="246">
        <f t="shared" si="455"/>
        <v>0.79699953117674638</v>
      </c>
      <c r="R521" s="225">
        <f t="shared" si="456"/>
        <v>44.999999999999993</v>
      </c>
      <c r="S521" s="247">
        <f t="shared" si="457"/>
        <v>747</v>
      </c>
      <c r="T521" s="25">
        <f t="shared" si="457"/>
        <v>95985</v>
      </c>
      <c r="U521" s="24">
        <f t="shared" si="457"/>
        <v>195</v>
      </c>
      <c r="V521" s="25">
        <f t="shared" si="457"/>
        <v>15495</v>
      </c>
      <c r="W521" s="25">
        <f t="shared" si="457"/>
        <v>374280</v>
      </c>
      <c r="X521" s="72">
        <f t="shared" si="457"/>
        <v>358430</v>
      </c>
      <c r="Y521" s="20" t="s">
        <v>8</v>
      </c>
      <c r="Z521" s="21">
        <f t="shared" si="458"/>
        <v>6.1945788964181991</v>
      </c>
      <c r="AA521" s="22">
        <f t="shared" si="459"/>
        <v>24.154888673765729</v>
      </c>
      <c r="AB521" s="103">
        <f t="shared" si="460"/>
        <v>22546.987951807227</v>
      </c>
      <c r="AC521" s="106">
        <f t="shared" si="461"/>
        <v>7.2644163150492265</v>
      </c>
      <c r="AW521" s="27">
        <v>16.600000000000001</v>
      </c>
      <c r="AX521" s="28">
        <v>2133</v>
      </c>
      <c r="AY521" s="16">
        <f t="shared" si="462"/>
        <v>128.49397590361446</v>
      </c>
      <c r="AZ521" s="17">
        <f t="shared" si="463"/>
        <v>5</v>
      </c>
      <c r="BA521" s="18">
        <v>83</v>
      </c>
      <c r="BB521" s="19">
        <v>10665</v>
      </c>
      <c r="BC521" s="18">
        <v>20</v>
      </c>
      <c r="BD521" s="19">
        <v>1700</v>
      </c>
      <c r="BE521" s="19">
        <v>43990</v>
      </c>
    </row>
    <row r="522" spans="1:57" x14ac:dyDescent="0.25">
      <c r="A522" s="90" t="s">
        <v>31</v>
      </c>
      <c r="B522" s="560"/>
      <c r="C522" s="27">
        <v>14.28</v>
      </c>
      <c r="D522" s="223">
        <v>1762</v>
      </c>
      <c r="E522" s="224">
        <f t="shared" si="450"/>
        <v>123.38935574229693</v>
      </c>
      <c r="F522" s="225">
        <f t="shared" si="451"/>
        <v>4</v>
      </c>
      <c r="G522" s="226">
        <v>57.12</v>
      </c>
      <c r="H522" s="227">
        <v>7048</v>
      </c>
      <c r="I522" s="226">
        <v>12</v>
      </c>
      <c r="J522" s="227">
        <v>959</v>
      </c>
      <c r="K522" s="227">
        <v>23270</v>
      </c>
      <c r="L522" s="263">
        <v>22130</v>
      </c>
      <c r="M522" s="250" t="s">
        <v>8</v>
      </c>
      <c r="N522" s="251">
        <f t="shared" si="452"/>
        <v>7.3493222106360792</v>
      </c>
      <c r="O522" s="252">
        <f t="shared" si="453"/>
        <v>24.264859228362877</v>
      </c>
      <c r="P522" s="245">
        <f t="shared" si="454"/>
        <v>1629.5518207282914</v>
      </c>
      <c r="Q522" s="246">
        <f t="shared" si="455"/>
        <v>0.54426787741203175</v>
      </c>
      <c r="R522" s="225">
        <f t="shared" si="456"/>
        <v>44.000000000000007</v>
      </c>
      <c r="S522" s="247">
        <f t="shared" si="457"/>
        <v>628.32000000000005</v>
      </c>
      <c r="T522" s="25">
        <f t="shared" si="457"/>
        <v>77528</v>
      </c>
      <c r="U522" s="24">
        <f t="shared" si="457"/>
        <v>168</v>
      </c>
      <c r="V522" s="25">
        <f t="shared" si="457"/>
        <v>12234</v>
      </c>
      <c r="W522" s="25">
        <f t="shared" si="457"/>
        <v>285220</v>
      </c>
      <c r="X522" s="72">
        <f t="shared" si="457"/>
        <v>273160</v>
      </c>
      <c r="Y522" s="20" t="s">
        <v>8</v>
      </c>
      <c r="Z522" s="21">
        <f t="shared" si="458"/>
        <v>6.3370933464116401</v>
      </c>
      <c r="AA522" s="22">
        <f t="shared" si="459"/>
        <v>23.313715873794344</v>
      </c>
      <c r="AB522" s="103">
        <f t="shared" si="460"/>
        <v>19973.389355742296</v>
      </c>
      <c r="AC522" s="106">
        <f t="shared" si="461"/>
        <v>6.9432463110102161</v>
      </c>
      <c r="AW522" s="27">
        <v>14.28</v>
      </c>
      <c r="AX522" s="28">
        <v>1762</v>
      </c>
      <c r="AY522" s="16">
        <f t="shared" si="462"/>
        <v>123.38935574229693</v>
      </c>
      <c r="AZ522" s="17">
        <f t="shared" si="463"/>
        <v>4</v>
      </c>
      <c r="BA522" s="226">
        <v>57.12</v>
      </c>
      <c r="BB522" s="227">
        <v>7048</v>
      </c>
      <c r="BC522" s="18">
        <v>12</v>
      </c>
      <c r="BD522" s="227">
        <v>959</v>
      </c>
      <c r="BE522" s="227">
        <v>23180</v>
      </c>
    </row>
    <row r="523" spans="1:57" x14ac:dyDescent="0.25">
      <c r="A523" s="90" t="s">
        <v>32</v>
      </c>
      <c r="B523" s="560"/>
      <c r="C523" s="27">
        <v>19.53</v>
      </c>
      <c r="D523" s="223">
        <v>2423</v>
      </c>
      <c r="E523" s="224">
        <f t="shared" si="450"/>
        <v>124.06554019457245</v>
      </c>
      <c r="F523" s="225">
        <f t="shared" si="451"/>
        <v>4</v>
      </c>
      <c r="G523" s="226">
        <v>78.12</v>
      </c>
      <c r="H523" s="227">
        <v>9692</v>
      </c>
      <c r="I523" s="226">
        <v>19</v>
      </c>
      <c r="J523" s="227">
        <v>1324</v>
      </c>
      <c r="K523" s="227">
        <v>34010</v>
      </c>
      <c r="L523" s="263">
        <v>32340</v>
      </c>
      <c r="M523" s="250" t="s">
        <v>8</v>
      </c>
      <c r="N523" s="251">
        <f t="shared" si="452"/>
        <v>7.3202416918429005</v>
      </c>
      <c r="O523" s="252">
        <f t="shared" si="453"/>
        <v>25.687311178247736</v>
      </c>
      <c r="P523" s="245">
        <f t="shared" si="454"/>
        <v>1741.4234511008704</v>
      </c>
      <c r="Q523" s="246">
        <f t="shared" si="455"/>
        <v>0.54643004539826656</v>
      </c>
      <c r="R523" s="225">
        <f t="shared" si="456"/>
        <v>44</v>
      </c>
      <c r="S523" s="247">
        <f t="shared" si="457"/>
        <v>859.32</v>
      </c>
      <c r="T523" s="25">
        <f t="shared" si="457"/>
        <v>106612</v>
      </c>
      <c r="U523" s="24">
        <f t="shared" si="457"/>
        <v>235</v>
      </c>
      <c r="V523" s="25">
        <f t="shared" si="457"/>
        <v>18318</v>
      </c>
      <c r="W523" s="25">
        <f t="shared" si="457"/>
        <v>447050</v>
      </c>
      <c r="X523" s="72">
        <f t="shared" si="457"/>
        <v>427990</v>
      </c>
      <c r="Y523" s="20" t="s">
        <v>8</v>
      </c>
      <c r="Z523" s="21">
        <f t="shared" si="458"/>
        <v>5.8200676929795829</v>
      </c>
      <c r="AA523" s="22">
        <f t="shared" si="459"/>
        <v>24.404956873021071</v>
      </c>
      <c r="AB523" s="103">
        <f t="shared" si="460"/>
        <v>22890.424987199178</v>
      </c>
      <c r="AC523" s="106">
        <f t="shared" si="461"/>
        <v>7.5600495253817579</v>
      </c>
      <c r="AW523" s="27">
        <v>19.53</v>
      </c>
      <c r="AX523" s="28">
        <v>2423</v>
      </c>
      <c r="AY523" s="16">
        <f t="shared" si="462"/>
        <v>124.06554019457245</v>
      </c>
      <c r="AZ523" s="17">
        <f t="shared" si="463"/>
        <v>4</v>
      </c>
      <c r="BA523" s="18">
        <v>78.12</v>
      </c>
      <c r="BB523" s="19">
        <v>9692</v>
      </c>
      <c r="BC523" s="18">
        <v>19</v>
      </c>
      <c r="BD523" s="19">
        <v>1324</v>
      </c>
      <c r="BE523" s="19">
        <v>33880</v>
      </c>
    </row>
    <row r="524" spans="1:57" x14ac:dyDescent="0.25">
      <c r="A524" s="90" t="s">
        <v>33</v>
      </c>
      <c r="B524" s="560"/>
      <c r="C524" s="27">
        <v>19.88</v>
      </c>
      <c r="D524" s="223">
        <v>2472</v>
      </c>
      <c r="E524" s="224">
        <f t="shared" si="450"/>
        <v>124.34607645875252</v>
      </c>
      <c r="F524" s="225">
        <f t="shared" si="451"/>
        <v>4</v>
      </c>
      <c r="G524" s="226">
        <v>79.52</v>
      </c>
      <c r="H524" s="227">
        <v>9888</v>
      </c>
      <c r="I524" s="226">
        <v>20</v>
      </c>
      <c r="J524" s="227">
        <v>1761</v>
      </c>
      <c r="K524" s="227">
        <v>45400</v>
      </c>
      <c r="L524" s="263">
        <v>43170</v>
      </c>
      <c r="M524" s="250" t="s">
        <v>8</v>
      </c>
      <c r="N524" s="251">
        <f t="shared" si="452"/>
        <v>5.614991482112436</v>
      </c>
      <c r="O524" s="252">
        <f t="shared" si="453"/>
        <v>25.780806360022716</v>
      </c>
      <c r="P524" s="245">
        <f t="shared" si="454"/>
        <v>2283.7022132796783</v>
      </c>
      <c r="Q524" s="246">
        <f t="shared" si="455"/>
        <v>0.71237864077669899</v>
      </c>
      <c r="R524" s="225">
        <f t="shared" si="456"/>
        <v>45</v>
      </c>
      <c r="S524" s="247">
        <f t="shared" si="457"/>
        <v>894.59999999999991</v>
      </c>
      <c r="T524" s="25">
        <f t="shared" si="457"/>
        <v>111240</v>
      </c>
      <c r="U524" s="24">
        <f t="shared" si="457"/>
        <v>235</v>
      </c>
      <c r="V524" s="25">
        <f t="shared" si="457"/>
        <v>19903</v>
      </c>
      <c r="W524" s="25">
        <f t="shared" si="457"/>
        <v>481480</v>
      </c>
      <c r="X524" s="72">
        <f t="shared" si="457"/>
        <v>461020</v>
      </c>
      <c r="Y524" s="20" t="s">
        <v>8</v>
      </c>
      <c r="Z524" s="21">
        <f t="shared" si="458"/>
        <v>5.5891071697734009</v>
      </c>
      <c r="AA524" s="22">
        <f t="shared" si="459"/>
        <v>24.191327940511481</v>
      </c>
      <c r="AB524" s="103">
        <f t="shared" si="460"/>
        <v>24219.315895372234</v>
      </c>
      <c r="AC524" s="106">
        <f t="shared" si="461"/>
        <v>8.0513754045307451</v>
      </c>
      <c r="AW524" s="27">
        <v>19.88</v>
      </c>
      <c r="AX524" s="28">
        <v>2473</v>
      </c>
      <c r="AY524" s="16">
        <f t="shared" si="462"/>
        <v>124.39637826961771</v>
      </c>
      <c r="AZ524" s="17">
        <f t="shared" si="463"/>
        <v>4</v>
      </c>
      <c r="BA524" s="18">
        <v>79.52</v>
      </c>
      <c r="BB524" s="19">
        <v>9888</v>
      </c>
      <c r="BC524" s="18">
        <v>20</v>
      </c>
      <c r="BD524" s="19">
        <v>1761</v>
      </c>
      <c r="BE524" s="19">
        <v>45230</v>
      </c>
    </row>
    <row r="525" spans="1:57" x14ac:dyDescent="0.25">
      <c r="A525" s="90" t="s">
        <v>34</v>
      </c>
      <c r="B525" s="560"/>
      <c r="C525" s="27">
        <v>19.899999999999999</v>
      </c>
      <c r="D525" s="223">
        <v>2484</v>
      </c>
      <c r="E525" s="224">
        <f t="shared" si="450"/>
        <v>124.82412060301509</v>
      </c>
      <c r="F525" s="225">
        <f t="shared" si="451"/>
        <v>4</v>
      </c>
      <c r="G525" s="226">
        <v>79.599999999999994</v>
      </c>
      <c r="H525" s="227">
        <v>9936</v>
      </c>
      <c r="I525" s="226">
        <v>21</v>
      </c>
      <c r="J525" s="227">
        <v>1719</v>
      </c>
      <c r="K525" s="227">
        <v>44290</v>
      </c>
      <c r="L525" s="263">
        <v>42120</v>
      </c>
      <c r="M525" s="250" t="s">
        <v>8</v>
      </c>
      <c r="N525" s="251">
        <f t="shared" si="452"/>
        <v>5.7801047120418847</v>
      </c>
      <c r="O525" s="252">
        <f t="shared" si="453"/>
        <v>25.76497963932519</v>
      </c>
      <c r="P525" s="245">
        <f t="shared" si="454"/>
        <v>2225.6281407035176</v>
      </c>
      <c r="Q525" s="246">
        <f t="shared" si="455"/>
        <v>0.69202898550724634</v>
      </c>
      <c r="R525" s="225">
        <f t="shared" si="456"/>
        <v>45.000000000000007</v>
      </c>
      <c r="S525" s="247">
        <f t="shared" si="457"/>
        <v>895.50000000000011</v>
      </c>
      <c r="T525" s="25">
        <f t="shared" si="457"/>
        <v>111780</v>
      </c>
      <c r="U525" s="24">
        <f t="shared" si="457"/>
        <v>236</v>
      </c>
      <c r="V525" s="25">
        <f t="shared" si="457"/>
        <v>19716</v>
      </c>
      <c r="W525" s="25">
        <f t="shared" si="457"/>
        <v>476130</v>
      </c>
      <c r="X525" s="72">
        <f t="shared" si="457"/>
        <v>455780</v>
      </c>
      <c r="Y525" s="20" t="s">
        <v>8</v>
      </c>
      <c r="Z525" s="21">
        <f t="shared" si="458"/>
        <v>5.6695069993913574</v>
      </c>
      <c r="AA525" s="22">
        <f t="shared" si="459"/>
        <v>24.149421789409615</v>
      </c>
      <c r="AB525" s="103">
        <f t="shared" si="460"/>
        <v>23926.130653266333</v>
      </c>
      <c r="AC525" s="106">
        <f t="shared" si="461"/>
        <v>7.93719806763285</v>
      </c>
      <c r="AW525" s="27">
        <v>19.899999999999999</v>
      </c>
      <c r="AX525" s="28">
        <v>2485</v>
      </c>
      <c r="AY525" s="16">
        <f t="shared" si="462"/>
        <v>124.87437185929649</v>
      </c>
      <c r="AZ525" s="17">
        <f t="shared" si="463"/>
        <v>4</v>
      </c>
      <c r="BA525" s="18">
        <v>79.599999999999994</v>
      </c>
      <c r="BB525" s="19">
        <v>9936</v>
      </c>
      <c r="BC525" s="18">
        <v>21</v>
      </c>
      <c r="BD525" s="19">
        <v>1719</v>
      </c>
      <c r="BE525" s="19">
        <v>44120</v>
      </c>
    </row>
    <row r="526" spans="1:57" x14ac:dyDescent="0.25">
      <c r="A526" s="90" t="s">
        <v>35</v>
      </c>
      <c r="B526" s="560"/>
      <c r="C526" s="27">
        <v>16.489999999999998</v>
      </c>
      <c r="D526" s="223">
        <v>2171</v>
      </c>
      <c r="E526" s="224">
        <f t="shared" si="450"/>
        <v>131.65554881746513</v>
      </c>
      <c r="F526" s="225">
        <f t="shared" si="451"/>
        <v>5</v>
      </c>
      <c r="G526" s="226">
        <v>82.449999999999989</v>
      </c>
      <c r="H526" s="227">
        <v>10855</v>
      </c>
      <c r="I526" s="226">
        <v>19</v>
      </c>
      <c r="J526" s="227">
        <v>1758</v>
      </c>
      <c r="K526" s="227">
        <v>46340</v>
      </c>
      <c r="L526" s="263">
        <v>44070</v>
      </c>
      <c r="M526" s="250" t="s">
        <v>8</v>
      </c>
      <c r="N526" s="251">
        <f t="shared" si="452"/>
        <v>6.1746302616609787</v>
      </c>
      <c r="O526" s="252">
        <f t="shared" si="453"/>
        <v>26.359499431171788</v>
      </c>
      <c r="P526" s="245">
        <f t="shared" si="454"/>
        <v>2810.1879927228624</v>
      </c>
      <c r="Q526" s="246">
        <f t="shared" si="455"/>
        <v>0.809765085214187</v>
      </c>
      <c r="R526" s="225">
        <f t="shared" si="456"/>
        <v>44</v>
      </c>
      <c r="S526" s="247">
        <f t="shared" si="457"/>
        <v>725.56</v>
      </c>
      <c r="T526" s="25">
        <f t="shared" si="457"/>
        <v>95524</v>
      </c>
      <c r="U526" s="24">
        <f t="shared" si="457"/>
        <v>189</v>
      </c>
      <c r="V526" s="25">
        <f t="shared" si="457"/>
        <v>15999</v>
      </c>
      <c r="W526" s="25">
        <f t="shared" si="457"/>
        <v>393720</v>
      </c>
      <c r="X526" s="72">
        <f t="shared" si="457"/>
        <v>377000</v>
      </c>
      <c r="Y526" s="20" t="s">
        <v>8</v>
      </c>
      <c r="Z526" s="21">
        <f t="shared" si="458"/>
        <v>5.9706231639477467</v>
      </c>
      <c r="AA526" s="22">
        <f t="shared" si="459"/>
        <v>24.609038064879055</v>
      </c>
      <c r="AB526" s="103">
        <f t="shared" si="460"/>
        <v>23876.288659793816</v>
      </c>
      <c r="AC526" s="106">
        <f t="shared" si="461"/>
        <v>7.3694150161216028</v>
      </c>
      <c r="AW526" s="27">
        <v>16.489999999999998</v>
      </c>
      <c r="AX526" s="28">
        <v>2171</v>
      </c>
      <c r="AY526" s="16">
        <f t="shared" si="462"/>
        <v>131.65554881746513</v>
      </c>
      <c r="AZ526" s="17">
        <f t="shared" si="463"/>
        <v>5</v>
      </c>
      <c r="BA526" s="18">
        <v>82.449999999999989</v>
      </c>
      <c r="BB526" s="19">
        <v>10855</v>
      </c>
      <c r="BC526" s="18">
        <v>19</v>
      </c>
      <c r="BD526" s="19">
        <v>1758</v>
      </c>
      <c r="BE526" s="19">
        <v>46160</v>
      </c>
    </row>
    <row r="527" spans="1:57" x14ac:dyDescent="0.25">
      <c r="A527" s="90" t="s">
        <v>36</v>
      </c>
      <c r="B527" s="560"/>
      <c r="C527" s="27">
        <v>19.05</v>
      </c>
      <c r="D527" s="223">
        <v>2489</v>
      </c>
      <c r="E527" s="224">
        <f t="shared" si="450"/>
        <v>130.65616797900262</v>
      </c>
      <c r="F527" s="225">
        <f t="shared" si="451"/>
        <v>5</v>
      </c>
      <c r="G527" s="226">
        <v>95.25</v>
      </c>
      <c r="H527" s="227">
        <v>12445</v>
      </c>
      <c r="I527" s="226">
        <v>24</v>
      </c>
      <c r="J527" s="227">
        <v>1856</v>
      </c>
      <c r="K527" s="227">
        <v>48460</v>
      </c>
      <c r="L527" s="263">
        <v>46080</v>
      </c>
      <c r="M527" s="250" t="s">
        <v>8</v>
      </c>
      <c r="N527" s="251">
        <f t="shared" si="452"/>
        <v>6.7052801724137927</v>
      </c>
      <c r="O527" s="252">
        <f t="shared" si="453"/>
        <v>26.109913793103448</v>
      </c>
      <c r="P527" s="245">
        <f t="shared" si="454"/>
        <v>2543.8320209973754</v>
      </c>
      <c r="Q527" s="246">
        <f t="shared" si="455"/>
        <v>0.74568099638409002</v>
      </c>
      <c r="R527" s="225">
        <f t="shared" si="456"/>
        <v>45.000000000000007</v>
      </c>
      <c r="S527" s="247">
        <f t="shared" si="457"/>
        <v>857.25000000000011</v>
      </c>
      <c r="T527" s="25">
        <f t="shared" si="457"/>
        <v>111982</v>
      </c>
      <c r="U527" s="24">
        <f t="shared" si="457"/>
        <v>230</v>
      </c>
      <c r="V527" s="25">
        <f t="shared" si="457"/>
        <v>18847</v>
      </c>
      <c r="W527" s="25">
        <f t="shared" si="457"/>
        <v>461690</v>
      </c>
      <c r="X527" s="72">
        <f t="shared" si="457"/>
        <v>441990</v>
      </c>
      <c r="Y527" s="20" t="s">
        <v>8</v>
      </c>
      <c r="Z527" s="21">
        <f t="shared" si="458"/>
        <v>5.9416352735183322</v>
      </c>
      <c r="AA527" s="22">
        <f t="shared" si="459"/>
        <v>24.496736881201251</v>
      </c>
      <c r="AB527" s="103">
        <f t="shared" si="460"/>
        <v>24235.695538057742</v>
      </c>
      <c r="AC527" s="106">
        <f t="shared" si="461"/>
        <v>7.5721173161912416</v>
      </c>
      <c r="AW527" s="222">
        <v>19.05</v>
      </c>
      <c r="AX527" s="223">
        <v>2490</v>
      </c>
      <c r="AY527" s="224">
        <f t="shared" si="462"/>
        <v>130.70866141732282</v>
      </c>
      <c r="AZ527" s="225">
        <f t="shared" si="463"/>
        <v>5</v>
      </c>
      <c r="BA527" s="216">
        <v>95.25</v>
      </c>
      <c r="BB527" s="209">
        <v>12445</v>
      </c>
      <c r="BC527" s="216">
        <v>24</v>
      </c>
      <c r="BD527" s="209">
        <v>1856</v>
      </c>
      <c r="BE527" s="209">
        <v>48390</v>
      </c>
    </row>
    <row r="528" spans="1:57" x14ac:dyDescent="0.25">
      <c r="A528" s="90" t="s">
        <v>37</v>
      </c>
      <c r="B528" s="560"/>
      <c r="C528" s="27">
        <v>20.239999999999998</v>
      </c>
      <c r="D528" s="223">
        <v>2519</v>
      </c>
      <c r="E528" s="224">
        <f t="shared" si="450"/>
        <v>124.45652173913045</v>
      </c>
      <c r="F528" s="225">
        <f t="shared" si="451"/>
        <v>5.0000000000000009</v>
      </c>
      <c r="G528" s="226">
        <v>101.2</v>
      </c>
      <c r="H528" s="227">
        <v>12595</v>
      </c>
      <c r="I528" s="226">
        <v>23</v>
      </c>
      <c r="J528" s="227">
        <v>1768</v>
      </c>
      <c r="K528" s="227">
        <v>45180</v>
      </c>
      <c r="L528" s="263">
        <v>42970</v>
      </c>
      <c r="M528" s="250" t="s">
        <v>8</v>
      </c>
      <c r="N528" s="251">
        <f t="shared" si="452"/>
        <v>7.123868778280543</v>
      </c>
      <c r="O528" s="252">
        <f t="shared" si="453"/>
        <v>25.554298642533936</v>
      </c>
      <c r="P528" s="245">
        <f t="shared" si="454"/>
        <v>2232.213438735178</v>
      </c>
      <c r="Q528" s="246">
        <f t="shared" si="455"/>
        <v>0.70186581976974993</v>
      </c>
      <c r="R528" s="225">
        <f t="shared" si="456"/>
        <v>45.000000000000007</v>
      </c>
      <c r="S528" s="247">
        <f t="shared" si="457"/>
        <v>910.80000000000007</v>
      </c>
      <c r="T528" s="25">
        <f t="shared" si="457"/>
        <v>113332</v>
      </c>
      <c r="U528" s="24">
        <f t="shared" si="457"/>
        <v>234</v>
      </c>
      <c r="V528" s="25">
        <f t="shared" si="457"/>
        <v>17621</v>
      </c>
      <c r="W528" s="25">
        <f t="shared" si="457"/>
        <v>430610</v>
      </c>
      <c r="X528" s="72">
        <f t="shared" si="457"/>
        <v>412270</v>
      </c>
      <c r="Y528" s="20" t="s">
        <v>8</v>
      </c>
      <c r="Z528" s="21">
        <f t="shared" si="458"/>
        <v>6.4316440610635039</v>
      </c>
      <c r="AA528" s="22">
        <f t="shared" si="459"/>
        <v>24.43731910788264</v>
      </c>
      <c r="AB528" s="103">
        <f t="shared" si="460"/>
        <v>21275.1976284585</v>
      </c>
      <c r="AC528" s="106">
        <f t="shared" si="461"/>
        <v>6.9952362048431915</v>
      </c>
      <c r="AW528" s="222">
        <v>20.239999999999998</v>
      </c>
      <c r="AX528" s="223">
        <v>2519</v>
      </c>
      <c r="AY528" s="224">
        <f t="shared" si="462"/>
        <v>124.45652173913045</v>
      </c>
      <c r="AZ528" s="225">
        <f t="shared" si="463"/>
        <v>5.0000000000000009</v>
      </c>
      <c r="BA528" s="216">
        <v>101.2</v>
      </c>
      <c r="BB528" s="209">
        <v>12595</v>
      </c>
      <c r="BC528" s="216">
        <v>23</v>
      </c>
      <c r="BD528" s="209">
        <v>1768</v>
      </c>
      <c r="BE528" s="209">
        <v>45120</v>
      </c>
    </row>
    <row r="529" spans="1:57" x14ac:dyDescent="0.25">
      <c r="A529" s="90" t="s">
        <v>18</v>
      </c>
      <c r="B529" s="560"/>
      <c r="C529" s="27">
        <v>13.13</v>
      </c>
      <c r="D529" s="223">
        <v>1410</v>
      </c>
      <c r="E529" s="224">
        <f t="shared" si="450"/>
        <v>107.38766184310738</v>
      </c>
      <c r="F529" s="225">
        <f t="shared" si="451"/>
        <v>4</v>
      </c>
      <c r="G529" s="226">
        <v>52.52</v>
      </c>
      <c r="H529" s="227">
        <v>5640</v>
      </c>
      <c r="I529" s="226">
        <v>12</v>
      </c>
      <c r="J529" s="227">
        <v>949</v>
      </c>
      <c r="K529" s="227">
        <v>23110</v>
      </c>
      <c r="L529" s="263">
        <v>21980</v>
      </c>
      <c r="M529" s="250" t="s">
        <v>8</v>
      </c>
      <c r="N529" s="251">
        <f t="shared" si="452"/>
        <v>5.9430979978925187</v>
      </c>
      <c r="O529" s="252">
        <f t="shared" si="453"/>
        <v>24.351949420442573</v>
      </c>
      <c r="P529" s="245">
        <f t="shared" si="454"/>
        <v>1760.09139375476</v>
      </c>
      <c r="Q529" s="246">
        <f t="shared" si="455"/>
        <v>0.67304964539007095</v>
      </c>
      <c r="R529" s="225">
        <f t="shared" si="456"/>
        <v>41.913937547600916</v>
      </c>
      <c r="S529" s="247">
        <f t="shared" si="457"/>
        <v>550.33000000000004</v>
      </c>
      <c r="T529" s="25">
        <f t="shared" si="457"/>
        <v>58429</v>
      </c>
      <c r="U529" s="24">
        <f t="shared" si="457"/>
        <v>136</v>
      </c>
      <c r="V529" s="25">
        <f t="shared" si="457"/>
        <v>9907</v>
      </c>
      <c r="W529" s="25">
        <f t="shared" si="457"/>
        <v>226800</v>
      </c>
      <c r="X529" s="72">
        <f t="shared" si="457"/>
        <v>216880</v>
      </c>
      <c r="Y529" s="20" t="s">
        <v>8</v>
      </c>
      <c r="Z529" s="21">
        <f t="shared" si="458"/>
        <v>5.897749066316746</v>
      </c>
      <c r="AA529" s="22">
        <f t="shared" si="459"/>
        <v>22.892904007267589</v>
      </c>
      <c r="AB529" s="195">
        <f t="shared" si="460"/>
        <v>17273.419649657273</v>
      </c>
      <c r="AC529" s="106">
        <f t="shared" si="461"/>
        <v>7.026241134751773</v>
      </c>
      <c r="AW529" s="222">
        <v>15.47</v>
      </c>
      <c r="AX529" s="223">
        <v>1640</v>
      </c>
      <c r="AY529" s="224">
        <f t="shared" si="462"/>
        <v>106.01163542340012</v>
      </c>
      <c r="AZ529" s="225">
        <f t="shared" si="463"/>
        <v>3.3949579831932772</v>
      </c>
      <c r="BA529" s="226">
        <v>52.52</v>
      </c>
      <c r="BB529" s="227">
        <v>5640</v>
      </c>
      <c r="BC529" s="226">
        <v>12</v>
      </c>
      <c r="BD529" s="227">
        <v>949</v>
      </c>
      <c r="BE529" s="227">
        <v>23020</v>
      </c>
    </row>
    <row r="530" spans="1:57" x14ac:dyDescent="0.25">
      <c r="A530" s="90" t="s">
        <v>38</v>
      </c>
      <c r="B530" s="560"/>
      <c r="C530" s="27">
        <v>20.6</v>
      </c>
      <c r="D530" s="223">
        <v>2626</v>
      </c>
      <c r="E530" s="224">
        <f t="shared" si="450"/>
        <v>127.47572815533979</v>
      </c>
      <c r="F530" s="225">
        <f t="shared" si="451"/>
        <v>5</v>
      </c>
      <c r="G530" s="226">
        <v>103</v>
      </c>
      <c r="H530" s="227">
        <v>13130</v>
      </c>
      <c r="I530" s="226">
        <v>23</v>
      </c>
      <c r="J530" s="227">
        <v>2292</v>
      </c>
      <c r="K530" s="227">
        <v>59490</v>
      </c>
      <c r="L530" s="263">
        <v>56570</v>
      </c>
      <c r="M530" s="250" t="s">
        <v>8</v>
      </c>
      <c r="N530" s="251">
        <f t="shared" si="452"/>
        <v>5.7286212914485164</v>
      </c>
      <c r="O530" s="252">
        <f t="shared" si="453"/>
        <v>25.955497382198953</v>
      </c>
      <c r="P530" s="245">
        <f t="shared" si="454"/>
        <v>2887.8640776699026</v>
      </c>
      <c r="Q530" s="246">
        <f t="shared" si="455"/>
        <v>0.87281035795887285</v>
      </c>
      <c r="R530" s="225">
        <f t="shared" si="456"/>
        <v>44.999999999999993</v>
      </c>
      <c r="S530" s="247">
        <f t="shared" si="457"/>
        <v>926.99999999999989</v>
      </c>
      <c r="T530" s="25">
        <f t="shared" si="457"/>
        <v>118147</v>
      </c>
      <c r="U530" s="24">
        <f t="shared" si="457"/>
        <v>227</v>
      </c>
      <c r="V530" s="25">
        <f t="shared" si="457"/>
        <v>20841</v>
      </c>
      <c r="W530" s="25">
        <f t="shared" si="457"/>
        <v>509260</v>
      </c>
      <c r="X530" s="72">
        <f t="shared" si="457"/>
        <v>487420</v>
      </c>
      <c r="Y530" s="20" t="s">
        <v>8</v>
      </c>
      <c r="Z530" s="21">
        <f t="shared" si="458"/>
        <v>5.6689698191065689</v>
      </c>
      <c r="AA530" s="22">
        <f t="shared" si="459"/>
        <v>24.435487740511491</v>
      </c>
      <c r="AB530" s="103">
        <f t="shared" si="460"/>
        <v>24721.359223300969</v>
      </c>
      <c r="AC530" s="106">
        <f t="shared" si="461"/>
        <v>7.9364051789794363</v>
      </c>
      <c r="AW530" s="222">
        <v>20.6</v>
      </c>
      <c r="AX530" s="223">
        <v>2628</v>
      </c>
      <c r="AY530" s="224">
        <f t="shared" si="462"/>
        <v>127.57281553398057</v>
      </c>
      <c r="AZ530" s="225">
        <f t="shared" si="463"/>
        <v>5</v>
      </c>
      <c r="BA530" s="216">
        <v>103</v>
      </c>
      <c r="BB530" s="209">
        <v>13130</v>
      </c>
      <c r="BC530" s="216">
        <v>23</v>
      </c>
      <c r="BD530" s="209">
        <v>2292</v>
      </c>
      <c r="BE530" s="209">
        <v>59380</v>
      </c>
    </row>
    <row r="531" spans="1:57" x14ac:dyDescent="0.25">
      <c r="A531" s="90" t="s">
        <v>39</v>
      </c>
      <c r="B531" s="560"/>
      <c r="C531" s="222">
        <v>17.48</v>
      </c>
      <c r="D531" s="223">
        <v>2303</v>
      </c>
      <c r="E531" s="224">
        <f t="shared" si="450"/>
        <v>131.75057208237985</v>
      </c>
      <c r="F531" s="225">
        <f t="shared" si="451"/>
        <v>5</v>
      </c>
      <c r="G531" s="226">
        <v>87.4</v>
      </c>
      <c r="H531" s="227">
        <v>11515</v>
      </c>
      <c r="I531" s="226">
        <v>24</v>
      </c>
      <c r="J531" s="227">
        <v>1946</v>
      </c>
      <c r="K531" s="227">
        <v>50640</v>
      </c>
      <c r="L531" s="263">
        <v>48160</v>
      </c>
      <c r="M531" s="250" t="s">
        <v>8</v>
      </c>
      <c r="N531" s="251">
        <f t="shared" si="452"/>
        <v>5.9172661870503598</v>
      </c>
      <c r="O531" s="252">
        <f t="shared" si="453"/>
        <v>26.022610483042136</v>
      </c>
      <c r="P531" s="245">
        <f t="shared" si="454"/>
        <v>2897.0251716247139</v>
      </c>
      <c r="Q531" s="246">
        <f t="shared" si="455"/>
        <v>0.84498480243161089</v>
      </c>
      <c r="R531" s="225">
        <f t="shared" si="456"/>
        <v>44.999999999999993</v>
      </c>
      <c r="S531" s="247">
        <f t="shared" si="457"/>
        <v>786.59999999999991</v>
      </c>
      <c r="T531" s="25">
        <f t="shared" si="457"/>
        <v>103635</v>
      </c>
      <c r="U531" s="24">
        <f t="shared" si="457"/>
        <v>205</v>
      </c>
      <c r="V531" s="25">
        <f t="shared" si="457"/>
        <v>16926</v>
      </c>
      <c r="W531" s="25">
        <f t="shared" si="457"/>
        <v>414870</v>
      </c>
      <c r="X531" s="72">
        <f t="shared" si="457"/>
        <v>397100</v>
      </c>
      <c r="Y531" s="20" t="s">
        <v>8</v>
      </c>
      <c r="Z531" s="21">
        <f t="shared" si="458"/>
        <v>6.1228287841191067</v>
      </c>
      <c r="AA531" s="22">
        <f t="shared" si="459"/>
        <v>24.510811768876284</v>
      </c>
      <c r="AB531" s="103">
        <f t="shared" si="460"/>
        <v>23733.981693363843</v>
      </c>
      <c r="AC531" s="106">
        <f t="shared" si="461"/>
        <v>7.3495440729483281</v>
      </c>
      <c r="AW531" s="27">
        <v>17.48</v>
      </c>
      <c r="AX531" s="28">
        <v>2303</v>
      </c>
      <c r="AY531" s="16">
        <f t="shared" si="462"/>
        <v>131.75057208237985</v>
      </c>
      <c r="AZ531" s="17">
        <f t="shared" si="463"/>
        <v>5</v>
      </c>
      <c r="BA531" s="216">
        <v>87.4</v>
      </c>
      <c r="BB531" s="209">
        <v>11515</v>
      </c>
      <c r="BC531" s="216">
        <v>24</v>
      </c>
      <c r="BD531" s="209">
        <v>1946</v>
      </c>
      <c r="BE531" s="209">
        <v>50560</v>
      </c>
    </row>
    <row r="532" spans="1:57" x14ac:dyDescent="0.25">
      <c r="A532" s="90" t="s">
        <v>40</v>
      </c>
      <c r="B532" s="560"/>
      <c r="C532" s="27">
        <v>12.81</v>
      </c>
      <c r="D532" s="223">
        <v>1641</v>
      </c>
      <c r="E532" s="224">
        <f t="shared" si="450"/>
        <v>128.10304449648712</v>
      </c>
      <c r="F532" s="225">
        <f t="shared" si="451"/>
        <v>4</v>
      </c>
      <c r="G532" s="226">
        <v>51.24</v>
      </c>
      <c r="H532" s="227">
        <v>6564</v>
      </c>
      <c r="I532" s="226">
        <v>10</v>
      </c>
      <c r="J532" s="227">
        <v>796</v>
      </c>
      <c r="K532" s="227">
        <v>18780</v>
      </c>
      <c r="L532" s="263">
        <v>17860</v>
      </c>
      <c r="M532" s="250" t="s">
        <v>8</v>
      </c>
      <c r="N532" s="251">
        <f t="shared" si="452"/>
        <v>8.2462311557788937</v>
      </c>
      <c r="O532" s="252">
        <f t="shared" si="453"/>
        <v>23.592964824120603</v>
      </c>
      <c r="P532" s="245">
        <f t="shared" si="454"/>
        <v>1466.0421545667448</v>
      </c>
      <c r="Q532" s="246">
        <f t="shared" si="455"/>
        <v>0.48507007921998779</v>
      </c>
      <c r="R532" s="225">
        <f t="shared" si="456"/>
        <v>44</v>
      </c>
      <c r="S532" s="247">
        <f t="shared" si="457"/>
        <v>563.64</v>
      </c>
      <c r="T532" s="25">
        <f t="shared" si="457"/>
        <v>72181</v>
      </c>
      <c r="U532" s="24">
        <f t="shared" si="457"/>
        <v>131</v>
      </c>
      <c r="V532" s="25">
        <f t="shared" si="457"/>
        <v>11212</v>
      </c>
      <c r="W532" s="25">
        <f t="shared" si="457"/>
        <v>252820</v>
      </c>
      <c r="X532" s="72">
        <f t="shared" si="457"/>
        <v>242020</v>
      </c>
      <c r="Y532" s="20" t="s">
        <v>8</v>
      </c>
      <c r="Z532" s="21">
        <f t="shared" si="458"/>
        <v>6.4378344630752764</v>
      </c>
      <c r="AA532" s="22">
        <f t="shared" si="459"/>
        <v>22.549054584373884</v>
      </c>
      <c r="AB532" s="103">
        <f t="shared" si="460"/>
        <v>19736.143637782981</v>
      </c>
      <c r="AC532" s="106">
        <f t="shared" si="461"/>
        <v>6.8324192565508834</v>
      </c>
      <c r="AW532" s="27">
        <v>12.81</v>
      </c>
      <c r="AX532" s="28">
        <v>1641</v>
      </c>
      <c r="AY532" s="16">
        <f t="shared" si="462"/>
        <v>128.10304449648712</v>
      </c>
      <c r="AZ532" s="17">
        <f t="shared" si="463"/>
        <v>4</v>
      </c>
      <c r="BA532" s="18">
        <v>51.24</v>
      </c>
      <c r="BB532" s="19">
        <v>6564</v>
      </c>
      <c r="BC532" s="18">
        <v>10</v>
      </c>
      <c r="BD532" s="19">
        <v>796</v>
      </c>
      <c r="BE532" s="19">
        <v>18710</v>
      </c>
    </row>
    <row r="533" spans="1:57" x14ac:dyDescent="0.25">
      <c r="A533" s="91" t="s">
        <v>41</v>
      </c>
      <c r="B533" s="561"/>
      <c r="C533" s="54">
        <v>2.2200000000000002</v>
      </c>
      <c r="D533" s="306">
        <v>277</v>
      </c>
      <c r="E533" s="307">
        <f t="shared" si="450"/>
        <v>124.77477477477477</v>
      </c>
      <c r="F533" s="242">
        <f t="shared" si="451"/>
        <v>4</v>
      </c>
      <c r="G533" s="243">
        <v>8.8800000000000008</v>
      </c>
      <c r="H533" s="244">
        <v>1108</v>
      </c>
      <c r="I533" s="243">
        <v>4</v>
      </c>
      <c r="J533" s="244">
        <v>166</v>
      </c>
      <c r="K533" s="244">
        <v>4280</v>
      </c>
      <c r="L533" s="262">
        <v>4070</v>
      </c>
      <c r="M533" s="308" t="s">
        <v>8</v>
      </c>
      <c r="N533" s="309">
        <f t="shared" si="452"/>
        <v>6.6746987951807233</v>
      </c>
      <c r="O533" s="310">
        <f t="shared" si="453"/>
        <v>25.783132530120483</v>
      </c>
      <c r="P533" s="311">
        <f t="shared" si="454"/>
        <v>1927.9279279279278</v>
      </c>
      <c r="Q533" s="355">
        <f t="shared" si="455"/>
        <v>0.59927797833935015</v>
      </c>
      <c r="R533" s="225">
        <f t="shared" si="456"/>
        <v>43.999999999999993</v>
      </c>
      <c r="S533" s="247">
        <f t="shared" ref="S533:X548" si="464">G533+S482</f>
        <v>97.679999999999993</v>
      </c>
      <c r="T533" s="25">
        <f t="shared" si="464"/>
        <v>12188</v>
      </c>
      <c r="U533" s="24">
        <f t="shared" si="464"/>
        <v>43</v>
      </c>
      <c r="V533" s="25">
        <f t="shared" si="464"/>
        <v>2339</v>
      </c>
      <c r="W533" s="25">
        <f t="shared" si="464"/>
        <v>55740</v>
      </c>
      <c r="X533" s="72">
        <f t="shared" si="464"/>
        <v>53340</v>
      </c>
      <c r="Y533" s="131" t="s">
        <v>8</v>
      </c>
      <c r="Z533" s="21">
        <f t="shared" si="458"/>
        <v>5.2107738349722101</v>
      </c>
      <c r="AA533" s="22">
        <f t="shared" si="459"/>
        <v>23.830696879008123</v>
      </c>
      <c r="AB533" s="103">
        <f t="shared" si="460"/>
        <v>25108.108108108107</v>
      </c>
      <c r="AC533" s="106">
        <f t="shared" si="461"/>
        <v>8.4440433212996382</v>
      </c>
      <c r="AW533" s="54">
        <v>2.2200000000000002</v>
      </c>
      <c r="AX533" s="55">
        <v>278</v>
      </c>
      <c r="AY533" s="11">
        <f t="shared" si="462"/>
        <v>125.22522522522522</v>
      </c>
      <c r="AZ533" s="7">
        <f t="shared" si="463"/>
        <v>4</v>
      </c>
      <c r="BA533" s="267">
        <v>8.8800000000000008</v>
      </c>
      <c r="BB533" s="268">
        <v>1108</v>
      </c>
      <c r="BC533" s="267">
        <v>4</v>
      </c>
      <c r="BD533" s="268">
        <v>166</v>
      </c>
      <c r="BE533" s="268">
        <v>4150</v>
      </c>
    </row>
    <row r="534" spans="1:57" x14ac:dyDescent="0.25">
      <c r="A534" s="92" t="s">
        <v>24</v>
      </c>
      <c r="B534" s="44"/>
      <c r="C534" s="45">
        <f t="shared" ref="C534:D534" si="465">SUM(C517:C533)</f>
        <v>283.38000000000005</v>
      </c>
      <c r="D534" s="46">
        <f t="shared" si="465"/>
        <v>35616</v>
      </c>
      <c r="E534" s="314">
        <f t="shared" si="450"/>
        <v>125.68282871056529</v>
      </c>
      <c r="F534" s="315"/>
      <c r="G534" s="312">
        <f t="shared" ref="G534:L534" si="466">SUM(G517:G533)</f>
        <v>1246.9800000000002</v>
      </c>
      <c r="H534" s="313">
        <f t="shared" si="466"/>
        <v>157081</v>
      </c>
      <c r="I534" s="312">
        <f t="shared" si="466"/>
        <v>301</v>
      </c>
      <c r="J534" s="313">
        <f t="shared" si="466"/>
        <v>24270</v>
      </c>
      <c r="K534" s="313">
        <f t="shared" si="466"/>
        <v>622190</v>
      </c>
      <c r="L534" s="313">
        <f t="shared" si="466"/>
        <v>591680</v>
      </c>
      <c r="M534" s="316" t="s">
        <v>8</v>
      </c>
      <c r="N534" s="317">
        <f t="shared" si="452"/>
        <v>6.4722290894107948</v>
      </c>
      <c r="O534" s="318">
        <f t="shared" si="453"/>
        <v>25.636176349402554</v>
      </c>
      <c r="P534" s="319">
        <f t="shared" si="454"/>
        <v>2195.6030771402352</v>
      </c>
      <c r="Q534" s="332">
        <f>J534/D534</f>
        <v>0.6814353099730458</v>
      </c>
      <c r="R534" s="315"/>
      <c r="S534" s="312">
        <f t="shared" ref="S534:W534" si="467">SUM(S517:S533)</f>
        <v>12610.929999999998</v>
      </c>
      <c r="T534" s="46">
        <f t="shared" si="467"/>
        <v>1584816</v>
      </c>
      <c r="U534" s="45">
        <f t="shared" si="467"/>
        <v>3252</v>
      </c>
      <c r="V534" s="46">
        <f t="shared" si="467"/>
        <v>263483</v>
      </c>
      <c r="W534" s="46">
        <f t="shared" si="467"/>
        <v>6348690</v>
      </c>
      <c r="X534" s="72">
        <f t="shared" si="464"/>
        <v>6078100</v>
      </c>
      <c r="Y534" s="129" t="s">
        <v>8</v>
      </c>
      <c r="Z534" s="75">
        <f t="shared" si="458"/>
        <v>6.0148700295654747</v>
      </c>
      <c r="AA534" s="76">
        <f t="shared" si="459"/>
        <v>24.095254722316049</v>
      </c>
      <c r="AB534" s="112">
        <f t="shared" si="460"/>
        <v>22403.451196273552</v>
      </c>
      <c r="AC534" s="107">
        <f>V534/D534</f>
        <v>7.3978829739442951</v>
      </c>
      <c r="AW534" s="45">
        <f t="shared" ref="AW534:AX534" si="468">SUM(AW517:AW533)</f>
        <v>285.72000000000003</v>
      </c>
      <c r="AX534" s="46">
        <f t="shared" si="468"/>
        <v>35857</v>
      </c>
      <c r="AY534" s="130">
        <f t="shared" si="462"/>
        <v>125.49699006019878</v>
      </c>
      <c r="AZ534" s="73"/>
      <c r="BA534" s="45">
        <f t="shared" ref="BA534:BE534" si="469">SUM(BA517:BA533)</f>
        <v>1246.9800000000002</v>
      </c>
      <c r="BB534" s="46">
        <f t="shared" si="469"/>
        <v>157081</v>
      </c>
      <c r="BC534" s="45">
        <f t="shared" si="469"/>
        <v>301</v>
      </c>
      <c r="BD534" s="46">
        <f t="shared" si="469"/>
        <v>24270</v>
      </c>
      <c r="BE534" s="46">
        <f t="shared" si="469"/>
        <v>619900</v>
      </c>
    </row>
    <row r="535" spans="1:57" x14ac:dyDescent="0.25">
      <c r="A535" s="90" t="s">
        <v>42</v>
      </c>
      <c r="B535" s="562">
        <v>1998</v>
      </c>
      <c r="C535" s="27">
        <v>19.739999999999998</v>
      </c>
      <c r="D535" s="223">
        <v>2490</v>
      </c>
      <c r="E535" s="224">
        <f t="shared" si="450"/>
        <v>126.13981762917935</v>
      </c>
      <c r="F535" s="225">
        <f t="shared" ref="F535:F545" si="470">G535/C535</f>
        <v>4.1266464032421482</v>
      </c>
      <c r="G535" s="226">
        <v>81.459999999999994</v>
      </c>
      <c r="H535" s="227">
        <v>10275</v>
      </c>
      <c r="I535" s="226">
        <v>20</v>
      </c>
      <c r="J535" s="227">
        <v>1549</v>
      </c>
      <c r="K535" s="227">
        <v>39910</v>
      </c>
      <c r="L535" s="263">
        <v>37950</v>
      </c>
      <c r="M535" s="250" t="s">
        <v>8</v>
      </c>
      <c r="N535" s="251">
        <f t="shared" si="452"/>
        <v>6.633311814073596</v>
      </c>
      <c r="O535" s="252">
        <f t="shared" si="453"/>
        <v>25.765009683666882</v>
      </c>
      <c r="P535" s="245">
        <f t="shared" si="454"/>
        <v>2021.7831813576497</v>
      </c>
      <c r="Q535" s="246">
        <f t="shared" ref="Q535:Q545" si="471">J535/D535</f>
        <v>0.62208835341365465</v>
      </c>
      <c r="R535" s="225">
        <f t="shared" ref="R535:R545" si="472">S535/C535</f>
        <v>45.000000000000007</v>
      </c>
      <c r="S535" s="247">
        <f t="shared" ref="S535:W545" si="473">G535+S484</f>
        <v>888.30000000000007</v>
      </c>
      <c r="T535" s="25">
        <f t="shared" si="473"/>
        <v>112050</v>
      </c>
      <c r="U535" s="24">
        <f t="shared" si="473"/>
        <v>214</v>
      </c>
      <c r="V535" s="25">
        <f t="shared" si="473"/>
        <v>19354</v>
      </c>
      <c r="W535" s="25">
        <f t="shared" si="473"/>
        <v>462520</v>
      </c>
      <c r="X535" s="72">
        <f t="shared" si="464"/>
        <v>442980</v>
      </c>
      <c r="Y535" s="131" t="s">
        <v>8</v>
      </c>
      <c r="Z535" s="21">
        <f t="shared" si="458"/>
        <v>5.7895008783713964</v>
      </c>
      <c r="AA535" s="22">
        <f t="shared" si="459"/>
        <v>23.897902242430504</v>
      </c>
      <c r="AB535" s="103">
        <f t="shared" si="460"/>
        <v>23430.597771023306</v>
      </c>
      <c r="AC535" s="106">
        <f t="shared" ref="AC535:AC545" si="474">V535/D535</f>
        <v>7.7726907630522089</v>
      </c>
      <c r="AW535" s="27">
        <v>19.739999999999998</v>
      </c>
      <c r="AX535" s="28">
        <v>2490</v>
      </c>
      <c r="AY535" s="16">
        <f t="shared" si="462"/>
        <v>126.13981762917935</v>
      </c>
      <c r="AZ535" s="17">
        <f t="shared" ref="AZ535:AZ545" si="475">BA535/AW535</f>
        <v>4.1266464032421482</v>
      </c>
      <c r="BA535" s="18">
        <v>81.459999999999994</v>
      </c>
      <c r="BB535" s="19">
        <v>10275</v>
      </c>
      <c r="BC535" s="18">
        <v>20</v>
      </c>
      <c r="BD535" s="19">
        <v>1549</v>
      </c>
      <c r="BE535" s="19">
        <v>39760</v>
      </c>
    </row>
    <row r="536" spans="1:57" x14ac:dyDescent="0.25">
      <c r="A536" s="89" t="s">
        <v>43</v>
      </c>
      <c r="B536" s="563"/>
      <c r="C536" s="78">
        <v>22.16</v>
      </c>
      <c r="D536" s="229">
        <v>2704</v>
      </c>
      <c r="E536" s="230">
        <f t="shared" si="450"/>
        <v>122.02166064981949</v>
      </c>
      <c r="F536" s="231">
        <f t="shared" si="470"/>
        <v>5</v>
      </c>
      <c r="G536" s="232">
        <v>110.8</v>
      </c>
      <c r="H536" s="233">
        <v>13520</v>
      </c>
      <c r="I536" s="232">
        <v>28</v>
      </c>
      <c r="J536" s="233">
        <v>2175</v>
      </c>
      <c r="K536" s="233">
        <v>50930</v>
      </c>
      <c r="L536" s="264">
        <v>48430</v>
      </c>
      <c r="M536" s="320" t="s">
        <v>8</v>
      </c>
      <c r="N536" s="321">
        <f t="shared" si="452"/>
        <v>6.2160919540229882</v>
      </c>
      <c r="O536" s="322">
        <f t="shared" si="453"/>
        <v>23.416091954022988</v>
      </c>
      <c r="P536" s="287">
        <f t="shared" si="454"/>
        <v>2298.2851985559569</v>
      </c>
      <c r="Q536" s="246">
        <f t="shared" si="471"/>
        <v>0.80436390532544377</v>
      </c>
      <c r="R536" s="231">
        <f t="shared" si="472"/>
        <v>45</v>
      </c>
      <c r="S536" s="335">
        <f t="shared" si="473"/>
        <v>997.19999999999993</v>
      </c>
      <c r="T536" s="72">
        <f t="shared" si="473"/>
        <v>121680</v>
      </c>
      <c r="U536" s="71">
        <f t="shared" si="473"/>
        <v>240</v>
      </c>
      <c r="V536" s="72">
        <f t="shared" si="473"/>
        <v>20834</v>
      </c>
      <c r="W536" s="72">
        <f t="shared" si="473"/>
        <v>481050</v>
      </c>
      <c r="X536" s="72">
        <f t="shared" si="464"/>
        <v>460610</v>
      </c>
      <c r="Y536" s="67" t="s">
        <v>8</v>
      </c>
      <c r="Z536" s="21">
        <f t="shared" si="458"/>
        <v>5.8404531055006244</v>
      </c>
      <c r="AA536" s="22">
        <f t="shared" si="459"/>
        <v>23.089661130843812</v>
      </c>
      <c r="AB536" s="103">
        <f t="shared" si="460"/>
        <v>21708.032490974729</v>
      </c>
      <c r="AC536" s="106">
        <f t="shared" si="474"/>
        <v>7.7048816568047336</v>
      </c>
      <c r="AW536" s="228">
        <v>22.16</v>
      </c>
      <c r="AX536" s="229">
        <v>2704</v>
      </c>
      <c r="AY536" s="230">
        <f t="shared" si="462"/>
        <v>122.02166064981949</v>
      </c>
      <c r="AZ536" s="231">
        <f t="shared" si="475"/>
        <v>5</v>
      </c>
      <c r="BA536" s="232">
        <v>110.8</v>
      </c>
      <c r="BB536" s="233">
        <v>13520</v>
      </c>
      <c r="BC536" s="232">
        <v>28</v>
      </c>
      <c r="BD536" s="233">
        <v>2175</v>
      </c>
      <c r="BE536" s="233">
        <v>50730</v>
      </c>
    </row>
    <row r="537" spans="1:57" x14ac:dyDescent="0.25">
      <c r="A537" s="90" t="s">
        <v>44</v>
      </c>
      <c r="B537" s="563"/>
      <c r="C537" s="27">
        <v>13.09</v>
      </c>
      <c r="D537" s="223">
        <v>1517</v>
      </c>
      <c r="E537" s="224">
        <f t="shared" si="450"/>
        <v>115.88999236058059</v>
      </c>
      <c r="F537" s="225">
        <f t="shared" si="470"/>
        <v>5</v>
      </c>
      <c r="G537" s="226">
        <v>65.45</v>
      </c>
      <c r="H537" s="227">
        <v>7585</v>
      </c>
      <c r="I537" s="226">
        <v>16</v>
      </c>
      <c r="J537" s="227">
        <v>1380</v>
      </c>
      <c r="K537" s="227">
        <v>32410</v>
      </c>
      <c r="L537" s="263">
        <v>30820</v>
      </c>
      <c r="M537" s="250" t="s">
        <v>8</v>
      </c>
      <c r="N537" s="251">
        <f t="shared" si="452"/>
        <v>5.4963768115942031</v>
      </c>
      <c r="O537" s="252">
        <f t="shared" si="453"/>
        <v>23.485507246376812</v>
      </c>
      <c r="P537" s="245">
        <f t="shared" si="454"/>
        <v>2475.9358288770054</v>
      </c>
      <c r="Q537" s="246">
        <f t="shared" si="471"/>
        <v>0.90969017798286089</v>
      </c>
      <c r="R537" s="225">
        <f t="shared" si="472"/>
        <v>45.152788388082513</v>
      </c>
      <c r="S537" s="247">
        <f t="shared" si="473"/>
        <v>591.05000000000007</v>
      </c>
      <c r="T537" s="25">
        <f t="shared" si="473"/>
        <v>68542</v>
      </c>
      <c r="U537" s="24">
        <f t="shared" si="473"/>
        <v>154</v>
      </c>
      <c r="V537" s="25">
        <f t="shared" si="473"/>
        <v>12727</v>
      </c>
      <c r="W537" s="25">
        <f t="shared" si="473"/>
        <v>292450</v>
      </c>
      <c r="X537" s="72">
        <f t="shared" si="464"/>
        <v>280070</v>
      </c>
      <c r="Y537" s="20" t="s">
        <v>8</v>
      </c>
      <c r="Z537" s="21">
        <f t="shared" si="458"/>
        <v>5.385558261962756</v>
      </c>
      <c r="AA537" s="22">
        <f t="shared" si="459"/>
        <v>22.978706686571854</v>
      </c>
      <c r="AB537" s="103">
        <f t="shared" si="460"/>
        <v>22341.482047364399</v>
      </c>
      <c r="AC537" s="106">
        <f t="shared" si="474"/>
        <v>8.3895847066578781</v>
      </c>
      <c r="AW537" s="222">
        <v>13.09</v>
      </c>
      <c r="AX537" s="223">
        <v>1518</v>
      </c>
      <c r="AY537" s="224">
        <f t="shared" si="462"/>
        <v>115.96638655462185</v>
      </c>
      <c r="AZ537" s="225">
        <f t="shared" si="475"/>
        <v>5</v>
      </c>
      <c r="BA537" s="226">
        <v>65.45</v>
      </c>
      <c r="BB537" s="227">
        <v>7585</v>
      </c>
      <c r="BC537" s="226">
        <v>16</v>
      </c>
      <c r="BD537" s="227">
        <v>1380</v>
      </c>
      <c r="BE537" s="227">
        <v>32290</v>
      </c>
    </row>
    <row r="538" spans="1:57" x14ac:dyDescent="0.25">
      <c r="A538" s="90" t="s">
        <v>45</v>
      </c>
      <c r="B538" s="563"/>
      <c r="C538" s="27">
        <v>16.28</v>
      </c>
      <c r="D538" s="223">
        <v>1976</v>
      </c>
      <c r="E538" s="224">
        <f t="shared" si="450"/>
        <v>121.37592137592137</v>
      </c>
      <c r="F538" s="225">
        <f t="shared" si="470"/>
        <v>4</v>
      </c>
      <c r="G538" s="226">
        <v>65.12</v>
      </c>
      <c r="H538" s="227">
        <v>7904</v>
      </c>
      <c r="I538" s="226">
        <v>15</v>
      </c>
      <c r="J538" s="227">
        <v>1118</v>
      </c>
      <c r="K538" s="227">
        <v>28020</v>
      </c>
      <c r="L538" s="263">
        <v>26650</v>
      </c>
      <c r="M538" s="250" t="s">
        <v>8</v>
      </c>
      <c r="N538" s="251">
        <f t="shared" si="452"/>
        <v>7.0697674418604652</v>
      </c>
      <c r="O538" s="252">
        <f t="shared" si="453"/>
        <v>25.062611806797854</v>
      </c>
      <c r="P538" s="245">
        <f t="shared" si="454"/>
        <v>1721.1302211302211</v>
      </c>
      <c r="Q538" s="246">
        <f t="shared" si="471"/>
        <v>0.56578947368421051</v>
      </c>
      <c r="R538" s="225">
        <f t="shared" si="472"/>
        <v>44</v>
      </c>
      <c r="S538" s="247">
        <f t="shared" si="473"/>
        <v>716.32</v>
      </c>
      <c r="T538" s="248">
        <f t="shared" si="473"/>
        <v>86944</v>
      </c>
      <c r="U538" s="247">
        <f t="shared" si="473"/>
        <v>185</v>
      </c>
      <c r="V538" s="248">
        <f t="shared" si="473"/>
        <v>14114</v>
      </c>
      <c r="W538" s="248">
        <f t="shared" si="473"/>
        <v>338810</v>
      </c>
      <c r="X538" s="249">
        <f t="shared" si="464"/>
        <v>324510</v>
      </c>
      <c r="Y538" s="250" t="s">
        <v>8</v>
      </c>
      <c r="Z538" s="251">
        <f t="shared" si="458"/>
        <v>6.1601246988805443</v>
      </c>
      <c r="AA538" s="252">
        <f t="shared" si="459"/>
        <v>24.005243021113788</v>
      </c>
      <c r="AB538" s="195">
        <f t="shared" si="460"/>
        <v>20811.42506142506</v>
      </c>
      <c r="AC538" s="106">
        <f t="shared" si="474"/>
        <v>7.1427125506072873</v>
      </c>
      <c r="AW538" s="222">
        <v>16.28</v>
      </c>
      <c r="AX538" s="223">
        <v>1976</v>
      </c>
      <c r="AY538" s="224">
        <f t="shared" si="462"/>
        <v>121.37592137592137</v>
      </c>
      <c r="AZ538" s="225">
        <f t="shared" si="475"/>
        <v>4</v>
      </c>
      <c r="BA538" s="226">
        <v>65.12</v>
      </c>
      <c r="BB538" s="227">
        <v>7904</v>
      </c>
      <c r="BC538" s="226">
        <v>15</v>
      </c>
      <c r="BD538" s="227">
        <v>1118</v>
      </c>
      <c r="BE538" s="227">
        <v>27910</v>
      </c>
    </row>
    <row r="539" spans="1:57" x14ac:dyDescent="0.25">
      <c r="A539" s="90" t="s">
        <v>46</v>
      </c>
      <c r="B539" s="563"/>
      <c r="C539" s="27">
        <v>18.239999999999998</v>
      </c>
      <c r="D539" s="223">
        <v>2461</v>
      </c>
      <c r="E539" s="224">
        <f t="shared" si="450"/>
        <v>134.9232456140351</v>
      </c>
      <c r="F539" s="225">
        <f t="shared" si="470"/>
        <v>5.0000000000000018</v>
      </c>
      <c r="G539" s="226">
        <v>91.200000000000017</v>
      </c>
      <c r="H539" s="227">
        <v>12305</v>
      </c>
      <c r="I539" s="226">
        <v>24</v>
      </c>
      <c r="J539" s="227">
        <v>1810</v>
      </c>
      <c r="K539" s="227">
        <v>48310</v>
      </c>
      <c r="L539" s="263">
        <v>45940</v>
      </c>
      <c r="M539" s="250" t="s">
        <v>8</v>
      </c>
      <c r="N539" s="251">
        <f t="shared" si="452"/>
        <v>6.7983425414364644</v>
      </c>
      <c r="O539" s="252">
        <f t="shared" si="453"/>
        <v>26.69060773480663</v>
      </c>
      <c r="P539" s="245">
        <f t="shared" si="454"/>
        <v>2648.5745614035091</v>
      </c>
      <c r="Q539" s="246">
        <f t="shared" si="471"/>
        <v>0.73547338480292568</v>
      </c>
      <c r="R539" s="225">
        <f t="shared" si="472"/>
        <v>44.000000000000007</v>
      </c>
      <c r="S539" s="247">
        <f t="shared" si="473"/>
        <v>802.56000000000006</v>
      </c>
      <c r="T539" s="248">
        <f t="shared" si="473"/>
        <v>108262</v>
      </c>
      <c r="U539" s="247">
        <f t="shared" si="473"/>
        <v>223</v>
      </c>
      <c r="V539" s="248">
        <f t="shared" si="473"/>
        <v>16665</v>
      </c>
      <c r="W539" s="248">
        <f t="shared" si="473"/>
        <v>410380</v>
      </c>
      <c r="X539" s="249">
        <f t="shared" si="464"/>
        <v>392900</v>
      </c>
      <c r="Y539" s="250" t="s">
        <v>8</v>
      </c>
      <c r="Z539" s="251">
        <f t="shared" si="458"/>
        <v>6.4963696369636965</v>
      </c>
      <c r="AA539" s="252">
        <f t="shared" si="459"/>
        <v>24.625262526252627</v>
      </c>
      <c r="AB539" s="195">
        <f t="shared" si="460"/>
        <v>22498.903508771931</v>
      </c>
      <c r="AC539" s="106">
        <f t="shared" si="474"/>
        <v>6.7716375457131246</v>
      </c>
      <c r="AW539" s="222">
        <v>18.239999999999998</v>
      </c>
      <c r="AX539" s="223">
        <v>2462</v>
      </c>
      <c r="AY539" s="224">
        <f t="shared" si="462"/>
        <v>134.9780701754386</v>
      </c>
      <c r="AZ539" s="225">
        <f t="shared" si="475"/>
        <v>5.0000000000000018</v>
      </c>
      <c r="BA539" s="226">
        <v>91.200000000000017</v>
      </c>
      <c r="BB539" s="227">
        <v>12305</v>
      </c>
      <c r="BC539" s="226">
        <v>24</v>
      </c>
      <c r="BD539" s="227">
        <v>1810</v>
      </c>
      <c r="BE539" s="227">
        <v>48120</v>
      </c>
    </row>
    <row r="540" spans="1:57" x14ac:dyDescent="0.25">
      <c r="A540" s="90" t="s">
        <v>47</v>
      </c>
      <c r="B540" s="563"/>
      <c r="C540" s="222">
        <v>16.23</v>
      </c>
      <c r="D540" s="223">
        <v>2246</v>
      </c>
      <c r="E540" s="224">
        <f t="shared" si="450"/>
        <v>138.38570548367221</v>
      </c>
      <c r="F540" s="225">
        <f t="shared" si="470"/>
        <v>5</v>
      </c>
      <c r="G540" s="226">
        <v>81.150000000000006</v>
      </c>
      <c r="H540" s="227">
        <v>11230</v>
      </c>
      <c r="I540" s="226">
        <v>24</v>
      </c>
      <c r="J540" s="227">
        <v>1711</v>
      </c>
      <c r="K540" s="227">
        <v>42410</v>
      </c>
      <c r="L540" s="263">
        <v>40330</v>
      </c>
      <c r="M540" s="250" t="s">
        <v>8</v>
      </c>
      <c r="N540" s="251">
        <f t="shared" si="452"/>
        <v>6.5634132086499122</v>
      </c>
      <c r="O540" s="252">
        <f t="shared" si="453"/>
        <v>24.786674459380478</v>
      </c>
      <c r="P540" s="245">
        <f t="shared" si="454"/>
        <v>2613.0622304374615</v>
      </c>
      <c r="Q540" s="246">
        <f t="shared" si="471"/>
        <v>0.76179875333926983</v>
      </c>
      <c r="R540" s="225">
        <f t="shared" si="472"/>
        <v>44.445471349353049</v>
      </c>
      <c r="S540" s="247">
        <f t="shared" si="473"/>
        <v>721.35</v>
      </c>
      <c r="T540" s="248">
        <f t="shared" si="473"/>
        <v>99824</v>
      </c>
      <c r="U540" s="247">
        <f t="shared" si="473"/>
        <v>201</v>
      </c>
      <c r="V540" s="248">
        <f t="shared" si="473"/>
        <v>15293</v>
      </c>
      <c r="W540" s="248">
        <f t="shared" si="473"/>
        <v>359750</v>
      </c>
      <c r="X540" s="249">
        <f t="shared" si="464"/>
        <v>344390</v>
      </c>
      <c r="Y540" s="250" t="s">
        <v>8</v>
      </c>
      <c r="Z540" s="251">
        <f t="shared" si="458"/>
        <v>6.5274308507160139</v>
      </c>
      <c r="AA540" s="252">
        <f t="shared" si="459"/>
        <v>23.523834434054795</v>
      </c>
      <c r="AB540" s="195">
        <f t="shared" si="460"/>
        <v>22165.74245224892</v>
      </c>
      <c r="AC540" s="106">
        <f t="shared" si="474"/>
        <v>6.8089937666963491</v>
      </c>
      <c r="AW540" s="222">
        <v>16.23</v>
      </c>
      <c r="AX540" s="223">
        <v>2247</v>
      </c>
      <c r="AY540" s="224">
        <f t="shared" si="462"/>
        <v>138.44731977818853</v>
      </c>
      <c r="AZ540" s="225">
        <f t="shared" si="475"/>
        <v>5</v>
      </c>
      <c r="BA540" s="226">
        <v>81.150000000000006</v>
      </c>
      <c r="BB540" s="227">
        <v>11230</v>
      </c>
      <c r="BC540" s="226">
        <v>24</v>
      </c>
      <c r="BD540" s="227">
        <v>1711</v>
      </c>
      <c r="BE540" s="227">
        <v>42250</v>
      </c>
    </row>
    <row r="541" spans="1:57" x14ac:dyDescent="0.25">
      <c r="A541" s="90" t="s">
        <v>48</v>
      </c>
      <c r="B541" s="563"/>
      <c r="C541" s="27">
        <v>3.23</v>
      </c>
      <c r="D541" s="223">
        <v>402</v>
      </c>
      <c r="E541" s="224">
        <f t="shared" si="450"/>
        <v>124.45820433436532</v>
      </c>
      <c r="F541" s="225">
        <f t="shared" si="470"/>
        <v>5</v>
      </c>
      <c r="G541" s="226">
        <v>16.149999999999999</v>
      </c>
      <c r="H541" s="227">
        <v>2010</v>
      </c>
      <c r="I541" s="226">
        <v>10</v>
      </c>
      <c r="J541" s="227">
        <v>366</v>
      </c>
      <c r="K541" s="227">
        <v>9070</v>
      </c>
      <c r="L541" s="263">
        <v>8640</v>
      </c>
      <c r="M541" s="250" t="s">
        <v>8</v>
      </c>
      <c r="N541" s="251">
        <f t="shared" si="452"/>
        <v>5.4918032786885247</v>
      </c>
      <c r="O541" s="252">
        <f t="shared" si="453"/>
        <v>24.781420765027324</v>
      </c>
      <c r="P541" s="245">
        <f t="shared" si="454"/>
        <v>2808.0495356037154</v>
      </c>
      <c r="Q541" s="246">
        <f t="shared" si="471"/>
        <v>0.91044776119402981</v>
      </c>
      <c r="R541" s="225">
        <f t="shared" si="472"/>
        <v>44</v>
      </c>
      <c r="S541" s="247">
        <f t="shared" si="473"/>
        <v>142.12</v>
      </c>
      <c r="T541" s="248">
        <f t="shared" si="473"/>
        <v>17688</v>
      </c>
      <c r="U541" s="247">
        <f t="shared" si="473"/>
        <v>51</v>
      </c>
      <c r="V541" s="248">
        <f t="shared" si="473"/>
        <v>3003</v>
      </c>
      <c r="W541" s="248">
        <f t="shared" si="473"/>
        <v>71740</v>
      </c>
      <c r="X541" s="249">
        <f t="shared" si="464"/>
        <v>68600</v>
      </c>
      <c r="Y541" s="250" t="s">
        <v>8</v>
      </c>
      <c r="Z541" s="251">
        <f t="shared" si="458"/>
        <v>5.8901098901098905</v>
      </c>
      <c r="AA541" s="252">
        <f t="shared" si="459"/>
        <v>23.889443889443889</v>
      </c>
      <c r="AB541" s="195">
        <f t="shared" si="460"/>
        <v>22210.526315789473</v>
      </c>
      <c r="AC541" s="106">
        <f t="shared" si="474"/>
        <v>7.4701492537313436</v>
      </c>
      <c r="AW541" s="222">
        <v>3.23</v>
      </c>
      <c r="AX541" s="223">
        <v>402</v>
      </c>
      <c r="AY541" s="224">
        <f t="shared" si="462"/>
        <v>124.45820433436532</v>
      </c>
      <c r="AZ541" s="225">
        <f t="shared" si="475"/>
        <v>5</v>
      </c>
      <c r="BA541" s="226">
        <v>16.149999999999999</v>
      </c>
      <c r="BB541" s="227">
        <v>2010</v>
      </c>
      <c r="BC541" s="226">
        <v>10</v>
      </c>
      <c r="BD541" s="227">
        <v>366</v>
      </c>
      <c r="BE541" s="227">
        <v>9040</v>
      </c>
    </row>
    <row r="542" spans="1:57" x14ac:dyDescent="0.25">
      <c r="A542" s="90" t="s">
        <v>49</v>
      </c>
      <c r="B542" s="563"/>
      <c r="C542" s="27">
        <v>8.82</v>
      </c>
      <c r="D542" s="223">
        <v>1152</v>
      </c>
      <c r="E542" s="224">
        <f t="shared" si="450"/>
        <v>130.61224489795919</v>
      </c>
      <c r="F542" s="225">
        <f t="shared" si="470"/>
        <v>5</v>
      </c>
      <c r="G542" s="226">
        <v>44.1</v>
      </c>
      <c r="H542" s="227">
        <v>5760</v>
      </c>
      <c r="I542" s="226">
        <v>5</v>
      </c>
      <c r="J542" s="227">
        <v>833</v>
      </c>
      <c r="K542" s="227">
        <v>21910</v>
      </c>
      <c r="L542" s="263">
        <v>20850</v>
      </c>
      <c r="M542" s="250" t="s">
        <v>8</v>
      </c>
      <c r="N542" s="251">
        <f t="shared" si="452"/>
        <v>6.9147659063625451</v>
      </c>
      <c r="O542" s="252">
        <f t="shared" si="453"/>
        <v>26.30252100840336</v>
      </c>
      <c r="P542" s="245">
        <f t="shared" si="454"/>
        <v>2484.1269841269841</v>
      </c>
      <c r="Q542" s="246">
        <f t="shared" si="471"/>
        <v>0.72309027777777779</v>
      </c>
      <c r="R542" s="225">
        <f t="shared" si="472"/>
        <v>44</v>
      </c>
      <c r="S542" s="247">
        <f t="shared" si="473"/>
        <v>388.08000000000004</v>
      </c>
      <c r="T542" s="248">
        <f t="shared" si="473"/>
        <v>50688</v>
      </c>
      <c r="U542" s="247">
        <f t="shared" si="473"/>
        <v>92</v>
      </c>
      <c r="V542" s="248">
        <f t="shared" si="473"/>
        <v>8037</v>
      </c>
      <c r="W542" s="248">
        <f t="shared" si="473"/>
        <v>194990</v>
      </c>
      <c r="X542" s="249">
        <f t="shared" si="464"/>
        <v>186720</v>
      </c>
      <c r="Y542" s="250" t="s">
        <v>8</v>
      </c>
      <c r="Z542" s="251">
        <f t="shared" si="458"/>
        <v>6.3068309070548709</v>
      </c>
      <c r="AA542" s="252">
        <f t="shared" si="459"/>
        <v>24.261540375762099</v>
      </c>
      <c r="AB542" s="195">
        <f t="shared" si="460"/>
        <v>22107.709750566893</v>
      </c>
      <c r="AC542" s="106">
        <f t="shared" si="474"/>
        <v>6.9765625</v>
      </c>
      <c r="AW542" s="222">
        <v>8.82</v>
      </c>
      <c r="AX542" s="223">
        <v>1152</v>
      </c>
      <c r="AY542" s="224">
        <f t="shared" si="462"/>
        <v>130.61224489795919</v>
      </c>
      <c r="AZ542" s="225">
        <f t="shared" si="475"/>
        <v>5</v>
      </c>
      <c r="BA542" s="226">
        <v>44.1</v>
      </c>
      <c r="BB542" s="227">
        <v>5760</v>
      </c>
      <c r="BC542" s="226">
        <v>5</v>
      </c>
      <c r="BD542" s="227">
        <v>833</v>
      </c>
      <c r="BE542" s="227">
        <v>21830</v>
      </c>
    </row>
    <row r="543" spans="1:57" x14ac:dyDescent="0.25">
      <c r="A543" s="90" t="s">
        <v>50</v>
      </c>
      <c r="B543" s="563"/>
      <c r="C543" s="27">
        <v>11.54</v>
      </c>
      <c r="D543" s="223">
        <v>1448</v>
      </c>
      <c r="E543" s="224">
        <f t="shared" si="450"/>
        <v>125.47660311958407</v>
      </c>
      <c r="F543" s="225">
        <f t="shared" si="470"/>
        <v>5.0000000000000009</v>
      </c>
      <c r="G543" s="226">
        <v>57.7</v>
      </c>
      <c r="H543" s="227">
        <v>7240</v>
      </c>
      <c r="I543" s="226">
        <v>12</v>
      </c>
      <c r="J543" s="227">
        <v>1160</v>
      </c>
      <c r="K543" s="227">
        <v>30540</v>
      </c>
      <c r="L543" s="263">
        <v>29040</v>
      </c>
      <c r="M543" s="250" t="s">
        <v>8</v>
      </c>
      <c r="N543" s="251">
        <f t="shared" si="452"/>
        <v>6.2413793103448274</v>
      </c>
      <c r="O543" s="252">
        <f t="shared" si="453"/>
        <v>26.327586206896552</v>
      </c>
      <c r="P543" s="245">
        <f t="shared" si="454"/>
        <v>2646.4471403812827</v>
      </c>
      <c r="Q543" s="246">
        <f t="shared" si="471"/>
        <v>0.80110497237569056</v>
      </c>
      <c r="R543" s="225">
        <f t="shared" si="472"/>
        <v>44</v>
      </c>
      <c r="S543" s="247">
        <f t="shared" si="473"/>
        <v>507.75999999999993</v>
      </c>
      <c r="T543" s="248">
        <f t="shared" si="473"/>
        <v>63712</v>
      </c>
      <c r="U543" s="247">
        <f t="shared" si="473"/>
        <v>120</v>
      </c>
      <c r="V543" s="248">
        <f t="shared" si="473"/>
        <v>10608</v>
      </c>
      <c r="W543" s="248">
        <f t="shared" si="473"/>
        <v>259020</v>
      </c>
      <c r="X543" s="249">
        <f t="shared" si="464"/>
        <v>247990</v>
      </c>
      <c r="Y543" s="250" t="s">
        <v>8</v>
      </c>
      <c r="Z543" s="251">
        <f t="shared" si="458"/>
        <v>6.0060331825037707</v>
      </c>
      <c r="AA543" s="252">
        <f t="shared" si="459"/>
        <v>24.417420814479637</v>
      </c>
      <c r="AB543" s="195">
        <f t="shared" si="460"/>
        <v>22445.407279029463</v>
      </c>
      <c r="AC543" s="106">
        <f t="shared" si="474"/>
        <v>7.3259668508287294</v>
      </c>
      <c r="AW543" s="222">
        <v>11.54</v>
      </c>
      <c r="AX543" s="223">
        <v>1448</v>
      </c>
      <c r="AY543" s="224">
        <f t="shared" si="462"/>
        <v>125.47660311958407</v>
      </c>
      <c r="AZ543" s="225">
        <f t="shared" si="475"/>
        <v>5.0000000000000009</v>
      </c>
      <c r="BA543" s="216">
        <v>57.7</v>
      </c>
      <c r="BB543" s="209">
        <v>7240</v>
      </c>
      <c r="BC543" s="216">
        <v>12</v>
      </c>
      <c r="BD543" s="209">
        <v>1160</v>
      </c>
      <c r="BE543" s="209">
        <v>30430</v>
      </c>
    </row>
    <row r="544" spans="1:57" x14ac:dyDescent="0.25">
      <c r="A544" s="90" t="s">
        <v>51</v>
      </c>
      <c r="B544" s="563"/>
      <c r="C544" s="27">
        <v>19.36</v>
      </c>
      <c r="D544" s="223">
        <v>2441</v>
      </c>
      <c r="E544" s="224">
        <f t="shared" si="450"/>
        <v>126.08471074380165</v>
      </c>
      <c r="F544" s="225">
        <f t="shared" si="470"/>
        <v>4.8708677685950414</v>
      </c>
      <c r="G544" s="226">
        <v>94.3</v>
      </c>
      <c r="H544" s="227">
        <v>11890</v>
      </c>
      <c r="I544" s="226">
        <v>22</v>
      </c>
      <c r="J544" s="227">
        <v>2049</v>
      </c>
      <c r="K544" s="227">
        <v>51520</v>
      </c>
      <c r="L544" s="263">
        <v>48990</v>
      </c>
      <c r="M544" s="250" t="s">
        <v>8</v>
      </c>
      <c r="N544" s="251">
        <f t="shared" si="452"/>
        <v>5.8028306490971202</v>
      </c>
      <c r="O544" s="252">
        <f t="shared" si="453"/>
        <v>25.143972669594923</v>
      </c>
      <c r="P544" s="245">
        <f t="shared" si="454"/>
        <v>2661.1570247933887</v>
      </c>
      <c r="Q544" s="246">
        <f t="shared" si="471"/>
        <v>0.8394100778369521</v>
      </c>
      <c r="R544" s="225">
        <f t="shared" si="472"/>
        <v>44.870867768595048</v>
      </c>
      <c r="S544" s="247">
        <f t="shared" si="473"/>
        <v>868.7</v>
      </c>
      <c r="T544" s="248">
        <f t="shared" si="473"/>
        <v>109484</v>
      </c>
      <c r="U544" s="247">
        <f t="shared" si="473"/>
        <v>231</v>
      </c>
      <c r="V544" s="248">
        <f t="shared" si="473"/>
        <v>19071</v>
      </c>
      <c r="W544" s="248">
        <f t="shared" si="473"/>
        <v>455230</v>
      </c>
      <c r="X544" s="249">
        <f t="shared" si="464"/>
        <v>435760</v>
      </c>
      <c r="Y544" s="250" t="s">
        <v>8</v>
      </c>
      <c r="Z544" s="251">
        <f t="shared" si="458"/>
        <v>5.740863090556342</v>
      </c>
      <c r="AA544" s="252">
        <f t="shared" si="459"/>
        <v>23.870274238372399</v>
      </c>
      <c r="AB544" s="195">
        <f t="shared" si="460"/>
        <v>23513.946280991735</v>
      </c>
      <c r="AC544" s="106">
        <f t="shared" si="474"/>
        <v>7.8127816468660383</v>
      </c>
      <c r="AW544" s="222">
        <v>19.36</v>
      </c>
      <c r="AX544" s="223">
        <v>2442</v>
      </c>
      <c r="AY544" s="224">
        <f t="shared" si="462"/>
        <v>126.13636363636364</v>
      </c>
      <c r="AZ544" s="225">
        <f t="shared" si="475"/>
        <v>4.8708677685950414</v>
      </c>
      <c r="BA544" s="216">
        <v>94.3</v>
      </c>
      <c r="BB544" s="209">
        <v>11890</v>
      </c>
      <c r="BC544" s="216">
        <v>22</v>
      </c>
      <c r="BD544" s="209">
        <v>2049</v>
      </c>
      <c r="BE544" s="209">
        <v>51330</v>
      </c>
    </row>
    <row r="545" spans="1:57" x14ac:dyDescent="0.25">
      <c r="A545" s="94" t="s">
        <v>52</v>
      </c>
      <c r="B545" s="564"/>
      <c r="C545" s="29">
        <v>16.18</v>
      </c>
      <c r="D545" s="235">
        <v>2228</v>
      </c>
      <c r="E545" s="236">
        <f t="shared" si="450"/>
        <v>137.7008652657602</v>
      </c>
      <c r="F545" s="237">
        <f t="shared" si="470"/>
        <v>4.5253399258343636</v>
      </c>
      <c r="G545" s="238">
        <v>73.22</v>
      </c>
      <c r="H545" s="239">
        <v>9989</v>
      </c>
      <c r="I545" s="238">
        <v>17</v>
      </c>
      <c r="J545" s="239">
        <v>1419</v>
      </c>
      <c r="K545" s="239">
        <v>33650</v>
      </c>
      <c r="L545" s="324">
        <v>32010</v>
      </c>
      <c r="M545" s="256" t="s">
        <v>8</v>
      </c>
      <c r="N545" s="325">
        <f t="shared" si="452"/>
        <v>7.039464411557435</v>
      </c>
      <c r="O545" s="326">
        <f t="shared" si="453"/>
        <v>23.713883016208598</v>
      </c>
      <c r="P545" s="253">
        <f t="shared" si="454"/>
        <v>2079.7280593325095</v>
      </c>
      <c r="Q545" s="246">
        <f t="shared" si="471"/>
        <v>0.63689407540394971</v>
      </c>
      <c r="R545" s="237">
        <f t="shared" si="472"/>
        <v>44.525339925834366</v>
      </c>
      <c r="S545" s="254">
        <f t="shared" si="473"/>
        <v>720.42000000000007</v>
      </c>
      <c r="T545" s="255">
        <f t="shared" si="473"/>
        <v>99109</v>
      </c>
      <c r="U545" s="254">
        <f t="shared" si="473"/>
        <v>180</v>
      </c>
      <c r="V545" s="255">
        <f t="shared" si="473"/>
        <v>14154</v>
      </c>
      <c r="W545" s="255">
        <f t="shared" si="473"/>
        <v>319330</v>
      </c>
      <c r="X545" s="249">
        <f t="shared" si="464"/>
        <v>305660</v>
      </c>
      <c r="Y545" s="256" t="s">
        <v>8</v>
      </c>
      <c r="Z545" s="251">
        <f t="shared" si="458"/>
        <v>7.0021901935848527</v>
      </c>
      <c r="AA545" s="252">
        <f t="shared" si="459"/>
        <v>22.561113466157977</v>
      </c>
      <c r="AB545" s="195">
        <f t="shared" si="460"/>
        <v>19736.09394313968</v>
      </c>
      <c r="AC545" s="106">
        <f t="shared" si="474"/>
        <v>6.3527827648114901</v>
      </c>
      <c r="AW545" s="234">
        <v>16.18</v>
      </c>
      <c r="AX545" s="235">
        <v>2228</v>
      </c>
      <c r="AY545" s="236">
        <f t="shared" si="462"/>
        <v>137.7008652657602</v>
      </c>
      <c r="AZ545" s="237">
        <f t="shared" si="475"/>
        <v>4.5253399258343636</v>
      </c>
      <c r="BA545" s="426">
        <v>73.22</v>
      </c>
      <c r="BB545" s="427">
        <v>9989</v>
      </c>
      <c r="BC545" s="426">
        <v>17</v>
      </c>
      <c r="BD545" s="427">
        <v>1419</v>
      </c>
      <c r="BE545" s="427">
        <v>33530</v>
      </c>
    </row>
    <row r="546" spans="1:57" x14ac:dyDescent="0.25">
      <c r="A546" s="92" t="s">
        <v>24</v>
      </c>
      <c r="B546" s="44"/>
      <c r="C546" s="45">
        <f>SUM(C535:C545)</f>
        <v>164.87</v>
      </c>
      <c r="D546" s="46">
        <f>SUM(D535:D545)</f>
        <v>21065</v>
      </c>
      <c r="E546" s="80">
        <f t="shared" si="450"/>
        <v>127.76733183720506</v>
      </c>
      <c r="F546" s="73"/>
      <c r="G546" s="312">
        <f>SUM(G535:G545)</f>
        <v>780.65</v>
      </c>
      <c r="H546" s="313">
        <f>SUM(H535:H545)</f>
        <v>99708</v>
      </c>
      <c r="I546" s="312">
        <f>SUM(I535:I545)</f>
        <v>193</v>
      </c>
      <c r="J546" s="313">
        <f>SUM(J535:J545)</f>
        <v>15570</v>
      </c>
      <c r="K546" s="313">
        <f>SUM(K535:K545)</f>
        <v>388680</v>
      </c>
      <c r="L546" s="46">
        <f t="shared" ref="L546" si="476">SUM(L535:L545)</f>
        <v>369650</v>
      </c>
      <c r="M546" s="74" t="s">
        <v>8</v>
      </c>
      <c r="N546" s="75">
        <f t="shared" si="452"/>
        <v>6.4038535645472061</v>
      </c>
      <c r="O546" s="76">
        <f t="shared" si="453"/>
        <v>24.96339113680154</v>
      </c>
      <c r="P546" s="77">
        <f t="shared" si="454"/>
        <v>2357.4937829805299</v>
      </c>
      <c r="Q546" s="101">
        <f>J546/D546</f>
        <v>0.73914075480655117</v>
      </c>
      <c r="R546" s="73"/>
      <c r="S546" s="45">
        <f>SUM(S535:S545)</f>
        <v>7343.8600000000006</v>
      </c>
      <c r="T546" s="46">
        <f>SUM(T535:T545)</f>
        <v>937983</v>
      </c>
      <c r="U546" s="45">
        <f>SUM(U535:U545)</f>
        <v>1891</v>
      </c>
      <c r="V546" s="46">
        <f t="shared" ref="V546:W546" si="477">SUM(V535:V545)</f>
        <v>153860</v>
      </c>
      <c r="W546" s="46">
        <f t="shared" si="477"/>
        <v>3645270</v>
      </c>
      <c r="X546" s="72">
        <f t="shared" si="464"/>
        <v>3490190</v>
      </c>
      <c r="Y546" s="74" t="s">
        <v>8</v>
      </c>
      <c r="Z546" s="75">
        <f t="shared" si="458"/>
        <v>6.0963408293253609</v>
      </c>
      <c r="AA546" s="76">
        <f t="shared" si="459"/>
        <v>23.692122708956195</v>
      </c>
      <c r="AB546" s="333">
        <f t="shared" si="460"/>
        <v>22109.965427306361</v>
      </c>
      <c r="AC546" s="107">
        <f>V546/D546</f>
        <v>7.3040588654165681</v>
      </c>
      <c r="AW546" s="45">
        <f>SUM(AW535:AW545)</f>
        <v>164.87</v>
      </c>
      <c r="AX546" s="46">
        <f>SUM(AX535:AX545)</f>
        <v>21069</v>
      </c>
      <c r="AY546" s="80">
        <f t="shared" si="462"/>
        <v>127.79159337659974</v>
      </c>
      <c r="AZ546" s="73"/>
      <c r="BA546" s="45">
        <f>SUM(BA535:BA545)</f>
        <v>780.65</v>
      </c>
      <c r="BB546" s="46">
        <f>SUM(BB535:BB545)</f>
        <v>99708</v>
      </c>
      <c r="BC546" s="45">
        <f>SUM(BC535:BC545)</f>
        <v>193</v>
      </c>
      <c r="BD546" s="46">
        <f>SUM(BD535:BD545)</f>
        <v>15570</v>
      </c>
      <c r="BE546" s="46">
        <f>SUM(BE535:BE545)</f>
        <v>387220</v>
      </c>
    </row>
    <row r="547" spans="1:57" x14ac:dyDescent="0.25">
      <c r="A547" s="117" t="s">
        <v>16</v>
      </c>
      <c r="B547" s="565">
        <v>2005</v>
      </c>
      <c r="C547" s="115">
        <v>2.82</v>
      </c>
      <c r="D547" s="241">
        <v>326</v>
      </c>
      <c r="E547" s="230">
        <f>D547/C547</f>
        <v>115.60283687943263</v>
      </c>
      <c r="F547" s="242">
        <f t="shared" ref="F547:F555" si="478">G547/C547</f>
        <v>4</v>
      </c>
      <c r="G547" s="243">
        <v>11.28</v>
      </c>
      <c r="H547" s="244">
        <v>1304</v>
      </c>
      <c r="I547" s="243">
        <v>4</v>
      </c>
      <c r="J547" s="244">
        <v>79</v>
      </c>
      <c r="K547" s="244">
        <v>1770</v>
      </c>
      <c r="L547" s="137">
        <v>1680</v>
      </c>
      <c r="M547" s="15" t="s">
        <v>8</v>
      </c>
      <c r="N547" s="86">
        <f t="shared" si="452"/>
        <v>16.50632911392405</v>
      </c>
      <c r="O547" s="87">
        <f t="shared" si="453"/>
        <v>22.405063291139239</v>
      </c>
      <c r="P547" s="287">
        <f>K547/C547</f>
        <v>627.65957446808511</v>
      </c>
      <c r="Q547" s="100">
        <f t="shared" ref="Q547:Q557" si="479">J547/D547</f>
        <v>0.24233128834355827</v>
      </c>
      <c r="R547" s="14">
        <f t="shared" ref="R547:R555" si="480">S547/C547</f>
        <v>36.326241134751776</v>
      </c>
      <c r="S547" s="71">
        <f t="shared" ref="S547:X557" si="481">G547+S496</f>
        <v>102.44</v>
      </c>
      <c r="T547" s="72">
        <f t="shared" si="481"/>
        <v>11312</v>
      </c>
      <c r="U547" s="71">
        <f t="shared" si="481"/>
        <v>28</v>
      </c>
      <c r="V547" s="72">
        <f t="shared" si="481"/>
        <v>1589</v>
      </c>
      <c r="W547" s="72">
        <f t="shared" si="481"/>
        <v>33680</v>
      </c>
      <c r="X547" s="72">
        <f t="shared" si="464"/>
        <v>32120</v>
      </c>
      <c r="Y547" s="15" t="s">
        <v>8</v>
      </c>
      <c r="Z547" s="21">
        <f t="shared" si="458"/>
        <v>7.1189427312775333</v>
      </c>
      <c r="AA547" s="22">
        <f t="shared" si="459"/>
        <v>21.195720578980492</v>
      </c>
      <c r="AB547" s="195">
        <f t="shared" si="460"/>
        <v>11943.262411347518</v>
      </c>
      <c r="AC547" s="106">
        <f t="shared" ref="AC547:AC557" si="482">V547/D547</f>
        <v>4.8742331288343559</v>
      </c>
      <c r="AW547" s="240">
        <v>5.16</v>
      </c>
      <c r="AX547" s="241">
        <v>525</v>
      </c>
      <c r="AY547" s="230">
        <f>AX547/AW547</f>
        <v>101.74418604651163</v>
      </c>
      <c r="AZ547" s="242">
        <f t="shared" ref="AZ547:AZ555" si="483">BA547/AW547</f>
        <v>2.1860465116279069</v>
      </c>
      <c r="BA547" s="243">
        <v>11.28</v>
      </c>
      <c r="BB547" s="244">
        <v>1304</v>
      </c>
      <c r="BC547" s="243">
        <v>4</v>
      </c>
      <c r="BD547" s="244">
        <v>79</v>
      </c>
      <c r="BE547" s="244">
        <v>1760</v>
      </c>
    </row>
    <row r="548" spans="1:57" x14ac:dyDescent="0.25">
      <c r="A548" s="90" t="s">
        <v>53</v>
      </c>
      <c r="B548" s="560"/>
      <c r="C548" s="27">
        <v>10.6</v>
      </c>
      <c r="D548" s="223">
        <v>1372</v>
      </c>
      <c r="E548" s="224">
        <f t="shared" ref="E548:E557" si="484">D548/C548</f>
        <v>129.43396226415095</v>
      </c>
      <c r="F548" s="225">
        <f t="shared" si="478"/>
        <v>4</v>
      </c>
      <c r="G548" s="226">
        <v>42.4</v>
      </c>
      <c r="H548" s="227">
        <v>5488</v>
      </c>
      <c r="I548" s="226">
        <v>8</v>
      </c>
      <c r="J548" s="227">
        <v>842</v>
      </c>
      <c r="K548" s="227">
        <v>19360</v>
      </c>
      <c r="L548" s="136">
        <v>18410</v>
      </c>
      <c r="M548" s="20" t="s">
        <v>8</v>
      </c>
      <c r="N548" s="21">
        <f t="shared" si="452"/>
        <v>6.5178147268408555</v>
      </c>
      <c r="O548" s="22">
        <f t="shared" si="453"/>
        <v>22.992874109263656</v>
      </c>
      <c r="P548" s="245">
        <f t="shared" ref="P548:P557" si="485">K548/C548</f>
        <v>1826.4150943396228</v>
      </c>
      <c r="Q548" s="246">
        <f t="shared" si="479"/>
        <v>0.61370262390670549</v>
      </c>
      <c r="R548" s="225">
        <f t="shared" si="480"/>
        <v>42.50471698113207</v>
      </c>
      <c r="S548" s="247">
        <f t="shared" si="481"/>
        <v>450.54999999999995</v>
      </c>
      <c r="T548" s="248">
        <f t="shared" si="481"/>
        <v>58363</v>
      </c>
      <c r="U548" s="247">
        <f t="shared" si="481"/>
        <v>113</v>
      </c>
      <c r="V548" s="248">
        <f t="shared" si="481"/>
        <v>9482</v>
      </c>
      <c r="W548" s="248">
        <f t="shared" si="481"/>
        <v>209180</v>
      </c>
      <c r="X548" s="249">
        <f t="shared" si="464"/>
        <v>200040</v>
      </c>
      <c r="Y548" s="250" t="s">
        <v>8</v>
      </c>
      <c r="Z548" s="251">
        <f t="shared" si="458"/>
        <v>6.1551360472474164</v>
      </c>
      <c r="AA548" s="252">
        <f t="shared" si="459"/>
        <v>22.06074667791605</v>
      </c>
      <c r="AB548" s="195">
        <f t="shared" si="460"/>
        <v>19733.962264150945</v>
      </c>
      <c r="AC548" s="106">
        <f t="shared" si="482"/>
        <v>6.9110787172011658</v>
      </c>
      <c r="AW548" s="222">
        <v>11.02</v>
      </c>
      <c r="AX548" s="223">
        <v>1429</v>
      </c>
      <c r="AY548" s="224">
        <f t="shared" ref="AY548:AY557" si="486">AX548/AW548</f>
        <v>129.67332123411978</v>
      </c>
      <c r="AZ548" s="225">
        <f t="shared" si="483"/>
        <v>3.8475499092558985</v>
      </c>
      <c r="BA548" s="226">
        <v>42.4</v>
      </c>
      <c r="BB548" s="227">
        <v>5488</v>
      </c>
      <c r="BC548" s="226">
        <v>8</v>
      </c>
      <c r="BD548" s="227">
        <v>842</v>
      </c>
      <c r="BE548" s="227">
        <v>19290</v>
      </c>
    </row>
    <row r="549" spans="1:57" x14ac:dyDescent="0.25">
      <c r="A549" s="90" t="s">
        <v>54</v>
      </c>
      <c r="B549" s="560"/>
      <c r="C549" s="27">
        <v>3.49</v>
      </c>
      <c r="D549" s="223">
        <v>453</v>
      </c>
      <c r="E549" s="224">
        <f t="shared" si="484"/>
        <v>129.79942693409743</v>
      </c>
      <c r="F549" s="225">
        <f t="shared" si="478"/>
        <v>5.0000000000000009</v>
      </c>
      <c r="G549" s="226">
        <v>17.450000000000003</v>
      </c>
      <c r="H549" s="227">
        <v>2265</v>
      </c>
      <c r="I549" s="226">
        <v>5</v>
      </c>
      <c r="J549" s="227">
        <v>346</v>
      </c>
      <c r="K549" s="227">
        <v>7710</v>
      </c>
      <c r="L549" s="136">
        <v>7330</v>
      </c>
      <c r="M549" s="20" t="s">
        <v>8</v>
      </c>
      <c r="N549" s="21">
        <f t="shared" si="452"/>
        <v>6.5462427745664744</v>
      </c>
      <c r="O549" s="22">
        <f t="shared" si="453"/>
        <v>22.283236994219653</v>
      </c>
      <c r="P549" s="245">
        <f t="shared" si="485"/>
        <v>2209.1690544412604</v>
      </c>
      <c r="Q549" s="246">
        <f t="shared" si="479"/>
        <v>0.76379690949227375</v>
      </c>
      <c r="R549" s="225">
        <f t="shared" si="480"/>
        <v>45.028653295128933</v>
      </c>
      <c r="S549" s="247">
        <f t="shared" si="481"/>
        <v>157.14999999999998</v>
      </c>
      <c r="T549" s="248">
        <f t="shared" si="481"/>
        <v>17424</v>
      </c>
      <c r="U549" s="247">
        <f t="shared" si="481"/>
        <v>45</v>
      </c>
      <c r="V549" s="248">
        <f t="shared" si="481"/>
        <v>3438</v>
      </c>
      <c r="W549" s="248">
        <f t="shared" si="481"/>
        <v>73670</v>
      </c>
      <c r="X549" s="249">
        <f t="shared" si="481"/>
        <v>70510</v>
      </c>
      <c r="Y549" s="250" t="s">
        <v>8</v>
      </c>
      <c r="Z549" s="251">
        <f t="shared" si="458"/>
        <v>5.0680628272251305</v>
      </c>
      <c r="AA549" s="252">
        <f t="shared" si="459"/>
        <v>21.428155904595695</v>
      </c>
      <c r="AB549" s="195">
        <f t="shared" si="460"/>
        <v>21108.88252148997</v>
      </c>
      <c r="AC549" s="106">
        <f t="shared" si="482"/>
        <v>7.5894039735099339</v>
      </c>
      <c r="AW549" s="222">
        <v>4.38</v>
      </c>
      <c r="AX549" s="223">
        <v>465</v>
      </c>
      <c r="AY549" s="224">
        <f t="shared" si="486"/>
        <v>106.16438356164385</v>
      </c>
      <c r="AZ549" s="225">
        <f t="shared" si="483"/>
        <v>3.9840182648401834</v>
      </c>
      <c r="BA549" s="226">
        <v>17.450000000000003</v>
      </c>
      <c r="BB549" s="227">
        <v>2265</v>
      </c>
      <c r="BC549" s="226">
        <v>5</v>
      </c>
      <c r="BD549" s="227">
        <v>346</v>
      </c>
      <c r="BE549" s="227">
        <v>7680</v>
      </c>
    </row>
    <row r="550" spans="1:57" x14ac:dyDescent="0.25">
      <c r="A550" s="90" t="s">
        <v>17</v>
      </c>
      <c r="B550" s="560"/>
      <c r="C550" s="27">
        <v>8.1199999999999992</v>
      </c>
      <c r="D550" s="223">
        <v>806</v>
      </c>
      <c r="E550" s="224">
        <f t="shared" si="484"/>
        <v>99.261083743842377</v>
      </c>
      <c r="F550" s="225">
        <f t="shared" si="478"/>
        <v>4</v>
      </c>
      <c r="G550" s="226">
        <v>32.479999999999997</v>
      </c>
      <c r="H550" s="227">
        <v>3224</v>
      </c>
      <c r="I550" s="226">
        <v>4</v>
      </c>
      <c r="J550" s="227">
        <v>371</v>
      </c>
      <c r="K550" s="227">
        <v>8330</v>
      </c>
      <c r="L550" s="136">
        <v>7920</v>
      </c>
      <c r="M550" s="20" t="s">
        <v>8</v>
      </c>
      <c r="N550" s="21">
        <f t="shared" si="452"/>
        <v>8.6900269541778972</v>
      </c>
      <c r="O550" s="22">
        <f t="shared" si="453"/>
        <v>22.452830188679247</v>
      </c>
      <c r="P550" s="245">
        <f t="shared" si="485"/>
        <v>1025.8620689655174</v>
      </c>
      <c r="Q550" s="246">
        <f t="shared" si="479"/>
        <v>0.46029776674937967</v>
      </c>
      <c r="R550" s="225">
        <f t="shared" si="480"/>
        <v>40.366995073891637</v>
      </c>
      <c r="S550" s="247">
        <f t="shared" si="481"/>
        <v>327.78000000000009</v>
      </c>
      <c r="T550" s="248">
        <f t="shared" si="481"/>
        <v>33019</v>
      </c>
      <c r="U550" s="247">
        <f t="shared" si="481"/>
        <v>73</v>
      </c>
      <c r="V550" s="248">
        <f t="shared" si="481"/>
        <v>5383</v>
      </c>
      <c r="W550" s="248">
        <f t="shared" si="481"/>
        <v>117770</v>
      </c>
      <c r="X550" s="249">
        <f t="shared" si="481"/>
        <v>112660</v>
      </c>
      <c r="Y550" s="250" t="s">
        <v>8</v>
      </c>
      <c r="Z550" s="251">
        <f t="shared" si="458"/>
        <v>6.1339401820546167</v>
      </c>
      <c r="AA550" s="252">
        <f t="shared" si="459"/>
        <v>21.878134869032138</v>
      </c>
      <c r="AB550" s="195">
        <f t="shared" si="460"/>
        <v>14503.69458128079</v>
      </c>
      <c r="AC550" s="106">
        <f t="shared" si="482"/>
        <v>6.6786600496277915</v>
      </c>
      <c r="AW550" s="222">
        <v>9.39</v>
      </c>
      <c r="AX550" s="223">
        <v>912</v>
      </c>
      <c r="AY550" s="224">
        <f t="shared" si="486"/>
        <v>97.124600638977626</v>
      </c>
      <c r="AZ550" s="225">
        <f t="shared" si="483"/>
        <v>3.4589989350372732</v>
      </c>
      <c r="BA550" s="226">
        <v>32.479999999999997</v>
      </c>
      <c r="BB550" s="227">
        <v>3224</v>
      </c>
      <c r="BC550" s="226">
        <v>4</v>
      </c>
      <c r="BD550" s="227">
        <v>371</v>
      </c>
      <c r="BE550" s="227">
        <v>8300</v>
      </c>
    </row>
    <row r="551" spans="1:57" x14ac:dyDescent="0.25">
      <c r="A551" s="90" t="s">
        <v>55</v>
      </c>
      <c r="B551" s="560"/>
      <c r="C551" s="27">
        <v>4.76</v>
      </c>
      <c r="D551" s="223">
        <v>513</v>
      </c>
      <c r="E551" s="224">
        <f t="shared" si="484"/>
        <v>107.77310924369749</v>
      </c>
      <c r="F551" s="225">
        <f t="shared" si="478"/>
        <v>5</v>
      </c>
      <c r="G551" s="226">
        <v>23.799999999999997</v>
      </c>
      <c r="H551" s="227">
        <v>2565</v>
      </c>
      <c r="I551" s="226">
        <v>5</v>
      </c>
      <c r="J551" s="227">
        <v>435</v>
      </c>
      <c r="K551" s="227">
        <v>9620</v>
      </c>
      <c r="L551" s="136">
        <v>9150</v>
      </c>
      <c r="M551" s="20" t="s">
        <v>8</v>
      </c>
      <c r="N551" s="21">
        <f t="shared" si="452"/>
        <v>5.8965517241379306</v>
      </c>
      <c r="O551" s="22">
        <f t="shared" si="453"/>
        <v>22.114942528735632</v>
      </c>
      <c r="P551" s="245">
        <f t="shared" si="485"/>
        <v>2021.0084033613446</v>
      </c>
      <c r="Q551" s="246">
        <f t="shared" si="479"/>
        <v>0.84795321637426901</v>
      </c>
      <c r="R551" s="225">
        <f t="shared" si="480"/>
        <v>44.369747899159663</v>
      </c>
      <c r="S551" s="247">
        <f t="shared" si="481"/>
        <v>211.2</v>
      </c>
      <c r="T551" s="248">
        <f t="shared" si="481"/>
        <v>22762</v>
      </c>
      <c r="U551" s="247">
        <f t="shared" si="481"/>
        <v>48</v>
      </c>
      <c r="V551" s="248">
        <f t="shared" si="481"/>
        <v>4123</v>
      </c>
      <c r="W551" s="248">
        <f t="shared" si="481"/>
        <v>88650</v>
      </c>
      <c r="X551" s="249">
        <f t="shared" si="481"/>
        <v>84860</v>
      </c>
      <c r="Y551" s="250" t="s">
        <v>8</v>
      </c>
      <c r="Z551" s="251">
        <f t="shared" si="458"/>
        <v>5.5207373271889404</v>
      </c>
      <c r="AA551" s="252">
        <f t="shared" si="459"/>
        <v>21.501333980111568</v>
      </c>
      <c r="AB551" s="195">
        <f t="shared" si="460"/>
        <v>18623.949579831933</v>
      </c>
      <c r="AC551" s="106">
        <f t="shared" si="482"/>
        <v>8.0370370370370363</v>
      </c>
      <c r="AW551" s="222">
        <v>4.76</v>
      </c>
      <c r="AX551" s="223">
        <v>513</v>
      </c>
      <c r="AY551" s="224">
        <f t="shared" si="486"/>
        <v>107.77310924369749</v>
      </c>
      <c r="AZ551" s="225">
        <f t="shared" si="483"/>
        <v>5</v>
      </c>
      <c r="BA551" s="226">
        <v>23.799999999999997</v>
      </c>
      <c r="BB551" s="227">
        <v>2565</v>
      </c>
      <c r="BC551" s="226">
        <v>5</v>
      </c>
      <c r="BD551" s="227">
        <v>435</v>
      </c>
      <c r="BE551" s="227">
        <v>9580</v>
      </c>
    </row>
    <row r="552" spans="1:57" x14ac:dyDescent="0.25">
      <c r="A552" s="90" t="s">
        <v>56</v>
      </c>
      <c r="B552" s="560"/>
      <c r="C552" s="27">
        <v>0.86</v>
      </c>
      <c r="D552" s="223">
        <v>110</v>
      </c>
      <c r="E552" s="16">
        <f t="shared" si="484"/>
        <v>127.90697674418605</v>
      </c>
      <c r="F552" s="17">
        <f t="shared" si="478"/>
        <v>5</v>
      </c>
      <c r="G552" s="226">
        <v>4.3</v>
      </c>
      <c r="H552" s="227">
        <v>550</v>
      </c>
      <c r="I552" s="226">
        <v>5</v>
      </c>
      <c r="J552" s="227">
        <v>70</v>
      </c>
      <c r="K552" s="227">
        <v>1620</v>
      </c>
      <c r="L552" s="136">
        <v>1540</v>
      </c>
      <c r="M552" s="20" t="s">
        <v>8</v>
      </c>
      <c r="N552" s="21">
        <f t="shared" si="452"/>
        <v>7.8571428571428568</v>
      </c>
      <c r="O552" s="22">
        <f t="shared" si="453"/>
        <v>23.142857142857142</v>
      </c>
      <c r="P552" s="23">
        <f t="shared" si="485"/>
        <v>1883.7209302325582</v>
      </c>
      <c r="Q552" s="100">
        <f t="shared" si="479"/>
        <v>0.63636363636363635</v>
      </c>
      <c r="R552" s="17">
        <f t="shared" si="480"/>
        <v>43.999999999999993</v>
      </c>
      <c r="S552" s="24">
        <f t="shared" si="481"/>
        <v>37.839999999999996</v>
      </c>
      <c r="T552" s="25">
        <f t="shared" si="481"/>
        <v>4840</v>
      </c>
      <c r="U552" s="24">
        <f t="shared" si="481"/>
        <v>33</v>
      </c>
      <c r="V552" s="25">
        <f t="shared" si="481"/>
        <v>731</v>
      </c>
      <c r="W552" s="25">
        <f t="shared" si="481"/>
        <v>16870</v>
      </c>
      <c r="X552" s="72">
        <f t="shared" si="481"/>
        <v>16170</v>
      </c>
      <c r="Y552" s="20" t="s">
        <v>8</v>
      </c>
      <c r="Z552" s="21">
        <f t="shared" si="458"/>
        <v>6.6210670314637481</v>
      </c>
      <c r="AA552" s="22">
        <f t="shared" si="459"/>
        <v>23.077975376196992</v>
      </c>
      <c r="AB552" s="103">
        <f t="shared" si="460"/>
        <v>19616.279069767443</v>
      </c>
      <c r="AC552" s="106">
        <f t="shared" si="482"/>
        <v>6.6454545454545455</v>
      </c>
      <c r="AW552" s="27">
        <v>0.86</v>
      </c>
      <c r="AX552" s="28">
        <v>110</v>
      </c>
      <c r="AY552" s="16">
        <f t="shared" si="486"/>
        <v>127.90697674418605</v>
      </c>
      <c r="AZ552" s="17">
        <f t="shared" si="483"/>
        <v>5</v>
      </c>
      <c r="BA552" s="216">
        <v>4.3</v>
      </c>
      <c r="BB552" s="209">
        <v>550</v>
      </c>
      <c r="BC552" s="216">
        <v>5</v>
      </c>
      <c r="BD552" s="209">
        <v>70</v>
      </c>
      <c r="BE552" s="209">
        <v>1610</v>
      </c>
    </row>
    <row r="553" spans="1:57" x14ac:dyDescent="0.25">
      <c r="A553" s="90" t="s">
        <v>20</v>
      </c>
      <c r="B553" s="560"/>
      <c r="C553" s="27">
        <v>8.61</v>
      </c>
      <c r="D553" s="223">
        <v>1053</v>
      </c>
      <c r="E553" s="16">
        <f t="shared" si="484"/>
        <v>122.29965156794425</v>
      </c>
      <c r="F553" s="17">
        <f t="shared" si="478"/>
        <v>4</v>
      </c>
      <c r="G553" s="18">
        <v>34.44</v>
      </c>
      <c r="H553" s="19">
        <v>4212</v>
      </c>
      <c r="I553" s="18">
        <v>6</v>
      </c>
      <c r="J553" s="19">
        <v>709</v>
      </c>
      <c r="K553" s="19">
        <v>15630</v>
      </c>
      <c r="L553" s="136">
        <v>14860</v>
      </c>
      <c r="M553" s="20" t="s">
        <v>8</v>
      </c>
      <c r="N553" s="21">
        <f t="shared" si="452"/>
        <v>5.9407616361071929</v>
      </c>
      <c r="O553" s="22">
        <f t="shared" si="453"/>
        <v>22.045133991537377</v>
      </c>
      <c r="P553" s="23">
        <f t="shared" si="485"/>
        <v>1815.3310104529619</v>
      </c>
      <c r="Q553" s="100">
        <f t="shared" si="479"/>
        <v>0.67331433998100665</v>
      </c>
      <c r="R553" s="17">
        <f t="shared" si="480"/>
        <v>42.270615563298492</v>
      </c>
      <c r="S553" s="24">
        <f t="shared" si="481"/>
        <v>363.95</v>
      </c>
      <c r="T553" s="25">
        <f t="shared" si="481"/>
        <v>43036</v>
      </c>
      <c r="U553" s="24">
        <f t="shared" si="481"/>
        <v>86</v>
      </c>
      <c r="V553" s="25">
        <f t="shared" si="481"/>
        <v>8291</v>
      </c>
      <c r="W553" s="25">
        <f t="shared" si="481"/>
        <v>175180</v>
      </c>
      <c r="X553" s="72">
        <f>L553+X502</f>
        <v>167560</v>
      </c>
      <c r="Y553" s="20" t="s">
        <v>8</v>
      </c>
      <c r="Z553" s="21">
        <f t="shared" si="458"/>
        <v>5.190688698588831</v>
      </c>
      <c r="AA553" s="22">
        <f t="shared" si="459"/>
        <v>21.128934989747918</v>
      </c>
      <c r="AB553" s="103">
        <f t="shared" si="460"/>
        <v>20346.109175377471</v>
      </c>
      <c r="AC553" s="106">
        <f t="shared" si="482"/>
        <v>7.8736942070275404</v>
      </c>
      <c r="AW553" s="27">
        <v>10.08</v>
      </c>
      <c r="AX553" s="28">
        <v>1160</v>
      </c>
      <c r="AY553" s="16">
        <f t="shared" si="486"/>
        <v>115.07936507936508</v>
      </c>
      <c r="AZ553" s="17">
        <f t="shared" si="483"/>
        <v>3.4166666666666665</v>
      </c>
      <c r="BA553" s="18">
        <v>34.44</v>
      </c>
      <c r="BB553" s="19">
        <v>4212</v>
      </c>
      <c r="BC553" s="18">
        <v>6</v>
      </c>
      <c r="BD553" s="19">
        <v>709</v>
      </c>
      <c r="BE553" s="19">
        <v>15570</v>
      </c>
    </row>
    <row r="554" spans="1:57" x14ac:dyDescent="0.25">
      <c r="A554" s="90" t="s">
        <v>19</v>
      </c>
      <c r="B554" s="560"/>
      <c r="C554" s="27">
        <v>8.6999999999999993</v>
      </c>
      <c r="D554" s="223">
        <v>1106</v>
      </c>
      <c r="E554" s="16">
        <f t="shared" si="484"/>
        <v>127.1264367816092</v>
      </c>
      <c r="F554" s="17">
        <f t="shared" si="478"/>
        <v>4</v>
      </c>
      <c r="G554" s="18">
        <v>34.799999999999997</v>
      </c>
      <c r="H554" s="19">
        <v>4424</v>
      </c>
      <c r="I554" s="18">
        <v>8</v>
      </c>
      <c r="J554" s="19">
        <v>486</v>
      </c>
      <c r="K554" s="19">
        <v>10490</v>
      </c>
      <c r="L554" s="136">
        <v>9980</v>
      </c>
      <c r="M554" s="20" t="s">
        <v>8</v>
      </c>
      <c r="N554" s="21">
        <f t="shared" si="452"/>
        <v>9.1028806584362147</v>
      </c>
      <c r="O554" s="22">
        <f t="shared" si="453"/>
        <v>21.584362139917694</v>
      </c>
      <c r="P554" s="23">
        <f t="shared" si="485"/>
        <v>1205.7471264367816</v>
      </c>
      <c r="Q554" s="100">
        <f t="shared" si="479"/>
        <v>0.43942133815551537</v>
      </c>
      <c r="R554" s="17">
        <f t="shared" si="480"/>
        <v>40.850574712643684</v>
      </c>
      <c r="S554" s="24">
        <f t="shared" si="481"/>
        <v>355.40000000000003</v>
      </c>
      <c r="T554" s="25">
        <f t="shared" si="481"/>
        <v>44777</v>
      </c>
      <c r="U554" s="24">
        <f t="shared" si="481"/>
        <v>88</v>
      </c>
      <c r="V554" s="25">
        <f t="shared" si="481"/>
        <v>6706</v>
      </c>
      <c r="W554" s="25">
        <f t="shared" si="481"/>
        <v>141150</v>
      </c>
      <c r="X554" s="72">
        <f t="shared" si="481"/>
        <v>135040</v>
      </c>
      <c r="Y554" s="20" t="s">
        <v>8</v>
      </c>
      <c r="Z554" s="21">
        <f t="shared" si="458"/>
        <v>6.6771547867581269</v>
      </c>
      <c r="AA554" s="22">
        <f t="shared" si="459"/>
        <v>21.048314941843124</v>
      </c>
      <c r="AB554" s="103">
        <f t="shared" si="460"/>
        <v>16224.137931034484</v>
      </c>
      <c r="AC554" s="106">
        <f t="shared" si="482"/>
        <v>6.0632911392405067</v>
      </c>
      <c r="AW554" s="27">
        <v>10.83</v>
      </c>
      <c r="AX554" s="28">
        <v>1290</v>
      </c>
      <c r="AY554" s="16">
        <f t="shared" si="486"/>
        <v>119.11357340720221</v>
      </c>
      <c r="AZ554" s="17">
        <f t="shared" si="483"/>
        <v>3.2132963988919663</v>
      </c>
      <c r="BA554" s="18">
        <v>34.799999999999997</v>
      </c>
      <c r="BB554" s="19">
        <v>4424</v>
      </c>
      <c r="BC554" s="18">
        <v>8</v>
      </c>
      <c r="BD554" s="19">
        <v>486</v>
      </c>
      <c r="BE554" s="19">
        <v>10450</v>
      </c>
    </row>
    <row r="555" spans="1:57" x14ac:dyDescent="0.25">
      <c r="A555" s="94" t="s">
        <v>21</v>
      </c>
      <c r="B555" s="566"/>
      <c r="C555" s="29">
        <v>0.64</v>
      </c>
      <c r="D555" s="235">
        <v>59</v>
      </c>
      <c r="E555" s="32">
        <f t="shared" si="484"/>
        <v>92.1875</v>
      </c>
      <c r="F555" s="7">
        <f t="shared" si="478"/>
        <v>4</v>
      </c>
      <c r="G555" s="6">
        <v>2.56</v>
      </c>
      <c r="H555" s="5">
        <v>236</v>
      </c>
      <c r="I555" s="6">
        <v>4</v>
      </c>
      <c r="J555" s="5">
        <v>50</v>
      </c>
      <c r="K555" s="5">
        <v>1110</v>
      </c>
      <c r="L555" s="137">
        <v>1060</v>
      </c>
      <c r="M555" s="43" t="s">
        <v>8</v>
      </c>
      <c r="N555" s="37">
        <f t="shared" si="452"/>
        <v>4.72</v>
      </c>
      <c r="O555" s="38">
        <f t="shared" si="453"/>
        <v>22.2</v>
      </c>
      <c r="P555" s="336">
        <f t="shared" si="485"/>
        <v>1734.375</v>
      </c>
      <c r="Q555" s="100">
        <f t="shared" si="479"/>
        <v>0.84745762711864403</v>
      </c>
      <c r="R555" s="7">
        <f t="shared" si="480"/>
        <v>45.828124999999993</v>
      </c>
      <c r="S555" s="47">
        <f t="shared" si="481"/>
        <v>29.33</v>
      </c>
      <c r="T555" s="48">
        <f t="shared" si="481"/>
        <v>3416</v>
      </c>
      <c r="U555" s="47">
        <f t="shared" si="481"/>
        <v>29</v>
      </c>
      <c r="V555" s="48">
        <f t="shared" si="481"/>
        <v>600</v>
      </c>
      <c r="W555" s="48">
        <f t="shared" si="481"/>
        <v>12810</v>
      </c>
      <c r="X555" s="192">
        <f t="shared" si="481"/>
        <v>12270</v>
      </c>
      <c r="Y555" s="49" t="s">
        <v>8</v>
      </c>
      <c r="Z555" s="21">
        <f t="shared" si="458"/>
        <v>5.6933333333333334</v>
      </c>
      <c r="AA555" s="22">
        <f t="shared" si="459"/>
        <v>21.35</v>
      </c>
      <c r="AB555" s="103">
        <f t="shared" si="460"/>
        <v>20015.625</v>
      </c>
      <c r="AC555" s="106">
        <f t="shared" si="482"/>
        <v>10.169491525423728</v>
      </c>
      <c r="AW555" s="29">
        <v>0.83</v>
      </c>
      <c r="AX555" s="30">
        <v>98</v>
      </c>
      <c r="AY555" s="32">
        <f t="shared" si="486"/>
        <v>118.07228915662651</v>
      </c>
      <c r="AZ555" s="7">
        <f t="shared" si="483"/>
        <v>3.0843373493975905</v>
      </c>
      <c r="BA555" s="6">
        <v>2.56</v>
      </c>
      <c r="BB555" s="5">
        <v>236</v>
      </c>
      <c r="BC555" s="6">
        <v>4</v>
      </c>
      <c r="BD555" s="5">
        <v>50</v>
      </c>
      <c r="BE555" s="5">
        <v>1110</v>
      </c>
    </row>
    <row r="556" spans="1:57" ht="15.75" thickBot="1" x14ac:dyDescent="0.3">
      <c r="A556" s="122" t="s">
        <v>24</v>
      </c>
      <c r="B556" s="123"/>
      <c r="C556" s="98">
        <f t="shared" ref="C556:D556" si="487">SUM(C547:C555)</f>
        <v>48.599999999999994</v>
      </c>
      <c r="D556" s="99">
        <f t="shared" si="487"/>
        <v>5798</v>
      </c>
      <c r="E556" s="50">
        <f t="shared" si="484"/>
        <v>119.30041152263375</v>
      </c>
      <c r="F556" s="51"/>
      <c r="G556" s="98">
        <f t="shared" ref="G556:L556" si="488">SUM(G547:G555)</f>
        <v>203.51</v>
      </c>
      <c r="H556" s="99">
        <f t="shared" si="488"/>
        <v>24268</v>
      </c>
      <c r="I556" s="98">
        <f t="shared" si="488"/>
        <v>49</v>
      </c>
      <c r="J556" s="99">
        <f t="shared" si="488"/>
        <v>3388</v>
      </c>
      <c r="K556" s="99">
        <f t="shared" si="488"/>
        <v>75640</v>
      </c>
      <c r="L556" s="99">
        <f t="shared" si="488"/>
        <v>71930</v>
      </c>
      <c r="M556" s="42" t="s">
        <v>8</v>
      </c>
      <c r="N556" s="126">
        <f t="shared" si="452"/>
        <v>7.1629279811097994</v>
      </c>
      <c r="O556" s="127">
        <f t="shared" si="453"/>
        <v>22.325855962219599</v>
      </c>
      <c r="P556" s="110">
        <f t="shared" si="485"/>
        <v>1556.3786008230454</v>
      </c>
      <c r="Q556" s="113">
        <f t="shared" si="479"/>
        <v>0.58433942738875477</v>
      </c>
      <c r="R556" s="51"/>
      <c r="S556" s="98">
        <f t="shared" ref="S556:W556" si="489">SUM(S547:S555)</f>
        <v>2035.64</v>
      </c>
      <c r="T556" s="99">
        <f t="shared" si="489"/>
        <v>238949</v>
      </c>
      <c r="U556" s="98">
        <f t="shared" si="489"/>
        <v>543</v>
      </c>
      <c r="V556" s="99">
        <f t="shared" si="489"/>
        <v>40343</v>
      </c>
      <c r="W556" s="140">
        <f t="shared" si="489"/>
        <v>868960</v>
      </c>
      <c r="X556" s="493">
        <f t="shared" si="481"/>
        <v>831230</v>
      </c>
      <c r="Y556" s="491" t="s">
        <v>8</v>
      </c>
      <c r="Z556" s="126">
        <f t="shared" si="458"/>
        <v>5.9229358252980688</v>
      </c>
      <c r="AA556" s="127">
        <f t="shared" si="459"/>
        <v>21.539300498227696</v>
      </c>
      <c r="AB556" s="128">
        <f t="shared" si="460"/>
        <v>17879.835390946504</v>
      </c>
      <c r="AC556" s="108">
        <f t="shared" si="482"/>
        <v>6.9580889962055883</v>
      </c>
      <c r="AW556" s="98">
        <f t="shared" ref="AW556:AX556" si="490">SUM(AW547:AW555)</f>
        <v>57.309999999999995</v>
      </c>
      <c r="AX556" s="99">
        <f t="shared" si="490"/>
        <v>6502</v>
      </c>
      <c r="AY556" s="50">
        <f t="shared" si="486"/>
        <v>113.45314953760253</v>
      </c>
      <c r="AZ556" s="51"/>
      <c r="BA556" s="98">
        <f t="shared" ref="BA556:BE556" si="491">SUM(BA547:BA555)</f>
        <v>203.51</v>
      </c>
      <c r="BB556" s="99">
        <f t="shared" si="491"/>
        <v>24268</v>
      </c>
      <c r="BC556" s="98">
        <f t="shared" si="491"/>
        <v>49</v>
      </c>
      <c r="BD556" s="99">
        <f t="shared" si="491"/>
        <v>3388</v>
      </c>
      <c r="BE556" s="99">
        <f t="shared" si="491"/>
        <v>75350</v>
      </c>
    </row>
    <row r="557" spans="1:57" ht="15.75" thickBot="1" x14ac:dyDescent="0.3">
      <c r="A557" s="93" t="s">
        <v>25</v>
      </c>
      <c r="B557" s="52"/>
      <c r="C557" s="40">
        <f t="shared" ref="C557:D557" si="492">C534+C546+C556</f>
        <v>496.85</v>
      </c>
      <c r="D557" s="41">
        <f t="shared" si="492"/>
        <v>62479</v>
      </c>
      <c r="E557" s="10">
        <f t="shared" si="484"/>
        <v>125.75022642648686</v>
      </c>
      <c r="F557" s="4"/>
      <c r="G557" s="40">
        <f t="shared" ref="G557:L557" si="493">G534+G546+G556</f>
        <v>2231.1400000000003</v>
      </c>
      <c r="H557" s="41">
        <f t="shared" si="493"/>
        <v>281057</v>
      </c>
      <c r="I557" s="40">
        <f t="shared" si="493"/>
        <v>543</v>
      </c>
      <c r="J557" s="41">
        <f t="shared" si="493"/>
        <v>43228</v>
      </c>
      <c r="K557" s="41">
        <f t="shared" si="493"/>
        <v>1086510</v>
      </c>
      <c r="L557" s="41">
        <f t="shared" si="493"/>
        <v>1033260</v>
      </c>
      <c r="M557" s="83" t="s">
        <v>8</v>
      </c>
      <c r="N557" s="12">
        <f t="shared" si="452"/>
        <v>6.50173498658277</v>
      </c>
      <c r="O557" s="13">
        <f t="shared" si="453"/>
        <v>25.134403627278616</v>
      </c>
      <c r="P557" s="26">
        <f t="shared" si="485"/>
        <v>2186.7968199657844</v>
      </c>
      <c r="Q557" s="114">
        <f t="shared" si="479"/>
        <v>0.69188047183853774</v>
      </c>
      <c r="R557" s="4"/>
      <c r="S557" s="40">
        <f t="shared" ref="S557:W557" si="494">S534+S546+S556</f>
        <v>21990.43</v>
      </c>
      <c r="T557" s="41">
        <f t="shared" si="494"/>
        <v>2761748</v>
      </c>
      <c r="U557" s="40">
        <f t="shared" si="494"/>
        <v>5686</v>
      </c>
      <c r="V557" s="41">
        <f t="shared" si="494"/>
        <v>457686</v>
      </c>
      <c r="W557" s="490">
        <f t="shared" si="494"/>
        <v>10862920</v>
      </c>
      <c r="X557" s="349">
        <f t="shared" si="481"/>
        <v>10399520</v>
      </c>
      <c r="Y557" s="492" t="s">
        <v>8</v>
      </c>
      <c r="Z557" s="12">
        <f t="shared" si="458"/>
        <v>6.034154420279406</v>
      </c>
      <c r="AA557" s="13">
        <f t="shared" si="459"/>
        <v>23.734438020826506</v>
      </c>
      <c r="AB557" s="104">
        <f t="shared" si="460"/>
        <v>21863.580557512327</v>
      </c>
      <c r="AC557" s="109">
        <f t="shared" si="482"/>
        <v>7.3254373469485747</v>
      </c>
      <c r="AW557" s="40">
        <f t="shared" ref="AW557:AX557" si="495">AW534+AW546+AW556</f>
        <v>507.90000000000003</v>
      </c>
      <c r="AX557" s="41">
        <f t="shared" si="495"/>
        <v>63428</v>
      </c>
      <c r="AY557" s="10">
        <f t="shared" si="486"/>
        <v>124.88285095491237</v>
      </c>
      <c r="AZ557" s="4"/>
      <c r="BA557" s="40">
        <f t="shared" ref="BA557:BE557" si="496">BA534+BA546+BA556</f>
        <v>2231.1400000000003</v>
      </c>
      <c r="BB557" s="41">
        <f t="shared" si="496"/>
        <v>281057</v>
      </c>
      <c r="BC557" s="40">
        <f t="shared" si="496"/>
        <v>543</v>
      </c>
      <c r="BD557" s="41">
        <f t="shared" si="496"/>
        <v>43228</v>
      </c>
      <c r="BE557" s="41">
        <f t="shared" si="496"/>
        <v>1082470</v>
      </c>
    </row>
    <row r="562" spans="1:53" ht="18.75" x14ac:dyDescent="0.3">
      <c r="A562" s="567" t="s">
        <v>58</v>
      </c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</row>
    <row r="563" spans="1:53" ht="15.75" x14ac:dyDescent="0.25">
      <c r="A563" s="568" t="s">
        <v>62</v>
      </c>
      <c r="B563" s="568"/>
      <c r="C563" s="568"/>
      <c r="D563" s="568"/>
      <c r="E563" s="568"/>
      <c r="F563" s="568"/>
      <c r="G563" s="568"/>
      <c r="H563" s="568"/>
      <c r="I563" s="568"/>
      <c r="J563" s="568"/>
      <c r="K563" s="568"/>
      <c r="L563" s="568"/>
      <c r="M563" s="568"/>
      <c r="N563" s="568"/>
      <c r="O563" s="568"/>
      <c r="P563" s="568"/>
      <c r="Q563" s="568"/>
      <c r="R563" s="568"/>
      <c r="S563" s="568"/>
      <c r="T563" s="568"/>
      <c r="U563" s="568"/>
      <c r="V563" s="568"/>
      <c r="W563" s="568"/>
      <c r="X563" s="568"/>
      <c r="Y563" s="568"/>
      <c r="Z563" s="568"/>
      <c r="AA563" s="568"/>
      <c r="AB563" s="568"/>
      <c r="AC563" s="568"/>
    </row>
    <row r="564" spans="1:53" ht="15.75" x14ac:dyDescent="0.25">
      <c r="A564" s="568" t="s">
        <v>128</v>
      </c>
      <c r="B564" s="568"/>
      <c r="C564" s="568"/>
      <c r="D564" s="568"/>
      <c r="E564" s="568"/>
      <c r="F564" s="568"/>
      <c r="G564" s="568"/>
      <c r="H564" s="568"/>
      <c r="I564" s="568"/>
      <c r="J564" s="568"/>
      <c r="K564" s="568"/>
      <c r="L564" s="568"/>
      <c r="M564" s="568"/>
      <c r="N564" s="568"/>
      <c r="O564" s="568"/>
      <c r="P564" s="568"/>
      <c r="Q564" s="568"/>
      <c r="R564" s="568"/>
      <c r="S564" s="568"/>
      <c r="T564" s="568"/>
      <c r="U564" s="568"/>
      <c r="V564" s="568"/>
      <c r="W564" s="568"/>
      <c r="X564" s="568"/>
      <c r="Y564" s="568"/>
      <c r="Z564" s="568"/>
      <c r="AA564" s="568"/>
      <c r="AB564" s="568"/>
      <c r="AC564" s="568"/>
    </row>
    <row r="565" spans="1:53" ht="19.5" thickBot="1" x14ac:dyDescent="0.35"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11">
        <v>4</v>
      </c>
      <c r="AC565" s="4"/>
    </row>
    <row r="566" spans="1:53" ht="15" customHeight="1" x14ac:dyDescent="0.25">
      <c r="A566" s="569" t="s">
        <v>3</v>
      </c>
      <c r="B566" s="571" t="s">
        <v>2</v>
      </c>
      <c r="C566" s="573" t="s">
        <v>59</v>
      </c>
      <c r="D566" s="573" t="s">
        <v>60</v>
      </c>
      <c r="E566" s="573" t="s">
        <v>23</v>
      </c>
      <c r="F566" s="576" t="s">
        <v>9</v>
      </c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8"/>
      <c r="R566" s="576" t="s">
        <v>10</v>
      </c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9"/>
    </row>
    <row r="567" spans="1:53" ht="51.75" thickBot="1" x14ac:dyDescent="0.3">
      <c r="A567" s="570"/>
      <c r="B567" s="572"/>
      <c r="C567" s="574"/>
      <c r="D567" s="575"/>
      <c r="E567" s="575"/>
      <c r="F567" s="8" t="s">
        <v>14</v>
      </c>
      <c r="G567" s="95" t="s">
        <v>13</v>
      </c>
      <c r="H567" s="95" t="s">
        <v>57</v>
      </c>
      <c r="I567" s="1" t="s">
        <v>4</v>
      </c>
      <c r="J567" s="1" t="s">
        <v>5</v>
      </c>
      <c r="K567" s="1" t="s">
        <v>6</v>
      </c>
      <c r="L567" s="95" t="s">
        <v>64</v>
      </c>
      <c r="M567" s="557" t="s">
        <v>7</v>
      </c>
      <c r="N567" s="558"/>
      <c r="O567" s="1" t="s">
        <v>0</v>
      </c>
      <c r="P567" s="1" t="s">
        <v>1</v>
      </c>
      <c r="Q567" s="95" t="s">
        <v>61</v>
      </c>
      <c r="R567" s="8" t="s">
        <v>14</v>
      </c>
      <c r="S567" s="95" t="s">
        <v>12</v>
      </c>
      <c r="T567" s="95" t="s">
        <v>11</v>
      </c>
      <c r="U567" s="1" t="s">
        <v>4</v>
      </c>
      <c r="V567" s="1" t="s">
        <v>5</v>
      </c>
      <c r="W567" s="1" t="s">
        <v>6</v>
      </c>
      <c r="X567" s="95" t="s">
        <v>65</v>
      </c>
      <c r="Y567" s="557" t="s">
        <v>7</v>
      </c>
      <c r="Z567" s="558"/>
      <c r="AA567" s="1" t="s">
        <v>0</v>
      </c>
      <c r="AB567" s="102" t="s">
        <v>1</v>
      </c>
      <c r="AC567" s="105" t="s">
        <v>15</v>
      </c>
    </row>
    <row r="568" spans="1:53" x14ac:dyDescent="0.25">
      <c r="A568" s="352" t="s">
        <v>26</v>
      </c>
      <c r="B568" s="582">
        <v>1997</v>
      </c>
      <c r="C568" s="78">
        <v>18.91</v>
      </c>
      <c r="D568" s="229">
        <v>2445</v>
      </c>
      <c r="E568" s="353">
        <f t="shared" ref="E568:E597" si="497">D568/C568</f>
        <v>129.29666842940244</v>
      </c>
      <c r="F568" s="231">
        <f t="shared" ref="F568:F584" si="498">G568/C568</f>
        <v>6</v>
      </c>
      <c r="G568" s="226">
        <v>113.46000000000001</v>
      </c>
      <c r="H568" s="227">
        <v>14670</v>
      </c>
      <c r="I568" s="232">
        <v>32</v>
      </c>
      <c r="J568" s="227">
        <v>2992</v>
      </c>
      <c r="K568" s="227">
        <v>73800</v>
      </c>
      <c r="L568" s="264">
        <v>70100</v>
      </c>
      <c r="M568" s="320" t="s">
        <v>8</v>
      </c>
      <c r="N568" s="321">
        <f t="shared" ref="N568:N608" si="499">H568/J568</f>
        <v>4.9030748663101607</v>
      </c>
      <c r="O568" s="322">
        <f t="shared" ref="O568:O608" si="500">K568/J568</f>
        <v>24.665775401069517</v>
      </c>
      <c r="P568" s="287">
        <f t="shared" ref="P568:P597" si="501">K568/C568</f>
        <v>3902.6969857218401</v>
      </c>
      <c r="Q568" s="246">
        <f t="shared" ref="Q568:Q584" si="502">J568/D568</f>
        <v>1.223721881390593</v>
      </c>
      <c r="R568" s="231">
        <f t="shared" ref="R568:R584" si="503">S568/C568</f>
        <v>50</v>
      </c>
      <c r="S568" s="335">
        <f t="shared" ref="S568:X583" si="504">G568+S517</f>
        <v>945.5</v>
      </c>
      <c r="T568" s="249">
        <f t="shared" si="504"/>
        <v>122250</v>
      </c>
      <c r="U568" s="335">
        <f t="shared" si="504"/>
        <v>238</v>
      </c>
      <c r="V568" s="249">
        <f t="shared" si="504"/>
        <v>19827</v>
      </c>
      <c r="W568" s="249">
        <f t="shared" si="504"/>
        <v>466710</v>
      </c>
      <c r="X568" s="249">
        <f t="shared" si="504"/>
        <v>446290</v>
      </c>
      <c r="Y568" s="320" t="s">
        <v>8</v>
      </c>
      <c r="Z568" s="251">
        <f t="shared" ref="Z568:Z608" si="505">T568/V568</f>
        <v>6.1658344681494928</v>
      </c>
      <c r="AA568" s="252">
        <f t="shared" ref="AA568:AA608" si="506">W568/V568</f>
        <v>23.539113330307156</v>
      </c>
      <c r="AB568" s="195">
        <f t="shared" ref="AB568:AB608" si="507">W568/C568</f>
        <v>24680.592279217344</v>
      </c>
      <c r="AC568" s="350">
        <f t="shared" ref="AC568:AC584" si="508">V568/D568</f>
        <v>8.1092024539877308</v>
      </c>
      <c r="AW568" s="226">
        <v>113.46000000000001</v>
      </c>
      <c r="AX568" s="227">
        <v>14670</v>
      </c>
      <c r="AY568" s="232">
        <v>32</v>
      </c>
      <c r="AZ568" s="227">
        <v>2992</v>
      </c>
      <c r="BA568" s="227">
        <v>73510</v>
      </c>
    </row>
    <row r="569" spans="1:53" x14ac:dyDescent="0.25">
      <c r="A569" s="133" t="s">
        <v>27</v>
      </c>
      <c r="B569" s="583"/>
      <c r="C569" s="27">
        <v>16.41</v>
      </c>
      <c r="D569" s="223">
        <v>2026</v>
      </c>
      <c r="E569" s="224">
        <f t="shared" si="497"/>
        <v>123.4613040828763</v>
      </c>
      <c r="F569" s="225">
        <f t="shared" si="498"/>
        <v>6</v>
      </c>
      <c r="G569" s="226">
        <v>98.460000000000008</v>
      </c>
      <c r="H569" s="227">
        <v>12156</v>
      </c>
      <c r="I569" s="232">
        <v>26</v>
      </c>
      <c r="J569" s="227">
        <v>2204</v>
      </c>
      <c r="K569" s="227">
        <v>57650</v>
      </c>
      <c r="L569" s="264">
        <v>54760</v>
      </c>
      <c r="M569" s="250" t="s">
        <v>8</v>
      </c>
      <c r="N569" s="251">
        <f t="shared" si="499"/>
        <v>5.5154264972776765</v>
      </c>
      <c r="O569" s="252">
        <f t="shared" si="500"/>
        <v>26.156987295825772</v>
      </c>
      <c r="P569" s="245">
        <f t="shared" si="501"/>
        <v>3513.1017672151129</v>
      </c>
      <c r="Q569" s="246">
        <f t="shared" si="502"/>
        <v>1.0878578479763079</v>
      </c>
      <c r="R569" s="225">
        <f t="shared" si="503"/>
        <v>49.999999999999993</v>
      </c>
      <c r="S569" s="247">
        <f t="shared" si="504"/>
        <v>820.49999999999989</v>
      </c>
      <c r="T569" s="248">
        <f t="shared" si="504"/>
        <v>101277</v>
      </c>
      <c r="U569" s="247">
        <f t="shared" si="504"/>
        <v>208</v>
      </c>
      <c r="V569" s="248">
        <f t="shared" si="504"/>
        <v>15776</v>
      </c>
      <c r="W569" s="248">
        <f t="shared" si="504"/>
        <v>389520</v>
      </c>
      <c r="X569" s="249">
        <f t="shared" si="504"/>
        <v>372520</v>
      </c>
      <c r="Y569" s="250" t="s">
        <v>8</v>
      </c>
      <c r="Z569" s="251">
        <f t="shared" si="505"/>
        <v>6.4196881338742395</v>
      </c>
      <c r="AA569" s="252">
        <f t="shared" si="506"/>
        <v>24.690669371196755</v>
      </c>
      <c r="AB569" s="195">
        <f t="shared" si="507"/>
        <v>23736.74588665448</v>
      </c>
      <c r="AC569" s="350">
        <f t="shared" si="508"/>
        <v>7.7867719644619937</v>
      </c>
      <c r="AW569" s="226">
        <v>98.460000000000008</v>
      </c>
      <c r="AX569" s="227">
        <v>12156</v>
      </c>
      <c r="AY569" s="232">
        <v>26</v>
      </c>
      <c r="AZ569" s="227">
        <v>2204</v>
      </c>
      <c r="BA569" s="227">
        <v>57430</v>
      </c>
    </row>
    <row r="570" spans="1:53" x14ac:dyDescent="0.25">
      <c r="A570" s="133" t="s">
        <v>28</v>
      </c>
      <c r="B570" s="583"/>
      <c r="C570" s="27">
        <v>18.7</v>
      </c>
      <c r="D570" s="223">
        <v>2284</v>
      </c>
      <c r="E570" s="224">
        <f t="shared" si="497"/>
        <v>122.13903743315508</v>
      </c>
      <c r="F570" s="225">
        <f t="shared" si="498"/>
        <v>6</v>
      </c>
      <c r="G570" s="226">
        <v>112.2</v>
      </c>
      <c r="H570" s="227">
        <v>13704</v>
      </c>
      <c r="I570" s="232">
        <v>26</v>
      </c>
      <c r="J570" s="227">
        <v>2355</v>
      </c>
      <c r="K570" s="227">
        <v>62130</v>
      </c>
      <c r="L570" s="264">
        <v>59020</v>
      </c>
      <c r="M570" s="250" t="s">
        <v>8</v>
      </c>
      <c r="N570" s="251">
        <f t="shared" si="499"/>
        <v>5.8191082802547767</v>
      </c>
      <c r="O570" s="252">
        <f t="shared" si="500"/>
        <v>26.38216560509554</v>
      </c>
      <c r="P570" s="245">
        <f t="shared" si="501"/>
        <v>3322.4598930481284</v>
      </c>
      <c r="Q570" s="246">
        <f t="shared" si="502"/>
        <v>1.0310858143607706</v>
      </c>
      <c r="R570" s="225">
        <f t="shared" si="503"/>
        <v>51.000000000000007</v>
      </c>
      <c r="S570" s="247">
        <f t="shared" si="504"/>
        <v>953.7</v>
      </c>
      <c r="T570" s="248">
        <f t="shared" si="504"/>
        <v>116468</v>
      </c>
      <c r="U570" s="247">
        <f t="shared" si="504"/>
        <v>230</v>
      </c>
      <c r="V570" s="248">
        <f t="shared" si="504"/>
        <v>19840</v>
      </c>
      <c r="W570" s="248">
        <f t="shared" si="504"/>
        <v>484550</v>
      </c>
      <c r="X570" s="249">
        <f t="shared" si="504"/>
        <v>463500</v>
      </c>
      <c r="Y570" s="250" t="s">
        <v>8</v>
      </c>
      <c r="Z570" s="251">
        <f t="shared" si="505"/>
        <v>5.8703629032258062</v>
      </c>
      <c r="AA570" s="252">
        <f t="shared" si="506"/>
        <v>24.422883064516128</v>
      </c>
      <c r="AB570" s="195">
        <f t="shared" si="507"/>
        <v>25911.764705882353</v>
      </c>
      <c r="AC570" s="350">
        <f t="shared" si="508"/>
        <v>8.6865148861646233</v>
      </c>
      <c r="AW570" s="226">
        <v>112.2</v>
      </c>
      <c r="AX570" s="227">
        <v>13704</v>
      </c>
      <c r="AY570" s="232">
        <v>26</v>
      </c>
      <c r="AZ570" s="227">
        <v>2355</v>
      </c>
      <c r="BA570" s="227">
        <v>61890</v>
      </c>
    </row>
    <row r="571" spans="1:53" x14ac:dyDescent="0.25">
      <c r="A571" s="133" t="s">
        <v>29</v>
      </c>
      <c r="B571" s="583"/>
      <c r="C571" s="27">
        <v>17.149999999999999</v>
      </c>
      <c r="D571" s="223">
        <v>2151</v>
      </c>
      <c r="E571" s="224">
        <f t="shared" si="497"/>
        <v>125.42274052478135</v>
      </c>
      <c r="F571" s="225">
        <f t="shared" si="498"/>
        <v>6.0000000000000009</v>
      </c>
      <c r="G571" s="226">
        <v>102.9</v>
      </c>
      <c r="H571" s="227">
        <v>12906</v>
      </c>
      <c r="I571" s="232">
        <v>28</v>
      </c>
      <c r="J571" s="227">
        <v>2169</v>
      </c>
      <c r="K571" s="227">
        <v>57110</v>
      </c>
      <c r="L571" s="264">
        <v>54250</v>
      </c>
      <c r="M571" s="250" t="s">
        <v>8</v>
      </c>
      <c r="N571" s="251">
        <f t="shared" si="499"/>
        <v>5.9502074688796682</v>
      </c>
      <c r="O571" s="252">
        <f t="shared" si="500"/>
        <v>26.330106039649607</v>
      </c>
      <c r="P571" s="245">
        <f t="shared" si="501"/>
        <v>3330.0291545189507</v>
      </c>
      <c r="Q571" s="246">
        <f t="shared" si="502"/>
        <v>1.00836820083682</v>
      </c>
      <c r="R571" s="225">
        <f t="shared" si="503"/>
        <v>51</v>
      </c>
      <c r="S571" s="247">
        <f t="shared" si="504"/>
        <v>874.65</v>
      </c>
      <c r="T571" s="248">
        <f t="shared" si="504"/>
        <v>109694</v>
      </c>
      <c r="U571" s="247">
        <f t="shared" si="504"/>
        <v>224</v>
      </c>
      <c r="V571" s="248">
        <f t="shared" si="504"/>
        <v>18402</v>
      </c>
      <c r="W571" s="248">
        <f t="shared" si="504"/>
        <v>448930</v>
      </c>
      <c r="X571" s="249">
        <f t="shared" si="504"/>
        <v>429520</v>
      </c>
      <c r="Y571" s="250" t="s">
        <v>8</v>
      </c>
      <c r="Z571" s="251">
        <f t="shared" si="505"/>
        <v>5.9609825019019675</v>
      </c>
      <c r="AA571" s="252">
        <f t="shared" si="506"/>
        <v>24.3957178567547</v>
      </c>
      <c r="AB571" s="195">
        <f t="shared" si="507"/>
        <v>26176.676384839651</v>
      </c>
      <c r="AC571" s="350">
        <f t="shared" si="508"/>
        <v>8.5550906555090656</v>
      </c>
      <c r="AW571" s="226">
        <v>102.9</v>
      </c>
      <c r="AX571" s="227">
        <v>12906</v>
      </c>
      <c r="AY571" s="232">
        <v>28</v>
      </c>
      <c r="AZ571" s="227">
        <v>2169</v>
      </c>
      <c r="BA571" s="227">
        <v>56890</v>
      </c>
    </row>
    <row r="572" spans="1:53" x14ac:dyDescent="0.25">
      <c r="A572" s="133" t="s">
        <v>30</v>
      </c>
      <c r="B572" s="583"/>
      <c r="C572" s="27">
        <v>16.600000000000001</v>
      </c>
      <c r="D572" s="223">
        <v>2133</v>
      </c>
      <c r="E572" s="224">
        <f t="shared" si="497"/>
        <v>128.49397590361446</v>
      </c>
      <c r="F572" s="225">
        <f t="shared" si="498"/>
        <v>5.9999999999999991</v>
      </c>
      <c r="G572" s="226">
        <v>99.6</v>
      </c>
      <c r="H572" s="227">
        <v>12798</v>
      </c>
      <c r="I572" s="232">
        <v>25</v>
      </c>
      <c r="J572" s="227">
        <v>2016</v>
      </c>
      <c r="K572" s="227">
        <v>52670</v>
      </c>
      <c r="L572" s="264">
        <v>50030</v>
      </c>
      <c r="M572" s="250" t="s">
        <v>8</v>
      </c>
      <c r="N572" s="251">
        <f t="shared" si="499"/>
        <v>6.3482142857142856</v>
      </c>
      <c r="O572" s="252">
        <f t="shared" si="500"/>
        <v>26.125992063492063</v>
      </c>
      <c r="P572" s="245">
        <f t="shared" si="501"/>
        <v>3172.8915662650602</v>
      </c>
      <c r="Q572" s="246">
        <f t="shared" si="502"/>
        <v>0.94514767932489452</v>
      </c>
      <c r="R572" s="225">
        <f t="shared" si="503"/>
        <v>51</v>
      </c>
      <c r="S572" s="247">
        <f t="shared" si="504"/>
        <v>846.6</v>
      </c>
      <c r="T572" s="248">
        <f t="shared" si="504"/>
        <v>108783</v>
      </c>
      <c r="U572" s="247">
        <f t="shared" si="504"/>
        <v>220</v>
      </c>
      <c r="V572" s="248">
        <f t="shared" si="504"/>
        <v>17511</v>
      </c>
      <c r="W572" s="248">
        <f t="shared" si="504"/>
        <v>426950</v>
      </c>
      <c r="X572" s="249">
        <f t="shared" si="504"/>
        <v>408460</v>
      </c>
      <c r="Y572" s="250" t="s">
        <v>8</v>
      </c>
      <c r="Z572" s="251">
        <f t="shared" si="505"/>
        <v>6.2122665752955282</v>
      </c>
      <c r="AA572" s="252">
        <f t="shared" si="506"/>
        <v>24.381817143509792</v>
      </c>
      <c r="AB572" s="195">
        <f t="shared" si="507"/>
        <v>25719.879518072288</v>
      </c>
      <c r="AC572" s="350">
        <f t="shared" si="508"/>
        <v>8.2095639943741201</v>
      </c>
      <c r="AW572" s="226">
        <v>99.6</v>
      </c>
      <c r="AX572" s="227">
        <v>12798</v>
      </c>
      <c r="AY572" s="232">
        <v>25</v>
      </c>
      <c r="AZ572" s="227">
        <v>2016</v>
      </c>
      <c r="BA572" s="227">
        <v>52470</v>
      </c>
    </row>
    <row r="573" spans="1:53" x14ac:dyDescent="0.25">
      <c r="A573" s="133" t="s">
        <v>31</v>
      </c>
      <c r="B573" s="583"/>
      <c r="C573" s="27">
        <v>14.28</v>
      </c>
      <c r="D573" s="223">
        <v>1762</v>
      </c>
      <c r="E573" s="224">
        <f t="shared" si="497"/>
        <v>123.38935574229693</v>
      </c>
      <c r="F573" s="225">
        <f t="shared" si="498"/>
        <v>6.0000000000000009</v>
      </c>
      <c r="G573" s="226">
        <v>85.68</v>
      </c>
      <c r="H573" s="227">
        <v>10572</v>
      </c>
      <c r="I573" s="232">
        <v>20</v>
      </c>
      <c r="J573" s="227">
        <v>1796</v>
      </c>
      <c r="K573" s="227">
        <v>44630</v>
      </c>
      <c r="L573" s="264">
        <v>42390</v>
      </c>
      <c r="M573" s="250" t="s">
        <v>8</v>
      </c>
      <c r="N573" s="251">
        <f t="shared" si="499"/>
        <v>5.8864142538975504</v>
      </c>
      <c r="O573" s="252">
        <f t="shared" si="500"/>
        <v>24.84966592427617</v>
      </c>
      <c r="P573" s="245">
        <f t="shared" si="501"/>
        <v>3125.3501400560226</v>
      </c>
      <c r="Q573" s="246">
        <f t="shared" si="502"/>
        <v>1.0192962542565267</v>
      </c>
      <c r="R573" s="225">
        <f t="shared" si="503"/>
        <v>50</v>
      </c>
      <c r="S573" s="247">
        <f t="shared" si="504"/>
        <v>714</v>
      </c>
      <c r="T573" s="248">
        <f t="shared" si="504"/>
        <v>88100</v>
      </c>
      <c r="U573" s="247">
        <f t="shared" si="504"/>
        <v>188</v>
      </c>
      <c r="V573" s="248">
        <f t="shared" si="504"/>
        <v>14030</v>
      </c>
      <c r="W573" s="248">
        <f t="shared" si="504"/>
        <v>329850</v>
      </c>
      <c r="X573" s="249">
        <f t="shared" si="504"/>
        <v>315550</v>
      </c>
      <c r="Y573" s="250" t="s">
        <v>8</v>
      </c>
      <c r="Z573" s="251">
        <f t="shared" si="505"/>
        <v>6.2794012829650745</v>
      </c>
      <c r="AA573" s="252">
        <f t="shared" si="506"/>
        <v>23.510334996436207</v>
      </c>
      <c r="AB573" s="195">
        <f t="shared" si="507"/>
        <v>23098.73949579832</v>
      </c>
      <c r="AC573" s="350">
        <f t="shared" si="508"/>
        <v>7.9625425652667428</v>
      </c>
      <c r="AW573" s="226">
        <v>85.68</v>
      </c>
      <c r="AX573" s="227">
        <v>10572</v>
      </c>
      <c r="AY573" s="232">
        <v>20</v>
      </c>
      <c r="AZ573" s="227">
        <v>1796</v>
      </c>
      <c r="BA573" s="227">
        <v>44460</v>
      </c>
    </row>
    <row r="574" spans="1:53" x14ac:dyDescent="0.25">
      <c r="A574" s="133" t="s">
        <v>32</v>
      </c>
      <c r="B574" s="583"/>
      <c r="C574" s="27">
        <v>19.53</v>
      </c>
      <c r="D574" s="223">
        <v>2423</v>
      </c>
      <c r="E574" s="224">
        <f t="shared" si="497"/>
        <v>124.06554019457245</v>
      </c>
      <c r="F574" s="225">
        <f t="shared" si="498"/>
        <v>6</v>
      </c>
      <c r="G574" s="226">
        <v>117.18</v>
      </c>
      <c r="H574" s="227">
        <v>14538</v>
      </c>
      <c r="I574" s="232">
        <v>31</v>
      </c>
      <c r="J574" s="227">
        <v>2496</v>
      </c>
      <c r="K574" s="227">
        <v>64160</v>
      </c>
      <c r="L574" s="264">
        <v>60940</v>
      </c>
      <c r="M574" s="250" t="s">
        <v>8</v>
      </c>
      <c r="N574" s="251">
        <f t="shared" si="499"/>
        <v>5.8245192307692308</v>
      </c>
      <c r="O574" s="252">
        <f t="shared" si="500"/>
        <v>25.705128205128204</v>
      </c>
      <c r="P574" s="245">
        <f t="shared" si="501"/>
        <v>3285.2022529441883</v>
      </c>
      <c r="Q574" s="246">
        <f t="shared" si="502"/>
        <v>1.0301279405695418</v>
      </c>
      <c r="R574" s="225">
        <f t="shared" si="503"/>
        <v>50</v>
      </c>
      <c r="S574" s="247">
        <f t="shared" si="504"/>
        <v>976.5</v>
      </c>
      <c r="T574" s="248">
        <f t="shared" si="504"/>
        <v>121150</v>
      </c>
      <c r="U574" s="247">
        <f t="shared" si="504"/>
        <v>266</v>
      </c>
      <c r="V574" s="248">
        <f t="shared" si="504"/>
        <v>20814</v>
      </c>
      <c r="W574" s="248">
        <f t="shared" si="504"/>
        <v>511210</v>
      </c>
      <c r="X574" s="249">
        <f t="shared" si="504"/>
        <v>488930</v>
      </c>
      <c r="Y574" s="250" t="s">
        <v>8</v>
      </c>
      <c r="Z574" s="251">
        <f t="shared" si="505"/>
        <v>5.8206015182088979</v>
      </c>
      <c r="AA574" s="252">
        <f t="shared" si="506"/>
        <v>24.560872489670412</v>
      </c>
      <c r="AB574" s="195">
        <f t="shared" si="507"/>
        <v>26175.627240143367</v>
      </c>
      <c r="AC574" s="350">
        <f t="shared" si="508"/>
        <v>8.5901774659512995</v>
      </c>
      <c r="AW574" s="226">
        <v>117.18</v>
      </c>
      <c r="AX574" s="227">
        <v>14538</v>
      </c>
      <c r="AY574" s="232">
        <v>31</v>
      </c>
      <c r="AZ574" s="227">
        <v>2496</v>
      </c>
      <c r="BA574" s="227">
        <v>63910</v>
      </c>
    </row>
    <row r="575" spans="1:53" x14ac:dyDescent="0.25">
      <c r="A575" s="133" t="s">
        <v>33</v>
      </c>
      <c r="B575" s="583"/>
      <c r="C575" s="27">
        <v>19.88</v>
      </c>
      <c r="D575" s="223">
        <v>2472</v>
      </c>
      <c r="E575" s="224">
        <f t="shared" si="497"/>
        <v>124.34607645875252</v>
      </c>
      <c r="F575" s="225">
        <f t="shared" si="498"/>
        <v>6</v>
      </c>
      <c r="G575" s="226">
        <v>119.28</v>
      </c>
      <c r="H575" s="227">
        <v>14832</v>
      </c>
      <c r="I575" s="232">
        <v>32</v>
      </c>
      <c r="J575" s="227">
        <v>2762</v>
      </c>
      <c r="K575" s="227">
        <v>72760</v>
      </c>
      <c r="L575" s="264">
        <v>69110</v>
      </c>
      <c r="M575" s="250" t="s">
        <v>8</v>
      </c>
      <c r="N575" s="251">
        <f t="shared" si="499"/>
        <v>5.3700217233888488</v>
      </c>
      <c r="O575" s="252">
        <f t="shared" si="500"/>
        <v>26.343229543808835</v>
      </c>
      <c r="P575" s="245">
        <f t="shared" si="501"/>
        <v>3659.9597585513079</v>
      </c>
      <c r="Q575" s="246">
        <f t="shared" si="502"/>
        <v>1.1173139158576051</v>
      </c>
      <c r="R575" s="225">
        <f t="shared" si="503"/>
        <v>51</v>
      </c>
      <c r="S575" s="247">
        <f t="shared" si="504"/>
        <v>1013.8799999999999</v>
      </c>
      <c r="T575" s="248">
        <f t="shared" si="504"/>
        <v>126072</v>
      </c>
      <c r="U575" s="247">
        <f t="shared" si="504"/>
        <v>267</v>
      </c>
      <c r="V575" s="248">
        <f t="shared" si="504"/>
        <v>22665</v>
      </c>
      <c r="W575" s="248">
        <f t="shared" si="504"/>
        <v>554240</v>
      </c>
      <c r="X575" s="249">
        <f t="shared" si="504"/>
        <v>530130</v>
      </c>
      <c r="Y575" s="250" t="s">
        <v>8</v>
      </c>
      <c r="Z575" s="251">
        <f t="shared" si="505"/>
        <v>5.5624090006618134</v>
      </c>
      <c r="AA575" s="252">
        <f t="shared" si="506"/>
        <v>24.453562761967792</v>
      </c>
      <c r="AB575" s="195">
        <f t="shared" si="507"/>
        <v>27879.275653923542</v>
      </c>
      <c r="AC575" s="350">
        <f t="shared" si="508"/>
        <v>9.1686893203883493</v>
      </c>
      <c r="AW575" s="226">
        <v>119.28</v>
      </c>
      <c r="AX575" s="227">
        <v>14832</v>
      </c>
      <c r="AY575" s="232">
        <v>32</v>
      </c>
      <c r="AZ575" s="227">
        <v>2762</v>
      </c>
      <c r="BA575" s="227">
        <v>72480</v>
      </c>
    </row>
    <row r="576" spans="1:53" x14ac:dyDescent="0.25">
      <c r="A576" s="133" t="s">
        <v>34</v>
      </c>
      <c r="B576" s="583"/>
      <c r="C576" s="27">
        <v>19.899999999999999</v>
      </c>
      <c r="D576" s="223">
        <v>2484</v>
      </c>
      <c r="E576" s="224">
        <f t="shared" si="497"/>
        <v>124.82412060301509</v>
      </c>
      <c r="F576" s="225">
        <f t="shared" si="498"/>
        <v>6.0000000000000009</v>
      </c>
      <c r="G576" s="226">
        <v>119.4</v>
      </c>
      <c r="H576" s="227">
        <v>14904</v>
      </c>
      <c r="I576" s="232">
        <v>30</v>
      </c>
      <c r="J576" s="227">
        <v>2539</v>
      </c>
      <c r="K576" s="227">
        <v>66920</v>
      </c>
      <c r="L576" s="264">
        <v>63570</v>
      </c>
      <c r="M576" s="250" t="s">
        <v>8</v>
      </c>
      <c r="N576" s="251">
        <f t="shared" si="499"/>
        <v>5.8700275699094133</v>
      </c>
      <c r="O576" s="252">
        <f t="shared" si="500"/>
        <v>26.356833398975976</v>
      </c>
      <c r="P576" s="245">
        <f t="shared" si="501"/>
        <v>3362.8140703517593</v>
      </c>
      <c r="Q576" s="246">
        <f t="shared" si="502"/>
        <v>1.0221417069243157</v>
      </c>
      <c r="R576" s="225">
        <f t="shared" si="503"/>
        <v>51.000000000000007</v>
      </c>
      <c r="S576" s="247">
        <f t="shared" si="504"/>
        <v>1014.9000000000001</v>
      </c>
      <c r="T576" s="248">
        <f t="shared" si="504"/>
        <v>126684</v>
      </c>
      <c r="U576" s="247">
        <f t="shared" si="504"/>
        <v>266</v>
      </c>
      <c r="V576" s="248">
        <f t="shared" si="504"/>
        <v>22255</v>
      </c>
      <c r="W576" s="248">
        <f t="shared" si="504"/>
        <v>543050</v>
      </c>
      <c r="X576" s="249">
        <f t="shared" si="504"/>
        <v>519350</v>
      </c>
      <c r="Y576" s="250" t="s">
        <v>8</v>
      </c>
      <c r="Z576" s="251">
        <f t="shared" si="505"/>
        <v>5.6923837339923615</v>
      </c>
      <c r="AA576" s="252">
        <f t="shared" si="506"/>
        <v>24.40125814423725</v>
      </c>
      <c r="AB576" s="195">
        <f t="shared" si="507"/>
        <v>27288.944723618093</v>
      </c>
      <c r="AC576" s="350">
        <f t="shared" si="508"/>
        <v>8.959339774557165</v>
      </c>
      <c r="AW576" s="226">
        <v>119.4</v>
      </c>
      <c r="AX576" s="227">
        <v>14904</v>
      </c>
      <c r="AY576" s="232">
        <v>30</v>
      </c>
      <c r="AZ576" s="227">
        <v>2539</v>
      </c>
      <c r="BA576" s="227">
        <v>66660</v>
      </c>
    </row>
    <row r="577" spans="1:53" x14ac:dyDescent="0.25">
      <c r="A577" s="133" t="s">
        <v>35</v>
      </c>
      <c r="B577" s="583"/>
      <c r="C577" s="27">
        <v>16.489999999999998</v>
      </c>
      <c r="D577" s="223">
        <v>2171</v>
      </c>
      <c r="E577" s="224">
        <f t="shared" si="497"/>
        <v>131.65554881746513</v>
      </c>
      <c r="F577" s="225">
        <f t="shared" si="498"/>
        <v>6</v>
      </c>
      <c r="G577" s="226">
        <v>98.94</v>
      </c>
      <c r="H577" s="227">
        <v>13026</v>
      </c>
      <c r="I577" s="232">
        <v>25</v>
      </c>
      <c r="J577" s="227">
        <v>2165</v>
      </c>
      <c r="K577" s="227">
        <v>57670</v>
      </c>
      <c r="L577" s="264">
        <v>54850</v>
      </c>
      <c r="M577" s="250" t="s">
        <v>8</v>
      </c>
      <c r="N577" s="251">
        <f t="shared" si="499"/>
        <v>6.0166281755196307</v>
      </c>
      <c r="O577" s="252">
        <f t="shared" si="500"/>
        <v>26.637413394919168</v>
      </c>
      <c r="P577" s="245">
        <f t="shared" si="501"/>
        <v>3497.2710733778049</v>
      </c>
      <c r="Q577" s="246">
        <f t="shared" si="502"/>
        <v>0.99723629663749425</v>
      </c>
      <c r="R577" s="225">
        <f t="shared" si="503"/>
        <v>50.000000000000007</v>
      </c>
      <c r="S577" s="247">
        <f t="shared" si="504"/>
        <v>824.5</v>
      </c>
      <c r="T577" s="248">
        <f t="shared" si="504"/>
        <v>108550</v>
      </c>
      <c r="U577" s="247">
        <f t="shared" si="504"/>
        <v>214</v>
      </c>
      <c r="V577" s="248">
        <f t="shared" si="504"/>
        <v>18164</v>
      </c>
      <c r="W577" s="248">
        <f t="shared" si="504"/>
        <v>451390</v>
      </c>
      <c r="X577" s="249">
        <f t="shared" si="504"/>
        <v>431850</v>
      </c>
      <c r="Y577" s="250" t="s">
        <v>8</v>
      </c>
      <c r="Z577" s="251">
        <f t="shared" si="505"/>
        <v>5.9761065844527641</v>
      </c>
      <c r="AA577" s="252">
        <f t="shared" si="506"/>
        <v>24.850803787711957</v>
      </c>
      <c r="AB577" s="195">
        <f t="shared" si="507"/>
        <v>27373.559733171624</v>
      </c>
      <c r="AC577" s="350">
        <f t="shared" si="508"/>
        <v>8.3666513127590978</v>
      </c>
      <c r="AW577" s="226"/>
      <c r="AX577" s="227"/>
      <c r="AY577" s="232"/>
      <c r="AZ577" s="227"/>
      <c r="BA577" s="227"/>
    </row>
    <row r="578" spans="1:53" x14ac:dyDescent="0.25">
      <c r="A578" s="133" t="s">
        <v>36</v>
      </c>
      <c r="B578" s="583"/>
      <c r="C578" s="27">
        <v>19.05</v>
      </c>
      <c r="D578" s="223">
        <v>2489</v>
      </c>
      <c r="E578" s="224">
        <f t="shared" si="497"/>
        <v>130.65616797900262</v>
      </c>
      <c r="F578" s="225">
        <f t="shared" si="498"/>
        <v>5</v>
      </c>
      <c r="G578" s="226">
        <v>95.25</v>
      </c>
      <c r="H578" s="227">
        <v>12445</v>
      </c>
      <c r="I578" s="232">
        <v>25</v>
      </c>
      <c r="J578" s="227">
        <v>2046</v>
      </c>
      <c r="K578" s="227">
        <v>54450</v>
      </c>
      <c r="L578" s="264">
        <v>51720</v>
      </c>
      <c r="M578" s="250" t="s">
        <v>8</v>
      </c>
      <c r="N578" s="251">
        <f t="shared" si="499"/>
        <v>6.0826001955034217</v>
      </c>
      <c r="O578" s="252">
        <f t="shared" si="500"/>
        <v>26.612903225806452</v>
      </c>
      <c r="P578" s="245">
        <f t="shared" si="501"/>
        <v>2858.267716535433</v>
      </c>
      <c r="Q578" s="246">
        <f t="shared" si="502"/>
        <v>0.82201687424668546</v>
      </c>
      <c r="R578" s="225">
        <f t="shared" si="503"/>
        <v>50.000000000000007</v>
      </c>
      <c r="S578" s="247">
        <f t="shared" si="504"/>
        <v>952.50000000000011</v>
      </c>
      <c r="T578" s="248">
        <f t="shared" si="504"/>
        <v>124427</v>
      </c>
      <c r="U578" s="247">
        <f t="shared" si="504"/>
        <v>255</v>
      </c>
      <c r="V578" s="248">
        <f t="shared" si="504"/>
        <v>20893</v>
      </c>
      <c r="W578" s="248">
        <f t="shared" si="504"/>
        <v>516140</v>
      </c>
      <c r="X578" s="249">
        <f t="shared" si="504"/>
        <v>493710</v>
      </c>
      <c r="Y578" s="250" t="s">
        <v>8</v>
      </c>
      <c r="Z578" s="251">
        <f t="shared" si="505"/>
        <v>5.9554396209256693</v>
      </c>
      <c r="AA578" s="252">
        <f t="shared" si="506"/>
        <v>24.703967836117361</v>
      </c>
      <c r="AB578" s="195">
        <f t="shared" si="507"/>
        <v>27093.963254593174</v>
      </c>
      <c r="AC578" s="350">
        <f t="shared" si="508"/>
        <v>8.3941341904379261</v>
      </c>
      <c r="AW578" s="226">
        <v>95.25</v>
      </c>
      <c r="AX578" s="227">
        <v>12445</v>
      </c>
      <c r="AY578" s="232">
        <v>25</v>
      </c>
      <c r="AZ578" s="227">
        <v>2046</v>
      </c>
      <c r="BA578" s="227">
        <v>54240</v>
      </c>
    </row>
    <row r="579" spans="1:53" x14ac:dyDescent="0.25">
      <c r="A579" s="133" t="s">
        <v>37</v>
      </c>
      <c r="B579" s="583"/>
      <c r="C579" s="27">
        <v>20.239999999999998</v>
      </c>
      <c r="D579" s="223">
        <v>2519</v>
      </c>
      <c r="E579" s="224">
        <f t="shared" si="497"/>
        <v>124.45652173913045</v>
      </c>
      <c r="F579" s="225">
        <f t="shared" si="498"/>
        <v>5.0000000000000009</v>
      </c>
      <c r="G579" s="226">
        <v>101.2</v>
      </c>
      <c r="H579" s="227">
        <v>12595</v>
      </c>
      <c r="I579" s="232">
        <v>24</v>
      </c>
      <c r="J579" s="227">
        <v>1904</v>
      </c>
      <c r="K579" s="227">
        <v>50980</v>
      </c>
      <c r="L579" s="264">
        <v>48120</v>
      </c>
      <c r="M579" s="250" t="s">
        <v>8</v>
      </c>
      <c r="N579" s="251">
        <f t="shared" si="499"/>
        <v>6.6150210084033612</v>
      </c>
      <c r="O579" s="252">
        <f t="shared" si="500"/>
        <v>26.775210084033613</v>
      </c>
      <c r="P579" s="245">
        <f t="shared" si="501"/>
        <v>2518.7747035573125</v>
      </c>
      <c r="Q579" s="246">
        <f t="shared" si="502"/>
        <v>0.75585549821357678</v>
      </c>
      <c r="R579" s="225">
        <f t="shared" si="503"/>
        <v>50.000000000000007</v>
      </c>
      <c r="S579" s="247">
        <f t="shared" si="504"/>
        <v>1012.0000000000001</v>
      </c>
      <c r="T579" s="248">
        <f t="shared" si="504"/>
        <v>125927</v>
      </c>
      <c r="U579" s="247">
        <f t="shared" si="504"/>
        <v>258</v>
      </c>
      <c r="V579" s="248">
        <f t="shared" si="504"/>
        <v>19525</v>
      </c>
      <c r="W579" s="248">
        <f t="shared" si="504"/>
        <v>481590</v>
      </c>
      <c r="X579" s="249">
        <f t="shared" si="504"/>
        <v>460390</v>
      </c>
      <c r="Y579" s="250" t="s">
        <v>8</v>
      </c>
      <c r="Z579" s="251">
        <f t="shared" si="505"/>
        <v>6.4495262483994882</v>
      </c>
      <c r="AA579" s="252">
        <f t="shared" si="506"/>
        <v>24.665300896286812</v>
      </c>
      <c r="AB579" s="195">
        <f t="shared" si="507"/>
        <v>23793.972332015812</v>
      </c>
      <c r="AC579" s="350">
        <f t="shared" si="508"/>
        <v>7.751091703056769</v>
      </c>
      <c r="AW579" s="226">
        <v>101.2</v>
      </c>
      <c r="AX579" s="227">
        <v>12595</v>
      </c>
      <c r="AY579" s="232">
        <v>24</v>
      </c>
      <c r="AZ579" s="227">
        <v>1730</v>
      </c>
      <c r="BA579" s="227">
        <v>44870</v>
      </c>
    </row>
    <row r="580" spans="1:53" x14ac:dyDescent="0.25">
      <c r="A580" s="133" t="s">
        <v>18</v>
      </c>
      <c r="B580" s="583"/>
      <c r="C580" s="27">
        <v>13.13</v>
      </c>
      <c r="D580" s="223">
        <v>1410</v>
      </c>
      <c r="E580" s="224">
        <f t="shared" si="497"/>
        <v>107.38766184310738</v>
      </c>
      <c r="F580" s="225">
        <f t="shared" si="498"/>
        <v>6</v>
      </c>
      <c r="G580" s="226">
        <v>78.78</v>
      </c>
      <c r="H580" s="227">
        <v>8460</v>
      </c>
      <c r="I580" s="226">
        <v>19</v>
      </c>
      <c r="J580" s="227">
        <v>1800</v>
      </c>
      <c r="K580" s="227">
        <v>43650</v>
      </c>
      <c r="L580" s="264">
        <v>41460</v>
      </c>
      <c r="M580" s="250" t="s">
        <v>8</v>
      </c>
      <c r="N580" s="251">
        <f t="shared" si="499"/>
        <v>4.7</v>
      </c>
      <c r="O580" s="252">
        <f t="shared" si="500"/>
        <v>24.25</v>
      </c>
      <c r="P580" s="245">
        <f t="shared" si="501"/>
        <v>3324.4478293983243</v>
      </c>
      <c r="Q580" s="246">
        <f t="shared" si="502"/>
        <v>1.2765957446808511</v>
      </c>
      <c r="R580" s="225">
        <f t="shared" si="503"/>
        <v>47.913937547600909</v>
      </c>
      <c r="S580" s="247">
        <f t="shared" si="504"/>
        <v>629.11</v>
      </c>
      <c r="T580" s="248">
        <f t="shared" si="504"/>
        <v>66889</v>
      </c>
      <c r="U580" s="247">
        <f t="shared" si="504"/>
        <v>155</v>
      </c>
      <c r="V580" s="248">
        <f t="shared" si="504"/>
        <v>11707</v>
      </c>
      <c r="W580" s="248">
        <f t="shared" si="504"/>
        <v>270450</v>
      </c>
      <c r="X580" s="249">
        <f t="shared" si="504"/>
        <v>258340</v>
      </c>
      <c r="Y580" s="250" t="s">
        <v>8</v>
      </c>
      <c r="Z580" s="251">
        <f t="shared" si="505"/>
        <v>5.713590159733493</v>
      </c>
      <c r="AA580" s="252">
        <f t="shared" si="506"/>
        <v>23.101563167335783</v>
      </c>
      <c r="AB580" s="195">
        <f t="shared" si="507"/>
        <v>20597.867479055596</v>
      </c>
      <c r="AC580" s="350">
        <f t="shared" si="508"/>
        <v>8.3028368794326237</v>
      </c>
      <c r="AW580" s="226">
        <v>78.78</v>
      </c>
      <c r="AX580" s="227">
        <v>8460</v>
      </c>
      <c r="AY580" s="226">
        <v>19</v>
      </c>
      <c r="AZ580" s="227">
        <v>1800</v>
      </c>
      <c r="BA580" s="227">
        <v>43480</v>
      </c>
    </row>
    <row r="581" spans="1:53" x14ac:dyDescent="0.25">
      <c r="A581" s="133" t="s">
        <v>38</v>
      </c>
      <c r="B581" s="583"/>
      <c r="C581" s="27">
        <v>20.6</v>
      </c>
      <c r="D581" s="223">
        <v>2626</v>
      </c>
      <c r="E581" s="224">
        <f t="shared" si="497"/>
        <v>127.47572815533979</v>
      </c>
      <c r="F581" s="225">
        <f t="shared" si="498"/>
        <v>5</v>
      </c>
      <c r="G581" s="226">
        <v>103</v>
      </c>
      <c r="H581" s="227">
        <v>13130</v>
      </c>
      <c r="I581" s="232">
        <v>24</v>
      </c>
      <c r="J581" s="227">
        <v>2275</v>
      </c>
      <c r="K581" s="227">
        <v>58940</v>
      </c>
      <c r="L581" s="264">
        <v>55990</v>
      </c>
      <c r="M581" s="250" t="s">
        <v>8</v>
      </c>
      <c r="N581" s="251">
        <f t="shared" si="499"/>
        <v>5.7714285714285714</v>
      </c>
      <c r="O581" s="252">
        <f t="shared" si="500"/>
        <v>25.907692307692308</v>
      </c>
      <c r="P581" s="245">
        <f t="shared" si="501"/>
        <v>2861.165048543689</v>
      </c>
      <c r="Q581" s="246">
        <f t="shared" si="502"/>
        <v>0.86633663366336633</v>
      </c>
      <c r="R581" s="225">
        <f t="shared" si="503"/>
        <v>50</v>
      </c>
      <c r="S581" s="247">
        <f t="shared" si="504"/>
        <v>1030</v>
      </c>
      <c r="T581" s="248">
        <f t="shared" si="504"/>
        <v>131277</v>
      </c>
      <c r="U581" s="247">
        <f t="shared" si="504"/>
        <v>251</v>
      </c>
      <c r="V581" s="248">
        <f t="shared" si="504"/>
        <v>23116</v>
      </c>
      <c r="W581" s="248">
        <f t="shared" si="504"/>
        <v>568200</v>
      </c>
      <c r="X581" s="249">
        <f t="shared" si="504"/>
        <v>543410</v>
      </c>
      <c r="Y581" s="250" t="s">
        <v>8</v>
      </c>
      <c r="Z581" s="251">
        <f t="shared" si="505"/>
        <v>5.6790534694583839</v>
      </c>
      <c r="AA581" s="252">
        <f t="shared" si="506"/>
        <v>24.5803772278941</v>
      </c>
      <c r="AB581" s="195">
        <f t="shared" si="507"/>
        <v>27582.524271844657</v>
      </c>
      <c r="AC581" s="350">
        <f t="shared" si="508"/>
        <v>8.8027418126428021</v>
      </c>
      <c r="AW581" s="226">
        <v>103</v>
      </c>
      <c r="AX581" s="227">
        <v>13130</v>
      </c>
      <c r="AY581" s="232">
        <v>24</v>
      </c>
      <c r="AZ581" s="227">
        <v>2275</v>
      </c>
      <c r="BA581" s="227">
        <v>58710</v>
      </c>
    </row>
    <row r="582" spans="1:53" x14ac:dyDescent="0.25">
      <c r="A582" s="133" t="s">
        <v>39</v>
      </c>
      <c r="B582" s="583"/>
      <c r="C582" s="222">
        <v>17.48</v>
      </c>
      <c r="D582" s="223">
        <v>2303</v>
      </c>
      <c r="E582" s="224">
        <f t="shared" si="497"/>
        <v>131.75057208237985</v>
      </c>
      <c r="F582" s="225">
        <f t="shared" si="498"/>
        <v>5</v>
      </c>
      <c r="G582" s="226">
        <v>87.4</v>
      </c>
      <c r="H582" s="227">
        <v>11515</v>
      </c>
      <c r="I582" s="232">
        <v>22</v>
      </c>
      <c r="J582" s="227">
        <v>1869</v>
      </c>
      <c r="K582" s="227">
        <v>49230</v>
      </c>
      <c r="L582" s="264">
        <v>46760</v>
      </c>
      <c r="M582" s="250" t="s">
        <v>8</v>
      </c>
      <c r="N582" s="251">
        <f t="shared" si="499"/>
        <v>6.1610486891385765</v>
      </c>
      <c r="O582" s="252">
        <f t="shared" si="500"/>
        <v>26.340288924558589</v>
      </c>
      <c r="P582" s="245">
        <f t="shared" si="501"/>
        <v>2816.3615560640733</v>
      </c>
      <c r="Q582" s="246">
        <f t="shared" si="502"/>
        <v>0.81155015197568392</v>
      </c>
      <c r="R582" s="225">
        <f t="shared" si="503"/>
        <v>49.999999999999993</v>
      </c>
      <c r="S582" s="247">
        <f t="shared" si="504"/>
        <v>873.99999999999989</v>
      </c>
      <c r="T582" s="248">
        <f t="shared" si="504"/>
        <v>115150</v>
      </c>
      <c r="U582" s="247">
        <f t="shared" si="504"/>
        <v>227</v>
      </c>
      <c r="V582" s="248">
        <f t="shared" si="504"/>
        <v>18795</v>
      </c>
      <c r="W582" s="248">
        <f t="shared" si="504"/>
        <v>464100</v>
      </c>
      <c r="X582" s="249">
        <f t="shared" si="504"/>
        <v>443860</v>
      </c>
      <c r="Y582" s="250" t="s">
        <v>8</v>
      </c>
      <c r="Z582" s="251">
        <f t="shared" si="505"/>
        <v>6.1266294227188078</v>
      </c>
      <c r="AA582" s="252">
        <f t="shared" si="506"/>
        <v>24.692737430167597</v>
      </c>
      <c r="AB582" s="195">
        <f t="shared" si="507"/>
        <v>26550.343249427919</v>
      </c>
      <c r="AC582" s="350">
        <f t="shared" si="508"/>
        <v>8.1610942249240122</v>
      </c>
      <c r="AW582" s="226">
        <v>87.4</v>
      </c>
      <c r="AX582" s="227">
        <v>11515</v>
      </c>
      <c r="AY582" s="232">
        <v>22</v>
      </c>
      <c r="AZ582" s="227">
        <v>1869</v>
      </c>
      <c r="BA582" s="227">
        <v>49040</v>
      </c>
    </row>
    <row r="583" spans="1:53" x14ac:dyDescent="0.25">
      <c r="A583" s="133" t="s">
        <v>40</v>
      </c>
      <c r="B583" s="583"/>
      <c r="C583" s="27">
        <v>12.81</v>
      </c>
      <c r="D583" s="223">
        <v>1641</v>
      </c>
      <c r="E583" s="224">
        <f t="shared" si="497"/>
        <v>128.10304449648712</v>
      </c>
      <c r="F583" s="225">
        <f t="shared" si="498"/>
        <v>6</v>
      </c>
      <c r="G583" s="226">
        <v>76.86</v>
      </c>
      <c r="H583" s="227">
        <v>9846</v>
      </c>
      <c r="I583" s="226">
        <v>15</v>
      </c>
      <c r="J583" s="227">
        <v>1714</v>
      </c>
      <c r="K583" s="227">
        <v>40420</v>
      </c>
      <c r="L583" s="264">
        <v>38390</v>
      </c>
      <c r="M583" s="250" t="s">
        <v>8</v>
      </c>
      <c r="N583" s="251">
        <f t="shared" si="499"/>
        <v>5.7444574095682617</v>
      </c>
      <c r="O583" s="252">
        <f t="shared" si="500"/>
        <v>23.582263710618438</v>
      </c>
      <c r="P583" s="245">
        <f t="shared" si="501"/>
        <v>3155.3473848555814</v>
      </c>
      <c r="Q583" s="246">
        <f t="shared" si="502"/>
        <v>1.0444850700792201</v>
      </c>
      <c r="R583" s="225">
        <f t="shared" si="503"/>
        <v>50</v>
      </c>
      <c r="S583" s="247">
        <f t="shared" si="504"/>
        <v>640.5</v>
      </c>
      <c r="T583" s="248">
        <f t="shared" si="504"/>
        <v>82027</v>
      </c>
      <c r="U583" s="247">
        <f t="shared" si="504"/>
        <v>146</v>
      </c>
      <c r="V583" s="248">
        <f t="shared" si="504"/>
        <v>12926</v>
      </c>
      <c r="W583" s="248">
        <f t="shared" si="504"/>
        <v>293240</v>
      </c>
      <c r="X583" s="249">
        <f t="shared" si="504"/>
        <v>280410</v>
      </c>
      <c r="Y583" s="250" t="s">
        <v>8</v>
      </c>
      <c r="Z583" s="251">
        <f t="shared" si="505"/>
        <v>6.3458920006189077</v>
      </c>
      <c r="AA583" s="252">
        <f t="shared" si="506"/>
        <v>22.686059105678478</v>
      </c>
      <c r="AB583" s="195">
        <f t="shared" si="507"/>
        <v>22891.491022638562</v>
      </c>
      <c r="AC583" s="350">
        <f t="shared" si="508"/>
        <v>7.876904326630104</v>
      </c>
      <c r="AW583" s="226">
        <v>76.86</v>
      </c>
      <c r="AX583" s="227">
        <v>9846</v>
      </c>
      <c r="AY583" s="226">
        <v>15</v>
      </c>
      <c r="AZ583" s="227">
        <v>1714</v>
      </c>
      <c r="BA583" s="227">
        <v>40260</v>
      </c>
    </row>
    <row r="584" spans="1:53" x14ac:dyDescent="0.25">
      <c r="A584" s="354" t="s">
        <v>41</v>
      </c>
      <c r="B584" s="584"/>
      <c r="C584" s="54">
        <v>2.2200000000000002</v>
      </c>
      <c r="D584" s="306">
        <v>277</v>
      </c>
      <c r="E584" s="307">
        <f t="shared" si="497"/>
        <v>124.77477477477477</v>
      </c>
      <c r="F584" s="242">
        <f t="shared" si="498"/>
        <v>6</v>
      </c>
      <c r="G584" s="226">
        <v>13.32</v>
      </c>
      <c r="H584" s="227">
        <v>1662</v>
      </c>
      <c r="I584" s="226">
        <v>6</v>
      </c>
      <c r="J584" s="227">
        <v>379</v>
      </c>
      <c r="K584" s="227">
        <v>9460</v>
      </c>
      <c r="L584" s="264">
        <v>8990</v>
      </c>
      <c r="M584" s="308" t="s">
        <v>8</v>
      </c>
      <c r="N584" s="309">
        <f t="shared" si="499"/>
        <v>4.3852242744063323</v>
      </c>
      <c r="O584" s="310">
        <f t="shared" si="500"/>
        <v>24.96042216358839</v>
      </c>
      <c r="P584" s="311">
        <f t="shared" si="501"/>
        <v>4261.2612612612611</v>
      </c>
      <c r="Q584" s="355">
        <f t="shared" si="502"/>
        <v>1.3682310469314078</v>
      </c>
      <c r="R584" s="225">
        <f t="shared" si="503"/>
        <v>49.999999999999993</v>
      </c>
      <c r="S584" s="247">
        <f t="shared" ref="S584:X599" si="509">G584+S533</f>
        <v>111</v>
      </c>
      <c r="T584" s="248">
        <f t="shared" si="509"/>
        <v>13850</v>
      </c>
      <c r="U584" s="247">
        <f t="shared" si="509"/>
        <v>49</v>
      </c>
      <c r="V584" s="248">
        <f t="shared" si="509"/>
        <v>2718</v>
      </c>
      <c r="W584" s="248">
        <f t="shared" si="509"/>
        <v>65200</v>
      </c>
      <c r="X584" s="249">
        <f t="shared" si="509"/>
        <v>62330</v>
      </c>
      <c r="Y584" s="308" t="s">
        <v>8</v>
      </c>
      <c r="Z584" s="251">
        <f t="shared" si="505"/>
        <v>5.0956585724797643</v>
      </c>
      <c r="AA584" s="252">
        <f t="shared" si="506"/>
        <v>23.988226637233261</v>
      </c>
      <c r="AB584" s="195">
        <f t="shared" si="507"/>
        <v>29369.369369369368</v>
      </c>
      <c r="AC584" s="350">
        <f t="shared" si="508"/>
        <v>9.8122743682310478</v>
      </c>
      <c r="AW584" s="226">
        <v>13.32</v>
      </c>
      <c r="AX584" s="227">
        <v>1662</v>
      </c>
      <c r="AY584" s="226">
        <v>6</v>
      </c>
      <c r="AZ584" s="227">
        <v>379</v>
      </c>
      <c r="BA584" s="227">
        <v>9420</v>
      </c>
    </row>
    <row r="585" spans="1:53" x14ac:dyDescent="0.25">
      <c r="A585" s="356" t="s">
        <v>24</v>
      </c>
      <c r="B585" s="357"/>
      <c r="C585" s="45">
        <f t="shared" ref="C585:D585" si="510">SUM(C568:C584)</f>
        <v>283.38000000000005</v>
      </c>
      <c r="D585" s="46">
        <f t="shared" si="510"/>
        <v>35616</v>
      </c>
      <c r="E585" s="314">
        <f t="shared" si="497"/>
        <v>125.68282871056529</v>
      </c>
      <c r="F585" s="315"/>
      <c r="G585" s="312">
        <f t="shared" ref="G585:L585" si="511">SUM(G568:G584)</f>
        <v>1622.9099999999999</v>
      </c>
      <c r="H585" s="313">
        <f t="shared" si="511"/>
        <v>203759</v>
      </c>
      <c r="I585" s="312">
        <f t="shared" si="511"/>
        <v>410</v>
      </c>
      <c r="J585" s="313">
        <f t="shared" si="511"/>
        <v>35481</v>
      </c>
      <c r="K585" s="313">
        <f t="shared" si="511"/>
        <v>916630</v>
      </c>
      <c r="L585" s="313">
        <f t="shared" si="511"/>
        <v>870450</v>
      </c>
      <c r="M585" s="316" t="s">
        <v>8</v>
      </c>
      <c r="N585" s="317">
        <f t="shared" si="499"/>
        <v>5.7427637327020093</v>
      </c>
      <c r="O585" s="318">
        <f t="shared" si="500"/>
        <v>25.83439023702827</v>
      </c>
      <c r="P585" s="319">
        <f t="shared" si="501"/>
        <v>3234.6319429740979</v>
      </c>
      <c r="Q585" s="332">
        <f>J585/D585</f>
        <v>0.99620956873315369</v>
      </c>
      <c r="R585" s="315"/>
      <c r="S585" s="312">
        <f t="shared" ref="S585:W585" si="512">SUM(S568:S584)</f>
        <v>14233.84</v>
      </c>
      <c r="T585" s="313">
        <f t="shared" si="512"/>
        <v>1788575</v>
      </c>
      <c r="U585" s="312">
        <f t="shared" si="512"/>
        <v>3662</v>
      </c>
      <c r="V585" s="313">
        <f t="shared" si="512"/>
        <v>298964</v>
      </c>
      <c r="W585" s="313">
        <f t="shared" si="512"/>
        <v>7265320</v>
      </c>
      <c r="X585" s="249">
        <f t="shared" si="509"/>
        <v>6948550</v>
      </c>
      <c r="Y585" s="358" t="s">
        <v>8</v>
      </c>
      <c r="Z585" s="317">
        <f t="shared" si="505"/>
        <v>5.9825764975047164</v>
      </c>
      <c r="AA585" s="318">
        <f t="shared" si="506"/>
        <v>24.301655048768414</v>
      </c>
      <c r="AB585" s="333">
        <f t="shared" si="507"/>
        <v>25638.08313924765</v>
      </c>
      <c r="AC585" s="359">
        <f>V585/D585</f>
        <v>8.3940925426774484</v>
      </c>
      <c r="AW585" s="312">
        <f t="shared" ref="AW585:BA585" si="513">SUM(AW568:AW584)</f>
        <v>1523.9699999999998</v>
      </c>
      <c r="AX585" s="313">
        <f t="shared" si="513"/>
        <v>190733</v>
      </c>
      <c r="AY585" s="312">
        <f t="shared" si="513"/>
        <v>385</v>
      </c>
      <c r="AZ585" s="313">
        <f t="shared" si="513"/>
        <v>33142</v>
      </c>
      <c r="BA585" s="313">
        <f t="shared" si="513"/>
        <v>849720</v>
      </c>
    </row>
    <row r="586" spans="1:53" x14ac:dyDescent="0.25">
      <c r="A586" s="133" t="s">
        <v>42</v>
      </c>
      <c r="B586" s="585">
        <v>1998</v>
      </c>
      <c r="C586" s="27">
        <v>19.739999999999998</v>
      </c>
      <c r="D586" s="223">
        <v>2490</v>
      </c>
      <c r="E586" s="224">
        <f t="shared" si="497"/>
        <v>126.13981762917935</v>
      </c>
      <c r="F586" s="225">
        <f t="shared" ref="F586:F596" si="514">G586/C586</f>
        <v>6</v>
      </c>
      <c r="G586" s="226">
        <v>118.44</v>
      </c>
      <c r="H586" s="227">
        <v>14940</v>
      </c>
      <c r="I586" s="226">
        <v>27</v>
      </c>
      <c r="J586" s="227">
        <v>2640</v>
      </c>
      <c r="K586" s="227">
        <v>68680</v>
      </c>
      <c r="L586" s="264">
        <v>65240</v>
      </c>
      <c r="M586" s="250" t="s">
        <v>8</v>
      </c>
      <c r="N586" s="251">
        <f t="shared" si="499"/>
        <v>5.6590909090909092</v>
      </c>
      <c r="O586" s="252">
        <f t="shared" si="500"/>
        <v>26.015151515151516</v>
      </c>
      <c r="P586" s="245">
        <f t="shared" si="501"/>
        <v>3479.2299898682882</v>
      </c>
      <c r="Q586" s="246">
        <f t="shared" ref="Q586:Q596" si="515">J586/D586</f>
        <v>1.0602409638554218</v>
      </c>
      <c r="R586" s="225">
        <f t="shared" ref="R586:R596" si="516">S586/C586</f>
        <v>51.000000000000007</v>
      </c>
      <c r="S586" s="247">
        <f t="shared" ref="S586:W596" si="517">G586+S535</f>
        <v>1006.74</v>
      </c>
      <c r="T586" s="248">
        <f t="shared" si="517"/>
        <v>126990</v>
      </c>
      <c r="U586" s="247">
        <f t="shared" si="517"/>
        <v>241</v>
      </c>
      <c r="V586" s="248">
        <f t="shared" si="517"/>
        <v>21994</v>
      </c>
      <c r="W586" s="248">
        <f t="shared" si="517"/>
        <v>531200</v>
      </c>
      <c r="X586" s="249">
        <f t="shared" si="509"/>
        <v>508220</v>
      </c>
      <c r="Y586" s="308" t="s">
        <v>8</v>
      </c>
      <c r="Z586" s="251">
        <f t="shared" si="505"/>
        <v>5.7738474129307997</v>
      </c>
      <c r="AA586" s="252">
        <f t="shared" si="506"/>
        <v>24.152041465854325</v>
      </c>
      <c r="AB586" s="195">
        <f t="shared" si="507"/>
        <v>26909.827760891592</v>
      </c>
      <c r="AC586" s="350">
        <f t="shared" ref="AC586:AC596" si="518">V586/D586</f>
        <v>8.8329317269076313</v>
      </c>
      <c r="AW586" s="226">
        <v>118.44</v>
      </c>
      <c r="AX586" s="227">
        <v>14940</v>
      </c>
      <c r="AY586" s="226">
        <v>27</v>
      </c>
      <c r="AZ586" s="227">
        <v>2640</v>
      </c>
      <c r="BA586" s="227">
        <v>68410</v>
      </c>
    </row>
    <row r="587" spans="1:53" x14ac:dyDescent="0.25">
      <c r="A587" s="352" t="s">
        <v>43</v>
      </c>
      <c r="B587" s="586"/>
      <c r="C587" s="78">
        <v>22.16</v>
      </c>
      <c r="D587" s="229">
        <v>2704</v>
      </c>
      <c r="E587" s="230">
        <f t="shared" si="497"/>
        <v>122.02166064981949</v>
      </c>
      <c r="F587" s="231">
        <f t="shared" si="514"/>
        <v>6</v>
      </c>
      <c r="G587" s="232">
        <v>132.96</v>
      </c>
      <c r="H587" s="233">
        <v>16224</v>
      </c>
      <c r="I587" s="232">
        <v>30</v>
      </c>
      <c r="J587" s="233">
        <v>2689</v>
      </c>
      <c r="K587" s="233">
        <v>66160</v>
      </c>
      <c r="L587" s="264">
        <v>62920</v>
      </c>
      <c r="M587" s="320" t="s">
        <v>8</v>
      </c>
      <c r="N587" s="321">
        <f t="shared" si="499"/>
        <v>6.0334696913350685</v>
      </c>
      <c r="O587" s="322">
        <f t="shared" si="500"/>
        <v>24.603941985868353</v>
      </c>
      <c r="P587" s="287">
        <f t="shared" si="501"/>
        <v>2985.5595667870034</v>
      </c>
      <c r="Q587" s="246">
        <f t="shared" si="515"/>
        <v>0.99445266272189348</v>
      </c>
      <c r="R587" s="231">
        <f t="shared" si="516"/>
        <v>50.999999999999993</v>
      </c>
      <c r="S587" s="335">
        <f t="shared" si="517"/>
        <v>1130.1599999999999</v>
      </c>
      <c r="T587" s="249">
        <f t="shared" si="517"/>
        <v>137904</v>
      </c>
      <c r="U587" s="335">
        <f t="shared" si="517"/>
        <v>270</v>
      </c>
      <c r="V587" s="249">
        <f t="shared" si="517"/>
        <v>23523</v>
      </c>
      <c r="W587" s="249">
        <f t="shared" si="517"/>
        <v>547210</v>
      </c>
      <c r="X587" s="249">
        <f t="shared" si="509"/>
        <v>523530</v>
      </c>
      <c r="Y587" s="320" t="s">
        <v>8</v>
      </c>
      <c r="Z587" s="251">
        <f t="shared" si="505"/>
        <v>5.8625175360285677</v>
      </c>
      <c r="AA587" s="252">
        <f t="shared" si="506"/>
        <v>23.262764103218128</v>
      </c>
      <c r="AB587" s="195">
        <f t="shared" si="507"/>
        <v>24693.592057761733</v>
      </c>
      <c r="AC587" s="350">
        <f t="shared" si="518"/>
        <v>8.6993343195266277</v>
      </c>
      <c r="AW587" s="232"/>
      <c r="AX587" s="233"/>
      <c r="AY587" s="232"/>
      <c r="AZ587" s="233"/>
      <c r="BA587" s="233"/>
    </row>
    <row r="588" spans="1:53" x14ac:dyDescent="0.25">
      <c r="A588" s="133" t="s">
        <v>44</v>
      </c>
      <c r="B588" s="586"/>
      <c r="C588" s="27">
        <v>13.09</v>
      </c>
      <c r="D588" s="223">
        <v>1517</v>
      </c>
      <c r="E588" s="224">
        <f t="shared" si="497"/>
        <v>115.88999236058059</v>
      </c>
      <c r="F588" s="225">
        <f t="shared" si="514"/>
        <v>6.0000000000000009</v>
      </c>
      <c r="G588" s="226">
        <v>78.540000000000006</v>
      </c>
      <c r="H588" s="227">
        <v>9102</v>
      </c>
      <c r="I588" s="226">
        <v>20</v>
      </c>
      <c r="J588" s="227">
        <v>1725</v>
      </c>
      <c r="K588" s="227">
        <v>42490</v>
      </c>
      <c r="L588" s="264">
        <v>40360</v>
      </c>
      <c r="M588" s="250" t="s">
        <v>8</v>
      </c>
      <c r="N588" s="251">
        <f t="shared" si="499"/>
        <v>5.2765217391304349</v>
      </c>
      <c r="O588" s="252">
        <f t="shared" si="500"/>
        <v>24.631884057971014</v>
      </c>
      <c r="P588" s="245">
        <f t="shared" si="501"/>
        <v>3245.9893048128342</v>
      </c>
      <c r="Q588" s="246">
        <f t="shared" si="515"/>
        <v>1.1371127224785762</v>
      </c>
      <c r="R588" s="225">
        <f t="shared" si="516"/>
        <v>51.152788388082506</v>
      </c>
      <c r="S588" s="247">
        <f t="shared" si="517"/>
        <v>669.59</v>
      </c>
      <c r="T588" s="248">
        <f t="shared" si="517"/>
        <v>77644</v>
      </c>
      <c r="U588" s="247">
        <f t="shared" si="517"/>
        <v>174</v>
      </c>
      <c r="V588" s="248">
        <f t="shared" si="517"/>
        <v>14452</v>
      </c>
      <c r="W588" s="248">
        <f t="shared" si="517"/>
        <v>334940</v>
      </c>
      <c r="X588" s="249">
        <f t="shared" si="509"/>
        <v>320430</v>
      </c>
      <c r="Y588" s="250" t="s">
        <v>8</v>
      </c>
      <c r="Z588" s="251">
        <f t="shared" si="505"/>
        <v>5.3725435925823417</v>
      </c>
      <c r="AA588" s="252">
        <f t="shared" si="506"/>
        <v>23.176030999169665</v>
      </c>
      <c r="AB588" s="195">
        <f t="shared" si="507"/>
        <v>25587.471352177236</v>
      </c>
      <c r="AC588" s="350">
        <f t="shared" si="518"/>
        <v>9.526697429136453</v>
      </c>
      <c r="AW588" s="226">
        <v>78.540000000000006</v>
      </c>
      <c r="AX588" s="227">
        <v>9102</v>
      </c>
      <c r="AY588" s="226">
        <v>20</v>
      </c>
      <c r="AZ588" s="227">
        <v>1725</v>
      </c>
      <c r="BA588" s="227">
        <v>42330</v>
      </c>
    </row>
    <row r="589" spans="1:53" x14ac:dyDescent="0.25">
      <c r="A589" s="133" t="s">
        <v>45</v>
      </c>
      <c r="B589" s="586"/>
      <c r="C589" s="27">
        <v>16.28</v>
      </c>
      <c r="D589" s="223">
        <v>1976</v>
      </c>
      <c r="E589" s="224">
        <f t="shared" si="497"/>
        <v>121.37592137592137</v>
      </c>
      <c r="F589" s="225">
        <f t="shared" si="514"/>
        <v>6</v>
      </c>
      <c r="G589" s="226">
        <v>97.68</v>
      </c>
      <c r="H589" s="227">
        <v>11856</v>
      </c>
      <c r="I589" s="226">
        <v>25</v>
      </c>
      <c r="J589" s="227">
        <v>1941</v>
      </c>
      <c r="K589" s="227">
        <v>48730</v>
      </c>
      <c r="L589" s="264">
        <v>46290</v>
      </c>
      <c r="M589" s="250" t="s">
        <v>8</v>
      </c>
      <c r="N589" s="251">
        <f t="shared" si="499"/>
        <v>6.108191653786708</v>
      </c>
      <c r="O589" s="252">
        <f t="shared" si="500"/>
        <v>25.10561566202988</v>
      </c>
      <c r="P589" s="245">
        <f t="shared" si="501"/>
        <v>2993.2432432432429</v>
      </c>
      <c r="Q589" s="246">
        <f t="shared" si="515"/>
        <v>0.98228744939271251</v>
      </c>
      <c r="R589" s="225">
        <f t="shared" si="516"/>
        <v>50</v>
      </c>
      <c r="S589" s="247">
        <f t="shared" si="517"/>
        <v>814</v>
      </c>
      <c r="T589" s="248">
        <f t="shared" si="517"/>
        <v>98800</v>
      </c>
      <c r="U589" s="247">
        <f t="shared" si="517"/>
        <v>210</v>
      </c>
      <c r="V589" s="248">
        <f t="shared" si="517"/>
        <v>16055</v>
      </c>
      <c r="W589" s="248">
        <f t="shared" si="517"/>
        <v>387540</v>
      </c>
      <c r="X589" s="249">
        <f t="shared" si="509"/>
        <v>370800</v>
      </c>
      <c r="Y589" s="250" t="s">
        <v>8</v>
      </c>
      <c r="Z589" s="251">
        <f t="shared" si="505"/>
        <v>6.1538461538461542</v>
      </c>
      <c r="AA589" s="252">
        <f t="shared" si="506"/>
        <v>24.138274680784804</v>
      </c>
      <c r="AB589" s="195">
        <f t="shared" si="507"/>
        <v>23804.668304668303</v>
      </c>
      <c r="AC589" s="350">
        <f t="shared" si="518"/>
        <v>8.125</v>
      </c>
      <c r="AW589" s="226">
        <v>97.68</v>
      </c>
      <c r="AX589" s="227">
        <v>11856</v>
      </c>
      <c r="AY589" s="226">
        <v>25</v>
      </c>
      <c r="AZ589" s="227">
        <v>1941</v>
      </c>
      <c r="BA589" s="227">
        <v>48540</v>
      </c>
    </row>
    <row r="590" spans="1:53" x14ac:dyDescent="0.25">
      <c r="A590" s="133" t="s">
        <v>46</v>
      </c>
      <c r="B590" s="586"/>
      <c r="C590" s="27">
        <v>18.239999999999998</v>
      </c>
      <c r="D590" s="223">
        <v>2461</v>
      </c>
      <c r="E590" s="224">
        <f t="shared" si="497"/>
        <v>134.9232456140351</v>
      </c>
      <c r="F590" s="225">
        <f t="shared" si="514"/>
        <v>6</v>
      </c>
      <c r="G590" s="226">
        <v>109.44</v>
      </c>
      <c r="H590" s="227">
        <v>14766</v>
      </c>
      <c r="I590" s="232">
        <v>28</v>
      </c>
      <c r="J590" s="227">
        <v>2195</v>
      </c>
      <c r="K590" s="227">
        <v>58130</v>
      </c>
      <c r="L590" s="264">
        <v>55290</v>
      </c>
      <c r="M590" s="250" t="s">
        <v>8</v>
      </c>
      <c r="N590" s="251">
        <f t="shared" si="499"/>
        <v>6.7271070615034168</v>
      </c>
      <c r="O590" s="252">
        <f t="shared" si="500"/>
        <v>26.482915717539864</v>
      </c>
      <c r="P590" s="245">
        <f t="shared" si="501"/>
        <v>3186.9517543859652</v>
      </c>
      <c r="Q590" s="246">
        <f t="shared" si="515"/>
        <v>0.89191385615603413</v>
      </c>
      <c r="R590" s="225">
        <f t="shared" si="516"/>
        <v>50.000000000000007</v>
      </c>
      <c r="S590" s="247">
        <f t="shared" si="517"/>
        <v>912</v>
      </c>
      <c r="T590" s="248">
        <f t="shared" si="517"/>
        <v>123028</v>
      </c>
      <c r="U590" s="247">
        <f t="shared" si="517"/>
        <v>251</v>
      </c>
      <c r="V590" s="248">
        <f t="shared" si="517"/>
        <v>18860</v>
      </c>
      <c r="W590" s="248">
        <f t="shared" si="517"/>
        <v>468510</v>
      </c>
      <c r="X590" s="249">
        <f t="shared" si="509"/>
        <v>448190</v>
      </c>
      <c r="Y590" s="250" t="s">
        <v>8</v>
      </c>
      <c r="Z590" s="251">
        <f t="shared" si="505"/>
        <v>6.5232237539766702</v>
      </c>
      <c r="AA590" s="252">
        <f t="shared" si="506"/>
        <v>24.841463414634145</v>
      </c>
      <c r="AB590" s="195">
        <f t="shared" si="507"/>
        <v>25685.855263157897</v>
      </c>
      <c r="AC590" s="350">
        <f t="shared" si="518"/>
        <v>7.6635514018691593</v>
      </c>
      <c r="AW590" s="226"/>
      <c r="AX590" s="227"/>
      <c r="AY590" s="232"/>
      <c r="AZ590" s="227"/>
      <c r="BA590" s="227"/>
    </row>
    <row r="591" spans="1:53" x14ac:dyDescent="0.25">
      <c r="A591" s="133" t="s">
        <v>47</v>
      </c>
      <c r="B591" s="586"/>
      <c r="C591" s="222">
        <v>16.23</v>
      </c>
      <c r="D591" s="223">
        <v>2246</v>
      </c>
      <c r="E591" s="224">
        <f t="shared" si="497"/>
        <v>138.38570548367221</v>
      </c>
      <c r="F591" s="225">
        <f t="shared" si="514"/>
        <v>6</v>
      </c>
      <c r="G591" s="226">
        <v>97.38</v>
      </c>
      <c r="H591" s="227">
        <v>13476</v>
      </c>
      <c r="I591" s="226">
        <v>25</v>
      </c>
      <c r="J591" s="227">
        <v>2140</v>
      </c>
      <c r="K591" s="227">
        <v>53800</v>
      </c>
      <c r="L591" s="264">
        <v>51170</v>
      </c>
      <c r="M591" s="250" t="s">
        <v>8</v>
      </c>
      <c r="N591" s="251">
        <f t="shared" si="499"/>
        <v>6.2971962616822426</v>
      </c>
      <c r="O591" s="252">
        <f t="shared" si="500"/>
        <v>25.140186915887849</v>
      </c>
      <c r="P591" s="245">
        <f t="shared" si="501"/>
        <v>3314.8490449784349</v>
      </c>
      <c r="Q591" s="246">
        <f t="shared" si="515"/>
        <v>0.95280498664292079</v>
      </c>
      <c r="R591" s="225">
        <f t="shared" si="516"/>
        <v>50.445471349353049</v>
      </c>
      <c r="S591" s="247">
        <f t="shared" si="517"/>
        <v>818.73</v>
      </c>
      <c r="T591" s="248">
        <f t="shared" si="517"/>
        <v>113300</v>
      </c>
      <c r="U591" s="247">
        <f t="shared" si="517"/>
        <v>226</v>
      </c>
      <c r="V591" s="248">
        <f t="shared" si="517"/>
        <v>17433</v>
      </c>
      <c r="W591" s="248">
        <f t="shared" si="517"/>
        <v>413550</v>
      </c>
      <c r="X591" s="249">
        <f t="shared" si="509"/>
        <v>395560</v>
      </c>
      <c r="Y591" s="250" t="s">
        <v>8</v>
      </c>
      <c r="Z591" s="251">
        <f t="shared" si="505"/>
        <v>6.4991682441346867</v>
      </c>
      <c r="AA591" s="252">
        <f t="shared" si="506"/>
        <v>23.722250903458956</v>
      </c>
      <c r="AB591" s="195">
        <f t="shared" si="507"/>
        <v>25480.591497227357</v>
      </c>
      <c r="AC591" s="350">
        <f t="shared" si="518"/>
        <v>7.7617987533392698</v>
      </c>
      <c r="AW591" s="226"/>
      <c r="AX591" s="227"/>
      <c r="AY591" s="226"/>
      <c r="AZ591" s="227"/>
      <c r="BA591" s="227"/>
    </row>
    <row r="592" spans="1:53" x14ac:dyDescent="0.25">
      <c r="A592" s="133" t="s">
        <v>48</v>
      </c>
      <c r="B592" s="586"/>
      <c r="C592" s="27">
        <v>3.23</v>
      </c>
      <c r="D592" s="223">
        <v>402</v>
      </c>
      <c r="E592" s="224">
        <f t="shared" si="497"/>
        <v>124.45820433436532</v>
      </c>
      <c r="F592" s="225">
        <f t="shared" si="514"/>
        <v>6</v>
      </c>
      <c r="G592" s="226">
        <v>19.38</v>
      </c>
      <c r="H592" s="227">
        <v>2412</v>
      </c>
      <c r="I592" s="226">
        <v>6</v>
      </c>
      <c r="J592" s="227">
        <v>393</v>
      </c>
      <c r="K592" s="227">
        <v>10180</v>
      </c>
      <c r="L592" s="264">
        <v>9680</v>
      </c>
      <c r="M592" s="250" t="s">
        <v>8</v>
      </c>
      <c r="N592" s="251">
        <f t="shared" si="499"/>
        <v>6.1374045801526718</v>
      </c>
      <c r="O592" s="252">
        <f t="shared" si="500"/>
        <v>25.903307888040711</v>
      </c>
      <c r="P592" s="245">
        <f t="shared" si="501"/>
        <v>3151.7027863777089</v>
      </c>
      <c r="Q592" s="246">
        <f t="shared" si="515"/>
        <v>0.97761194029850751</v>
      </c>
      <c r="R592" s="225">
        <f t="shared" si="516"/>
        <v>50</v>
      </c>
      <c r="S592" s="247">
        <f t="shared" si="517"/>
        <v>161.5</v>
      </c>
      <c r="T592" s="248">
        <f t="shared" si="517"/>
        <v>20100</v>
      </c>
      <c r="U592" s="247">
        <f t="shared" si="517"/>
        <v>57</v>
      </c>
      <c r="V592" s="248">
        <f t="shared" si="517"/>
        <v>3396</v>
      </c>
      <c r="W592" s="248">
        <f t="shared" si="517"/>
        <v>81920</v>
      </c>
      <c r="X592" s="249">
        <f t="shared" si="509"/>
        <v>78280</v>
      </c>
      <c r="Y592" s="250" t="s">
        <v>8</v>
      </c>
      <c r="Z592" s="251">
        <f t="shared" si="505"/>
        <v>5.9187279151943466</v>
      </c>
      <c r="AA592" s="252">
        <f t="shared" si="506"/>
        <v>24.122497055359247</v>
      </c>
      <c r="AB592" s="195">
        <f t="shared" si="507"/>
        <v>25362.229102167184</v>
      </c>
      <c r="AC592" s="350">
        <f t="shared" si="518"/>
        <v>8.4477611940298516</v>
      </c>
      <c r="AW592" s="226"/>
      <c r="AX592" s="227"/>
      <c r="AY592" s="226"/>
      <c r="AZ592" s="227"/>
      <c r="BA592" s="227"/>
    </row>
    <row r="593" spans="1:53" x14ac:dyDescent="0.25">
      <c r="A593" s="133" t="s">
        <v>49</v>
      </c>
      <c r="B593" s="586"/>
      <c r="C593" s="27">
        <v>8.82</v>
      </c>
      <c r="D593" s="223">
        <v>1152</v>
      </c>
      <c r="E593" s="224">
        <f t="shared" si="497"/>
        <v>130.61224489795919</v>
      </c>
      <c r="F593" s="225">
        <f t="shared" si="514"/>
        <v>6</v>
      </c>
      <c r="G593" s="226">
        <v>52.92</v>
      </c>
      <c r="H593" s="227">
        <v>6912</v>
      </c>
      <c r="I593" s="226">
        <v>12</v>
      </c>
      <c r="J593" s="227">
        <v>997</v>
      </c>
      <c r="K593" s="227">
        <v>26370</v>
      </c>
      <c r="L593" s="264">
        <v>25080</v>
      </c>
      <c r="M593" s="250" t="s">
        <v>8</v>
      </c>
      <c r="N593" s="251">
        <f t="shared" si="499"/>
        <v>6.9327983951855563</v>
      </c>
      <c r="O593" s="252">
        <f t="shared" si="500"/>
        <v>26.449348044132396</v>
      </c>
      <c r="P593" s="245">
        <f t="shared" si="501"/>
        <v>2989.795918367347</v>
      </c>
      <c r="Q593" s="246">
        <f t="shared" si="515"/>
        <v>0.86545138888888884</v>
      </c>
      <c r="R593" s="225">
        <f t="shared" si="516"/>
        <v>50.000000000000007</v>
      </c>
      <c r="S593" s="247">
        <f t="shared" si="517"/>
        <v>441.00000000000006</v>
      </c>
      <c r="T593" s="248">
        <f t="shared" si="517"/>
        <v>57600</v>
      </c>
      <c r="U593" s="247">
        <f t="shared" si="517"/>
        <v>104</v>
      </c>
      <c r="V593" s="248">
        <f t="shared" si="517"/>
        <v>9034</v>
      </c>
      <c r="W593" s="248">
        <f t="shared" si="517"/>
        <v>221360</v>
      </c>
      <c r="X593" s="249">
        <f t="shared" si="509"/>
        <v>211800</v>
      </c>
      <c r="Y593" s="250" t="s">
        <v>8</v>
      </c>
      <c r="Z593" s="251">
        <f t="shared" si="505"/>
        <v>6.3759132167367722</v>
      </c>
      <c r="AA593" s="252">
        <f t="shared" si="506"/>
        <v>24.502988709320345</v>
      </c>
      <c r="AB593" s="195">
        <f t="shared" si="507"/>
        <v>25097.505668934238</v>
      </c>
      <c r="AC593" s="350">
        <f t="shared" si="518"/>
        <v>7.8420138888888893</v>
      </c>
      <c r="AW593" s="226"/>
      <c r="AX593" s="227"/>
      <c r="AY593" s="226"/>
      <c r="AZ593" s="227"/>
      <c r="BA593" s="227"/>
    </row>
    <row r="594" spans="1:53" x14ac:dyDescent="0.25">
      <c r="A594" s="133" t="s">
        <v>50</v>
      </c>
      <c r="B594" s="586"/>
      <c r="C594" s="27">
        <v>11.54</v>
      </c>
      <c r="D594" s="223">
        <v>1448</v>
      </c>
      <c r="E594" s="224">
        <f t="shared" si="497"/>
        <v>125.47660311958407</v>
      </c>
      <c r="F594" s="225">
        <f t="shared" si="514"/>
        <v>5.0000000000000009</v>
      </c>
      <c r="G594" s="226">
        <v>57.7</v>
      </c>
      <c r="H594" s="227">
        <v>7240</v>
      </c>
      <c r="I594" s="226">
        <v>15</v>
      </c>
      <c r="J594" s="227">
        <v>1250</v>
      </c>
      <c r="K594" s="227">
        <v>33360</v>
      </c>
      <c r="L594" s="264">
        <v>31730</v>
      </c>
      <c r="M594" s="250" t="s">
        <v>8</v>
      </c>
      <c r="N594" s="251">
        <f t="shared" si="499"/>
        <v>5.7919999999999998</v>
      </c>
      <c r="O594" s="252">
        <f t="shared" si="500"/>
        <v>26.687999999999999</v>
      </c>
      <c r="P594" s="245">
        <f t="shared" si="501"/>
        <v>2890.8145580589257</v>
      </c>
      <c r="Q594" s="246">
        <f t="shared" si="515"/>
        <v>0.86325966850828728</v>
      </c>
      <c r="R594" s="225">
        <f t="shared" si="516"/>
        <v>49</v>
      </c>
      <c r="S594" s="247">
        <f t="shared" si="517"/>
        <v>565.45999999999992</v>
      </c>
      <c r="T594" s="248">
        <f t="shared" si="517"/>
        <v>70952</v>
      </c>
      <c r="U594" s="247">
        <f t="shared" si="517"/>
        <v>135</v>
      </c>
      <c r="V594" s="248">
        <f t="shared" si="517"/>
        <v>11858</v>
      </c>
      <c r="W594" s="248">
        <f t="shared" si="517"/>
        <v>292380</v>
      </c>
      <c r="X594" s="249">
        <f t="shared" si="509"/>
        <v>279720</v>
      </c>
      <c r="Y594" s="250" t="s">
        <v>8</v>
      </c>
      <c r="Z594" s="251">
        <f t="shared" si="505"/>
        <v>5.9834710743801649</v>
      </c>
      <c r="AA594" s="252">
        <f t="shared" si="506"/>
        <v>24.656771799628942</v>
      </c>
      <c r="AB594" s="195">
        <f t="shared" si="507"/>
        <v>25336.221837088389</v>
      </c>
      <c r="AC594" s="350">
        <f t="shared" si="518"/>
        <v>8.1892265193370157</v>
      </c>
      <c r="AW594" s="226"/>
      <c r="AX594" s="227"/>
      <c r="AY594" s="226"/>
      <c r="AZ594" s="227"/>
      <c r="BA594" s="227"/>
    </row>
    <row r="595" spans="1:53" x14ac:dyDescent="0.25">
      <c r="A595" s="133" t="s">
        <v>51</v>
      </c>
      <c r="B595" s="586"/>
      <c r="C595" s="27">
        <v>19.36</v>
      </c>
      <c r="D595" s="223">
        <v>2441</v>
      </c>
      <c r="E595" s="224">
        <f t="shared" si="497"/>
        <v>126.08471074380165</v>
      </c>
      <c r="F595" s="225">
        <f t="shared" si="514"/>
        <v>5.1291322314049586</v>
      </c>
      <c r="G595" s="226">
        <v>99.3</v>
      </c>
      <c r="H595" s="227">
        <v>12520</v>
      </c>
      <c r="I595" s="226">
        <v>24</v>
      </c>
      <c r="J595" s="227">
        <v>2009</v>
      </c>
      <c r="K595" s="227">
        <v>50950</v>
      </c>
      <c r="L595" s="264">
        <v>48400</v>
      </c>
      <c r="M595" s="250" t="s">
        <v>8</v>
      </c>
      <c r="N595" s="251">
        <f t="shared" si="499"/>
        <v>6.231956197112992</v>
      </c>
      <c r="O595" s="252">
        <f t="shared" si="500"/>
        <v>25.360876057740168</v>
      </c>
      <c r="P595" s="245">
        <f t="shared" si="501"/>
        <v>2631.7148760330579</v>
      </c>
      <c r="Q595" s="246">
        <f t="shared" si="515"/>
        <v>0.82302335108562064</v>
      </c>
      <c r="R595" s="225">
        <f t="shared" si="516"/>
        <v>50</v>
      </c>
      <c r="S595" s="247">
        <f t="shared" si="517"/>
        <v>968</v>
      </c>
      <c r="T595" s="248">
        <f t="shared" si="517"/>
        <v>122004</v>
      </c>
      <c r="U595" s="247">
        <f t="shared" si="517"/>
        <v>255</v>
      </c>
      <c r="V595" s="248">
        <f t="shared" si="517"/>
        <v>21080</v>
      </c>
      <c r="W595" s="248">
        <f t="shared" si="517"/>
        <v>506180</v>
      </c>
      <c r="X595" s="249">
        <f t="shared" si="509"/>
        <v>484160</v>
      </c>
      <c r="Y595" s="250" t="s">
        <v>8</v>
      </c>
      <c r="Z595" s="251">
        <f t="shared" si="505"/>
        <v>5.7876660341555981</v>
      </c>
      <c r="AA595" s="252">
        <f t="shared" si="506"/>
        <v>24.012333965844402</v>
      </c>
      <c r="AB595" s="195">
        <f t="shared" si="507"/>
        <v>26145.661157024795</v>
      </c>
      <c r="AC595" s="350">
        <f t="shared" si="518"/>
        <v>8.6358049979516593</v>
      </c>
      <c r="AW595" s="226">
        <v>99.3</v>
      </c>
      <c r="AX595" s="227">
        <v>12520</v>
      </c>
      <c r="AY595" s="226">
        <v>24</v>
      </c>
      <c r="AZ595" s="227">
        <v>2009</v>
      </c>
      <c r="BA595" s="227">
        <v>50750</v>
      </c>
    </row>
    <row r="596" spans="1:53" x14ac:dyDescent="0.25">
      <c r="A596" s="265" t="s">
        <v>52</v>
      </c>
      <c r="B596" s="587"/>
      <c r="C596" s="29">
        <v>16.18</v>
      </c>
      <c r="D596" s="235">
        <v>2228</v>
      </c>
      <c r="E596" s="236">
        <f t="shared" si="497"/>
        <v>137.7008652657602</v>
      </c>
      <c r="F596" s="237">
        <f t="shared" si="514"/>
        <v>5.4746600741656364</v>
      </c>
      <c r="G596" s="226">
        <v>88.58</v>
      </c>
      <c r="H596" s="227">
        <v>12291</v>
      </c>
      <c r="I596" s="226">
        <v>21</v>
      </c>
      <c r="J596" s="227">
        <v>1934</v>
      </c>
      <c r="K596" s="227">
        <v>46390</v>
      </c>
      <c r="L596" s="264">
        <v>44060</v>
      </c>
      <c r="M596" s="256" t="s">
        <v>8</v>
      </c>
      <c r="N596" s="325">
        <f t="shared" si="499"/>
        <v>6.3552223371251291</v>
      </c>
      <c r="O596" s="326">
        <f t="shared" si="500"/>
        <v>23.986556359875905</v>
      </c>
      <c r="P596" s="253">
        <f t="shared" si="501"/>
        <v>2867.1199011124845</v>
      </c>
      <c r="Q596" s="246">
        <f t="shared" si="515"/>
        <v>0.86804308797127472</v>
      </c>
      <c r="R596" s="237">
        <f t="shared" si="516"/>
        <v>50.000000000000007</v>
      </c>
      <c r="S596" s="254">
        <f t="shared" si="517"/>
        <v>809.00000000000011</v>
      </c>
      <c r="T596" s="255">
        <f t="shared" si="517"/>
        <v>111400</v>
      </c>
      <c r="U596" s="254">
        <f t="shared" si="517"/>
        <v>201</v>
      </c>
      <c r="V596" s="255">
        <f t="shared" si="517"/>
        <v>16088</v>
      </c>
      <c r="W596" s="255">
        <f t="shared" si="517"/>
        <v>365720</v>
      </c>
      <c r="X596" s="249">
        <f t="shared" si="509"/>
        <v>349720</v>
      </c>
      <c r="Y596" s="256" t="s">
        <v>8</v>
      </c>
      <c r="Z596" s="251">
        <f t="shared" si="505"/>
        <v>6.9244157135753355</v>
      </c>
      <c r="AA596" s="252">
        <f t="shared" si="506"/>
        <v>22.732471407260071</v>
      </c>
      <c r="AB596" s="195">
        <f t="shared" si="507"/>
        <v>22603.213844252165</v>
      </c>
      <c r="AC596" s="350">
        <f t="shared" si="518"/>
        <v>7.2208258527827649</v>
      </c>
      <c r="AW596" s="226">
        <v>88.58</v>
      </c>
      <c r="AX596" s="227">
        <v>12291</v>
      </c>
      <c r="AY596" s="226">
        <v>21</v>
      </c>
      <c r="AZ596" s="227">
        <v>1934</v>
      </c>
      <c r="BA596" s="227">
        <v>46210</v>
      </c>
    </row>
    <row r="597" spans="1:53" x14ac:dyDescent="0.25">
      <c r="A597" s="356" t="s">
        <v>24</v>
      </c>
      <c r="B597" s="357"/>
      <c r="C597" s="45">
        <f>SUM(C586:C596)</f>
        <v>164.87</v>
      </c>
      <c r="D597" s="46">
        <f>SUM(D586:D596)</f>
        <v>21065</v>
      </c>
      <c r="E597" s="327">
        <f t="shared" si="497"/>
        <v>127.76733183720506</v>
      </c>
      <c r="F597" s="315"/>
      <c r="G597" s="312">
        <f>SUM(G586:G596)</f>
        <v>952.31999999999994</v>
      </c>
      <c r="H597" s="313">
        <f>SUM(H586:H596)</f>
        <v>121739</v>
      </c>
      <c r="I597" s="312">
        <f>SUM(I586:I596)</f>
        <v>233</v>
      </c>
      <c r="J597" s="313">
        <f>SUM(J586:J596)</f>
        <v>19913</v>
      </c>
      <c r="K597" s="313">
        <f>SUM(K586:K596)</f>
        <v>505240</v>
      </c>
      <c r="L597" s="313">
        <f t="shared" ref="L597" si="519">SUM(L586:L596)</f>
        <v>480220</v>
      </c>
      <c r="M597" s="316" t="s">
        <v>8</v>
      </c>
      <c r="N597" s="317">
        <f t="shared" si="499"/>
        <v>6.1135439160347511</v>
      </c>
      <c r="O597" s="318">
        <f t="shared" si="500"/>
        <v>25.372369808667706</v>
      </c>
      <c r="P597" s="319">
        <f t="shared" si="501"/>
        <v>3064.4750409413477</v>
      </c>
      <c r="Q597" s="332">
        <f>J597/D597</f>
        <v>0.94531212912413953</v>
      </c>
      <c r="R597" s="315"/>
      <c r="S597" s="312">
        <f>SUM(S586:S596)</f>
        <v>8296.18</v>
      </c>
      <c r="T597" s="313">
        <f>SUM(T586:T596)</f>
        <v>1059722</v>
      </c>
      <c r="U597" s="312">
        <f>SUM(U586:U596)</f>
        <v>2124</v>
      </c>
      <c r="V597" s="313">
        <f t="shared" ref="V597:W597" si="520">SUM(V586:V596)</f>
        <v>173773</v>
      </c>
      <c r="W597" s="313">
        <f t="shared" si="520"/>
        <v>4150510</v>
      </c>
      <c r="X597" s="249">
        <f t="shared" si="509"/>
        <v>3970410</v>
      </c>
      <c r="Y597" s="316" t="s">
        <v>8</v>
      </c>
      <c r="Z597" s="317">
        <f t="shared" si="505"/>
        <v>6.098312165871568</v>
      </c>
      <c r="AA597" s="318">
        <f t="shared" si="506"/>
        <v>23.884665626996139</v>
      </c>
      <c r="AB597" s="333">
        <f t="shared" si="507"/>
        <v>25174.440468247711</v>
      </c>
      <c r="AC597" s="359">
        <f>V597/D597</f>
        <v>8.2493709945407065</v>
      </c>
      <c r="AW597" s="312">
        <f>SUM(AW586:AW596)</f>
        <v>482.54</v>
      </c>
      <c r="AX597" s="313">
        <f>SUM(AX586:AX596)</f>
        <v>60709</v>
      </c>
      <c r="AY597" s="312">
        <f>SUM(AY586:AY596)</f>
        <v>117</v>
      </c>
      <c r="AZ597" s="313">
        <f>SUM(AZ586:AZ596)</f>
        <v>10249</v>
      </c>
      <c r="BA597" s="313">
        <f>SUM(BA586:BA596)</f>
        <v>256240</v>
      </c>
    </row>
    <row r="598" spans="1:53" x14ac:dyDescent="0.25">
      <c r="A598" s="360" t="s">
        <v>16</v>
      </c>
      <c r="B598" s="588">
        <v>2005</v>
      </c>
      <c r="C598" s="115">
        <v>2.82</v>
      </c>
      <c r="D598" s="241">
        <v>326</v>
      </c>
      <c r="E598" s="230">
        <f>D598/C598</f>
        <v>115.60283687943263</v>
      </c>
      <c r="F598" s="242">
        <f t="shared" ref="F598:F606" si="521">G598/C598</f>
        <v>6</v>
      </c>
      <c r="G598" s="226">
        <v>16.919999999999998</v>
      </c>
      <c r="H598" s="227">
        <v>1956</v>
      </c>
      <c r="I598" s="232">
        <v>6</v>
      </c>
      <c r="J598" s="227">
        <v>175</v>
      </c>
      <c r="K598" s="227">
        <v>3840</v>
      </c>
      <c r="L598" s="264">
        <v>3650</v>
      </c>
      <c r="M598" s="328" t="s">
        <v>8</v>
      </c>
      <c r="N598" s="329">
        <f t="shared" si="499"/>
        <v>11.177142857142858</v>
      </c>
      <c r="O598" s="330">
        <f t="shared" si="500"/>
        <v>21.942857142857143</v>
      </c>
      <c r="P598" s="287">
        <f>K598/C598</f>
        <v>1361.7021276595744</v>
      </c>
      <c r="Q598" s="246">
        <f t="shared" ref="Q598:Q608" si="522">J598/D598</f>
        <v>0.53680981595092025</v>
      </c>
      <c r="R598" s="334">
        <f t="shared" ref="R598:R606" si="523">S598/C598</f>
        <v>42.326241134751776</v>
      </c>
      <c r="S598" s="335">
        <f t="shared" ref="S598:X608" si="524">G598+S547</f>
        <v>119.36</v>
      </c>
      <c r="T598" s="249">
        <f t="shared" si="524"/>
        <v>13268</v>
      </c>
      <c r="U598" s="335">
        <f t="shared" si="524"/>
        <v>34</v>
      </c>
      <c r="V598" s="249">
        <f t="shared" si="524"/>
        <v>1764</v>
      </c>
      <c r="W598" s="249">
        <f t="shared" si="524"/>
        <v>37520</v>
      </c>
      <c r="X598" s="249">
        <f t="shared" si="509"/>
        <v>35770</v>
      </c>
      <c r="Y598" s="328" t="s">
        <v>8</v>
      </c>
      <c r="Z598" s="251">
        <f t="shared" si="505"/>
        <v>7.5215419501133791</v>
      </c>
      <c r="AA598" s="252">
        <f t="shared" si="506"/>
        <v>21.269841269841269</v>
      </c>
      <c r="AB598" s="195">
        <f t="shared" si="507"/>
        <v>13304.964539007093</v>
      </c>
      <c r="AC598" s="350">
        <f t="shared" ref="AC598:AC608" si="525">V598/D598</f>
        <v>5.4110429447852759</v>
      </c>
      <c r="AW598" s="226">
        <v>16.919999999999998</v>
      </c>
      <c r="AX598" s="227">
        <v>1956</v>
      </c>
      <c r="AY598" s="232">
        <v>6</v>
      </c>
      <c r="AZ598" s="227">
        <v>175</v>
      </c>
      <c r="BA598" s="227">
        <v>3830</v>
      </c>
    </row>
    <row r="599" spans="1:53" x14ac:dyDescent="0.25">
      <c r="A599" s="133" t="s">
        <v>53</v>
      </c>
      <c r="B599" s="583"/>
      <c r="C599" s="27">
        <v>10.6</v>
      </c>
      <c r="D599" s="223">
        <v>1372</v>
      </c>
      <c r="E599" s="224">
        <f t="shared" ref="E599:E608" si="526">D599/C599</f>
        <v>129.43396226415095</v>
      </c>
      <c r="F599" s="225">
        <f t="shared" si="521"/>
        <v>6</v>
      </c>
      <c r="G599" s="226">
        <v>63.599999999999994</v>
      </c>
      <c r="H599" s="227">
        <v>8232</v>
      </c>
      <c r="I599" s="232">
        <v>12</v>
      </c>
      <c r="J599" s="227">
        <v>1508</v>
      </c>
      <c r="K599" s="227">
        <v>33960</v>
      </c>
      <c r="L599" s="264">
        <v>32260</v>
      </c>
      <c r="M599" s="250" t="s">
        <v>8</v>
      </c>
      <c r="N599" s="251">
        <f t="shared" si="499"/>
        <v>5.4588859416445628</v>
      </c>
      <c r="O599" s="252">
        <f t="shared" si="500"/>
        <v>22.519893899204245</v>
      </c>
      <c r="P599" s="245">
        <f t="shared" ref="P599:P608" si="527">K599/C599</f>
        <v>3203.7735849056603</v>
      </c>
      <c r="Q599" s="246">
        <f t="shared" si="522"/>
        <v>1.0991253644314869</v>
      </c>
      <c r="R599" s="225">
        <f t="shared" si="523"/>
        <v>48.504716981132077</v>
      </c>
      <c r="S599" s="247">
        <f t="shared" si="524"/>
        <v>514.15</v>
      </c>
      <c r="T599" s="248">
        <f t="shared" si="524"/>
        <v>66595</v>
      </c>
      <c r="U599" s="247">
        <f t="shared" si="524"/>
        <v>125</v>
      </c>
      <c r="V599" s="248">
        <f t="shared" si="524"/>
        <v>10990</v>
      </c>
      <c r="W599" s="248">
        <f t="shared" si="524"/>
        <v>243140</v>
      </c>
      <c r="X599" s="249">
        <f t="shared" si="509"/>
        <v>232300</v>
      </c>
      <c r="Y599" s="250" t="s">
        <v>8</v>
      </c>
      <c r="Z599" s="251">
        <f t="shared" si="505"/>
        <v>6.0595996360327566</v>
      </c>
      <c r="AA599" s="252">
        <f t="shared" si="506"/>
        <v>22.123748862602366</v>
      </c>
      <c r="AB599" s="195">
        <f t="shared" si="507"/>
        <v>22937.735849056604</v>
      </c>
      <c r="AC599" s="350">
        <f t="shared" si="525"/>
        <v>8.0102040816326525</v>
      </c>
      <c r="AW599" s="226">
        <v>63.599999999999994</v>
      </c>
      <c r="AX599" s="227">
        <v>8232</v>
      </c>
      <c r="AY599" s="232">
        <v>12</v>
      </c>
      <c r="AZ599" s="227">
        <v>1508</v>
      </c>
      <c r="BA599" s="227">
        <v>33830</v>
      </c>
    </row>
    <row r="600" spans="1:53" x14ac:dyDescent="0.25">
      <c r="A600" s="133" t="s">
        <v>54</v>
      </c>
      <c r="B600" s="583"/>
      <c r="C600" s="27">
        <v>3.49</v>
      </c>
      <c r="D600" s="223">
        <v>453</v>
      </c>
      <c r="E600" s="224">
        <f t="shared" si="526"/>
        <v>129.79942693409743</v>
      </c>
      <c r="F600" s="225">
        <f t="shared" si="521"/>
        <v>5.88538681948424</v>
      </c>
      <c r="G600" s="226">
        <v>20.54</v>
      </c>
      <c r="H600" s="227">
        <v>2718</v>
      </c>
      <c r="I600" s="226">
        <v>6</v>
      </c>
      <c r="J600" s="227">
        <v>397</v>
      </c>
      <c r="K600" s="227">
        <v>8930</v>
      </c>
      <c r="L600" s="264">
        <v>8480</v>
      </c>
      <c r="M600" s="250" t="s">
        <v>8</v>
      </c>
      <c r="N600" s="251">
        <f t="shared" si="499"/>
        <v>6.8463476070528966</v>
      </c>
      <c r="O600" s="252">
        <f t="shared" si="500"/>
        <v>22.493702770780857</v>
      </c>
      <c r="P600" s="245">
        <f t="shared" si="527"/>
        <v>2558.7392550143263</v>
      </c>
      <c r="Q600" s="246">
        <f t="shared" si="522"/>
        <v>0.87637969094922741</v>
      </c>
      <c r="R600" s="225">
        <f t="shared" si="523"/>
        <v>50.914040114613165</v>
      </c>
      <c r="S600" s="247">
        <f t="shared" si="524"/>
        <v>177.68999999999997</v>
      </c>
      <c r="T600" s="248">
        <f t="shared" si="524"/>
        <v>20142</v>
      </c>
      <c r="U600" s="247">
        <f t="shared" si="524"/>
        <v>51</v>
      </c>
      <c r="V600" s="248">
        <f t="shared" si="524"/>
        <v>3835</v>
      </c>
      <c r="W600" s="248">
        <f t="shared" si="524"/>
        <v>82600</v>
      </c>
      <c r="X600" s="249">
        <f t="shared" si="524"/>
        <v>78990</v>
      </c>
      <c r="Y600" s="250" t="s">
        <v>8</v>
      </c>
      <c r="Z600" s="251">
        <f t="shared" si="505"/>
        <v>5.2521512385919165</v>
      </c>
      <c r="AA600" s="252">
        <f t="shared" si="506"/>
        <v>21.53846153846154</v>
      </c>
      <c r="AB600" s="195">
        <f t="shared" si="507"/>
        <v>23667.621776504297</v>
      </c>
      <c r="AC600" s="350">
        <f t="shared" si="525"/>
        <v>8.4657836644591615</v>
      </c>
      <c r="AW600" s="226">
        <v>20.54</v>
      </c>
      <c r="AX600" s="227">
        <v>2718</v>
      </c>
      <c r="AY600" s="226">
        <v>6</v>
      </c>
      <c r="AZ600" s="227">
        <v>397</v>
      </c>
      <c r="BA600" s="227">
        <v>8900</v>
      </c>
    </row>
    <row r="601" spans="1:53" x14ac:dyDescent="0.25">
      <c r="A601" s="133" t="s">
        <v>17</v>
      </c>
      <c r="B601" s="583"/>
      <c r="C601" s="27">
        <v>8.1199999999999992</v>
      </c>
      <c r="D601" s="223">
        <v>806</v>
      </c>
      <c r="E601" s="224">
        <f t="shared" si="526"/>
        <v>99.261083743842377</v>
      </c>
      <c r="F601" s="225">
        <f t="shared" si="521"/>
        <v>6</v>
      </c>
      <c r="G601" s="226">
        <v>48.72</v>
      </c>
      <c r="H601" s="227">
        <v>4836</v>
      </c>
      <c r="I601" s="232">
        <v>8</v>
      </c>
      <c r="J601" s="227">
        <v>758</v>
      </c>
      <c r="K601" s="227">
        <v>17250</v>
      </c>
      <c r="L601" s="264">
        <v>16390</v>
      </c>
      <c r="M601" s="250" t="s">
        <v>8</v>
      </c>
      <c r="N601" s="251">
        <f t="shared" si="499"/>
        <v>6.3799472295514512</v>
      </c>
      <c r="O601" s="252">
        <f t="shared" si="500"/>
        <v>22.757255936675463</v>
      </c>
      <c r="P601" s="245">
        <f t="shared" si="527"/>
        <v>2124.384236453202</v>
      </c>
      <c r="Q601" s="246">
        <f t="shared" si="522"/>
        <v>0.94044665012406947</v>
      </c>
      <c r="R601" s="225">
        <f t="shared" si="523"/>
        <v>46.366995073891644</v>
      </c>
      <c r="S601" s="247">
        <f t="shared" si="524"/>
        <v>376.50000000000011</v>
      </c>
      <c r="T601" s="248">
        <f t="shared" si="524"/>
        <v>37855</v>
      </c>
      <c r="U601" s="247">
        <f t="shared" si="524"/>
        <v>81</v>
      </c>
      <c r="V601" s="248">
        <f t="shared" si="524"/>
        <v>6141</v>
      </c>
      <c r="W601" s="248">
        <f t="shared" si="524"/>
        <v>135020</v>
      </c>
      <c r="X601" s="249">
        <f t="shared" si="524"/>
        <v>129050</v>
      </c>
      <c r="Y601" s="250" t="s">
        <v>8</v>
      </c>
      <c r="Z601" s="251">
        <f t="shared" si="505"/>
        <v>6.1643054877055858</v>
      </c>
      <c r="AA601" s="252">
        <f t="shared" si="506"/>
        <v>21.986647125875265</v>
      </c>
      <c r="AB601" s="195">
        <f t="shared" si="507"/>
        <v>16628.078817733993</v>
      </c>
      <c r="AC601" s="350">
        <f t="shared" si="525"/>
        <v>7.6191066997518613</v>
      </c>
      <c r="AW601" s="226">
        <v>48.72</v>
      </c>
      <c r="AX601" s="227">
        <v>4836</v>
      </c>
      <c r="AY601" s="232">
        <v>8</v>
      </c>
      <c r="AZ601" s="227">
        <v>758</v>
      </c>
      <c r="BA601" s="227">
        <v>17180</v>
      </c>
    </row>
    <row r="602" spans="1:53" x14ac:dyDescent="0.25">
      <c r="A602" s="133" t="s">
        <v>55</v>
      </c>
      <c r="B602" s="583"/>
      <c r="C602" s="27">
        <v>4.76</v>
      </c>
      <c r="D602" s="223">
        <v>513</v>
      </c>
      <c r="E602" s="224">
        <f t="shared" si="526"/>
        <v>107.77310924369749</v>
      </c>
      <c r="F602" s="225">
        <f t="shared" si="521"/>
        <v>6</v>
      </c>
      <c r="G602" s="226">
        <v>28.56</v>
      </c>
      <c r="H602" s="227">
        <v>3078</v>
      </c>
      <c r="I602" s="226">
        <v>6</v>
      </c>
      <c r="J602" s="227">
        <v>619</v>
      </c>
      <c r="K602" s="227">
        <v>13930</v>
      </c>
      <c r="L602" s="264">
        <v>13230</v>
      </c>
      <c r="M602" s="250" t="s">
        <v>8</v>
      </c>
      <c r="N602" s="251">
        <f t="shared" si="499"/>
        <v>4.9725363489499195</v>
      </c>
      <c r="O602" s="252">
        <f t="shared" si="500"/>
        <v>22.504038772213246</v>
      </c>
      <c r="P602" s="245">
        <f t="shared" si="527"/>
        <v>2926.4705882352941</v>
      </c>
      <c r="Q602" s="246">
        <f t="shared" si="522"/>
        <v>1.2066276803118909</v>
      </c>
      <c r="R602" s="225">
        <f t="shared" si="523"/>
        <v>50.369747899159663</v>
      </c>
      <c r="S602" s="247">
        <f t="shared" si="524"/>
        <v>239.76</v>
      </c>
      <c r="T602" s="248">
        <f t="shared" si="524"/>
        <v>25840</v>
      </c>
      <c r="U602" s="247">
        <f t="shared" si="524"/>
        <v>54</v>
      </c>
      <c r="V602" s="248">
        <f t="shared" si="524"/>
        <v>4742</v>
      </c>
      <c r="W602" s="248">
        <f t="shared" si="524"/>
        <v>102580</v>
      </c>
      <c r="X602" s="249">
        <f t="shared" si="524"/>
        <v>98090</v>
      </c>
      <c r="Y602" s="250" t="s">
        <v>8</v>
      </c>
      <c r="Z602" s="251">
        <f t="shared" si="505"/>
        <v>5.4491775622100382</v>
      </c>
      <c r="AA602" s="252">
        <f t="shared" si="506"/>
        <v>21.632222690847744</v>
      </c>
      <c r="AB602" s="195">
        <f t="shared" si="507"/>
        <v>21550.420168067227</v>
      </c>
      <c r="AC602" s="350">
        <f t="shared" si="525"/>
        <v>9.2436647173489277</v>
      </c>
      <c r="AW602" s="226">
        <v>28.56</v>
      </c>
      <c r="AX602" s="227">
        <v>3078</v>
      </c>
      <c r="AY602" s="226">
        <v>6</v>
      </c>
      <c r="AZ602" s="227">
        <v>619</v>
      </c>
      <c r="BA602" s="227">
        <v>13880</v>
      </c>
    </row>
    <row r="603" spans="1:53" x14ac:dyDescent="0.25">
      <c r="A603" s="133" t="s">
        <v>56</v>
      </c>
      <c r="B603" s="583"/>
      <c r="C603" s="27">
        <v>0.86</v>
      </c>
      <c r="D603" s="223">
        <v>110</v>
      </c>
      <c r="E603" s="224">
        <f t="shared" si="526"/>
        <v>127.90697674418605</v>
      </c>
      <c r="F603" s="225">
        <f t="shared" si="521"/>
        <v>5</v>
      </c>
      <c r="G603" s="226">
        <v>4.3</v>
      </c>
      <c r="H603" s="227">
        <v>550</v>
      </c>
      <c r="I603" s="226">
        <v>5</v>
      </c>
      <c r="J603" s="227">
        <v>58</v>
      </c>
      <c r="K603" s="227">
        <v>1330</v>
      </c>
      <c r="L603" s="264">
        <v>1260</v>
      </c>
      <c r="M603" s="250" t="s">
        <v>8</v>
      </c>
      <c r="N603" s="251">
        <f t="shared" si="499"/>
        <v>9.4827586206896548</v>
      </c>
      <c r="O603" s="252">
        <f t="shared" si="500"/>
        <v>22.931034482758619</v>
      </c>
      <c r="P603" s="245">
        <f t="shared" si="527"/>
        <v>1546.5116279069769</v>
      </c>
      <c r="Q603" s="246">
        <f t="shared" si="522"/>
        <v>0.52727272727272723</v>
      </c>
      <c r="R603" s="225">
        <f t="shared" si="523"/>
        <v>48.999999999999993</v>
      </c>
      <c r="S603" s="247">
        <f t="shared" si="524"/>
        <v>42.139999999999993</v>
      </c>
      <c r="T603" s="248">
        <f t="shared" si="524"/>
        <v>5390</v>
      </c>
      <c r="U603" s="247">
        <f t="shared" si="524"/>
        <v>38</v>
      </c>
      <c r="V603" s="248">
        <f t="shared" si="524"/>
        <v>789</v>
      </c>
      <c r="W603" s="248">
        <f t="shared" si="524"/>
        <v>18200</v>
      </c>
      <c r="X603" s="249">
        <f t="shared" si="524"/>
        <v>17430</v>
      </c>
      <c r="Y603" s="250" t="s">
        <v>8</v>
      </c>
      <c r="Z603" s="251">
        <f t="shared" si="505"/>
        <v>6.831432192648923</v>
      </c>
      <c r="AA603" s="252">
        <f t="shared" si="506"/>
        <v>23.067173637515843</v>
      </c>
      <c r="AB603" s="195">
        <f t="shared" si="507"/>
        <v>21162.79069767442</v>
      </c>
      <c r="AC603" s="350">
        <f t="shared" si="525"/>
        <v>7.1727272727272728</v>
      </c>
      <c r="AW603" s="226">
        <v>4.3</v>
      </c>
      <c r="AX603" s="227">
        <v>550</v>
      </c>
      <c r="AY603" s="226">
        <v>5</v>
      </c>
      <c r="AZ603" s="227">
        <v>58</v>
      </c>
      <c r="BA603" s="227">
        <v>1320</v>
      </c>
    </row>
    <row r="604" spans="1:53" s="351" customFormat="1" x14ac:dyDescent="0.25">
      <c r="A604" s="133" t="s">
        <v>20</v>
      </c>
      <c r="B604" s="583"/>
      <c r="C604" s="27">
        <v>8.61</v>
      </c>
      <c r="D604" s="223">
        <v>1053</v>
      </c>
      <c r="E604" s="224">
        <f t="shared" si="526"/>
        <v>122.29965156794425</v>
      </c>
      <c r="F604" s="225">
        <f t="shared" si="521"/>
        <v>6</v>
      </c>
      <c r="G604" s="226">
        <v>51.66</v>
      </c>
      <c r="H604" s="227">
        <v>6318</v>
      </c>
      <c r="I604" s="226">
        <v>10</v>
      </c>
      <c r="J604" s="227">
        <v>1387</v>
      </c>
      <c r="K604" s="227">
        <v>29980</v>
      </c>
      <c r="L604" s="264">
        <v>28580</v>
      </c>
      <c r="M604" s="250" t="s">
        <v>8</v>
      </c>
      <c r="N604" s="251">
        <f t="shared" si="499"/>
        <v>4.5551550108147083</v>
      </c>
      <c r="O604" s="252">
        <f>K604/J604</f>
        <v>21.614996395097332</v>
      </c>
      <c r="P604" s="245">
        <f t="shared" si="527"/>
        <v>3481.9976771196284</v>
      </c>
      <c r="Q604" s="246">
        <f t="shared" si="522"/>
        <v>1.3171889838556505</v>
      </c>
      <c r="R604" s="225">
        <f t="shared" si="523"/>
        <v>48.270615563298492</v>
      </c>
      <c r="S604" s="247">
        <f t="shared" si="524"/>
        <v>415.61</v>
      </c>
      <c r="T604" s="248">
        <f t="shared" si="524"/>
        <v>49354</v>
      </c>
      <c r="U604" s="247">
        <f t="shared" si="524"/>
        <v>96</v>
      </c>
      <c r="V604" s="248">
        <f t="shared" si="524"/>
        <v>9678</v>
      </c>
      <c r="W604" s="248">
        <f t="shared" si="524"/>
        <v>205160</v>
      </c>
      <c r="X604" s="249">
        <f t="shared" si="524"/>
        <v>196140</v>
      </c>
      <c r="Y604" s="250" t="s">
        <v>8</v>
      </c>
      <c r="Z604" s="251">
        <f t="shared" si="505"/>
        <v>5.0996073568919202</v>
      </c>
      <c r="AA604" s="252">
        <f t="shared" si="506"/>
        <v>21.198594750981609</v>
      </c>
      <c r="AB604" s="195">
        <f t="shared" si="507"/>
        <v>23828.106852497098</v>
      </c>
      <c r="AC604" s="350">
        <f t="shared" si="525"/>
        <v>9.1908831908831914</v>
      </c>
      <c r="AW604" s="226">
        <v>51.66</v>
      </c>
      <c r="AX604" s="227">
        <v>6318</v>
      </c>
      <c r="AY604" s="226">
        <v>10</v>
      </c>
      <c r="AZ604" s="227">
        <v>1387</v>
      </c>
      <c r="BA604" s="227">
        <v>29860</v>
      </c>
    </row>
    <row r="605" spans="1:53" x14ac:dyDescent="0.25">
      <c r="A605" s="133" t="s">
        <v>19</v>
      </c>
      <c r="B605" s="583"/>
      <c r="C605" s="27">
        <v>8.6999999999999993</v>
      </c>
      <c r="D605" s="223">
        <v>1106</v>
      </c>
      <c r="E605" s="224">
        <f t="shared" si="526"/>
        <v>127.1264367816092</v>
      </c>
      <c r="F605" s="225">
        <f t="shared" si="521"/>
        <v>6</v>
      </c>
      <c r="G605" s="226">
        <v>52.199999999999996</v>
      </c>
      <c r="H605" s="227">
        <v>6636</v>
      </c>
      <c r="I605" s="232">
        <v>12</v>
      </c>
      <c r="J605" s="227">
        <v>1171</v>
      </c>
      <c r="K605" s="227">
        <v>24650</v>
      </c>
      <c r="L605" s="264">
        <v>23410</v>
      </c>
      <c r="M605" s="250" t="s">
        <v>8</v>
      </c>
      <c r="N605" s="251">
        <f t="shared" si="499"/>
        <v>5.6669513236549953</v>
      </c>
      <c r="O605" s="252">
        <f t="shared" si="500"/>
        <v>21.050384286934243</v>
      </c>
      <c r="P605" s="245">
        <f t="shared" si="527"/>
        <v>2833.3333333333335</v>
      </c>
      <c r="Q605" s="246">
        <f t="shared" si="522"/>
        <v>1.0587703435804701</v>
      </c>
      <c r="R605" s="225">
        <f t="shared" si="523"/>
        <v>46.850574712643684</v>
      </c>
      <c r="S605" s="247">
        <f t="shared" si="524"/>
        <v>407.6</v>
      </c>
      <c r="T605" s="248">
        <f t="shared" si="524"/>
        <v>51413</v>
      </c>
      <c r="U605" s="247">
        <f t="shared" si="524"/>
        <v>100</v>
      </c>
      <c r="V605" s="248">
        <f t="shared" si="524"/>
        <v>7877</v>
      </c>
      <c r="W605" s="248">
        <f t="shared" si="524"/>
        <v>165800</v>
      </c>
      <c r="X605" s="249">
        <f t="shared" si="524"/>
        <v>158450</v>
      </c>
      <c r="Y605" s="250" t="s">
        <v>8</v>
      </c>
      <c r="Z605" s="251">
        <f t="shared" si="505"/>
        <v>6.526977275612543</v>
      </c>
      <c r="AA605" s="252">
        <f t="shared" si="506"/>
        <v>21.048622572045193</v>
      </c>
      <c r="AB605" s="195">
        <f t="shared" si="507"/>
        <v>19057.471264367818</v>
      </c>
      <c r="AC605" s="350">
        <f t="shared" si="525"/>
        <v>7.1220614828209765</v>
      </c>
      <c r="AW605" s="226">
        <v>52.199999999999996</v>
      </c>
      <c r="AX605" s="227">
        <v>6636</v>
      </c>
      <c r="AY605" s="232">
        <v>12</v>
      </c>
      <c r="AZ605" s="227">
        <v>1171</v>
      </c>
      <c r="BA605" s="227">
        <v>24550</v>
      </c>
    </row>
    <row r="606" spans="1:53" ht="15.75" thickBot="1" x14ac:dyDescent="0.3">
      <c r="A606" s="354" t="s">
        <v>21</v>
      </c>
      <c r="B606" s="584"/>
      <c r="C606" s="29">
        <v>0.64</v>
      </c>
      <c r="D606" s="235">
        <v>59</v>
      </c>
      <c r="E606" s="361">
        <f t="shared" si="526"/>
        <v>92.1875</v>
      </c>
      <c r="F606" s="242">
        <f t="shared" si="521"/>
        <v>6</v>
      </c>
      <c r="G606" s="238">
        <v>3.84</v>
      </c>
      <c r="H606" s="239">
        <v>354</v>
      </c>
      <c r="I606" s="238">
        <v>6</v>
      </c>
      <c r="J606" s="239">
        <v>107</v>
      </c>
      <c r="K606" s="239">
        <v>2320</v>
      </c>
      <c r="L606" s="262">
        <v>2200</v>
      </c>
      <c r="M606" s="331" t="s">
        <v>8</v>
      </c>
      <c r="N606" s="309">
        <f t="shared" si="499"/>
        <v>3.3084112149532712</v>
      </c>
      <c r="O606" s="310">
        <f t="shared" si="500"/>
        <v>21.682242990654206</v>
      </c>
      <c r="P606" s="311">
        <f t="shared" si="527"/>
        <v>3625</v>
      </c>
      <c r="Q606" s="355">
        <f t="shared" si="522"/>
        <v>1.8135593220338984</v>
      </c>
      <c r="R606" s="242">
        <f t="shared" si="523"/>
        <v>51.828125</v>
      </c>
      <c r="S606" s="254">
        <f t="shared" si="524"/>
        <v>33.17</v>
      </c>
      <c r="T606" s="255">
        <f t="shared" si="524"/>
        <v>3770</v>
      </c>
      <c r="U606" s="254">
        <f t="shared" si="524"/>
        <v>35</v>
      </c>
      <c r="V606" s="255">
        <f t="shared" si="524"/>
        <v>707</v>
      </c>
      <c r="W606" s="255">
        <f t="shared" si="524"/>
        <v>15130</v>
      </c>
      <c r="X606" s="362">
        <f t="shared" si="524"/>
        <v>14470</v>
      </c>
      <c r="Y606" s="256" t="s">
        <v>8</v>
      </c>
      <c r="Z606" s="309">
        <f t="shared" si="505"/>
        <v>5.3323903818953324</v>
      </c>
      <c r="AA606" s="310">
        <f t="shared" si="506"/>
        <v>21.400282885431402</v>
      </c>
      <c r="AB606" s="363">
        <f t="shared" si="507"/>
        <v>23640.625</v>
      </c>
      <c r="AC606" s="364">
        <f t="shared" si="525"/>
        <v>11.983050847457626</v>
      </c>
      <c r="AW606" s="238">
        <v>3.84</v>
      </c>
      <c r="AX606" s="239">
        <v>354</v>
      </c>
      <c r="AY606" s="238">
        <v>6</v>
      </c>
      <c r="AZ606" s="239">
        <v>107</v>
      </c>
      <c r="BA606" s="239">
        <v>2310</v>
      </c>
    </row>
    <row r="607" spans="1:53" ht="15.75" thickBot="1" x14ac:dyDescent="0.3">
      <c r="A607" s="93" t="s">
        <v>24</v>
      </c>
      <c r="B607" s="52"/>
      <c r="C607" s="40">
        <f t="shared" ref="C607:D607" si="528">SUM(C598:C606)</f>
        <v>48.599999999999994</v>
      </c>
      <c r="D607" s="41">
        <f t="shared" si="528"/>
        <v>5798</v>
      </c>
      <c r="E607" s="10">
        <f t="shared" si="526"/>
        <v>119.30041152263375</v>
      </c>
      <c r="F607" s="53"/>
      <c r="G607" s="40">
        <f t="shared" ref="G607:L607" si="529">SUM(G598:G606)</f>
        <v>290.33999999999997</v>
      </c>
      <c r="H607" s="41">
        <f t="shared" si="529"/>
        <v>34678</v>
      </c>
      <c r="I607" s="40">
        <f t="shared" si="529"/>
        <v>71</v>
      </c>
      <c r="J607" s="41">
        <f t="shared" si="529"/>
        <v>6180</v>
      </c>
      <c r="K607" s="41">
        <f t="shared" si="529"/>
        <v>136190</v>
      </c>
      <c r="L607" s="41">
        <f t="shared" si="529"/>
        <v>129460</v>
      </c>
      <c r="M607" s="9" t="s">
        <v>8</v>
      </c>
      <c r="N607" s="12">
        <f t="shared" si="499"/>
        <v>5.611326860841424</v>
      </c>
      <c r="O607" s="13">
        <f t="shared" si="500"/>
        <v>22.037216828478964</v>
      </c>
      <c r="P607" s="26">
        <f t="shared" si="527"/>
        <v>2802.2633744855971</v>
      </c>
      <c r="Q607" s="114">
        <f t="shared" si="522"/>
        <v>1.0658847878578821</v>
      </c>
      <c r="R607" s="53"/>
      <c r="S607" s="40">
        <f t="shared" ref="S607:W607" si="530">SUM(S598:S606)</f>
        <v>2325.98</v>
      </c>
      <c r="T607" s="41">
        <f t="shared" si="530"/>
        <v>273627</v>
      </c>
      <c r="U607" s="40">
        <f t="shared" si="530"/>
        <v>614</v>
      </c>
      <c r="V607" s="41">
        <f t="shared" si="530"/>
        <v>46523</v>
      </c>
      <c r="W607" s="41">
        <f t="shared" si="530"/>
        <v>1005150</v>
      </c>
      <c r="X607" s="349">
        <f t="shared" si="524"/>
        <v>960690</v>
      </c>
      <c r="Y607" s="9" t="s">
        <v>8</v>
      </c>
      <c r="Z607" s="12">
        <f t="shared" si="505"/>
        <v>5.881542462867829</v>
      </c>
      <c r="AA607" s="13">
        <f t="shared" si="506"/>
        <v>21.605442469316252</v>
      </c>
      <c r="AB607" s="104">
        <f t="shared" si="507"/>
        <v>20682.0987654321</v>
      </c>
      <c r="AC607" s="109">
        <f t="shared" si="525"/>
        <v>8.0239737840634699</v>
      </c>
      <c r="AW607" s="40">
        <f t="shared" ref="AW607:BA607" si="531">SUM(AW598:AW606)</f>
        <v>290.33999999999997</v>
      </c>
      <c r="AX607" s="41">
        <f t="shared" si="531"/>
        <v>34678</v>
      </c>
      <c r="AY607" s="40">
        <f t="shared" si="531"/>
        <v>71</v>
      </c>
      <c r="AZ607" s="41">
        <f t="shared" si="531"/>
        <v>6180</v>
      </c>
      <c r="BA607" s="41">
        <f t="shared" si="531"/>
        <v>135660</v>
      </c>
    </row>
    <row r="608" spans="1:53" ht="15.75" thickBot="1" x14ac:dyDescent="0.3">
      <c r="A608" s="338" t="s">
        <v>25</v>
      </c>
      <c r="B608" s="339"/>
      <c r="C608" s="340">
        <f t="shared" ref="C608:D608" si="532">C585+C597+C607</f>
        <v>496.85</v>
      </c>
      <c r="D608" s="341">
        <f t="shared" si="532"/>
        <v>62479</v>
      </c>
      <c r="E608" s="342">
        <f t="shared" si="526"/>
        <v>125.75022642648686</v>
      </c>
      <c r="F608" s="4"/>
      <c r="G608" s="340">
        <f t="shared" ref="G608:L608" si="533">G585+G597+G607</f>
        <v>2865.5699999999997</v>
      </c>
      <c r="H608" s="341">
        <f t="shared" si="533"/>
        <v>360176</v>
      </c>
      <c r="I608" s="340">
        <f t="shared" si="533"/>
        <v>714</v>
      </c>
      <c r="J608" s="341">
        <f t="shared" si="533"/>
        <v>61574</v>
      </c>
      <c r="K608" s="341">
        <f t="shared" si="533"/>
        <v>1558060</v>
      </c>
      <c r="L608" s="341">
        <f t="shared" si="533"/>
        <v>1480130</v>
      </c>
      <c r="M608" s="83" t="s">
        <v>8</v>
      </c>
      <c r="N608" s="343">
        <f t="shared" si="499"/>
        <v>5.8494819241887805</v>
      </c>
      <c r="O608" s="344">
        <f t="shared" si="500"/>
        <v>25.303862019683631</v>
      </c>
      <c r="P608" s="345">
        <f t="shared" si="527"/>
        <v>3135.8760189191908</v>
      </c>
      <c r="Q608" s="346">
        <f t="shared" si="522"/>
        <v>0.9855151330847165</v>
      </c>
      <c r="R608" s="4"/>
      <c r="S608" s="340">
        <f t="shared" ref="S608:W608" si="534">S585+S597+S607</f>
        <v>24856</v>
      </c>
      <c r="T608" s="341">
        <f t="shared" si="534"/>
        <v>3121924</v>
      </c>
      <c r="U608" s="340">
        <f t="shared" si="534"/>
        <v>6400</v>
      </c>
      <c r="V608" s="341">
        <f t="shared" si="534"/>
        <v>519260</v>
      </c>
      <c r="W608" s="341">
        <f t="shared" si="534"/>
        <v>12420980</v>
      </c>
      <c r="X608" s="337">
        <f t="shared" si="524"/>
        <v>11879650</v>
      </c>
      <c r="Y608" s="83" t="s">
        <v>8</v>
      </c>
      <c r="Z608" s="343">
        <f t="shared" si="505"/>
        <v>6.0122559026306668</v>
      </c>
      <c r="AA608" s="344">
        <f t="shared" si="506"/>
        <v>23.920540769556677</v>
      </c>
      <c r="AB608" s="347">
        <f t="shared" si="507"/>
        <v>24999.456576431516</v>
      </c>
      <c r="AC608" s="348">
        <f t="shared" si="525"/>
        <v>8.3109524800332917</v>
      </c>
      <c r="AW608" s="340">
        <f t="shared" ref="AW608:BA608" si="535">AW585+AW597+AW607</f>
        <v>2296.85</v>
      </c>
      <c r="AX608" s="341">
        <f t="shared" si="535"/>
        <v>286120</v>
      </c>
      <c r="AY608" s="340">
        <f t="shared" si="535"/>
        <v>573</v>
      </c>
      <c r="AZ608" s="341">
        <f t="shared" si="535"/>
        <v>49571</v>
      </c>
      <c r="BA608" s="341">
        <f t="shared" si="535"/>
        <v>1241620</v>
      </c>
    </row>
    <row r="609" spans="1:29" x14ac:dyDescent="0.25">
      <c r="J609" s="244">
        <v>61574</v>
      </c>
      <c r="K609" s="132">
        <v>1558060</v>
      </c>
      <c r="L609" s="132">
        <v>1480130</v>
      </c>
    </row>
    <row r="610" spans="1:29" x14ac:dyDescent="0.25">
      <c r="J610" s="132">
        <f>J609-J608</f>
        <v>0</v>
      </c>
      <c r="K610" s="132">
        <f t="shared" ref="K610:L610" si="536">K609-K608</f>
        <v>0</v>
      </c>
      <c r="L610" s="132">
        <f t="shared" si="536"/>
        <v>0</v>
      </c>
    </row>
    <row r="611" spans="1:29" ht="18.75" x14ac:dyDescent="0.3">
      <c r="A611" s="567" t="s">
        <v>58</v>
      </c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</row>
    <row r="612" spans="1:29" ht="15.75" x14ac:dyDescent="0.25">
      <c r="A612" s="568" t="s">
        <v>62</v>
      </c>
      <c r="B612" s="568"/>
      <c r="C612" s="568"/>
      <c r="D612" s="568"/>
      <c r="E612" s="568"/>
      <c r="F612" s="568"/>
      <c r="G612" s="568"/>
      <c r="H612" s="568"/>
      <c r="I612" s="568"/>
      <c r="J612" s="568"/>
      <c r="K612" s="568"/>
      <c r="L612" s="568"/>
      <c r="M612" s="568"/>
      <c r="N612" s="568"/>
      <c r="O612" s="568"/>
      <c r="P612" s="568"/>
      <c r="Q612" s="568"/>
      <c r="R612" s="568"/>
      <c r="S612" s="568"/>
      <c r="T612" s="568"/>
      <c r="U612" s="568"/>
      <c r="V612" s="568"/>
      <c r="W612" s="568"/>
      <c r="X612" s="568"/>
      <c r="Y612" s="568"/>
      <c r="Z612" s="568"/>
      <c r="AA612" s="568"/>
      <c r="AB612" s="568"/>
      <c r="AC612" s="568"/>
    </row>
    <row r="613" spans="1:29" ht="15.75" x14ac:dyDescent="0.25">
      <c r="A613" s="568" t="s">
        <v>63</v>
      </c>
      <c r="B613" s="568"/>
      <c r="C613" s="568"/>
      <c r="D613" s="568"/>
      <c r="E613" s="568"/>
      <c r="F613" s="568"/>
      <c r="G613" s="568"/>
      <c r="H613" s="568"/>
      <c r="I613" s="568"/>
      <c r="J613" s="568"/>
      <c r="K613" s="568"/>
      <c r="L613" s="568"/>
      <c r="M613" s="568"/>
      <c r="N613" s="568"/>
      <c r="O613" s="568"/>
      <c r="P613" s="568"/>
      <c r="Q613" s="568"/>
      <c r="R613" s="568"/>
      <c r="S613" s="568"/>
      <c r="T613" s="568"/>
      <c r="U613" s="568"/>
      <c r="V613" s="568"/>
      <c r="W613" s="568"/>
      <c r="X613" s="568"/>
      <c r="Y613" s="568"/>
      <c r="Z613" s="568"/>
      <c r="AA613" s="568"/>
      <c r="AB613" s="568"/>
      <c r="AC613" s="568"/>
    </row>
    <row r="614" spans="1:29" ht="19.5" thickBot="1" x14ac:dyDescent="0.35"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11">
        <v>4</v>
      </c>
      <c r="AC614" s="4"/>
    </row>
    <row r="615" spans="1:29" x14ac:dyDescent="0.25">
      <c r="A615" s="569" t="s">
        <v>3</v>
      </c>
      <c r="B615" s="571" t="s">
        <v>2</v>
      </c>
      <c r="C615" s="573" t="s">
        <v>59</v>
      </c>
      <c r="D615" s="573" t="s">
        <v>60</v>
      </c>
      <c r="E615" s="573" t="s">
        <v>23</v>
      </c>
      <c r="F615" s="576" t="s">
        <v>9</v>
      </c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8"/>
      <c r="R615" s="576" t="s">
        <v>10</v>
      </c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9"/>
    </row>
    <row r="616" spans="1:29" ht="45.75" thickBot="1" x14ac:dyDescent="0.3">
      <c r="A616" s="570"/>
      <c r="B616" s="572"/>
      <c r="C616" s="574"/>
      <c r="D616" s="575"/>
      <c r="E616" s="575"/>
      <c r="F616" s="8" t="s">
        <v>14</v>
      </c>
      <c r="G616" s="95" t="s">
        <v>13</v>
      </c>
      <c r="H616" s="95" t="s">
        <v>57</v>
      </c>
      <c r="I616" s="1" t="s">
        <v>4</v>
      </c>
      <c r="J616" s="1" t="s">
        <v>5</v>
      </c>
      <c r="K616" s="1" t="s">
        <v>6</v>
      </c>
      <c r="L616" s="102"/>
      <c r="M616" s="557" t="s">
        <v>7</v>
      </c>
      <c r="N616" s="558"/>
      <c r="O616" s="1" t="s">
        <v>0</v>
      </c>
      <c r="P616" s="1" t="s">
        <v>1</v>
      </c>
      <c r="Q616" s="95" t="s">
        <v>61</v>
      </c>
      <c r="R616" s="8" t="s">
        <v>14</v>
      </c>
      <c r="S616" s="95" t="s">
        <v>12</v>
      </c>
      <c r="T616" s="95" t="s">
        <v>11</v>
      </c>
      <c r="U616" s="1" t="s">
        <v>4</v>
      </c>
      <c r="V616" s="1" t="s">
        <v>5</v>
      </c>
      <c r="W616" s="1" t="s">
        <v>6</v>
      </c>
      <c r="X616" s="102"/>
      <c r="Y616" s="557" t="s">
        <v>7</v>
      </c>
      <c r="Z616" s="558"/>
      <c r="AA616" s="1" t="s">
        <v>0</v>
      </c>
      <c r="AB616" s="102" t="s">
        <v>1</v>
      </c>
      <c r="AC616" s="105" t="s">
        <v>15</v>
      </c>
    </row>
    <row r="617" spans="1:29" x14ac:dyDescent="0.25">
      <c r="A617" s="89" t="s">
        <v>26</v>
      </c>
      <c r="B617" s="559">
        <v>1997</v>
      </c>
      <c r="C617" s="78">
        <v>18.91</v>
      </c>
      <c r="D617" s="79">
        <v>2467</v>
      </c>
      <c r="E617" s="31">
        <f t="shared" ref="E617:E646" si="537">D617/C617</f>
        <v>130.46007403490216</v>
      </c>
      <c r="F617" s="64">
        <f t="shared" ref="F617:F633" si="538">G617/C617</f>
        <v>4</v>
      </c>
      <c r="G617" s="65">
        <v>75.64</v>
      </c>
      <c r="H617" s="66">
        <v>9868</v>
      </c>
      <c r="I617" s="65">
        <v>24</v>
      </c>
      <c r="J617" s="66">
        <v>1802</v>
      </c>
      <c r="K617" s="66">
        <v>40050</v>
      </c>
      <c r="L617" s="135"/>
      <c r="M617" s="67" t="s">
        <v>8</v>
      </c>
      <c r="N617" s="68">
        <f t="shared" ref="N617:N657" si="539">H617/J617</f>
        <v>5.4761376248612654</v>
      </c>
      <c r="O617" s="69">
        <f t="shared" ref="O617:O657" si="540">K617/J617</f>
        <v>22.225305216426193</v>
      </c>
      <c r="P617" s="70">
        <f t="shared" ref="P617:P646" si="541">K617/C617</f>
        <v>2117.9270227392913</v>
      </c>
      <c r="Q617" s="100">
        <f t="shared" ref="Q617:Q633" si="542">J617/D617</f>
        <v>0.73044183218483993</v>
      </c>
      <c r="R617" s="64">
        <f t="shared" ref="R617:R633" si="543">S617/C617</f>
        <v>4</v>
      </c>
      <c r="S617" s="71">
        <f t="shared" ref="S617:W632" si="544">G617+S566</f>
        <v>75.64</v>
      </c>
      <c r="T617" s="72">
        <f t="shared" si="544"/>
        <v>9868</v>
      </c>
      <c r="U617" s="71">
        <f t="shared" si="544"/>
        <v>24</v>
      </c>
      <c r="V617" s="72">
        <f t="shared" si="544"/>
        <v>1802</v>
      </c>
      <c r="W617" s="72">
        <f t="shared" si="544"/>
        <v>40050</v>
      </c>
      <c r="X617" s="142"/>
      <c r="Y617" s="67" t="s">
        <v>8</v>
      </c>
      <c r="Z617" s="21">
        <f t="shared" ref="Z617:Z657" si="545">T617/V617</f>
        <v>5.4761376248612654</v>
      </c>
      <c r="AA617" s="22">
        <f t="shared" ref="AA617:AA657" si="546">W617/V617</f>
        <v>22.225305216426193</v>
      </c>
      <c r="AB617" s="103">
        <f t="shared" ref="AB617:AB657" si="547">W617/C617</f>
        <v>2117.9270227392913</v>
      </c>
      <c r="AC617" s="106">
        <f t="shared" ref="AC617:AC633" si="548">V617/D617</f>
        <v>0.73044183218483993</v>
      </c>
    </row>
    <row r="618" spans="1:29" x14ac:dyDescent="0.25">
      <c r="A618" s="90" t="s">
        <v>27</v>
      </c>
      <c r="B618" s="560"/>
      <c r="C618" s="27">
        <v>16.41</v>
      </c>
      <c r="D618" s="28">
        <v>2048</v>
      </c>
      <c r="E618" s="16">
        <f t="shared" si="537"/>
        <v>124.80195003046923</v>
      </c>
      <c r="F618" s="17">
        <f t="shared" si="538"/>
        <v>4</v>
      </c>
      <c r="G618" s="18">
        <v>65.64</v>
      </c>
      <c r="H618" s="19">
        <v>8192</v>
      </c>
      <c r="I618" s="65">
        <v>24</v>
      </c>
      <c r="J618" s="19">
        <v>1244</v>
      </c>
      <c r="K618" s="19">
        <v>29100</v>
      </c>
      <c r="L618" s="136"/>
      <c r="M618" s="20" t="s">
        <v>8</v>
      </c>
      <c r="N618" s="21">
        <f t="shared" si="539"/>
        <v>6.585209003215434</v>
      </c>
      <c r="O618" s="22">
        <f t="shared" si="540"/>
        <v>23.392282958199356</v>
      </c>
      <c r="P618" s="23">
        <f t="shared" si="541"/>
        <v>1773.3089579524681</v>
      </c>
      <c r="Q618" s="100">
        <f t="shared" si="542"/>
        <v>0.607421875</v>
      </c>
      <c r="R618" s="17" t="e">
        <f t="shared" si="543"/>
        <v>#VALUE!</v>
      </c>
      <c r="S618" s="24" t="e">
        <f t="shared" si="544"/>
        <v>#VALUE!</v>
      </c>
      <c r="T618" s="25" t="e">
        <f t="shared" si="544"/>
        <v>#VALUE!</v>
      </c>
      <c r="U618" s="24" t="e">
        <f t="shared" si="544"/>
        <v>#VALUE!</v>
      </c>
      <c r="V618" s="25" t="e">
        <f t="shared" si="544"/>
        <v>#VALUE!</v>
      </c>
      <c r="W618" s="25" t="e">
        <f t="shared" si="544"/>
        <v>#VALUE!</v>
      </c>
      <c r="X618" s="143"/>
      <c r="Y618" s="20" t="s">
        <v>8</v>
      </c>
      <c r="Z618" s="21" t="e">
        <f t="shared" si="545"/>
        <v>#VALUE!</v>
      </c>
      <c r="AA618" s="22" t="e">
        <f t="shared" si="546"/>
        <v>#VALUE!</v>
      </c>
      <c r="AB618" s="103" t="e">
        <f t="shared" si="547"/>
        <v>#VALUE!</v>
      </c>
      <c r="AC618" s="106" t="e">
        <f t="shared" si="548"/>
        <v>#VALUE!</v>
      </c>
    </row>
    <row r="619" spans="1:29" x14ac:dyDescent="0.25">
      <c r="A619" s="90" t="s">
        <v>28</v>
      </c>
      <c r="B619" s="560"/>
      <c r="C619" s="27">
        <v>18.7</v>
      </c>
      <c r="D619" s="28">
        <v>2297</v>
      </c>
      <c r="E619" s="16">
        <f t="shared" si="537"/>
        <v>122.83422459893049</v>
      </c>
      <c r="F619" s="17">
        <f t="shared" si="538"/>
        <v>4</v>
      </c>
      <c r="G619" s="18">
        <v>74.8</v>
      </c>
      <c r="H619" s="19">
        <v>9188</v>
      </c>
      <c r="I619" s="65">
        <v>19</v>
      </c>
      <c r="J619" s="19">
        <v>1576</v>
      </c>
      <c r="K619" s="19">
        <v>36340</v>
      </c>
      <c r="L619" s="136"/>
      <c r="M619" s="20" t="s">
        <v>8</v>
      </c>
      <c r="N619" s="21">
        <f t="shared" si="539"/>
        <v>5.8299492385786804</v>
      </c>
      <c r="O619" s="22">
        <f t="shared" si="540"/>
        <v>23.058375634517766</v>
      </c>
      <c r="P619" s="23">
        <f t="shared" si="541"/>
        <v>1943.3155080213905</v>
      </c>
      <c r="Q619" s="100">
        <f t="shared" si="542"/>
        <v>0.68611232041793646</v>
      </c>
      <c r="R619" s="17">
        <f t="shared" si="543"/>
        <v>54.561497326203209</v>
      </c>
      <c r="S619" s="24">
        <f t="shared" si="544"/>
        <v>1020.3</v>
      </c>
      <c r="T619" s="25">
        <f t="shared" si="544"/>
        <v>131438</v>
      </c>
      <c r="U619" s="24">
        <f t="shared" si="544"/>
        <v>257</v>
      </c>
      <c r="V619" s="25">
        <f t="shared" si="544"/>
        <v>21403</v>
      </c>
      <c r="W619" s="25">
        <f t="shared" si="544"/>
        <v>503050</v>
      </c>
      <c r="X619" s="143"/>
      <c r="Y619" s="20" t="s">
        <v>8</v>
      </c>
      <c r="Z619" s="21">
        <f t="shared" si="545"/>
        <v>6.1411017147128906</v>
      </c>
      <c r="AA619" s="22">
        <f t="shared" si="546"/>
        <v>23.503714432556183</v>
      </c>
      <c r="AB619" s="103">
        <f t="shared" si="547"/>
        <v>26901.06951871658</v>
      </c>
      <c r="AC619" s="106">
        <f t="shared" si="548"/>
        <v>9.3178058336961254</v>
      </c>
    </row>
    <row r="620" spans="1:29" x14ac:dyDescent="0.25">
      <c r="A620" s="90" t="s">
        <v>29</v>
      </c>
      <c r="B620" s="560"/>
      <c r="C620" s="27">
        <v>17.149999999999999</v>
      </c>
      <c r="D620" s="28">
        <v>2160</v>
      </c>
      <c r="E620" s="16">
        <f t="shared" si="537"/>
        <v>125.94752186588923</v>
      </c>
      <c r="F620" s="17">
        <f t="shared" si="538"/>
        <v>4</v>
      </c>
      <c r="G620" s="18">
        <v>68.599999999999994</v>
      </c>
      <c r="H620" s="19">
        <v>8640</v>
      </c>
      <c r="I620" s="65">
        <v>19</v>
      </c>
      <c r="J620" s="19">
        <v>1473</v>
      </c>
      <c r="K620" s="19">
        <v>33990</v>
      </c>
      <c r="L620" s="136"/>
      <c r="M620" s="20" t="s">
        <v>8</v>
      </c>
      <c r="N620" s="21">
        <f t="shared" si="539"/>
        <v>5.865580448065173</v>
      </c>
      <c r="O620" s="22">
        <f t="shared" si="540"/>
        <v>23.075356415478616</v>
      </c>
      <c r="P620" s="23">
        <f t="shared" si="541"/>
        <v>1981.924198250729</v>
      </c>
      <c r="Q620" s="100">
        <f t="shared" si="542"/>
        <v>0.68194444444444446</v>
      </c>
      <c r="R620" s="17">
        <f t="shared" si="543"/>
        <v>51.842565597667637</v>
      </c>
      <c r="S620" s="24">
        <f t="shared" si="544"/>
        <v>889.09999999999991</v>
      </c>
      <c r="T620" s="25">
        <f t="shared" si="544"/>
        <v>109917</v>
      </c>
      <c r="U620" s="24">
        <f t="shared" si="544"/>
        <v>227</v>
      </c>
      <c r="V620" s="25">
        <f t="shared" si="544"/>
        <v>17249</v>
      </c>
      <c r="W620" s="25">
        <f t="shared" si="544"/>
        <v>423510</v>
      </c>
      <c r="X620" s="143"/>
      <c r="Y620" s="20" t="s">
        <v>8</v>
      </c>
      <c r="Z620" s="21">
        <f t="shared" si="545"/>
        <v>6.3723694127195776</v>
      </c>
      <c r="AA620" s="22">
        <f t="shared" si="546"/>
        <v>24.552727694359092</v>
      </c>
      <c r="AB620" s="103">
        <f t="shared" si="547"/>
        <v>24694.460641399419</v>
      </c>
      <c r="AC620" s="106">
        <f t="shared" si="548"/>
        <v>7.9856481481481483</v>
      </c>
    </row>
    <row r="621" spans="1:29" x14ac:dyDescent="0.25">
      <c r="A621" s="90" t="s">
        <v>30</v>
      </c>
      <c r="B621" s="560"/>
      <c r="C621" s="27">
        <v>16.600000000000001</v>
      </c>
      <c r="D621" s="28">
        <v>2142</v>
      </c>
      <c r="E621" s="16">
        <f t="shared" si="537"/>
        <v>129.03614457831324</v>
      </c>
      <c r="F621" s="17">
        <f t="shared" si="538"/>
        <v>4</v>
      </c>
      <c r="G621" s="18">
        <v>66.400000000000006</v>
      </c>
      <c r="H621" s="19">
        <v>8568</v>
      </c>
      <c r="I621" s="65">
        <v>18</v>
      </c>
      <c r="J621" s="19">
        <v>1345</v>
      </c>
      <c r="K621" s="19">
        <v>31080</v>
      </c>
      <c r="L621" s="136"/>
      <c r="M621" s="20" t="s">
        <v>8</v>
      </c>
      <c r="N621" s="21">
        <f t="shared" si="539"/>
        <v>6.3702602230483274</v>
      </c>
      <c r="O621" s="22">
        <f t="shared" si="540"/>
        <v>23.107806691449813</v>
      </c>
      <c r="P621" s="23">
        <f t="shared" si="541"/>
        <v>1872.2891566265059</v>
      </c>
      <c r="Q621" s="100">
        <f t="shared" si="542"/>
        <v>0.62791783380018673</v>
      </c>
      <c r="R621" s="17">
        <f t="shared" si="543"/>
        <v>61.451807228915662</v>
      </c>
      <c r="S621" s="24">
        <f t="shared" si="544"/>
        <v>1020.1</v>
      </c>
      <c r="T621" s="25">
        <f t="shared" si="544"/>
        <v>125036</v>
      </c>
      <c r="U621" s="24">
        <f t="shared" si="544"/>
        <v>248</v>
      </c>
      <c r="V621" s="25">
        <f t="shared" si="544"/>
        <v>21185</v>
      </c>
      <c r="W621" s="25">
        <f t="shared" si="544"/>
        <v>515630</v>
      </c>
      <c r="X621" s="143"/>
      <c r="Y621" s="20" t="s">
        <v>8</v>
      </c>
      <c r="Z621" s="21">
        <f t="shared" si="545"/>
        <v>5.9021005428369131</v>
      </c>
      <c r="AA621" s="22">
        <f t="shared" si="546"/>
        <v>24.339391078593344</v>
      </c>
      <c r="AB621" s="103">
        <f t="shared" si="547"/>
        <v>31062.048192771083</v>
      </c>
      <c r="AC621" s="106">
        <f t="shared" si="548"/>
        <v>9.8902894491129789</v>
      </c>
    </row>
    <row r="622" spans="1:29" x14ac:dyDescent="0.25">
      <c r="A622" s="90" t="s">
        <v>31</v>
      </c>
      <c r="B622" s="560"/>
      <c r="C622" s="27">
        <v>14.28</v>
      </c>
      <c r="D622" s="28">
        <v>1781</v>
      </c>
      <c r="E622" s="16">
        <f t="shared" si="537"/>
        <v>124.71988795518207</v>
      </c>
      <c r="F622" s="17">
        <f t="shared" si="538"/>
        <v>4.0021008403361344</v>
      </c>
      <c r="G622" s="18">
        <v>57.15</v>
      </c>
      <c r="H622" s="19">
        <v>7124</v>
      </c>
      <c r="I622" s="65">
        <v>17</v>
      </c>
      <c r="J622" s="19">
        <v>1095</v>
      </c>
      <c r="K622" s="19">
        <v>24300</v>
      </c>
      <c r="L622" s="136"/>
      <c r="M622" s="20" t="s">
        <v>8</v>
      </c>
      <c r="N622" s="21">
        <f t="shared" si="539"/>
        <v>6.5059360730593605</v>
      </c>
      <c r="O622" s="22">
        <f t="shared" si="540"/>
        <v>22.19178082191781</v>
      </c>
      <c r="P622" s="23">
        <f t="shared" si="541"/>
        <v>1701.6806722689075</v>
      </c>
      <c r="Q622" s="100">
        <f t="shared" si="542"/>
        <v>0.6148231330713082</v>
      </c>
      <c r="R622" s="17">
        <f t="shared" si="543"/>
        <v>65.252100840336141</v>
      </c>
      <c r="S622" s="24">
        <f t="shared" si="544"/>
        <v>931.8</v>
      </c>
      <c r="T622" s="25">
        <f t="shared" si="544"/>
        <v>116818</v>
      </c>
      <c r="U622" s="24">
        <f t="shared" si="544"/>
        <v>241</v>
      </c>
      <c r="V622" s="25">
        <f t="shared" si="544"/>
        <v>19497</v>
      </c>
      <c r="W622" s="25">
        <f t="shared" si="544"/>
        <v>473230</v>
      </c>
      <c r="X622" s="143"/>
      <c r="Y622" s="20" t="s">
        <v>8</v>
      </c>
      <c r="Z622" s="21">
        <f t="shared" si="545"/>
        <v>5.991588449505052</v>
      </c>
      <c r="AA622" s="22">
        <f t="shared" si="546"/>
        <v>24.271939272708622</v>
      </c>
      <c r="AB622" s="103">
        <f t="shared" si="547"/>
        <v>33139.355742296917</v>
      </c>
      <c r="AC622" s="106">
        <f t="shared" si="548"/>
        <v>10.94722066254913</v>
      </c>
    </row>
    <row r="623" spans="1:29" x14ac:dyDescent="0.25">
      <c r="A623" s="90" t="s">
        <v>32</v>
      </c>
      <c r="B623" s="560"/>
      <c r="C623" s="27">
        <v>19.53</v>
      </c>
      <c r="D623" s="28">
        <v>2435</v>
      </c>
      <c r="E623" s="16">
        <f t="shared" si="537"/>
        <v>124.67997951868919</v>
      </c>
      <c r="F623" s="17">
        <f t="shared" si="538"/>
        <v>4</v>
      </c>
      <c r="G623" s="18">
        <v>78.12</v>
      </c>
      <c r="H623" s="19">
        <v>9740</v>
      </c>
      <c r="I623" s="65">
        <v>21</v>
      </c>
      <c r="J623" s="19">
        <v>1599</v>
      </c>
      <c r="K623" s="19">
        <v>37510</v>
      </c>
      <c r="L623" s="136"/>
      <c r="M623" s="20" t="s">
        <v>8</v>
      </c>
      <c r="N623" s="21">
        <f t="shared" si="539"/>
        <v>6.0913070669168228</v>
      </c>
      <c r="O623" s="22">
        <f t="shared" si="540"/>
        <v>23.458411507191997</v>
      </c>
      <c r="P623" s="23">
        <f t="shared" si="541"/>
        <v>1920.6349206349205</v>
      </c>
      <c r="Q623" s="100">
        <f t="shared" si="542"/>
        <v>0.65667351129363449</v>
      </c>
      <c r="R623" s="17">
        <f t="shared" si="543"/>
        <v>47.348694316436251</v>
      </c>
      <c r="S623" s="24">
        <f t="shared" si="544"/>
        <v>924.72</v>
      </c>
      <c r="T623" s="25">
        <f t="shared" si="544"/>
        <v>118523</v>
      </c>
      <c r="U623" s="24">
        <f t="shared" si="544"/>
        <v>241</v>
      </c>
      <c r="V623" s="25">
        <f t="shared" si="544"/>
        <v>19110</v>
      </c>
      <c r="W623" s="25">
        <f t="shared" si="544"/>
        <v>464460</v>
      </c>
      <c r="X623" s="143"/>
      <c r="Y623" s="20" t="s">
        <v>8</v>
      </c>
      <c r="Z623" s="21">
        <f t="shared" si="545"/>
        <v>6.2021454735740447</v>
      </c>
      <c r="AA623" s="22">
        <f t="shared" si="546"/>
        <v>24.304552590266876</v>
      </c>
      <c r="AB623" s="103">
        <f t="shared" si="547"/>
        <v>23781.874039938553</v>
      </c>
      <c r="AC623" s="106">
        <f t="shared" si="548"/>
        <v>7.848049281314168</v>
      </c>
    </row>
    <row r="624" spans="1:29" x14ac:dyDescent="0.25">
      <c r="A624" s="90" t="s">
        <v>33</v>
      </c>
      <c r="B624" s="560"/>
      <c r="C624" s="27">
        <v>19.88</v>
      </c>
      <c r="D624" s="28">
        <v>2482</v>
      </c>
      <c r="E624" s="16">
        <f t="shared" si="537"/>
        <v>124.84909456740444</v>
      </c>
      <c r="F624" s="17">
        <f t="shared" si="538"/>
        <v>4</v>
      </c>
      <c r="G624" s="18">
        <v>79.52</v>
      </c>
      <c r="H624" s="19">
        <v>9928</v>
      </c>
      <c r="I624" s="65">
        <v>22</v>
      </c>
      <c r="J624" s="19">
        <v>1808</v>
      </c>
      <c r="K624" s="19">
        <v>41670</v>
      </c>
      <c r="L624" s="136"/>
      <c r="M624" s="20" t="s">
        <v>8</v>
      </c>
      <c r="N624" s="21">
        <f t="shared" si="539"/>
        <v>5.4911504424778759</v>
      </c>
      <c r="O624" s="22">
        <f t="shared" si="540"/>
        <v>23.047566371681416</v>
      </c>
      <c r="P624" s="23">
        <f t="shared" si="541"/>
        <v>2096.076458752515</v>
      </c>
      <c r="Q624" s="100">
        <f t="shared" si="542"/>
        <v>0.7284448025785657</v>
      </c>
      <c r="R624" s="17">
        <f t="shared" si="543"/>
        <v>39.91549295774648</v>
      </c>
      <c r="S624" s="24">
        <f t="shared" si="544"/>
        <v>793.52</v>
      </c>
      <c r="T624" s="25">
        <f t="shared" si="544"/>
        <v>98028</v>
      </c>
      <c r="U624" s="24">
        <f t="shared" si="544"/>
        <v>210</v>
      </c>
      <c r="V624" s="25">
        <f t="shared" si="544"/>
        <v>15838</v>
      </c>
      <c r="W624" s="25">
        <f t="shared" si="544"/>
        <v>371520</v>
      </c>
      <c r="X624" s="143"/>
      <c r="Y624" s="20" t="s">
        <v>8</v>
      </c>
      <c r="Z624" s="21">
        <f t="shared" si="545"/>
        <v>6.1894178557898725</v>
      </c>
      <c r="AA624" s="22">
        <f t="shared" si="546"/>
        <v>23.457507261017806</v>
      </c>
      <c r="AB624" s="103">
        <f t="shared" si="547"/>
        <v>18688.128772635817</v>
      </c>
      <c r="AC624" s="106">
        <f t="shared" si="548"/>
        <v>6.3811442385173249</v>
      </c>
    </row>
    <row r="625" spans="1:29" x14ac:dyDescent="0.25">
      <c r="A625" s="90" t="s">
        <v>34</v>
      </c>
      <c r="B625" s="560"/>
      <c r="C625" s="27">
        <v>19.899999999999999</v>
      </c>
      <c r="D625" s="28">
        <v>2492</v>
      </c>
      <c r="E625" s="16">
        <f t="shared" si="537"/>
        <v>125.22613065326634</v>
      </c>
      <c r="F625" s="17">
        <f t="shared" si="538"/>
        <v>4</v>
      </c>
      <c r="G625" s="18">
        <v>79.599999999999994</v>
      </c>
      <c r="H625" s="19">
        <v>9968</v>
      </c>
      <c r="I625" s="65">
        <v>21</v>
      </c>
      <c r="J625" s="19">
        <v>1807</v>
      </c>
      <c r="K625" s="19">
        <v>41680</v>
      </c>
      <c r="L625" s="136"/>
      <c r="M625" s="20" t="s">
        <v>8</v>
      </c>
      <c r="N625" s="21">
        <f t="shared" si="539"/>
        <v>5.5163254012174878</v>
      </c>
      <c r="O625" s="22">
        <f t="shared" si="540"/>
        <v>23.065855008301053</v>
      </c>
      <c r="P625" s="23">
        <f t="shared" si="541"/>
        <v>2094.4723618090452</v>
      </c>
      <c r="Q625" s="100">
        <f t="shared" si="542"/>
        <v>0.7251203852327448</v>
      </c>
      <c r="R625" s="17">
        <f t="shared" si="543"/>
        <v>53.070351758793969</v>
      </c>
      <c r="S625" s="24">
        <f t="shared" si="544"/>
        <v>1056.0999999999999</v>
      </c>
      <c r="T625" s="25">
        <f t="shared" si="544"/>
        <v>131118</v>
      </c>
      <c r="U625" s="24">
        <f t="shared" si="544"/>
        <v>287</v>
      </c>
      <c r="V625" s="25">
        <f t="shared" si="544"/>
        <v>22621</v>
      </c>
      <c r="W625" s="25">
        <f t="shared" si="544"/>
        <v>552890</v>
      </c>
      <c r="X625" s="143"/>
      <c r="Y625" s="20" t="s">
        <v>8</v>
      </c>
      <c r="Z625" s="21">
        <f t="shared" si="545"/>
        <v>5.7962954776535076</v>
      </c>
      <c r="AA625" s="22">
        <f t="shared" si="546"/>
        <v>24.441448211838559</v>
      </c>
      <c r="AB625" s="103">
        <f t="shared" si="547"/>
        <v>27783.417085427136</v>
      </c>
      <c r="AC625" s="106">
        <f t="shared" si="548"/>
        <v>9.0774478330658113</v>
      </c>
    </row>
    <row r="626" spans="1:29" x14ac:dyDescent="0.25">
      <c r="A626" s="90" t="s">
        <v>35</v>
      </c>
      <c r="B626" s="560"/>
      <c r="C626" s="27">
        <v>16.489999999999998</v>
      </c>
      <c r="D626" s="28">
        <v>2176</v>
      </c>
      <c r="E626" s="16">
        <f t="shared" si="537"/>
        <v>131.95876288659795</v>
      </c>
      <c r="F626" s="17">
        <f t="shared" si="538"/>
        <v>4</v>
      </c>
      <c r="G626" s="18">
        <v>65.959999999999994</v>
      </c>
      <c r="H626" s="19">
        <v>8704</v>
      </c>
      <c r="I626" s="65">
        <v>20</v>
      </c>
      <c r="J626" s="19">
        <v>1603</v>
      </c>
      <c r="K626" s="19">
        <v>39280</v>
      </c>
      <c r="L626" s="136"/>
      <c r="M626" s="20" t="s">
        <v>8</v>
      </c>
      <c r="N626" s="21">
        <f t="shared" si="539"/>
        <v>5.4298190892077356</v>
      </c>
      <c r="O626" s="22">
        <f t="shared" si="540"/>
        <v>24.504054897067999</v>
      </c>
      <c r="P626" s="23">
        <f t="shared" si="541"/>
        <v>2382.0497271073382</v>
      </c>
      <c r="Q626" s="100">
        <f t="shared" si="542"/>
        <v>0.73667279411764708</v>
      </c>
      <c r="R626" s="17">
        <f t="shared" si="543"/>
        <v>65.484536082474222</v>
      </c>
      <c r="S626" s="24">
        <f t="shared" si="544"/>
        <v>1079.8399999999999</v>
      </c>
      <c r="T626" s="25">
        <f t="shared" si="544"/>
        <v>134776</v>
      </c>
      <c r="U626" s="24">
        <f t="shared" si="544"/>
        <v>287</v>
      </c>
      <c r="V626" s="25">
        <f t="shared" si="544"/>
        <v>24268</v>
      </c>
      <c r="W626" s="25">
        <f t="shared" si="544"/>
        <v>593520</v>
      </c>
      <c r="X626" s="143"/>
      <c r="Y626" s="20" t="s">
        <v>8</v>
      </c>
      <c r="Z626" s="21">
        <f t="shared" si="545"/>
        <v>5.5536508983022914</v>
      </c>
      <c r="AA626" s="22">
        <f t="shared" si="546"/>
        <v>24.456897972638867</v>
      </c>
      <c r="AB626" s="103">
        <f t="shared" si="547"/>
        <v>35992.722862340815</v>
      </c>
      <c r="AC626" s="106">
        <f t="shared" si="548"/>
        <v>11.152573529411764</v>
      </c>
    </row>
    <row r="627" spans="1:29" x14ac:dyDescent="0.25">
      <c r="A627" s="90" t="s">
        <v>36</v>
      </c>
      <c r="B627" s="560"/>
      <c r="C627" s="27">
        <v>19.05</v>
      </c>
      <c r="D627" s="28">
        <v>2503</v>
      </c>
      <c r="E627" s="16">
        <f t="shared" si="537"/>
        <v>131.39107611548556</v>
      </c>
      <c r="F627" s="17">
        <f t="shared" si="538"/>
        <v>4</v>
      </c>
      <c r="G627" s="18">
        <v>76.2</v>
      </c>
      <c r="H627" s="19">
        <v>10012</v>
      </c>
      <c r="I627" s="65">
        <v>21</v>
      </c>
      <c r="J627" s="19">
        <v>1714</v>
      </c>
      <c r="K627" s="19">
        <v>41220</v>
      </c>
      <c r="L627" s="136"/>
      <c r="M627" s="20" t="s">
        <v>8</v>
      </c>
      <c r="N627" s="21">
        <f t="shared" si="539"/>
        <v>5.8413068844807468</v>
      </c>
      <c r="O627" s="22">
        <f t="shared" si="540"/>
        <v>24.049008168028006</v>
      </c>
      <c r="P627" s="23">
        <f t="shared" si="541"/>
        <v>2163.7795275590552</v>
      </c>
      <c r="Q627" s="100">
        <f t="shared" si="542"/>
        <v>0.68477826608070314</v>
      </c>
      <c r="R627" s="17">
        <f t="shared" si="543"/>
        <v>57.275590551181111</v>
      </c>
      <c r="S627" s="24">
        <f t="shared" si="544"/>
        <v>1091.1000000000001</v>
      </c>
      <c r="T627" s="25">
        <f t="shared" si="544"/>
        <v>136696</v>
      </c>
      <c r="U627" s="24">
        <f t="shared" si="544"/>
        <v>287</v>
      </c>
      <c r="V627" s="25">
        <f t="shared" si="544"/>
        <v>23969</v>
      </c>
      <c r="W627" s="25">
        <f t="shared" si="544"/>
        <v>584270</v>
      </c>
      <c r="X627" s="143"/>
      <c r="Y627" s="20" t="s">
        <v>8</v>
      </c>
      <c r="Z627" s="21">
        <f t="shared" si="545"/>
        <v>5.7030330844006842</v>
      </c>
      <c r="AA627" s="22">
        <f t="shared" si="546"/>
        <v>24.376069089240268</v>
      </c>
      <c r="AB627" s="103">
        <f t="shared" si="547"/>
        <v>30670.34120734908</v>
      </c>
      <c r="AC627" s="106">
        <f t="shared" si="548"/>
        <v>9.5761086695964845</v>
      </c>
    </row>
    <row r="628" spans="1:29" x14ac:dyDescent="0.25">
      <c r="A628" s="90" t="s">
        <v>37</v>
      </c>
      <c r="B628" s="560"/>
      <c r="C628" s="27">
        <v>20.239999999999998</v>
      </c>
      <c r="D628" s="28">
        <v>2526</v>
      </c>
      <c r="E628" s="16">
        <f t="shared" si="537"/>
        <v>124.80237154150198</v>
      </c>
      <c r="F628" s="17">
        <f t="shared" si="538"/>
        <v>4</v>
      </c>
      <c r="G628" s="18">
        <v>80.959999999999994</v>
      </c>
      <c r="H628" s="19">
        <v>10104</v>
      </c>
      <c r="I628" s="65">
        <v>26</v>
      </c>
      <c r="J628" s="19"/>
      <c r="K628" s="19"/>
      <c r="L628" s="136"/>
      <c r="M628" s="20" t="s">
        <v>8</v>
      </c>
      <c r="N628" s="21" t="e">
        <f t="shared" si="539"/>
        <v>#DIV/0!</v>
      </c>
      <c r="O628" s="22" t="e">
        <f t="shared" si="540"/>
        <v>#DIV/0!</v>
      </c>
      <c r="P628" s="23">
        <f t="shared" si="541"/>
        <v>0</v>
      </c>
      <c r="Q628" s="100">
        <f t="shared" si="542"/>
        <v>0</v>
      </c>
      <c r="R628" s="17">
        <f t="shared" si="543"/>
        <v>44.73616600790514</v>
      </c>
      <c r="S628" s="24">
        <f t="shared" si="544"/>
        <v>905.46</v>
      </c>
      <c r="T628" s="25">
        <f t="shared" si="544"/>
        <v>118654</v>
      </c>
      <c r="U628" s="24">
        <f t="shared" si="544"/>
        <v>240</v>
      </c>
      <c r="V628" s="25">
        <f t="shared" si="544"/>
        <v>18164</v>
      </c>
      <c r="W628" s="25">
        <f t="shared" si="544"/>
        <v>451390</v>
      </c>
      <c r="X628" s="143"/>
      <c r="Y628" s="20" t="s">
        <v>8</v>
      </c>
      <c r="Z628" s="21">
        <f t="shared" si="545"/>
        <v>6.5323717242898036</v>
      </c>
      <c r="AA628" s="22">
        <f t="shared" si="546"/>
        <v>24.850803787711957</v>
      </c>
      <c r="AB628" s="103">
        <f t="shared" si="547"/>
        <v>22301.877470355732</v>
      </c>
      <c r="AC628" s="106">
        <f t="shared" si="548"/>
        <v>7.1908155186064926</v>
      </c>
    </row>
    <row r="629" spans="1:29" x14ac:dyDescent="0.25">
      <c r="A629" s="90" t="s">
        <v>18</v>
      </c>
      <c r="B629" s="560"/>
      <c r="C629" s="27">
        <v>15.47</v>
      </c>
      <c r="D629" s="28">
        <v>1648</v>
      </c>
      <c r="E629" s="16">
        <f t="shared" si="537"/>
        <v>106.52876535229476</v>
      </c>
      <c r="F629" s="17">
        <f t="shared" si="538"/>
        <v>0</v>
      </c>
      <c r="G629" s="18"/>
      <c r="H629" s="19"/>
      <c r="I629" s="65"/>
      <c r="J629" s="19"/>
      <c r="K629" s="19"/>
      <c r="L629" s="136"/>
      <c r="M629" s="20" t="s">
        <v>8</v>
      </c>
      <c r="N629" s="21" t="e">
        <f t="shared" si="539"/>
        <v>#DIV/0!</v>
      </c>
      <c r="O629" s="22" t="e">
        <f t="shared" si="540"/>
        <v>#DIV/0!</v>
      </c>
      <c r="P629" s="23">
        <f t="shared" si="541"/>
        <v>0</v>
      </c>
      <c r="Q629" s="100">
        <f t="shared" si="542"/>
        <v>0</v>
      </c>
      <c r="R629" s="17">
        <f t="shared" si="543"/>
        <v>61.570782159017455</v>
      </c>
      <c r="S629" s="24">
        <f t="shared" si="544"/>
        <v>952.50000000000011</v>
      </c>
      <c r="T629" s="25">
        <f t="shared" si="544"/>
        <v>124427</v>
      </c>
      <c r="U629" s="24">
        <f t="shared" si="544"/>
        <v>255</v>
      </c>
      <c r="V629" s="25">
        <f t="shared" si="544"/>
        <v>20893</v>
      </c>
      <c r="W629" s="25">
        <f t="shared" si="544"/>
        <v>516140</v>
      </c>
      <c r="X629" s="143"/>
      <c r="Y629" s="20" t="s">
        <v>8</v>
      </c>
      <c r="Z629" s="21">
        <f t="shared" si="545"/>
        <v>5.9554396209256693</v>
      </c>
      <c r="AA629" s="22">
        <f t="shared" si="546"/>
        <v>24.703967836117361</v>
      </c>
      <c r="AB629" s="103">
        <f t="shared" si="547"/>
        <v>33363.930187459599</v>
      </c>
      <c r="AC629" s="106">
        <f t="shared" si="548"/>
        <v>12.677791262135923</v>
      </c>
    </row>
    <row r="630" spans="1:29" x14ac:dyDescent="0.25">
      <c r="A630" s="90" t="s">
        <v>38</v>
      </c>
      <c r="B630" s="560"/>
      <c r="C630" s="27">
        <v>20.6</v>
      </c>
      <c r="D630" s="28">
        <v>2642</v>
      </c>
      <c r="E630" s="16">
        <f t="shared" si="537"/>
        <v>128.252427184466</v>
      </c>
      <c r="F630" s="17">
        <f t="shared" si="538"/>
        <v>0</v>
      </c>
      <c r="G630" s="18"/>
      <c r="H630" s="19"/>
      <c r="I630" s="65"/>
      <c r="J630" s="19"/>
      <c r="K630" s="19"/>
      <c r="L630" s="136"/>
      <c r="M630" s="20" t="s">
        <v>8</v>
      </c>
      <c r="N630" s="21" t="e">
        <f t="shared" si="539"/>
        <v>#DIV/0!</v>
      </c>
      <c r="O630" s="22" t="e">
        <f t="shared" si="540"/>
        <v>#DIV/0!</v>
      </c>
      <c r="P630" s="23">
        <f t="shared" si="541"/>
        <v>0</v>
      </c>
      <c r="Q630" s="100">
        <f t="shared" si="542"/>
        <v>0</v>
      </c>
      <c r="R630" s="17">
        <f t="shared" si="543"/>
        <v>49.126213592233015</v>
      </c>
      <c r="S630" s="24">
        <f t="shared" si="544"/>
        <v>1012.0000000000001</v>
      </c>
      <c r="T630" s="25">
        <f t="shared" si="544"/>
        <v>125927</v>
      </c>
      <c r="U630" s="24">
        <f t="shared" si="544"/>
        <v>258</v>
      </c>
      <c r="V630" s="25">
        <f t="shared" si="544"/>
        <v>19525</v>
      </c>
      <c r="W630" s="25">
        <f t="shared" si="544"/>
        <v>481590</v>
      </c>
      <c r="X630" s="143"/>
      <c r="Y630" s="20" t="s">
        <v>8</v>
      </c>
      <c r="Z630" s="21">
        <f t="shared" si="545"/>
        <v>6.4495262483994882</v>
      </c>
      <c r="AA630" s="22">
        <f t="shared" si="546"/>
        <v>24.665300896286812</v>
      </c>
      <c r="AB630" s="103">
        <f t="shared" si="547"/>
        <v>23378.155339805824</v>
      </c>
      <c r="AC630" s="106">
        <f t="shared" si="548"/>
        <v>7.3902346707040119</v>
      </c>
    </row>
    <row r="631" spans="1:29" x14ac:dyDescent="0.25">
      <c r="A631" s="90" t="s">
        <v>39</v>
      </c>
      <c r="B631" s="560"/>
      <c r="C631" s="27">
        <v>17.48</v>
      </c>
      <c r="D631" s="28">
        <v>2307</v>
      </c>
      <c r="E631" s="16">
        <f t="shared" si="537"/>
        <v>131.97940503432494</v>
      </c>
      <c r="F631" s="17">
        <f t="shared" si="538"/>
        <v>0</v>
      </c>
      <c r="G631" s="18"/>
      <c r="H631" s="19"/>
      <c r="I631" s="65"/>
      <c r="J631" s="19"/>
      <c r="K631" s="19"/>
      <c r="L631" s="136"/>
      <c r="M631" s="20" t="s">
        <v>8</v>
      </c>
      <c r="N631" s="21" t="e">
        <f t="shared" si="539"/>
        <v>#DIV/0!</v>
      </c>
      <c r="O631" s="22" t="e">
        <f t="shared" si="540"/>
        <v>#DIV/0!</v>
      </c>
      <c r="P631" s="23">
        <f t="shared" si="541"/>
        <v>0</v>
      </c>
      <c r="Q631" s="100">
        <f t="shared" si="542"/>
        <v>0</v>
      </c>
      <c r="R631" s="17">
        <f t="shared" si="543"/>
        <v>35.990274599542332</v>
      </c>
      <c r="S631" s="24">
        <f t="shared" si="544"/>
        <v>629.11</v>
      </c>
      <c r="T631" s="25">
        <f t="shared" si="544"/>
        <v>66889</v>
      </c>
      <c r="U631" s="24">
        <f t="shared" si="544"/>
        <v>155</v>
      </c>
      <c r="V631" s="25">
        <f t="shared" si="544"/>
        <v>11707</v>
      </c>
      <c r="W631" s="25">
        <f t="shared" si="544"/>
        <v>270450</v>
      </c>
      <c r="X631" s="143"/>
      <c r="Y631" s="20" t="s">
        <v>8</v>
      </c>
      <c r="Z631" s="21">
        <f t="shared" si="545"/>
        <v>5.713590159733493</v>
      </c>
      <c r="AA631" s="22">
        <f t="shared" si="546"/>
        <v>23.101563167335783</v>
      </c>
      <c r="AB631" s="103">
        <f t="shared" si="547"/>
        <v>15471.967963386727</v>
      </c>
      <c r="AC631" s="106">
        <f t="shared" si="548"/>
        <v>5.0745557000433461</v>
      </c>
    </row>
    <row r="632" spans="1:29" x14ac:dyDescent="0.25">
      <c r="A632" s="90" t="s">
        <v>40</v>
      </c>
      <c r="B632" s="560"/>
      <c r="C632" s="27">
        <v>12.81</v>
      </c>
      <c r="D632" s="28">
        <v>1647</v>
      </c>
      <c r="E632" s="16">
        <f t="shared" si="537"/>
        <v>128.57142857142856</v>
      </c>
      <c r="F632" s="17">
        <f t="shared" si="538"/>
        <v>0</v>
      </c>
      <c r="G632" s="18"/>
      <c r="H632" s="19"/>
      <c r="I632" s="65"/>
      <c r="J632" s="19"/>
      <c r="K632" s="19"/>
      <c r="L632" s="136"/>
      <c r="M632" s="20" t="s">
        <v>8</v>
      </c>
      <c r="N632" s="21" t="e">
        <f t="shared" si="539"/>
        <v>#DIV/0!</v>
      </c>
      <c r="O632" s="22" t="e">
        <f t="shared" si="540"/>
        <v>#DIV/0!</v>
      </c>
      <c r="P632" s="23">
        <f t="shared" si="541"/>
        <v>0</v>
      </c>
      <c r="Q632" s="100">
        <f t="shared" si="542"/>
        <v>0</v>
      </c>
      <c r="R632" s="17">
        <f t="shared" si="543"/>
        <v>80.40593286494925</v>
      </c>
      <c r="S632" s="24">
        <f t="shared" si="544"/>
        <v>1030</v>
      </c>
      <c r="T632" s="25">
        <f t="shared" si="544"/>
        <v>131277</v>
      </c>
      <c r="U632" s="24">
        <f t="shared" si="544"/>
        <v>251</v>
      </c>
      <c r="V632" s="25">
        <f t="shared" si="544"/>
        <v>23116</v>
      </c>
      <c r="W632" s="25">
        <f t="shared" si="544"/>
        <v>568200</v>
      </c>
      <c r="X632" s="143"/>
      <c r="Y632" s="20" t="s">
        <v>8</v>
      </c>
      <c r="Z632" s="21">
        <f t="shared" si="545"/>
        <v>5.6790534694583839</v>
      </c>
      <c r="AA632" s="22">
        <f t="shared" si="546"/>
        <v>24.5803772278941</v>
      </c>
      <c r="AB632" s="103">
        <f t="shared" si="547"/>
        <v>44355.971896955503</v>
      </c>
      <c r="AC632" s="106">
        <f t="shared" si="548"/>
        <v>14.035215543412265</v>
      </c>
    </row>
    <row r="633" spans="1:29" x14ac:dyDescent="0.25">
      <c r="A633" s="91" t="s">
        <v>41</v>
      </c>
      <c r="B633" s="561"/>
      <c r="C633" s="82">
        <v>2.2200000000000002</v>
      </c>
      <c r="D633" s="55">
        <v>278</v>
      </c>
      <c r="E633" s="11">
        <f t="shared" si="537"/>
        <v>125.22522522522522</v>
      </c>
      <c r="F633" s="7">
        <f t="shared" si="538"/>
        <v>0</v>
      </c>
      <c r="G633" s="6"/>
      <c r="H633" s="5"/>
      <c r="I633" s="65"/>
      <c r="J633" s="5"/>
      <c r="K633" s="5"/>
      <c r="L633" s="137"/>
      <c r="M633" s="131" t="s">
        <v>8</v>
      </c>
      <c r="N633" s="60" t="e">
        <f t="shared" si="539"/>
        <v>#DIV/0!</v>
      </c>
      <c r="O633" s="61" t="e">
        <f t="shared" si="540"/>
        <v>#DIV/0!</v>
      </c>
      <c r="P633" s="62">
        <f t="shared" si="541"/>
        <v>0</v>
      </c>
      <c r="Q633" s="120">
        <f t="shared" si="542"/>
        <v>0</v>
      </c>
      <c r="R633" s="17">
        <f t="shared" si="543"/>
        <v>393.6936936936936</v>
      </c>
      <c r="S633" s="24">
        <f t="shared" ref="S633:W633" si="549">G633+S582</f>
        <v>873.99999999999989</v>
      </c>
      <c r="T633" s="25">
        <f t="shared" si="549"/>
        <v>115150</v>
      </c>
      <c r="U633" s="24">
        <f t="shared" si="549"/>
        <v>227</v>
      </c>
      <c r="V633" s="25">
        <f t="shared" si="549"/>
        <v>18795</v>
      </c>
      <c r="W633" s="25">
        <f t="shared" si="549"/>
        <v>464100</v>
      </c>
      <c r="X633" s="144"/>
      <c r="Y633" s="131" t="s">
        <v>8</v>
      </c>
      <c r="Z633" s="21">
        <f t="shared" si="545"/>
        <v>6.1266294227188078</v>
      </c>
      <c r="AA633" s="22">
        <f t="shared" si="546"/>
        <v>24.692737430167597</v>
      </c>
      <c r="AB633" s="103">
        <f t="shared" si="547"/>
        <v>209054.05405405402</v>
      </c>
      <c r="AC633" s="106">
        <f t="shared" si="548"/>
        <v>67.607913669064743</v>
      </c>
    </row>
    <row r="634" spans="1:29" x14ac:dyDescent="0.25">
      <c r="A634" s="92" t="s">
        <v>24</v>
      </c>
      <c r="B634" s="44"/>
      <c r="C634" s="45">
        <f t="shared" ref="C634:D634" si="550">SUM(C617:C633)</f>
        <v>285.72000000000003</v>
      </c>
      <c r="D634" s="46">
        <f t="shared" si="550"/>
        <v>36031</v>
      </c>
      <c r="E634" s="130">
        <f t="shared" si="537"/>
        <v>126.10597788044238</v>
      </c>
      <c r="F634" s="73"/>
      <c r="G634" s="45">
        <f t="shared" ref="G634:K634" si="551">SUM(G617:G633)</f>
        <v>868.59</v>
      </c>
      <c r="H634" s="46">
        <f t="shared" si="551"/>
        <v>110036</v>
      </c>
      <c r="I634" s="45">
        <f t="shared" si="551"/>
        <v>252</v>
      </c>
      <c r="J634" s="46">
        <f t="shared" si="551"/>
        <v>17066</v>
      </c>
      <c r="K634" s="46">
        <f t="shared" si="551"/>
        <v>396220</v>
      </c>
      <c r="L634" s="138"/>
      <c r="M634" s="74" t="s">
        <v>8</v>
      </c>
      <c r="N634" s="75">
        <f t="shared" si="539"/>
        <v>6.4476737372553616</v>
      </c>
      <c r="O634" s="76">
        <f t="shared" si="540"/>
        <v>23.216922536036563</v>
      </c>
      <c r="P634" s="77">
        <f t="shared" si="541"/>
        <v>1386.7422651546967</v>
      </c>
      <c r="Q634" s="101">
        <f>J634/D634</f>
        <v>0.47364769226499404</v>
      </c>
      <c r="R634" s="73"/>
      <c r="S634" s="45" t="e">
        <f t="shared" ref="S634:W634" si="552">SUM(S617:S633)</f>
        <v>#VALUE!</v>
      </c>
      <c r="T634" s="46" t="e">
        <f t="shared" si="552"/>
        <v>#VALUE!</v>
      </c>
      <c r="U634" s="45" t="e">
        <f t="shared" si="552"/>
        <v>#VALUE!</v>
      </c>
      <c r="V634" s="46" t="e">
        <f t="shared" si="552"/>
        <v>#VALUE!</v>
      </c>
      <c r="W634" s="46" t="e">
        <f t="shared" si="552"/>
        <v>#VALUE!</v>
      </c>
      <c r="X634" s="138"/>
      <c r="Y634" s="129" t="s">
        <v>8</v>
      </c>
      <c r="Z634" s="75" t="e">
        <f t="shared" si="545"/>
        <v>#VALUE!</v>
      </c>
      <c r="AA634" s="76" t="e">
        <f t="shared" si="546"/>
        <v>#VALUE!</v>
      </c>
      <c r="AB634" s="112" t="e">
        <f t="shared" si="547"/>
        <v>#VALUE!</v>
      </c>
      <c r="AC634" s="107" t="e">
        <f>V634/D634</f>
        <v>#VALUE!</v>
      </c>
    </row>
    <row r="635" spans="1:29" x14ac:dyDescent="0.25">
      <c r="A635" s="90" t="s">
        <v>42</v>
      </c>
      <c r="B635" s="562">
        <v>1998</v>
      </c>
      <c r="C635" s="27">
        <v>19.739999999999998</v>
      </c>
      <c r="D635" s="28">
        <v>2499</v>
      </c>
      <c r="E635" s="16">
        <f t="shared" si="537"/>
        <v>126.59574468085107</v>
      </c>
      <c r="F635" s="17">
        <f t="shared" ref="F635:F645" si="553">G635/C635</f>
        <v>4</v>
      </c>
      <c r="G635" s="18">
        <v>78.959999999999994</v>
      </c>
      <c r="H635" s="19">
        <v>9996</v>
      </c>
      <c r="I635" s="18">
        <v>20</v>
      </c>
      <c r="J635" s="19">
        <v>1685</v>
      </c>
      <c r="K635" s="19">
        <v>38760</v>
      </c>
      <c r="L635" s="136"/>
      <c r="M635" s="20" t="s">
        <v>8</v>
      </c>
      <c r="N635" s="21">
        <f t="shared" si="539"/>
        <v>5.9323442136498512</v>
      </c>
      <c r="O635" s="22">
        <f t="shared" si="540"/>
        <v>23.002967359050444</v>
      </c>
      <c r="P635" s="23">
        <f t="shared" si="541"/>
        <v>1963.5258358662616</v>
      </c>
      <c r="Q635" s="100">
        <f t="shared" ref="Q635:Q645" si="554">J635/D635</f>
        <v>0.67426970788315321</v>
      </c>
      <c r="R635" s="17">
        <f t="shared" ref="R635:R645" si="555">S635/C635</f>
        <v>9.6231003039513681</v>
      </c>
      <c r="S635" s="24">
        <f t="shared" ref="S635:W645" si="556">G635+S584</f>
        <v>189.95999999999998</v>
      </c>
      <c r="T635" s="25">
        <f t="shared" si="556"/>
        <v>23846</v>
      </c>
      <c r="U635" s="24">
        <f t="shared" si="556"/>
        <v>69</v>
      </c>
      <c r="V635" s="25">
        <f t="shared" si="556"/>
        <v>4403</v>
      </c>
      <c r="W635" s="25">
        <f t="shared" si="556"/>
        <v>103960</v>
      </c>
      <c r="X635" s="144"/>
      <c r="Y635" s="131" t="s">
        <v>8</v>
      </c>
      <c r="Z635" s="21">
        <f t="shared" si="545"/>
        <v>5.4158528276175337</v>
      </c>
      <c r="AA635" s="22">
        <f t="shared" si="546"/>
        <v>23.611174199409493</v>
      </c>
      <c r="AB635" s="103">
        <f t="shared" si="547"/>
        <v>5266.4640324214797</v>
      </c>
      <c r="AC635" s="106">
        <f t="shared" ref="AC635:AC645" si="557">V635/D635</f>
        <v>1.7619047619047619</v>
      </c>
    </row>
    <row r="636" spans="1:29" x14ac:dyDescent="0.25">
      <c r="A636" s="89" t="s">
        <v>43</v>
      </c>
      <c r="B636" s="563"/>
      <c r="C636" s="78">
        <v>22.16</v>
      </c>
      <c r="D636" s="79">
        <v>2722</v>
      </c>
      <c r="E636" s="63">
        <f t="shared" si="537"/>
        <v>122.83393501805054</v>
      </c>
      <c r="F636" s="64">
        <f t="shared" si="553"/>
        <v>3.7518050541516246</v>
      </c>
      <c r="G636" s="65">
        <v>83.14</v>
      </c>
      <c r="H636" s="66">
        <v>10197</v>
      </c>
      <c r="I636" s="65">
        <v>27</v>
      </c>
      <c r="J636" s="66">
        <v>1832</v>
      </c>
      <c r="K636" s="66">
        <v>41430</v>
      </c>
      <c r="L636" s="135"/>
      <c r="M636" s="67" t="s">
        <v>8</v>
      </c>
      <c r="N636" s="68">
        <f t="shared" si="539"/>
        <v>5.5660480349344974</v>
      </c>
      <c r="O636" s="69">
        <f t="shared" si="540"/>
        <v>22.6146288209607</v>
      </c>
      <c r="P636" s="70">
        <f t="shared" si="541"/>
        <v>1869.5848375451264</v>
      </c>
      <c r="Q636" s="100">
        <f t="shared" si="554"/>
        <v>0.67303453343130049</v>
      </c>
      <c r="R636" s="64">
        <f t="shared" si="555"/>
        <v>646.07310469314075</v>
      </c>
      <c r="S636" s="71">
        <f t="shared" si="556"/>
        <v>14316.98</v>
      </c>
      <c r="T636" s="72">
        <f t="shared" si="556"/>
        <v>1798772</v>
      </c>
      <c r="U636" s="71">
        <f t="shared" si="556"/>
        <v>3689</v>
      </c>
      <c r="V636" s="72">
        <f t="shared" si="556"/>
        <v>300796</v>
      </c>
      <c r="W636" s="72">
        <f t="shared" si="556"/>
        <v>7306750</v>
      </c>
      <c r="X636" s="142"/>
      <c r="Y636" s="67" t="s">
        <v>8</v>
      </c>
      <c r="Z636" s="21">
        <f t="shared" si="545"/>
        <v>5.9800396281865451</v>
      </c>
      <c r="AA636" s="22">
        <f t="shared" si="546"/>
        <v>24.291380204523996</v>
      </c>
      <c r="AB636" s="103">
        <f t="shared" si="547"/>
        <v>329726.98555956676</v>
      </c>
      <c r="AC636" s="106">
        <f t="shared" si="557"/>
        <v>110.50551065393093</v>
      </c>
    </row>
    <row r="637" spans="1:29" x14ac:dyDescent="0.25">
      <c r="A637" s="90" t="s">
        <v>44</v>
      </c>
      <c r="B637" s="563"/>
      <c r="C637" s="27">
        <v>13.09</v>
      </c>
      <c r="D637" s="28">
        <v>1520</v>
      </c>
      <c r="E637" s="16">
        <f t="shared" si="537"/>
        <v>116.11917494270436</v>
      </c>
      <c r="F637" s="17">
        <f t="shared" si="553"/>
        <v>3.5416348357524829</v>
      </c>
      <c r="G637" s="18">
        <v>46.36</v>
      </c>
      <c r="H637" s="19">
        <v>5380</v>
      </c>
      <c r="I637" s="18"/>
      <c r="J637" s="19">
        <v>1196</v>
      </c>
      <c r="K637" s="19">
        <v>25940</v>
      </c>
      <c r="L637" s="136"/>
      <c r="M637" s="20" t="s">
        <v>8</v>
      </c>
      <c r="N637" s="21">
        <f t="shared" si="539"/>
        <v>4.4983277591973243</v>
      </c>
      <c r="O637" s="22">
        <f t="shared" si="540"/>
        <v>21.68896321070234</v>
      </c>
      <c r="P637" s="23">
        <f t="shared" si="541"/>
        <v>1981.6653934300994</v>
      </c>
      <c r="Q637" s="100">
        <f t="shared" si="554"/>
        <v>0.7868421052631579</v>
      </c>
      <c r="R637" s="17">
        <f t="shared" si="555"/>
        <v>80.450725744843382</v>
      </c>
      <c r="S637" s="24">
        <f t="shared" si="556"/>
        <v>1053.0999999999999</v>
      </c>
      <c r="T637" s="25">
        <f t="shared" si="556"/>
        <v>132370</v>
      </c>
      <c r="U637" s="24">
        <f t="shared" si="556"/>
        <v>241</v>
      </c>
      <c r="V637" s="25">
        <f t="shared" si="556"/>
        <v>23190</v>
      </c>
      <c r="W637" s="25">
        <f t="shared" si="556"/>
        <v>557140</v>
      </c>
      <c r="X637" s="143"/>
      <c r="Y637" s="20" t="s">
        <v>8</v>
      </c>
      <c r="Z637" s="21">
        <f t="shared" si="545"/>
        <v>5.7080638206123329</v>
      </c>
      <c r="AA637" s="22">
        <f t="shared" si="546"/>
        <v>24.02501078050884</v>
      </c>
      <c r="AB637" s="103">
        <f t="shared" si="547"/>
        <v>42562.261268143622</v>
      </c>
      <c r="AC637" s="106">
        <f t="shared" si="557"/>
        <v>15.256578947368421</v>
      </c>
    </row>
    <row r="638" spans="1:29" x14ac:dyDescent="0.25">
      <c r="A638" s="90" t="s">
        <v>45</v>
      </c>
      <c r="B638" s="563"/>
      <c r="C638" s="27">
        <v>16.28</v>
      </c>
      <c r="D638" s="28">
        <v>1988</v>
      </c>
      <c r="E638" s="16">
        <f t="shared" si="537"/>
        <v>122.1130221130221</v>
      </c>
      <c r="F638" s="17">
        <f t="shared" si="553"/>
        <v>0</v>
      </c>
      <c r="G638" s="18"/>
      <c r="H638" s="19"/>
      <c r="I638" s="18"/>
      <c r="J638" s="19"/>
      <c r="K638" s="19"/>
      <c r="L638" s="136"/>
      <c r="M638" s="20" t="s">
        <v>8</v>
      </c>
      <c r="N638" s="21" t="e">
        <f t="shared" si="539"/>
        <v>#DIV/0!</v>
      </c>
      <c r="O638" s="22" t="e">
        <f t="shared" si="540"/>
        <v>#DIV/0!</v>
      </c>
      <c r="P638" s="23">
        <f t="shared" si="541"/>
        <v>0</v>
      </c>
      <c r="Q638" s="100">
        <f t="shared" si="554"/>
        <v>0</v>
      </c>
      <c r="R638" s="17">
        <f t="shared" si="555"/>
        <v>69.420147420147401</v>
      </c>
      <c r="S638" s="24">
        <f t="shared" si="556"/>
        <v>1130.1599999999999</v>
      </c>
      <c r="T638" s="25">
        <f t="shared" si="556"/>
        <v>137904</v>
      </c>
      <c r="U638" s="24">
        <f t="shared" si="556"/>
        <v>270</v>
      </c>
      <c r="V638" s="25">
        <f t="shared" si="556"/>
        <v>23523</v>
      </c>
      <c r="W638" s="25">
        <f t="shared" si="556"/>
        <v>547210</v>
      </c>
      <c r="X638" s="143"/>
      <c r="Y638" s="20" t="s">
        <v>8</v>
      </c>
      <c r="Z638" s="21">
        <f t="shared" si="545"/>
        <v>5.8625175360285677</v>
      </c>
      <c r="AA638" s="22">
        <f t="shared" si="546"/>
        <v>23.262764103218128</v>
      </c>
      <c r="AB638" s="103">
        <f t="shared" si="547"/>
        <v>33612.407862407861</v>
      </c>
      <c r="AC638" s="106">
        <f t="shared" si="557"/>
        <v>11.832494969818914</v>
      </c>
    </row>
    <row r="639" spans="1:29" x14ac:dyDescent="0.25">
      <c r="A639" s="90" t="s">
        <v>46</v>
      </c>
      <c r="B639" s="563"/>
      <c r="C639" s="27">
        <v>18.239999999999998</v>
      </c>
      <c r="D639" s="28">
        <v>2485</v>
      </c>
      <c r="E639" s="16">
        <f t="shared" si="537"/>
        <v>136.23903508771932</v>
      </c>
      <c r="F639" s="17">
        <f t="shared" si="553"/>
        <v>4</v>
      </c>
      <c r="G639" s="18">
        <v>72.959999999999994</v>
      </c>
      <c r="H639" s="19">
        <v>9940</v>
      </c>
      <c r="I639" s="65">
        <v>25</v>
      </c>
      <c r="J639" s="19">
        <v>1518</v>
      </c>
      <c r="K639" s="19">
        <v>37240</v>
      </c>
      <c r="L639" s="136"/>
      <c r="M639" s="20" t="s">
        <v>8</v>
      </c>
      <c r="N639" s="21">
        <f t="shared" si="539"/>
        <v>6.5480895915678525</v>
      </c>
      <c r="O639" s="22">
        <f t="shared" si="540"/>
        <v>24.532279314888012</v>
      </c>
      <c r="P639" s="23">
        <f t="shared" si="541"/>
        <v>2041.6666666666667</v>
      </c>
      <c r="Q639" s="100">
        <f t="shared" si="554"/>
        <v>0.61086519114688131</v>
      </c>
      <c r="R639" s="17">
        <f t="shared" si="555"/>
        <v>40.709978070175445</v>
      </c>
      <c r="S639" s="24">
        <f t="shared" si="556"/>
        <v>742.55000000000007</v>
      </c>
      <c r="T639" s="25">
        <f t="shared" si="556"/>
        <v>87584</v>
      </c>
      <c r="U639" s="24">
        <f t="shared" si="556"/>
        <v>199</v>
      </c>
      <c r="V639" s="25">
        <f t="shared" si="556"/>
        <v>15970</v>
      </c>
      <c r="W639" s="25">
        <f t="shared" si="556"/>
        <v>372180</v>
      </c>
      <c r="X639" s="143"/>
      <c r="Y639" s="20" t="s">
        <v>8</v>
      </c>
      <c r="Z639" s="21">
        <f t="shared" si="545"/>
        <v>5.4842830306825299</v>
      </c>
      <c r="AA639" s="22">
        <f t="shared" si="546"/>
        <v>23.304946775203508</v>
      </c>
      <c r="AB639" s="103">
        <f t="shared" si="547"/>
        <v>20404.605263157897</v>
      </c>
      <c r="AC639" s="106">
        <f t="shared" si="557"/>
        <v>6.4265593561368206</v>
      </c>
    </row>
    <row r="640" spans="1:29" x14ac:dyDescent="0.25">
      <c r="A640" s="90" t="s">
        <v>47</v>
      </c>
      <c r="B640" s="563"/>
      <c r="C640" s="27">
        <v>16.23</v>
      </c>
      <c r="D640" s="28">
        <v>2261</v>
      </c>
      <c r="E640" s="16">
        <f t="shared" si="537"/>
        <v>139.30991990141712</v>
      </c>
      <c r="F640" s="17">
        <f t="shared" si="553"/>
        <v>3.7535428219346887</v>
      </c>
      <c r="G640" s="18">
        <v>60.92</v>
      </c>
      <c r="H640" s="19">
        <v>8470</v>
      </c>
      <c r="I640" s="18">
        <v>18</v>
      </c>
      <c r="J640" s="19">
        <v>1424</v>
      </c>
      <c r="K640" s="19">
        <v>32010</v>
      </c>
      <c r="L640" s="136"/>
      <c r="M640" s="20" t="s">
        <v>8</v>
      </c>
      <c r="N640" s="21">
        <f t="shared" si="539"/>
        <v>5.9480337078651688</v>
      </c>
      <c r="O640" s="22">
        <f t="shared" si="540"/>
        <v>22.478932584269664</v>
      </c>
      <c r="P640" s="23">
        <f t="shared" si="541"/>
        <v>1972.2735674676524</v>
      </c>
      <c r="Q640" s="100">
        <f t="shared" si="554"/>
        <v>0.62980981866430785</v>
      </c>
      <c r="R640" s="17">
        <f t="shared" si="555"/>
        <v>53.907578558225502</v>
      </c>
      <c r="S640" s="24">
        <f t="shared" si="556"/>
        <v>874.92</v>
      </c>
      <c r="T640" s="25">
        <f t="shared" si="556"/>
        <v>107270</v>
      </c>
      <c r="U640" s="24">
        <f t="shared" si="556"/>
        <v>228</v>
      </c>
      <c r="V640" s="25">
        <f t="shared" si="556"/>
        <v>17479</v>
      </c>
      <c r="W640" s="25">
        <f t="shared" si="556"/>
        <v>419550</v>
      </c>
      <c r="X640" s="143"/>
      <c r="Y640" s="20" t="s">
        <v>8</v>
      </c>
      <c r="Z640" s="21">
        <f t="shared" si="545"/>
        <v>6.1370787802505866</v>
      </c>
      <c r="AA640" s="22">
        <f t="shared" si="546"/>
        <v>24.003089421591625</v>
      </c>
      <c r="AB640" s="103">
        <f t="shared" si="547"/>
        <v>25850.277264325323</v>
      </c>
      <c r="AC640" s="106">
        <f t="shared" si="557"/>
        <v>7.7306501547987621</v>
      </c>
    </row>
    <row r="641" spans="1:29" x14ac:dyDescent="0.25">
      <c r="A641" s="90" t="s">
        <v>48</v>
      </c>
      <c r="B641" s="563"/>
      <c r="C641" s="27">
        <v>3.23</v>
      </c>
      <c r="D641" s="28">
        <v>405</v>
      </c>
      <c r="E641" s="16">
        <f t="shared" si="537"/>
        <v>125.38699690402477</v>
      </c>
      <c r="F641" s="17">
        <f t="shared" si="553"/>
        <v>4</v>
      </c>
      <c r="G641" s="18">
        <v>12.92</v>
      </c>
      <c r="H641" s="19">
        <v>1620</v>
      </c>
      <c r="I641" s="18">
        <v>4</v>
      </c>
      <c r="J641" s="19">
        <v>253</v>
      </c>
      <c r="K641" s="19">
        <v>5560</v>
      </c>
      <c r="L641" s="136"/>
      <c r="M641" s="20" t="s">
        <v>8</v>
      </c>
      <c r="N641" s="21">
        <f t="shared" si="539"/>
        <v>6.4031620553359687</v>
      </c>
      <c r="O641" s="22">
        <f t="shared" si="540"/>
        <v>21.976284584980238</v>
      </c>
      <c r="P641" s="23">
        <f t="shared" si="541"/>
        <v>1721.3622291021672</v>
      </c>
      <c r="Q641" s="100">
        <f t="shared" si="554"/>
        <v>0.62469135802469133</v>
      </c>
      <c r="R641" s="17">
        <f t="shared" si="555"/>
        <v>286.35294117647055</v>
      </c>
      <c r="S641" s="24">
        <f t="shared" si="556"/>
        <v>924.92</v>
      </c>
      <c r="T641" s="25">
        <f t="shared" si="556"/>
        <v>124648</v>
      </c>
      <c r="U641" s="24">
        <f t="shared" si="556"/>
        <v>255</v>
      </c>
      <c r="V641" s="25">
        <f t="shared" si="556"/>
        <v>19113</v>
      </c>
      <c r="W641" s="25">
        <f t="shared" si="556"/>
        <v>474070</v>
      </c>
      <c r="X641" s="143"/>
      <c r="Y641" s="20" t="s">
        <v>8</v>
      </c>
      <c r="Z641" s="21">
        <f t="shared" si="545"/>
        <v>6.5216344896143985</v>
      </c>
      <c r="AA641" s="22">
        <f t="shared" si="546"/>
        <v>24.803536859728979</v>
      </c>
      <c r="AB641" s="103">
        <f t="shared" si="547"/>
        <v>146770.89783281734</v>
      </c>
      <c r="AC641" s="106">
        <f t="shared" si="557"/>
        <v>47.19259259259259</v>
      </c>
    </row>
    <row r="642" spans="1:29" x14ac:dyDescent="0.25">
      <c r="A642" s="90" t="s">
        <v>49</v>
      </c>
      <c r="B642" s="563"/>
      <c r="C642" s="27">
        <v>8.82</v>
      </c>
      <c r="D642" s="28">
        <v>1155</v>
      </c>
      <c r="E642" s="16">
        <f t="shared" si="537"/>
        <v>130.95238095238093</v>
      </c>
      <c r="F642" s="17">
        <f t="shared" si="553"/>
        <v>4</v>
      </c>
      <c r="G642" s="18">
        <v>35.28</v>
      </c>
      <c r="H642" s="19">
        <v>4620</v>
      </c>
      <c r="I642" s="18">
        <v>11</v>
      </c>
      <c r="J642" s="19">
        <v>733</v>
      </c>
      <c r="K642" s="19">
        <v>16610</v>
      </c>
      <c r="L642" s="136"/>
      <c r="M642" s="20" t="s">
        <v>8</v>
      </c>
      <c r="N642" s="21">
        <f t="shared" si="539"/>
        <v>6.3028649386084581</v>
      </c>
      <c r="O642" s="22">
        <f t="shared" si="540"/>
        <v>22.660300136425647</v>
      </c>
      <c r="P642" s="23">
        <f t="shared" si="541"/>
        <v>1883.219954648526</v>
      </c>
      <c r="Q642" s="100">
        <f t="shared" si="554"/>
        <v>0.63463203463203466</v>
      </c>
      <c r="R642" s="17">
        <f t="shared" si="555"/>
        <v>96.826530612244895</v>
      </c>
      <c r="S642" s="24">
        <f t="shared" si="556"/>
        <v>854.01</v>
      </c>
      <c r="T642" s="25">
        <f t="shared" si="556"/>
        <v>117920</v>
      </c>
      <c r="U642" s="24">
        <f t="shared" si="556"/>
        <v>237</v>
      </c>
      <c r="V642" s="25">
        <f t="shared" si="556"/>
        <v>18166</v>
      </c>
      <c r="W642" s="25">
        <f t="shared" si="556"/>
        <v>430160</v>
      </c>
      <c r="X642" s="143"/>
      <c r="Y642" s="20" t="s">
        <v>8</v>
      </c>
      <c r="Z642" s="21">
        <f t="shared" si="545"/>
        <v>6.4912473852251455</v>
      </c>
      <c r="AA642" s="22">
        <f t="shared" si="546"/>
        <v>23.679401078938678</v>
      </c>
      <c r="AB642" s="103">
        <f t="shared" si="547"/>
        <v>48770.975056689342</v>
      </c>
      <c r="AC642" s="106">
        <f t="shared" si="557"/>
        <v>15.728138528138528</v>
      </c>
    </row>
    <row r="643" spans="1:29" x14ac:dyDescent="0.25">
      <c r="A643" s="90" t="s">
        <v>50</v>
      </c>
      <c r="B643" s="563"/>
      <c r="C643" s="27">
        <v>11.54</v>
      </c>
      <c r="D643" s="28">
        <v>1452</v>
      </c>
      <c r="E643" s="16">
        <f t="shared" si="537"/>
        <v>125.82322357019065</v>
      </c>
      <c r="F643" s="17">
        <f t="shared" si="553"/>
        <v>0</v>
      </c>
      <c r="G643" s="18"/>
      <c r="H643" s="19"/>
      <c r="I643" s="18"/>
      <c r="J643" s="19"/>
      <c r="K643" s="19"/>
      <c r="L643" s="136"/>
      <c r="M643" s="20" t="s">
        <v>8</v>
      </c>
      <c r="N643" s="21" t="e">
        <f t="shared" si="539"/>
        <v>#DIV/0!</v>
      </c>
      <c r="O643" s="22" t="e">
        <f t="shared" si="540"/>
        <v>#DIV/0!</v>
      </c>
      <c r="P643" s="23">
        <f t="shared" si="541"/>
        <v>0</v>
      </c>
      <c r="Q643" s="100">
        <f t="shared" si="554"/>
        <v>0</v>
      </c>
      <c r="R643" s="17">
        <f t="shared" si="555"/>
        <v>13.994800693240903</v>
      </c>
      <c r="S643" s="24">
        <f t="shared" si="556"/>
        <v>161.5</v>
      </c>
      <c r="T643" s="25">
        <f t="shared" si="556"/>
        <v>20100</v>
      </c>
      <c r="U643" s="24">
        <f t="shared" si="556"/>
        <v>57</v>
      </c>
      <c r="V643" s="25">
        <f t="shared" si="556"/>
        <v>3396</v>
      </c>
      <c r="W643" s="25">
        <f t="shared" si="556"/>
        <v>81920</v>
      </c>
      <c r="X643" s="143"/>
      <c r="Y643" s="20" t="s">
        <v>8</v>
      </c>
      <c r="Z643" s="21">
        <f t="shared" si="545"/>
        <v>5.9187279151943466</v>
      </c>
      <c r="AA643" s="22">
        <f t="shared" si="546"/>
        <v>24.122497055359247</v>
      </c>
      <c r="AB643" s="103">
        <f t="shared" si="547"/>
        <v>7098.7868284228771</v>
      </c>
      <c r="AC643" s="106">
        <f t="shared" si="557"/>
        <v>2.3388429752066116</v>
      </c>
    </row>
    <row r="644" spans="1:29" x14ac:dyDescent="0.25">
      <c r="A644" s="90" t="s">
        <v>51</v>
      </c>
      <c r="B644" s="563"/>
      <c r="C644" s="27">
        <v>19.36</v>
      </c>
      <c r="D644" s="28">
        <v>2445</v>
      </c>
      <c r="E644" s="16">
        <f t="shared" si="537"/>
        <v>126.29132231404959</v>
      </c>
      <c r="F644" s="17">
        <f t="shared" si="553"/>
        <v>0</v>
      </c>
      <c r="G644" s="18"/>
      <c r="H644" s="19"/>
      <c r="I644" s="18"/>
      <c r="J644" s="19"/>
      <c r="K644" s="19"/>
      <c r="L644" s="136"/>
      <c r="M644" s="20" t="s">
        <v>8</v>
      </c>
      <c r="N644" s="21" t="e">
        <f t="shared" si="539"/>
        <v>#DIV/0!</v>
      </c>
      <c r="O644" s="22" t="e">
        <f t="shared" si="540"/>
        <v>#DIV/0!</v>
      </c>
      <c r="P644" s="23">
        <f t="shared" si="541"/>
        <v>0</v>
      </c>
      <c r="Q644" s="100">
        <f t="shared" si="554"/>
        <v>0</v>
      </c>
      <c r="R644" s="17">
        <f t="shared" si="555"/>
        <v>22.778925619834716</v>
      </c>
      <c r="S644" s="24">
        <f t="shared" si="556"/>
        <v>441.00000000000006</v>
      </c>
      <c r="T644" s="25">
        <f t="shared" si="556"/>
        <v>57600</v>
      </c>
      <c r="U644" s="24">
        <f t="shared" si="556"/>
        <v>104</v>
      </c>
      <c r="V644" s="25">
        <f t="shared" si="556"/>
        <v>9034</v>
      </c>
      <c r="W644" s="25">
        <f t="shared" si="556"/>
        <v>221360</v>
      </c>
      <c r="X644" s="143"/>
      <c r="Y644" s="20" t="s">
        <v>8</v>
      </c>
      <c r="Z644" s="21">
        <f t="shared" si="545"/>
        <v>6.3759132167367722</v>
      </c>
      <c r="AA644" s="22">
        <f t="shared" si="546"/>
        <v>24.502988709320345</v>
      </c>
      <c r="AB644" s="103">
        <f t="shared" si="547"/>
        <v>11433.884297520661</v>
      </c>
      <c r="AC644" s="106">
        <f t="shared" si="557"/>
        <v>3.6948875255623723</v>
      </c>
    </row>
    <row r="645" spans="1:29" x14ac:dyDescent="0.25">
      <c r="A645" s="94" t="s">
        <v>52</v>
      </c>
      <c r="B645" s="564"/>
      <c r="C645" s="29">
        <v>16.18</v>
      </c>
      <c r="D645" s="30">
        <v>2234</v>
      </c>
      <c r="E645" s="32">
        <f t="shared" si="537"/>
        <v>138.07169344870209</v>
      </c>
      <c r="F645" s="57">
        <f t="shared" si="553"/>
        <v>0</v>
      </c>
      <c r="G645" s="58"/>
      <c r="H645" s="59"/>
      <c r="I645" s="58"/>
      <c r="J645" s="59"/>
      <c r="K645" s="59"/>
      <c r="L645" s="139"/>
      <c r="M645" s="49" t="s">
        <v>8</v>
      </c>
      <c r="N645" s="37" t="e">
        <f t="shared" si="539"/>
        <v>#DIV/0!</v>
      </c>
      <c r="O645" s="38" t="e">
        <f t="shared" si="540"/>
        <v>#DIV/0!</v>
      </c>
      <c r="P645" s="39">
        <f t="shared" si="541"/>
        <v>0</v>
      </c>
      <c r="Q645" s="100">
        <f t="shared" si="554"/>
        <v>0</v>
      </c>
      <c r="R645" s="57">
        <f t="shared" si="555"/>
        <v>34.948084054388133</v>
      </c>
      <c r="S645" s="47">
        <f t="shared" si="556"/>
        <v>565.45999999999992</v>
      </c>
      <c r="T645" s="48">
        <f t="shared" si="556"/>
        <v>70952</v>
      </c>
      <c r="U645" s="47">
        <f t="shared" si="556"/>
        <v>135</v>
      </c>
      <c r="V645" s="48">
        <f t="shared" si="556"/>
        <v>11858</v>
      </c>
      <c r="W645" s="48">
        <f t="shared" si="556"/>
        <v>292380</v>
      </c>
      <c r="X645" s="145"/>
      <c r="Y645" s="49" t="s">
        <v>8</v>
      </c>
      <c r="Z645" s="21">
        <f t="shared" si="545"/>
        <v>5.9834710743801649</v>
      </c>
      <c r="AA645" s="22">
        <f t="shared" si="546"/>
        <v>24.656771799628942</v>
      </c>
      <c r="AB645" s="103">
        <f t="shared" si="547"/>
        <v>18070.457354758961</v>
      </c>
      <c r="AC645" s="106">
        <f t="shared" si="557"/>
        <v>5.307967770814682</v>
      </c>
    </row>
    <row r="646" spans="1:29" x14ac:dyDescent="0.25">
      <c r="A646" s="92" t="s">
        <v>24</v>
      </c>
      <c r="B646" s="44"/>
      <c r="C646" s="45">
        <f>SUM(C635:C645)</f>
        <v>164.87</v>
      </c>
      <c r="D646" s="46">
        <f>SUM(D635:D645)</f>
        <v>21166</v>
      </c>
      <c r="E646" s="80">
        <f t="shared" si="537"/>
        <v>128.37993570692061</v>
      </c>
      <c r="F646" s="73"/>
      <c r="G646" s="45">
        <f>SUM(G635:G645)</f>
        <v>390.53999999999996</v>
      </c>
      <c r="H646" s="46">
        <f>SUM(H635:H645)</f>
        <v>50223</v>
      </c>
      <c r="I646" s="45">
        <f>SUM(I635:I645)</f>
        <v>105</v>
      </c>
      <c r="J646" s="46">
        <f>SUM(J635:J645)</f>
        <v>8641</v>
      </c>
      <c r="K646" s="46">
        <f>SUM(K635:K645)</f>
        <v>197550</v>
      </c>
      <c r="L646" s="138"/>
      <c r="M646" s="74" t="s">
        <v>8</v>
      </c>
      <c r="N646" s="75">
        <f t="shared" si="539"/>
        <v>5.8121745168383292</v>
      </c>
      <c r="O646" s="76">
        <f t="shared" si="540"/>
        <v>22.861937275778267</v>
      </c>
      <c r="P646" s="77">
        <f t="shared" si="541"/>
        <v>1198.2167768544914</v>
      </c>
      <c r="Q646" s="101">
        <f>J646/D646</f>
        <v>0.40824907871114052</v>
      </c>
      <c r="R646" s="73"/>
      <c r="S646" s="45">
        <f>SUM(S635:S645)</f>
        <v>21254.55999999999</v>
      </c>
      <c r="T646" s="46">
        <f>SUM(T635:T645)</f>
        <v>2678966</v>
      </c>
      <c r="U646" s="45">
        <f>SUM(U635:U645)</f>
        <v>5484</v>
      </c>
      <c r="V646" s="46">
        <f t="shared" ref="V646:W646" si="558">SUM(V635:V645)</f>
        <v>446928</v>
      </c>
      <c r="W646" s="46">
        <f t="shared" si="558"/>
        <v>10806680</v>
      </c>
      <c r="X646" s="138"/>
      <c r="Y646" s="74" t="s">
        <v>8</v>
      </c>
      <c r="Z646" s="75">
        <f t="shared" si="545"/>
        <v>5.9941780331507539</v>
      </c>
      <c r="AA646" s="76">
        <f t="shared" si="546"/>
        <v>24.179912648122293</v>
      </c>
      <c r="AB646" s="112">
        <f t="shared" si="547"/>
        <v>65546.673136410507</v>
      </c>
      <c r="AC646" s="107">
        <f>V646/D646</f>
        <v>21.115373712557876</v>
      </c>
    </row>
    <row r="647" spans="1:29" x14ac:dyDescent="0.25">
      <c r="A647" s="117" t="s">
        <v>16</v>
      </c>
      <c r="B647" s="565">
        <v>2005</v>
      </c>
      <c r="C647" s="115">
        <v>5.16</v>
      </c>
      <c r="D647" s="116">
        <v>527</v>
      </c>
      <c r="E647" s="63">
        <f>D647/C647</f>
        <v>102.13178294573643</v>
      </c>
      <c r="F647" s="7">
        <f t="shared" ref="F647:F655" si="559">G647/C647</f>
        <v>0</v>
      </c>
      <c r="G647" s="6"/>
      <c r="H647" s="5"/>
      <c r="I647" s="6"/>
      <c r="J647" s="5"/>
      <c r="K647" s="5"/>
      <c r="L647" s="137"/>
      <c r="M647" s="15" t="s">
        <v>8</v>
      </c>
      <c r="N647" s="86" t="e">
        <f t="shared" si="539"/>
        <v>#DIV/0!</v>
      </c>
      <c r="O647" s="87" t="e">
        <f t="shared" si="540"/>
        <v>#DIV/0!</v>
      </c>
      <c r="P647" s="70">
        <f>K647/C647</f>
        <v>0</v>
      </c>
      <c r="Q647" s="100">
        <f t="shared" ref="Q647:Q657" si="560">J647/D647</f>
        <v>0</v>
      </c>
      <c r="R647" s="14">
        <f t="shared" ref="R647:R655" si="561">S647/C647</f>
        <v>156.78294573643413</v>
      </c>
      <c r="S647" s="71">
        <f t="shared" ref="S647:W655" si="562">G647+S596</f>
        <v>809.00000000000011</v>
      </c>
      <c r="T647" s="72">
        <f t="shared" si="562"/>
        <v>111400</v>
      </c>
      <c r="U647" s="71">
        <f t="shared" si="562"/>
        <v>201</v>
      </c>
      <c r="V647" s="72">
        <f t="shared" si="562"/>
        <v>16088</v>
      </c>
      <c r="W647" s="72">
        <f t="shared" si="562"/>
        <v>365720</v>
      </c>
      <c r="X647" s="144"/>
      <c r="Y647" s="15" t="s">
        <v>8</v>
      </c>
      <c r="Z647" s="21">
        <f t="shared" si="545"/>
        <v>6.9244157135753355</v>
      </c>
      <c r="AA647" s="22">
        <f t="shared" si="546"/>
        <v>22.732471407260071</v>
      </c>
      <c r="AB647" s="103">
        <f t="shared" si="547"/>
        <v>70875.968992248061</v>
      </c>
      <c r="AC647" s="106">
        <f t="shared" ref="AC647:AC657" si="563">V647/D647</f>
        <v>30.527514231499051</v>
      </c>
    </row>
    <row r="648" spans="1:29" x14ac:dyDescent="0.25">
      <c r="A648" s="90" t="s">
        <v>53</v>
      </c>
      <c r="B648" s="560"/>
      <c r="C648" s="27">
        <v>11.02</v>
      </c>
      <c r="D648" s="28">
        <v>1432</v>
      </c>
      <c r="E648" s="16">
        <f t="shared" ref="E648:E657" si="564">D648/C648</f>
        <v>129.94555353901998</v>
      </c>
      <c r="F648" s="17">
        <f t="shared" si="559"/>
        <v>0</v>
      </c>
      <c r="G648" s="18"/>
      <c r="H648" s="19"/>
      <c r="I648" s="18"/>
      <c r="J648" s="19"/>
      <c r="K648" s="19"/>
      <c r="L648" s="136"/>
      <c r="M648" s="20" t="s">
        <v>8</v>
      </c>
      <c r="N648" s="21" t="e">
        <f t="shared" si="539"/>
        <v>#DIV/0!</v>
      </c>
      <c r="O648" s="22" t="e">
        <f t="shared" si="540"/>
        <v>#DIV/0!</v>
      </c>
      <c r="P648" s="23">
        <f t="shared" ref="P648:P657" si="565">K648/C648</f>
        <v>0</v>
      </c>
      <c r="Q648" s="100">
        <f t="shared" si="560"/>
        <v>0</v>
      </c>
      <c r="R648" s="17">
        <f t="shared" si="561"/>
        <v>752.82940108892933</v>
      </c>
      <c r="S648" s="24">
        <f t="shared" si="562"/>
        <v>8296.18</v>
      </c>
      <c r="T648" s="25">
        <f t="shared" si="562"/>
        <v>1059722</v>
      </c>
      <c r="U648" s="24">
        <f t="shared" si="562"/>
        <v>2124</v>
      </c>
      <c r="V648" s="25">
        <f t="shared" si="562"/>
        <v>173773</v>
      </c>
      <c r="W648" s="25">
        <f t="shared" si="562"/>
        <v>4150510</v>
      </c>
      <c r="X648" s="143"/>
      <c r="Y648" s="20" t="s">
        <v>8</v>
      </c>
      <c r="Z648" s="21">
        <f t="shared" si="545"/>
        <v>6.098312165871568</v>
      </c>
      <c r="AA648" s="22">
        <f t="shared" si="546"/>
        <v>23.884665626996139</v>
      </c>
      <c r="AB648" s="103">
        <f t="shared" si="547"/>
        <v>376634.30127041746</v>
      </c>
      <c r="AC648" s="106">
        <f t="shared" si="563"/>
        <v>121.34986033519553</v>
      </c>
    </row>
    <row r="649" spans="1:29" x14ac:dyDescent="0.25">
      <c r="A649" s="90" t="s">
        <v>54</v>
      </c>
      <c r="B649" s="560"/>
      <c r="C649" s="27">
        <v>4.38</v>
      </c>
      <c r="D649" s="28">
        <v>466</v>
      </c>
      <c r="E649" s="16">
        <f t="shared" si="564"/>
        <v>106.39269406392694</v>
      </c>
      <c r="F649" s="17">
        <f t="shared" si="559"/>
        <v>1.7716894977168949</v>
      </c>
      <c r="G649" s="18">
        <v>7.76</v>
      </c>
      <c r="H649" s="19">
        <v>826</v>
      </c>
      <c r="I649" s="18">
        <v>4</v>
      </c>
      <c r="J649" s="19">
        <v>294</v>
      </c>
      <c r="K649" s="19">
        <v>5880</v>
      </c>
      <c r="L649" s="136"/>
      <c r="M649" s="20" t="s">
        <v>8</v>
      </c>
      <c r="N649" s="21">
        <f t="shared" si="539"/>
        <v>2.8095238095238093</v>
      </c>
      <c r="O649" s="22">
        <f t="shared" si="540"/>
        <v>20</v>
      </c>
      <c r="P649" s="23">
        <f t="shared" si="565"/>
        <v>1342.4657534246576</v>
      </c>
      <c r="Q649" s="100">
        <f t="shared" si="560"/>
        <v>0.63090128755364805</v>
      </c>
      <c r="R649" s="17">
        <f t="shared" si="561"/>
        <v>29.022831050228312</v>
      </c>
      <c r="S649" s="24">
        <f t="shared" si="562"/>
        <v>127.12</v>
      </c>
      <c r="T649" s="25">
        <f t="shared" si="562"/>
        <v>14094</v>
      </c>
      <c r="U649" s="24">
        <f t="shared" si="562"/>
        <v>38</v>
      </c>
      <c r="V649" s="25">
        <f t="shared" si="562"/>
        <v>2058</v>
      </c>
      <c r="W649" s="25">
        <f t="shared" si="562"/>
        <v>43400</v>
      </c>
      <c r="X649" s="143"/>
      <c r="Y649" s="20" t="s">
        <v>8</v>
      </c>
      <c r="Z649" s="21">
        <f t="shared" si="545"/>
        <v>6.8483965014577262</v>
      </c>
      <c r="AA649" s="22">
        <f t="shared" si="546"/>
        <v>21.088435374149661</v>
      </c>
      <c r="AB649" s="103">
        <f t="shared" si="547"/>
        <v>9908.6757990867591</v>
      </c>
      <c r="AC649" s="106">
        <f t="shared" si="563"/>
        <v>4.4163090128755362</v>
      </c>
    </row>
    <row r="650" spans="1:29" x14ac:dyDescent="0.25">
      <c r="A650" s="90" t="s">
        <v>17</v>
      </c>
      <c r="B650" s="560"/>
      <c r="C650" s="27">
        <v>9.39</v>
      </c>
      <c r="D650" s="28">
        <v>921</v>
      </c>
      <c r="E650" s="16">
        <f t="shared" si="564"/>
        <v>98.083067092651746</v>
      </c>
      <c r="F650" s="17">
        <f t="shared" si="559"/>
        <v>0</v>
      </c>
      <c r="G650" s="18"/>
      <c r="H650" s="19"/>
      <c r="I650" s="18"/>
      <c r="J650" s="19"/>
      <c r="K650" s="19"/>
      <c r="L650" s="136"/>
      <c r="M650" s="20" t="s">
        <v>8</v>
      </c>
      <c r="N650" s="21" t="e">
        <f t="shared" si="539"/>
        <v>#DIV/0!</v>
      </c>
      <c r="O650" s="22" t="e">
        <f t="shared" si="540"/>
        <v>#DIV/0!</v>
      </c>
      <c r="P650" s="23">
        <f t="shared" si="565"/>
        <v>0</v>
      </c>
      <c r="Q650" s="100">
        <f t="shared" si="560"/>
        <v>0</v>
      </c>
      <c r="R650" s="17">
        <f t="shared" si="561"/>
        <v>54.755058572949942</v>
      </c>
      <c r="S650" s="24">
        <f t="shared" si="562"/>
        <v>514.15</v>
      </c>
      <c r="T650" s="25">
        <f t="shared" si="562"/>
        <v>66595</v>
      </c>
      <c r="U650" s="24">
        <f t="shared" si="562"/>
        <v>125</v>
      </c>
      <c r="V650" s="25">
        <f t="shared" si="562"/>
        <v>10990</v>
      </c>
      <c r="W650" s="25">
        <f t="shared" si="562"/>
        <v>243140</v>
      </c>
      <c r="X650" s="143"/>
      <c r="Y650" s="20" t="s">
        <v>8</v>
      </c>
      <c r="Z650" s="21">
        <f t="shared" si="545"/>
        <v>6.0595996360327566</v>
      </c>
      <c r="AA650" s="22">
        <f t="shared" si="546"/>
        <v>22.123748862602366</v>
      </c>
      <c r="AB650" s="103">
        <f t="shared" si="547"/>
        <v>25893.503727369542</v>
      </c>
      <c r="AC650" s="106">
        <f t="shared" si="563"/>
        <v>11.932681867535289</v>
      </c>
    </row>
    <row r="651" spans="1:29" x14ac:dyDescent="0.25">
      <c r="A651" s="90" t="s">
        <v>55</v>
      </c>
      <c r="B651" s="560"/>
      <c r="C651" s="27">
        <v>4.76</v>
      </c>
      <c r="D651" s="28">
        <v>513</v>
      </c>
      <c r="E651" s="16">
        <f t="shared" si="564"/>
        <v>107.77310924369749</v>
      </c>
      <c r="F651" s="17">
        <f t="shared" si="559"/>
        <v>3</v>
      </c>
      <c r="G651" s="18">
        <v>14.28</v>
      </c>
      <c r="H651" s="19">
        <v>1539</v>
      </c>
      <c r="I651" s="18">
        <v>6</v>
      </c>
      <c r="J651" s="19">
        <v>443</v>
      </c>
      <c r="K651" s="19">
        <v>8840</v>
      </c>
      <c r="L651" s="136"/>
      <c r="M651" s="20" t="s">
        <v>8</v>
      </c>
      <c r="N651" s="21">
        <f t="shared" si="539"/>
        <v>3.4740406320541761</v>
      </c>
      <c r="O651" s="22">
        <f t="shared" si="540"/>
        <v>19.954853273137697</v>
      </c>
      <c r="P651" s="23">
        <f t="shared" si="565"/>
        <v>1857.1428571428573</v>
      </c>
      <c r="Q651" s="100">
        <f t="shared" si="560"/>
        <v>0.8635477582846004</v>
      </c>
      <c r="R651" s="17">
        <f t="shared" si="561"/>
        <v>40.329831932773104</v>
      </c>
      <c r="S651" s="24">
        <f t="shared" si="562"/>
        <v>191.96999999999997</v>
      </c>
      <c r="T651" s="25">
        <f t="shared" si="562"/>
        <v>21681</v>
      </c>
      <c r="U651" s="24">
        <f t="shared" si="562"/>
        <v>57</v>
      </c>
      <c r="V651" s="25">
        <f t="shared" si="562"/>
        <v>4278</v>
      </c>
      <c r="W651" s="25">
        <f t="shared" si="562"/>
        <v>91440</v>
      </c>
      <c r="X651" s="143"/>
      <c r="Y651" s="20" t="s">
        <v>8</v>
      </c>
      <c r="Z651" s="21">
        <f t="shared" si="545"/>
        <v>5.0680224403927072</v>
      </c>
      <c r="AA651" s="22">
        <f t="shared" si="546"/>
        <v>21.374474053295934</v>
      </c>
      <c r="AB651" s="103">
        <f t="shared" si="547"/>
        <v>19210.084033613446</v>
      </c>
      <c r="AC651" s="106">
        <f t="shared" si="563"/>
        <v>8.3391812865497084</v>
      </c>
    </row>
    <row r="652" spans="1:29" x14ac:dyDescent="0.25">
      <c r="A652" s="90" t="s">
        <v>56</v>
      </c>
      <c r="B652" s="560"/>
      <c r="C652" s="27">
        <v>0.86</v>
      </c>
      <c r="D652" s="28">
        <v>113</v>
      </c>
      <c r="E652" s="16">
        <f t="shared" si="564"/>
        <v>131.3953488372093</v>
      </c>
      <c r="F652" s="17">
        <f t="shared" si="559"/>
        <v>0</v>
      </c>
      <c r="G652" s="18"/>
      <c r="H652" s="19"/>
      <c r="I652" s="18"/>
      <c r="J652" s="19"/>
      <c r="K652" s="19"/>
      <c r="L652" s="136"/>
      <c r="M652" s="20" t="s">
        <v>8</v>
      </c>
      <c r="N652" s="21" t="e">
        <f t="shared" si="539"/>
        <v>#DIV/0!</v>
      </c>
      <c r="O652" s="22" t="e">
        <f t="shared" si="540"/>
        <v>#DIV/0!</v>
      </c>
      <c r="P652" s="23">
        <f t="shared" si="565"/>
        <v>0</v>
      </c>
      <c r="Q652" s="100">
        <f t="shared" si="560"/>
        <v>0</v>
      </c>
      <c r="R652" s="17">
        <f t="shared" si="561"/>
        <v>437.79069767441877</v>
      </c>
      <c r="S652" s="24">
        <f t="shared" si="562"/>
        <v>376.50000000000011</v>
      </c>
      <c r="T652" s="25">
        <f t="shared" si="562"/>
        <v>37855</v>
      </c>
      <c r="U652" s="24">
        <f t="shared" si="562"/>
        <v>81</v>
      </c>
      <c r="V652" s="25">
        <f t="shared" si="562"/>
        <v>6141</v>
      </c>
      <c r="W652" s="25">
        <f t="shared" si="562"/>
        <v>135020</v>
      </c>
      <c r="X652" s="143"/>
      <c r="Y652" s="20" t="s">
        <v>8</v>
      </c>
      <c r="Z652" s="21">
        <f t="shared" si="545"/>
        <v>6.1643054877055858</v>
      </c>
      <c r="AA652" s="22">
        <f t="shared" si="546"/>
        <v>21.986647125875265</v>
      </c>
      <c r="AB652" s="103">
        <f t="shared" si="547"/>
        <v>157000</v>
      </c>
      <c r="AC652" s="106">
        <f t="shared" si="563"/>
        <v>54.345132743362832</v>
      </c>
    </row>
    <row r="653" spans="1:29" x14ac:dyDescent="0.25">
      <c r="A653" s="90" t="s">
        <v>20</v>
      </c>
      <c r="B653" s="560"/>
      <c r="C653" s="27">
        <v>10.08</v>
      </c>
      <c r="D653" s="28">
        <v>1166</v>
      </c>
      <c r="E653" s="16">
        <f t="shared" si="564"/>
        <v>115.67460317460318</v>
      </c>
      <c r="F653" s="17">
        <f t="shared" si="559"/>
        <v>0</v>
      </c>
      <c r="G653" s="18"/>
      <c r="H653" s="19"/>
      <c r="I653" s="18"/>
      <c r="J653" s="19"/>
      <c r="K653" s="19"/>
      <c r="L653" s="136"/>
      <c r="M653" s="20" t="s">
        <v>8</v>
      </c>
      <c r="N653" s="21" t="e">
        <f t="shared" si="539"/>
        <v>#DIV/0!</v>
      </c>
      <c r="O653" s="22" t="e">
        <f t="shared" si="540"/>
        <v>#DIV/0!</v>
      </c>
      <c r="P653" s="23">
        <f t="shared" si="565"/>
        <v>0</v>
      </c>
      <c r="Q653" s="100">
        <f t="shared" si="560"/>
        <v>0</v>
      </c>
      <c r="R653" s="17">
        <f t="shared" si="561"/>
        <v>23.785714285714285</v>
      </c>
      <c r="S653" s="24">
        <f t="shared" si="562"/>
        <v>239.76</v>
      </c>
      <c r="T653" s="25">
        <f t="shared" si="562"/>
        <v>25840</v>
      </c>
      <c r="U653" s="24">
        <f t="shared" si="562"/>
        <v>54</v>
      </c>
      <c r="V653" s="25">
        <f t="shared" si="562"/>
        <v>4742</v>
      </c>
      <c r="W653" s="25">
        <f t="shared" si="562"/>
        <v>102580</v>
      </c>
      <c r="X653" s="143"/>
      <c r="Y653" s="20" t="s">
        <v>8</v>
      </c>
      <c r="Z653" s="21">
        <f t="shared" si="545"/>
        <v>5.4491775622100382</v>
      </c>
      <c r="AA653" s="22">
        <f t="shared" si="546"/>
        <v>21.632222690847744</v>
      </c>
      <c r="AB653" s="103">
        <f t="shared" si="547"/>
        <v>10176.587301587302</v>
      </c>
      <c r="AC653" s="106">
        <f t="shared" si="563"/>
        <v>4.066895368782161</v>
      </c>
    </row>
    <row r="654" spans="1:29" x14ac:dyDescent="0.25">
      <c r="A654" s="90" t="s">
        <v>19</v>
      </c>
      <c r="B654" s="560"/>
      <c r="C654" s="27">
        <v>10.83</v>
      </c>
      <c r="D654" s="28">
        <v>1293</v>
      </c>
      <c r="E654" s="16">
        <f t="shared" si="564"/>
        <v>119.39058171745152</v>
      </c>
      <c r="F654" s="17">
        <f t="shared" si="559"/>
        <v>0</v>
      </c>
      <c r="G654" s="18"/>
      <c r="H654" s="19"/>
      <c r="I654" s="18"/>
      <c r="J654" s="19"/>
      <c r="K654" s="19"/>
      <c r="L654" s="136"/>
      <c r="M654" s="20" t="s">
        <v>8</v>
      </c>
      <c r="N654" s="21" t="e">
        <f t="shared" si="539"/>
        <v>#DIV/0!</v>
      </c>
      <c r="O654" s="22" t="e">
        <f t="shared" si="540"/>
        <v>#DIV/0!</v>
      </c>
      <c r="P654" s="23">
        <f t="shared" si="565"/>
        <v>0</v>
      </c>
      <c r="Q654" s="100">
        <f t="shared" si="560"/>
        <v>0</v>
      </c>
      <c r="R654" s="17">
        <f t="shared" si="561"/>
        <v>3.891043397968605</v>
      </c>
      <c r="S654" s="24">
        <f t="shared" si="562"/>
        <v>42.139999999999993</v>
      </c>
      <c r="T654" s="25">
        <f t="shared" si="562"/>
        <v>5390</v>
      </c>
      <c r="U654" s="24">
        <f t="shared" si="562"/>
        <v>38</v>
      </c>
      <c r="V654" s="25">
        <f t="shared" si="562"/>
        <v>789</v>
      </c>
      <c r="W654" s="25">
        <f t="shared" si="562"/>
        <v>18200</v>
      </c>
      <c r="X654" s="143"/>
      <c r="Y654" s="20" t="s">
        <v>8</v>
      </c>
      <c r="Z654" s="21">
        <f t="shared" si="545"/>
        <v>6.831432192648923</v>
      </c>
      <c r="AA654" s="22">
        <f t="shared" si="546"/>
        <v>23.067173637515843</v>
      </c>
      <c r="AB654" s="103">
        <f t="shared" si="547"/>
        <v>1680.5170821791321</v>
      </c>
      <c r="AC654" s="106">
        <f t="shared" si="563"/>
        <v>0.61020881670533644</v>
      </c>
    </row>
    <row r="655" spans="1:29" x14ac:dyDescent="0.25">
      <c r="A655" s="94" t="s">
        <v>21</v>
      </c>
      <c r="B655" s="566"/>
      <c r="C655" s="29">
        <v>0.83</v>
      </c>
      <c r="D655" s="30">
        <v>98</v>
      </c>
      <c r="E655" s="32">
        <f t="shared" si="564"/>
        <v>118.07228915662651</v>
      </c>
      <c r="F655" s="7">
        <f t="shared" si="559"/>
        <v>0</v>
      </c>
      <c r="G655" s="6"/>
      <c r="H655" s="5"/>
      <c r="I655" s="6"/>
      <c r="J655" s="5"/>
      <c r="K655" s="5"/>
      <c r="L655" s="137"/>
      <c r="M655" s="43" t="s">
        <v>8</v>
      </c>
      <c r="N655" s="37" t="e">
        <f t="shared" si="539"/>
        <v>#DIV/0!</v>
      </c>
      <c r="O655" s="38" t="e">
        <f t="shared" si="540"/>
        <v>#DIV/0!</v>
      </c>
      <c r="P655" s="39">
        <f t="shared" si="565"/>
        <v>0</v>
      </c>
      <c r="Q655" s="100">
        <f t="shared" si="560"/>
        <v>0</v>
      </c>
      <c r="R655" s="7">
        <f t="shared" si="561"/>
        <v>500.73493975903619</v>
      </c>
      <c r="S655" s="47">
        <f t="shared" si="562"/>
        <v>415.61</v>
      </c>
      <c r="T655" s="48">
        <f t="shared" si="562"/>
        <v>49354</v>
      </c>
      <c r="U655" s="47">
        <f t="shared" si="562"/>
        <v>96</v>
      </c>
      <c r="V655" s="48">
        <f t="shared" si="562"/>
        <v>9678</v>
      </c>
      <c r="W655" s="48">
        <f t="shared" si="562"/>
        <v>205160</v>
      </c>
      <c r="X655" s="145"/>
      <c r="Y655" s="49" t="s">
        <v>8</v>
      </c>
      <c r="Z655" s="21">
        <f t="shared" si="545"/>
        <v>5.0996073568919202</v>
      </c>
      <c r="AA655" s="22">
        <f t="shared" si="546"/>
        <v>21.198594750981609</v>
      </c>
      <c r="AB655" s="103">
        <f t="shared" si="547"/>
        <v>247180.72289156629</v>
      </c>
      <c r="AC655" s="106">
        <f t="shared" si="563"/>
        <v>98.755102040816325</v>
      </c>
    </row>
    <row r="656" spans="1:29" ht="15.75" thickBot="1" x14ac:dyDescent="0.3">
      <c r="A656" s="122" t="s">
        <v>24</v>
      </c>
      <c r="B656" s="123"/>
      <c r="C656" s="98">
        <f t="shared" ref="C656:D656" si="566">SUM(C647:C655)</f>
        <v>57.309999999999995</v>
      </c>
      <c r="D656" s="99">
        <f t="shared" si="566"/>
        <v>6529</v>
      </c>
      <c r="E656" s="50">
        <f t="shared" si="564"/>
        <v>113.92427150584541</v>
      </c>
      <c r="F656" s="51"/>
      <c r="G656" s="98">
        <f t="shared" ref="G656:K656" si="567">SUM(G647:G655)</f>
        <v>22.04</v>
      </c>
      <c r="H656" s="99">
        <f t="shared" si="567"/>
        <v>2365</v>
      </c>
      <c r="I656" s="98">
        <f t="shared" si="567"/>
        <v>10</v>
      </c>
      <c r="J656" s="99">
        <f t="shared" si="567"/>
        <v>737</v>
      </c>
      <c r="K656" s="99">
        <f t="shared" si="567"/>
        <v>14720</v>
      </c>
      <c r="L656" s="140"/>
      <c r="M656" s="42" t="s">
        <v>8</v>
      </c>
      <c r="N656" s="126">
        <f t="shared" si="539"/>
        <v>3.2089552238805972</v>
      </c>
      <c r="O656" s="127">
        <f t="shared" si="540"/>
        <v>19.972862957937586</v>
      </c>
      <c r="P656" s="110">
        <f t="shared" si="565"/>
        <v>256.84871750130867</v>
      </c>
      <c r="Q656" s="113">
        <f t="shared" si="560"/>
        <v>0.1128809924950222</v>
      </c>
      <c r="R656" s="51"/>
      <c r="S656" s="98">
        <f t="shared" ref="S656:W656" si="568">SUM(S647:S655)</f>
        <v>11012.43</v>
      </c>
      <c r="T656" s="99">
        <f t="shared" si="568"/>
        <v>1391931</v>
      </c>
      <c r="U656" s="98">
        <f t="shared" si="568"/>
        <v>2814</v>
      </c>
      <c r="V656" s="99">
        <f t="shared" si="568"/>
        <v>228537</v>
      </c>
      <c r="W656" s="99">
        <f t="shared" si="568"/>
        <v>5355170</v>
      </c>
      <c r="X656" s="140"/>
      <c r="Y656" s="42" t="s">
        <v>8</v>
      </c>
      <c r="Z656" s="126">
        <f t="shared" si="545"/>
        <v>6.0906155239632973</v>
      </c>
      <c r="AA656" s="127">
        <f t="shared" si="546"/>
        <v>23.432398254987156</v>
      </c>
      <c r="AB656" s="128">
        <f t="shared" si="547"/>
        <v>93442.15669167685</v>
      </c>
      <c r="AC656" s="108">
        <f t="shared" si="563"/>
        <v>35.00336958186552</v>
      </c>
    </row>
    <row r="657" spans="1:29" ht="15.75" thickBot="1" x14ac:dyDescent="0.3">
      <c r="A657" s="93" t="s">
        <v>25</v>
      </c>
      <c r="B657" s="52"/>
      <c r="C657" s="40">
        <f t="shared" ref="C657:D657" si="569">C634+C646+C656</f>
        <v>507.90000000000003</v>
      </c>
      <c r="D657" s="41">
        <f t="shared" si="569"/>
        <v>63726</v>
      </c>
      <c r="E657" s="10">
        <f t="shared" si="564"/>
        <v>125.46958062610749</v>
      </c>
      <c r="F657" s="4"/>
      <c r="G657" s="40">
        <f t="shared" ref="G657:K657" si="570">G634+G646+G656</f>
        <v>1281.17</v>
      </c>
      <c r="H657" s="41">
        <f t="shared" si="570"/>
        <v>162624</v>
      </c>
      <c r="I657" s="40">
        <f t="shared" si="570"/>
        <v>367</v>
      </c>
      <c r="J657" s="41">
        <f t="shared" si="570"/>
        <v>26444</v>
      </c>
      <c r="K657" s="41">
        <f t="shared" si="570"/>
        <v>608490</v>
      </c>
      <c r="L657" s="141"/>
      <c r="M657" s="83" t="s">
        <v>8</v>
      </c>
      <c r="N657" s="12">
        <f t="shared" si="539"/>
        <v>6.1497504159733776</v>
      </c>
      <c r="O657" s="13">
        <f t="shared" si="540"/>
        <v>23.010512781727424</v>
      </c>
      <c r="P657" s="26">
        <f t="shared" si="565"/>
        <v>1198.0507974010632</v>
      </c>
      <c r="Q657" s="114">
        <f t="shared" si="560"/>
        <v>0.41496406490286541</v>
      </c>
      <c r="R657" s="4"/>
      <c r="S657" s="40" t="e">
        <f t="shared" ref="S657:W657" si="571">S634+S646+S656</f>
        <v>#VALUE!</v>
      </c>
      <c r="T657" s="41" t="e">
        <f t="shared" si="571"/>
        <v>#VALUE!</v>
      </c>
      <c r="U657" s="40" t="e">
        <f t="shared" si="571"/>
        <v>#VALUE!</v>
      </c>
      <c r="V657" s="41" t="e">
        <f t="shared" si="571"/>
        <v>#VALUE!</v>
      </c>
      <c r="W657" s="41" t="e">
        <f t="shared" si="571"/>
        <v>#VALUE!</v>
      </c>
      <c r="X657" s="141"/>
      <c r="Y657" s="83" t="s">
        <v>8</v>
      </c>
      <c r="Z657" s="12" t="e">
        <f t="shared" si="545"/>
        <v>#VALUE!</v>
      </c>
      <c r="AA657" s="13" t="e">
        <f t="shared" si="546"/>
        <v>#VALUE!</v>
      </c>
      <c r="AB657" s="104" t="e">
        <f t="shared" si="547"/>
        <v>#VALUE!</v>
      </c>
      <c r="AC657" s="109" t="e">
        <f t="shared" si="563"/>
        <v>#VALUE!</v>
      </c>
    </row>
  </sheetData>
  <mergeCells count="213">
    <mergeCell ref="AO139:AO147"/>
    <mergeCell ref="AO58:AO74"/>
    <mergeCell ref="AO76:AO86"/>
    <mergeCell ref="AO88:AO96"/>
    <mergeCell ref="AO7:AO23"/>
    <mergeCell ref="AO25:AO35"/>
    <mergeCell ref="AO37:AO45"/>
    <mergeCell ref="B7:B23"/>
    <mergeCell ref="B25:B35"/>
    <mergeCell ref="B37:B45"/>
    <mergeCell ref="A52:AC52"/>
    <mergeCell ref="Y57:Z57"/>
    <mergeCell ref="B58:B74"/>
    <mergeCell ref="B76:B86"/>
    <mergeCell ref="AO109:AO125"/>
    <mergeCell ref="AO127:AO137"/>
    <mergeCell ref="A103:AC103"/>
    <mergeCell ref="A104:AC104"/>
    <mergeCell ref="A53:AC53"/>
    <mergeCell ref="A54:AC54"/>
    <mergeCell ref="A56:A57"/>
    <mergeCell ref="B56:B57"/>
    <mergeCell ref="C56:C57"/>
    <mergeCell ref="D56:D57"/>
    <mergeCell ref="A1:AC1"/>
    <mergeCell ref="A2:AC2"/>
    <mergeCell ref="A3:AC3"/>
    <mergeCell ref="A5:A6"/>
    <mergeCell ref="B5:B6"/>
    <mergeCell ref="C5:C6"/>
    <mergeCell ref="D5:D6"/>
    <mergeCell ref="E5:E6"/>
    <mergeCell ref="F5:Q5"/>
    <mergeCell ref="R5:AC5"/>
    <mergeCell ref="M6:N6"/>
    <mergeCell ref="Y6:Z6"/>
    <mergeCell ref="E56:E57"/>
    <mergeCell ref="F56:Q56"/>
    <mergeCell ref="R56:AC56"/>
    <mergeCell ref="M57:N57"/>
    <mergeCell ref="B88:B96"/>
    <mergeCell ref="B109:B125"/>
    <mergeCell ref="B127:B137"/>
    <mergeCell ref="B139:B147"/>
    <mergeCell ref="A154:AC154"/>
    <mergeCell ref="A155:AC155"/>
    <mergeCell ref="A156:AC156"/>
    <mergeCell ref="A105:AC105"/>
    <mergeCell ref="A107:A108"/>
    <mergeCell ref="B107:B108"/>
    <mergeCell ref="C107:C108"/>
    <mergeCell ref="D107:D108"/>
    <mergeCell ref="E107:E108"/>
    <mergeCell ref="F107:Q107"/>
    <mergeCell ref="R107:AC107"/>
    <mergeCell ref="M108:N108"/>
    <mergeCell ref="Y108:Z108"/>
    <mergeCell ref="R158:AC158"/>
    <mergeCell ref="M159:N159"/>
    <mergeCell ref="Y159:Z159"/>
    <mergeCell ref="B160:B176"/>
    <mergeCell ref="B178:B188"/>
    <mergeCell ref="B190:B198"/>
    <mergeCell ref="A158:A159"/>
    <mergeCell ref="B158:B159"/>
    <mergeCell ref="C158:C159"/>
    <mergeCell ref="D158:D159"/>
    <mergeCell ref="E158:E159"/>
    <mergeCell ref="F158:Q158"/>
    <mergeCell ref="M210:N210"/>
    <mergeCell ref="Y210:Z210"/>
    <mergeCell ref="B211:B227"/>
    <mergeCell ref="B229:B239"/>
    <mergeCell ref="B241:B249"/>
    <mergeCell ref="A256:AC256"/>
    <mergeCell ref="A205:AC205"/>
    <mergeCell ref="A206:AC206"/>
    <mergeCell ref="A207:AC207"/>
    <mergeCell ref="A209:A210"/>
    <mergeCell ref="B209:B210"/>
    <mergeCell ref="C209:C210"/>
    <mergeCell ref="D209:D210"/>
    <mergeCell ref="E209:E210"/>
    <mergeCell ref="F209:Q209"/>
    <mergeCell ref="R209:AC209"/>
    <mergeCell ref="Y261:Z261"/>
    <mergeCell ref="B262:B278"/>
    <mergeCell ref="BG262:BG278"/>
    <mergeCell ref="B280:B290"/>
    <mergeCell ref="BG280:BG290"/>
    <mergeCell ref="B292:B300"/>
    <mergeCell ref="BG292:BG300"/>
    <mergeCell ref="A257:AC257"/>
    <mergeCell ref="A258:AC258"/>
    <mergeCell ref="A260:A261"/>
    <mergeCell ref="B260:B261"/>
    <mergeCell ref="C260:C261"/>
    <mergeCell ref="D260:D261"/>
    <mergeCell ref="E260:E261"/>
    <mergeCell ref="F260:Q260"/>
    <mergeCell ref="R260:AC260"/>
    <mergeCell ref="M261:N261"/>
    <mergeCell ref="AQ262:AQ278"/>
    <mergeCell ref="AQ280:AQ290"/>
    <mergeCell ref="AQ292:AQ300"/>
    <mergeCell ref="M312:N312"/>
    <mergeCell ref="Y312:Z312"/>
    <mergeCell ref="B313:B329"/>
    <mergeCell ref="B331:B341"/>
    <mergeCell ref="B343:B351"/>
    <mergeCell ref="A358:AC358"/>
    <mergeCell ref="A307:AC307"/>
    <mergeCell ref="A308:AC308"/>
    <mergeCell ref="A309:AC309"/>
    <mergeCell ref="A311:A312"/>
    <mergeCell ref="B311:B312"/>
    <mergeCell ref="C311:C312"/>
    <mergeCell ref="D311:D312"/>
    <mergeCell ref="E311:E312"/>
    <mergeCell ref="F311:Q311"/>
    <mergeCell ref="R311:AC311"/>
    <mergeCell ref="Y363:Z363"/>
    <mergeCell ref="B364:B380"/>
    <mergeCell ref="B382:B392"/>
    <mergeCell ref="B394:B402"/>
    <mergeCell ref="A409:AC409"/>
    <mergeCell ref="A410:AC410"/>
    <mergeCell ref="A359:AC359"/>
    <mergeCell ref="A360:AC360"/>
    <mergeCell ref="A362:A363"/>
    <mergeCell ref="B362:B363"/>
    <mergeCell ref="C362:C363"/>
    <mergeCell ref="D362:D363"/>
    <mergeCell ref="E362:E363"/>
    <mergeCell ref="F362:Q362"/>
    <mergeCell ref="R362:AC362"/>
    <mergeCell ref="M363:N363"/>
    <mergeCell ref="B415:B431"/>
    <mergeCell ref="B433:B443"/>
    <mergeCell ref="B445:B453"/>
    <mergeCell ref="A460:AC460"/>
    <mergeCell ref="A461:AC461"/>
    <mergeCell ref="A462:AC462"/>
    <mergeCell ref="A411:AC411"/>
    <mergeCell ref="A413:A414"/>
    <mergeCell ref="B413:B414"/>
    <mergeCell ref="C413:C414"/>
    <mergeCell ref="D413:D414"/>
    <mergeCell ref="E413:E414"/>
    <mergeCell ref="F413:Q413"/>
    <mergeCell ref="R413:AC413"/>
    <mergeCell ref="M414:N414"/>
    <mergeCell ref="Y414:Z414"/>
    <mergeCell ref="R464:AC464"/>
    <mergeCell ref="M465:N465"/>
    <mergeCell ref="Y465:Z465"/>
    <mergeCell ref="B466:B482"/>
    <mergeCell ref="B484:B494"/>
    <mergeCell ref="B496:B504"/>
    <mergeCell ref="A464:A465"/>
    <mergeCell ref="B464:B465"/>
    <mergeCell ref="C464:C465"/>
    <mergeCell ref="D464:D465"/>
    <mergeCell ref="E464:E465"/>
    <mergeCell ref="F464:Q464"/>
    <mergeCell ref="A511:AC511"/>
    <mergeCell ref="A512:AC512"/>
    <mergeCell ref="A513:AC513"/>
    <mergeCell ref="A515:A516"/>
    <mergeCell ref="B515:B516"/>
    <mergeCell ref="C515:C516"/>
    <mergeCell ref="D515:D516"/>
    <mergeCell ref="E515:E516"/>
    <mergeCell ref="F515:Q515"/>
    <mergeCell ref="R515:AC515"/>
    <mergeCell ref="A566:A567"/>
    <mergeCell ref="B566:B567"/>
    <mergeCell ref="C566:C567"/>
    <mergeCell ref="D566:D567"/>
    <mergeCell ref="E566:E567"/>
    <mergeCell ref="F566:Q566"/>
    <mergeCell ref="R566:AC566"/>
    <mergeCell ref="M567:N567"/>
    <mergeCell ref="M516:N516"/>
    <mergeCell ref="Y516:Z516"/>
    <mergeCell ref="B517:B533"/>
    <mergeCell ref="B535:B545"/>
    <mergeCell ref="B547:B555"/>
    <mergeCell ref="A562:AC562"/>
    <mergeCell ref="AQ211:AQ227"/>
    <mergeCell ref="AQ229:AQ239"/>
    <mergeCell ref="AQ241:AQ249"/>
    <mergeCell ref="B617:B633"/>
    <mergeCell ref="B635:B645"/>
    <mergeCell ref="B647:B655"/>
    <mergeCell ref="A613:AC613"/>
    <mergeCell ref="A615:A616"/>
    <mergeCell ref="B615:B616"/>
    <mergeCell ref="C615:C616"/>
    <mergeCell ref="D615:D616"/>
    <mergeCell ref="E615:E616"/>
    <mergeCell ref="F615:Q615"/>
    <mergeCell ref="R615:AC615"/>
    <mergeCell ref="M616:N616"/>
    <mergeCell ref="Y616:Z616"/>
    <mergeCell ref="Y567:Z567"/>
    <mergeCell ref="B568:B584"/>
    <mergeCell ref="B586:B596"/>
    <mergeCell ref="B598:B606"/>
    <mergeCell ref="A611:AC611"/>
    <mergeCell ref="A612:AC612"/>
    <mergeCell ref="A563:AC563"/>
    <mergeCell ref="A564:AC564"/>
  </mergeCells>
  <printOptions horizontalCentered="1"/>
  <pageMargins left="0" right="0" top="0.511811023622047" bottom="0" header="0.31496062992126" footer="0.31496062992126"/>
  <pageSetup paperSize="256" scale="65" orientation="landscape" horizontalDpi="4294967293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selection activeCell="N11" sqref="N11"/>
    </sheetView>
  </sheetViews>
  <sheetFormatPr defaultRowHeight="15" x14ac:dyDescent="0.25"/>
  <cols>
    <col min="1" max="1" width="3.42578125" customWidth="1"/>
    <col min="2" max="2" width="4.140625" customWidth="1"/>
    <col min="5" max="5" width="10.5703125" bestFit="1" customWidth="1"/>
    <col min="7" max="7" width="10.5703125" bestFit="1" customWidth="1"/>
    <col min="8" max="8" width="11.5703125" bestFit="1" customWidth="1"/>
    <col min="9" max="9" width="14.28515625" bestFit="1" customWidth="1"/>
    <col min="12" max="12" width="11.5703125" bestFit="1" customWidth="1"/>
    <col min="13" max="13" width="14.28515625" bestFit="1" customWidth="1"/>
    <col min="15" max="15" width="9.140625" customWidth="1"/>
    <col min="17" max="17" width="10.28515625" bestFit="1" customWidth="1"/>
  </cols>
  <sheetData>
    <row r="1" spans="1:18" ht="15.75" x14ac:dyDescent="0.25">
      <c r="A1" s="605" t="s">
        <v>131</v>
      </c>
      <c r="B1" s="606"/>
      <c r="C1" s="495" t="s">
        <v>132</v>
      </c>
      <c r="D1" s="496" t="s">
        <v>133</v>
      </c>
      <c r="E1" s="496" t="s">
        <v>134</v>
      </c>
      <c r="F1" s="496" t="s">
        <v>135</v>
      </c>
      <c r="G1" s="609" t="s">
        <v>136</v>
      </c>
      <c r="H1" s="610"/>
      <c r="I1" s="610"/>
      <c r="J1" s="611"/>
      <c r="K1" s="609" t="s">
        <v>137</v>
      </c>
      <c r="L1" s="610"/>
      <c r="M1" s="610"/>
      <c r="N1" s="611"/>
      <c r="O1" s="497" t="s">
        <v>138</v>
      </c>
      <c r="P1" s="494" t="s">
        <v>139</v>
      </c>
      <c r="Q1" s="497" t="s">
        <v>138</v>
      </c>
      <c r="R1" s="498" t="s">
        <v>139</v>
      </c>
    </row>
    <row r="2" spans="1:18" ht="15.75" x14ac:dyDescent="0.25">
      <c r="A2" s="607"/>
      <c r="B2" s="608"/>
      <c r="C2" s="499" t="s">
        <v>140</v>
      </c>
      <c r="D2" s="500" t="s">
        <v>141</v>
      </c>
      <c r="E2" s="500" t="s">
        <v>142</v>
      </c>
      <c r="F2" s="500" t="s">
        <v>141</v>
      </c>
      <c r="G2" s="496" t="s">
        <v>143</v>
      </c>
      <c r="H2" s="612" t="s">
        <v>144</v>
      </c>
      <c r="I2" s="614" t="s">
        <v>145</v>
      </c>
      <c r="J2" s="612" t="s">
        <v>0</v>
      </c>
      <c r="K2" s="496" t="s">
        <v>143</v>
      </c>
      <c r="L2" s="612" t="s">
        <v>144</v>
      </c>
      <c r="M2" s="614" t="s">
        <v>145</v>
      </c>
      <c r="N2" s="612" t="s">
        <v>0</v>
      </c>
      <c r="O2" s="501" t="s">
        <v>146</v>
      </c>
      <c r="P2" s="501" t="s">
        <v>147</v>
      </c>
      <c r="Q2" s="501" t="s">
        <v>145</v>
      </c>
      <c r="R2" s="501" t="s">
        <v>147</v>
      </c>
    </row>
    <row r="3" spans="1:18" ht="15.75" x14ac:dyDescent="0.25">
      <c r="A3" s="607"/>
      <c r="B3" s="608"/>
      <c r="C3" s="499"/>
      <c r="D3" s="499"/>
      <c r="E3" s="500"/>
      <c r="F3" s="499"/>
      <c r="G3" s="500" t="s">
        <v>148</v>
      </c>
      <c r="H3" s="613"/>
      <c r="I3" s="615"/>
      <c r="J3" s="613"/>
      <c r="K3" s="500" t="s">
        <v>148</v>
      </c>
      <c r="L3" s="613"/>
      <c r="M3" s="615"/>
      <c r="N3" s="613"/>
      <c r="O3" s="502"/>
      <c r="P3" s="502" t="s">
        <v>146</v>
      </c>
      <c r="Q3" s="502"/>
      <c r="R3" s="502" t="s">
        <v>145</v>
      </c>
    </row>
    <row r="4" spans="1:18" x14ac:dyDescent="0.25">
      <c r="A4" s="487" t="s">
        <v>149</v>
      </c>
      <c r="B4" s="487">
        <v>14</v>
      </c>
      <c r="C4" s="487"/>
      <c r="D4" s="487">
        <v>18.91</v>
      </c>
      <c r="E4" s="371">
        <v>2445</v>
      </c>
      <c r="F4" s="130">
        <f t="shared" ref="F4:F33" si="0">E4/D4</f>
        <v>129.29666842940244</v>
      </c>
      <c r="G4" s="503">
        <v>50</v>
      </c>
      <c r="H4" s="371">
        <v>20452</v>
      </c>
      <c r="I4" s="371">
        <v>464910</v>
      </c>
      <c r="J4" s="504">
        <v>22.731762174848427</v>
      </c>
      <c r="K4" s="503">
        <v>43.158646218931779</v>
      </c>
      <c r="L4" s="371">
        <v>19867</v>
      </c>
      <c r="M4" s="371">
        <v>460080</v>
      </c>
      <c r="N4" s="522">
        <v>23.158000704686163</v>
      </c>
      <c r="O4" s="531">
        <f>L4-H4</f>
        <v>-585</v>
      </c>
      <c r="P4" s="536">
        <f>O4/H4%</f>
        <v>-2.8603559554077838</v>
      </c>
      <c r="Q4" s="531">
        <f>M4-I4</f>
        <v>-4830</v>
      </c>
      <c r="R4" s="536">
        <f>Q4/I4%</f>
        <v>-1.0389107569206943</v>
      </c>
    </row>
    <row r="5" spans="1:18" x14ac:dyDescent="0.25">
      <c r="A5" s="487" t="s">
        <v>149</v>
      </c>
      <c r="B5" s="487">
        <v>16</v>
      </c>
      <c r="C5" s="487"/>
      <c r="D5" s="487">
        <v>16.41</v>
      </c>
      <c r="E5" s="371">
        <v>2026</v>
      </c>
      <c r="F5" s="314">
        <f t="shared" si="0"/>
        <v>123.4613040828763</v>
      </c>
      <c r="G5" s="503">
        <v>50</v>
      </c>
      <c r="H5" s="371">
        <v>15828</v>
      </c>
      <c r="I5" s="371">
        <v>387150</v>
      </c>
      <c r="J5" s="504">
        <v>24.459818043972707</v>
      </c>
      <c r="K5" s="503">
        <v>44</v>
      </c>
      <c r="L5" s="371">
        <v>15380</v>
      </c>
      <c r="M5" s="371">
        <v>379550</v>
      </c>
      <c r="N5" s="522">
        <v>24.678153446033811</v>
      </c>
      <c r="O5" s="531">
        <f t="shared" ref="O5:O42" si="1">L5-H5</f>
        <v>-448</v>
      </c>
      <c r="P5" s="536">
        <f t="shared" ref="P5:P44" si="2">O5/H5%</f>
        <v>-2.8304270912307303</v>
      </c>
      <c r="Q5" s="531">
        <f t="shared" ref="Q5:Q44" si="3">M5-I5</f>
        <v>-7600</v>
      </c>
      <c r="R5" s="536">
        <f t="shared" ref="R5:R44" si="4">Q5/I5%</f>
        <v>-1.9630634121141677</v>
      </c>
    </row>
    <row r="6" spans="1:18" x14ac:dyDescent="0.25">
      <c r="A6" s="487" t="s">
        <v>149</v>
      </c>
      <c r="B6" s="487">
        <v>18</v>
      </c>
      <c r="C6" s="487"/>
      <c r="D6" s="487">
        <v>18.7</v>
      </c>
      <c r="E6" s="371">
        <v>2284</v>
      </c>
      <c r="F6" s="314">
        <f t="shared" si="0"/>
        <v>122.13903743315508</v>
      </c>
      <c r="G6" s="503">
        <v>50</v>
      </c>
      <c r="H6" s="371">
        <v>19621</v>
      </c>
      <c r="I6" s="371">
        <v>479710</v>
      </c>
      <c r="J6" s="504">
        <v>24.448804851944345</v>
      </c>
      <c r="K6" s="503">
        <v>44</v>
      </c>
      <c r="L6" s="371">
        <v>18955</v>
      </c>
      <c r="M6" s="371">
        <v>466490</v>
      </c>
      <c r="N6" s="522">
        <v>24.610393036138223</v>
      </c>
      <c r="O6" s="531">
        <f t="shared" si="1"/>
        <v>-666</v>
      </c>
      <c r="P6" s="536">
        <f t="shared" si="2"/>
        <v>-3.3943224096631157</v>
      </c>
      <c r="Q6" s="531">
        <f t="shared" si="3"/>
        <v>-13220</v>
      </c>
      <c r="R6" s="536">
        <f t="shared" si="4"/>
        <v>-2.7558316482875069</v>
      </c>
    </row>
    <row r="7" spans="1:18" x14ac:dyDescent="0.25">
      <c r="A7" s="487" t="s">
        <v>149</v>
      </c>
      <c r="B7" s="487">
        <v>20</v>
      </c>
      <c r="C7" s="487"/>
      <c r="D7" s="487">
        <v>17.149999999999999</v>
      </c>
      <c r="E7" s="371">
        <v>2151</v>
      </c>
      <c r="F7" s="314">
        <f t="shared" si="0"/>
        <v>125.42274052478135</v>
      </c>
      <c r="G7" s="503">
        <v>50.358600583090379</v>
      </c>
      <c r="H7" s="371">
        <v>18080</v>
      </c>
      <c r="I7" s="371">
        <v>442410</v>
      </c>
      <c r="J7" s="504">
        <v>24.469579646017699</v>
      </c>
      <c r="K7" s="503">
        <v>44.000000000000007</v>
      </c>
      <c r="L7" s="371">
        <v>17543</v>
      </c>
      <c r="M7" s="371">
        <v>431760</v>
      </c>
      <c r="N7" s="522">
        <v>24.611525964772273</v>
      </c>
      <c r="O7" s="531">
        <f t="shared" si="1"/>
        <v>-537</v>
      </c>
      <c r="P7" s="536">
        <f t="shared" si="2"/>
        <v>-2.9701327433628317</v>
      </c>
      <c r="Q7" s="531">
        <f t="shared" si="3"/>
        <v>-10650</v>
      </c>
      <c r="R7" s="536">
        <f t="shared" si="4"/>
        <v>-2.4072692751068012</v>
      </c>
    </row>
    <row r="8" spans="1:18" x14ac:dyDescent="0.25">
      <c r="A8" s="487" t="s">
        <v>149</v>
      </c>
      <c r="B8" s="487">
        <v>22</v>
      </c>
      <c r="C8" s="487"/>
      <c r="D8" s="487">
        <v>16.600000000000001</v>
      </c>
      <c r="E8" s="371">
        <v>2133</v>
      </c>
      <c r="F8" s="314">
        <f t="shared" si="0"/>
        <v>128.49397590361446</v>
      </c>
      <c r="G8" s="503">
        <v>51</v>
      </c>
      <c r="H8" s="371">
        <v>17555</v>
      </c>
      <c r="I8" s="371">
        <v>431500</v>
      </c>
      <c r="J8" s="504">
        <v>24.57989176872686</v>
      </c>
      <c r="K8" s="503">
        <v>43.999999999999993</v>
      </c>
      <c r="L8" s="371">
        <v>16764</v>
      </c>
      <c r="M8" s="371">
        <v>413650</v>
      </c>
      <c r="N8" s="522">
        <v>24.674898592221428</v>
      </c>
      <c r="O8" s="531">
        <f t="shared" si="1"/>
        <v>-791</v>
      </c>
      <c r="P8" s="536">
        <f t="shared" si="2"/>
        <v>-4.5058387923668466</v>
      </c>
      <c r="Q8" s="531">
        <f t="shared" si="3"/>
        <v>-17850</v>
      </c>
      <c r="R8" s="536">
        <f t="shared" si="4"/>
        <v>-4.1367323290845883</v>
      </c>
    </row>
    <row r="9" spans="1:18" x14ac:dyDescent="0.25">
      <c r="A9" s="487" t="s">
        <v>150</v>
      </c>
      <c r="B9" s="487">
        <v>14</v>
      </c>
      <c r="C9" s="487"/>
      <c r="D9" s="487">
        <v>14.28</v>
      </c>
      <c r="E9" s="371">
        <v>1762</v>
      </c>
      <c r="F9" s="314">
        <f t="shared" si="0"/>
        <v>123.38935574229693</v>
      </c>
      <c r="G9" s="503">
        <v>50</v>
      </c>
      <c r="H9" s="371">
        <v>14188</v>
      </c>
      <c r="I9" s="371">
        <v>322570</v>
      </c>
      <c r="J9" s="504">
        <v>22.735410205807725</v>
      </c>
      <c r="K9" s="503">
        <v>43.439775910364148</v>
      </c>
      <c r="L9" s="371">
        <v>13828</v>
      </c>
      <c r="M9" s="371">
        <v>319770</v>
      </c>
      <c r="N9" s="522">
        <v>23.124819207405263</v>
      </c>
      <c r="O9" s="531">
        <f t="shared" si="1"/>
        <v>-360</v>
      </c>
      <c r="P9" s="536">
        <f t="shared" si="2"/>
        <v>-2.5373555117000284</v>
      </c>
      <c r="Q9" s="531">
        <f t="shared" si="3"/>
        <v>-2800</v>
      </c>
      <c r="R9" s="536">
        <f t="shared" si="4"/>
        <v>-0.8680286449452832</v>
      </c>
    </row>
    <row r="10" spans="1:18" x14ac:dyDescent="0.25">
      <c r="A10" s="487" t="s">
        <v>150</v>
      </c>
      <c r="B10" s="487">
        <v>16</v>
      </c>
      <c r="C10" s="487"/>
      <c r="D10" s="487">
        <v>19.53</v>
      </c>
      <c r="E10" s="371">
        <v>2423</v>
      </c>
      <c r="F10" s="314">
        <f t="shared" si="0"/>
        <v>124.06554019457245</v>
      </c>
      <c r="G10" s="503">
        <v>50</v>
      </c>
      <c r="H10" s="371">
        <v>19755</v>
      </c>
      <c r="I10" s="371">
        <v>488170</v>
      </c>
      <c r="J10" s="504">
        <v>24.711212351303466</v>
      </c>
      <c r="K10" s="503">
        <v>44</v>
      </c>
      <c r="L10" s="371">
        <v>20126</v>
      </c>
      <c r="M10" s="371">
        <v>493160</v>
      </c>
      <c r="N10" s="522">
        <v>24.503627148961542</v>
      </c>
      <c r="O10" s="531">
        <f t="shared" si="1"/>
        <v>371</v>
      </c>
      <c r="P10" s="536">
        <f t="shared" si="2"/>
        <v>1.8780055682105794</v>
      </c>
      <c r="Q10" s="531">
        <f t="shared" si="3"/>
        <v>4990</v>
      </c>
      <c r="R10" s="536">
        <f t="shared" si="4"/>
        <v>1.0221848946063872</v>
      </c>
    </row>
    <row r="11" spans="1:18" x14ac:dyDescent="0.25">
      <c r="A11" s="487" t="s">
        <v>150</v>
      </c>
      <c r="B11" s="487">
        <v>18</v>
      </c>
      <c r="C11" s="487"/>
      <c r="D11" s="487">
        <v>19.88</v>
      </c>
      <c r="E11" s="371">
        <v>2472</v>
      </c>
      <c r="F11" s="314">
        <f t="shared" si="0"/>
        <v>124.34607645875252</v>
      </c>
      <c r="G11" s="503">
        <v>50.150905432595572</v>
      </c>
      <c r="H11" s="371">
        <v>21491</v>
      </c>
      <c r="I11" s="371">
        <v>523370</v>
      </c>
      <c r="J11" s="504">
        <v>24.352984970452749</v>
      </c>
      <c r="K11" s="503">
        <v>44</v>
      </c>
      <c r="L11" s="371">
        <v>22100</v>
      </c>
      <c r="M11" s="371">
        <v>543300</v>
      </c>
      <c r="N11" s="522">
        <v>24.58371040723982</v>
      </c>
      <c r="O11" s="531">
        <f t="shared" si="1"/>
        <v>609</v>
      </c>
      <c r="P11" s="536">
        <f t="shared" si="2"/>
        <v>2.8337443581033921</v>
      </c>
      <c r="Q11" s="531">
        <f t="shared" si="3"/>
        <v>19930</v>
      </c>
      <c r="R11" s="536">
        <f t="shared" si="4"/>
        <v>3.8080134512868526</v>
      </c>
    </row>
    <row r="12" spans="1:18" x14ac:dyDescent="0.25">
      <c r="A12" s="487" t="s">
        <v>150</v>
      </c>
      <c r="B12" s="487">
        <v>20</v>
      </c>
      <c r="C12" s="487">
        <v>1997</v>
      </c>
      <c r="D12" s="487">
        <v>19.899999999999999</v>
      </c>
      <c r="E12" s="371">
        <v>2484</v>
      </c>
      <c r="F12" s="314">
        <f t="shared" si="0"/>
        <v>124.82412060301509</v>
      </c>
      <c r="G12" s="503">
        <v>50.201005025125632</v>
      </c>
      <c r="H12" s="371">
        <v>22067</v>
      </c>
      <c r="I12" s="371">
        <v>540780</v>
      </c>
      <c r="J12" s="504">
        <v>24.506276340236553</v>
      </c>
      <c r="K12" s="503">
        <v>44.000000000000007</v>
      </c>
      <c r="L12" s="371">
        <v>22540</v>
      </c>
      <c r="M12" s="371">
        <v>553920</v>
      </c>
      <c r="N12" s="522">
        <v>24.574977817213842</v>
      </c>
      <c r="O12" s="531">
        <f t="shared" si="1"/>
        <v>473</v>
      </c>
      <c r="P12" s="536">
        <f t="shared" si="2"/>
        <v>2.1434721529886258</v>
      </c>
      <c r="Q12" s="531">
        <f t="shared" si="3"/>
        <v>13140</v>
      </c>
      <c r="R12" s="536">
        <f t="shared" si="4"/>
        <v>2.4298235881504491</v>
      </c>
    </row>
    <row r="13" spans="1:18" x14ac:dyDescent="0.25">
      <c r="A13" s="487" t="s">
        <v>151</v>
      </c>
      <c r="B13" s="487">
        <v>20</v>
      </c>
      <c r="C13" s="487"/>
      <c r="D13" s="487">
        <v>16.489999999999998</v>
      </c>
      <c r="E13" s="371">
        <v>2171</v>
      </c>
      <c r="F13" s="314">
        <f t="shared" si="0"/>
        <v>131.65554881746513</v>
      </c>
      <c r="G13" s="503">
        <v>50.000000000000014</v>
      </c>
      <c r="H13" s="371">
        <v>17571</v>
      </c>
      <c r="I13" s="371">
        <v>437040</v>
      </c>
      <c r="J13" s="504">
        <v>24.872801775653066</v>
      </c>
      <c r="K13" s="503">
        <v>45</v>
      </c>
      <c r="L13" s="371">
        <v>18254</v>
      </c>
      <c r="M13" s="371">
        <v>458640</v>
      </c>
      <c r="N13" s="522">
        <v>25.125451955735731</v>
      </c>
      <c r="O13" s="531">
        <f t="shared" si="1"/>
        <v>683</v>
      </c>
      <c r="P13" s="536">
        <f t="shared" si="2"/>
        <v>3.887086676910819</v>
      </c>
      <c r="Q13" s="531">
        <f t="shared" si="3"/>
        <v>21600</v>
      </c>
      <c r="R13" s="536">
        <f t="shared" si="4"/>
        <v>4.9423393739703467</v>
      </c>
    </row>
    <row r="14" spans="1:18" x14ac:dyDescent="0.25">
      <c r="A14" s="487" t="s">
        <v>151</v>
      </c>
      <c r="B14" s="487">
        <v>18</v>
      </c>
      <c r="C14" s="487"/>
      <c r="D14" s="487">
        <v>19.05</v>
      </c>
      <c r="E14" s="371">
        <v>2489</v>
      </c>
      <c r="F14" s="314">
        <f t="shared" si="0"/>
        <v>130.65616797900262</v>
      </c>
      <c r="G14" s="503">
        <v>49.580052493438316</v>
      </c>
      <c r="H14" s="371">
        <v>20143</v>
      </c>
      <c r="I14" s="371">
        <v>496130</v>
      </c>
      <c r="J14" s="504">
        <v>24.63039269225041</v>
      </c>
      <c r="K14" s="503">
        <v>45.000000000000007</v>
      </c>
      <c r="L14" s="371">
        <v>21261</v>
      </c>
      <c r="M14" s="371">
        <v>528320</v>
      </c>
      <c r="N14" s="522">
        <v>24.849254503551101</v>
      </c>
      <c r="O14" s="531">
        <f t="shared" si="1"/>
        <v>1118</v>
      </c>
      <c r="P14" s="536">
        <f t="shared" si="2"/>
        <v>5.5503152459911629</v>
      </c>
      <c r="Q14" s="531">
        <f t="shared" si="3"/>
        <v>32190</v>
      </c>
      <c r="R14" s="536">
        <f t="shared" si="4"/>
        <v>6.4882188136173982</v>
      </c>
    </row>
    <row r="15" spans="1:18" x14ac:dyDescent="0.25">
      <c r="A15" s="487" t="s">
        <v>151</v>
      </c>
      <c r="B15" s="487">
        <v>16</v>
      </c>
      <c r="C15" s="487"/>
      <c r="D15" s="487">
        <v>20.239999999999998</v>
      </c>
      <c r="E15" s="371">
        <v>2519</v>
      </c>
      <c r="F15" s="314">
        <f t="shared" si="0"/>
        <v>124.45652173913045</v>
      </c>
      <c r="G15" s="503">
        <v>50.395256916996054</v>
      </c>
      <c r="H15" s="371">
        <v>19616</v>
      </c>
      <c r="I15" s="371">
        <v>480250</v>
      </c>
      <c r="J15" s="504">
        <v>24.482565252854812</v>
      </c>
      <c r="K15" s="503">
        <v>45.000000000000014</v>
      </c>
      <c r="L15" s="371">
        <v>19882</v>
      </c>
      <c r="M15" s="371">
        <v>490690</v>
      </c>
      <c r="N15" s="522">
        <v>24.680112664721857</v>
      </c>
      <c r="O15" s="531">
        <f t="shared" si="1"/>
        <v>266</v>
      </c>
      <c r="P15" s="536">
        <f t="shared" si="2"/>
        <v>1.3560358890701469</v>
      </c>
      <c r="Q15" s="531">
        <f t="shared" si="3"/>
        <v>10440</v>
      </c>
      <c r="R15" s="536">
        <f t="shared" si="4"/>
        <v>2.1738677771993755</v>
      </c>
    </row>
    <row r="16" spans="1:18" x14ac:dyDescent="0.25">
      <c r="A16" s="487" t="s">
        <v>151</v>
      </c>
      <c r="B16" s="487">
        <v>12</v>
      </c>
      <c r="C16" s="487"/>
      <c r="D16" s="487">
        <v>13.13</v>
      </c>
      <c r="E16" s="371">
        <v>1410</v>
      </c>
      <c r="F16" s="314">
        <f t="shared" si="0"/>
        <v>107.38766184310738</v>
      </c>
      <c r="G16" s="503">
        <v>50</v>
      </c>
      <c r="H16" s="371">
        <v>14147</v>
      </c>
      <c r="I16" s="371">
        <v>338520</v>
      </c>
      <c r="J16" s="504">
        <v>23.928748144482928</v>
      </c>
      <c r="K16" s="503">
        <v>49.261995430312254</v>
      </c>
      <c r="L16" s="371">
        <v>13860</v>
      </c>
      <c r="M16" s="371">
        <v>322930</v>
      </c>
      <c r="N16" s="522">
        <v>23.2994227994228</v>
      </c>
      <c r="O16" s="531">
        <f t="shared" si="1"/>
        <v>-287</v>
      </c>
      <c r="P16" s="536">
        <f t="shared" si="2"/>
        <v>-2.0286986640277092</v>
      </c>
      <c r="Q16" s="531">
        <f t="shared" si="3"/>
        <v>-15590</v>
      </c>
      <c r="R16" s="536">
        <f t="shared" si="4"/>
        <v>-4.6053408956634767</v>
      </c>
    </row>
    <row r="17" spans="1:18" x14ac:dyDescent="0.25">
      <c r="A17" s="487" t="s">
        <v>152</v>
      </c>
      <c r="B17" s="487">
        <v>16</v>
      </c>
      <c r="C17" s="487"/>
      <c r="D17" s="487">
        <v>20.6</v>
      </c>
      <c r="E17" s="371">
        <v>2626</v>
      </c>
      <c r="F17" s="314">
        <f t="shared" si="0"/>
        <v>127.47572815533979</v>
      </c>
      <c r="G17" s="503">
        <v>50</v>
      </c>
      <c r="H17" s="371">
        <v>23269</v>
      </c>
      <c r="I17" s="371">
        <v>569160</v>
      </c>
      <c r="J17" s="504">
        <v>24.460011173664533</v>
      </c>
      <c r="K17" s="503">
        <v>45.414563106796109</v>
      </c>
      <c r="L17" s="371">
        <v>23741</v>
      </c>
      <c r="M17" s="371">
        <v>585270</v>
      </c>
      <c r="N17" s="522">
        <v>24.652289288572511</v>
      </c>
      <c r="O17" s="531">
        <f t="shared" si="1"/>
        <v>472</v>
      </c>
      <c r="P17" s="536">
        <f t="shared" si="2"/>
        <v>2.0284498689243198</v>
      </c>
      <c r="Q17" s="531">
        <f t="shared" si="3"/>
        <v>16110</v>
      </c>
      <c r="R17" s="536">
        <f t="shared" si="4"/>
        <v>2.8304870335230863</v>
      </c>
    </row>
    <row r="18" spans="1:18" x14ac:dyDescent="0.25">
      <c r="A18" s="487" t="s">
        <v>152</v>
      </c>
      <c r="B18" s="487">
        <v>18</v>
      </c>
      <c r="C18" s="487"/>
      <c r="D18" s="487">
        <v>17.48</v>
      </c>
      <c r="E18" s="371">
        <v>2303</v>
      </c>
      <c r="F18" s="314">
        <f t="shared" si="0"/>
        <v>131.75057208237985</v>
      </c>
      <c r="G18" s="503">
        <v>50</v>
      </c>
      <c r="H18" s="371">
        <v>18290</v>
      </c>
      <c r="I18" s="371">
        <v>448830</v>
      </c>
      <c r="J18" s="504">
        <v>24.539639147074904</v>
      </c>
      <c r="K18" s="503">
        <v>45.011441647597252</v>
      </c>
      <c r="L18" s="371">
        <v>19053</v>
      </c>
      <c r="M18" s="371">
        <v>471540</v>
      </c>
      <c r="N18" s="522">
        <v>24.748858447488583</v>
      </c>
      <c r="O18" s="531">
        <f t="shared" si="1"/>
        <v>763</v>
      </c>
      <c r="P18" s="536">
        <f t="shared" si="2"/>
        <v>4.1716785128485512</v>
      </c>
      <c r="Q18" s="531">
        <f t="shared" si="3"/>
        <v>22710</v>
      </c>
      <c r="R18" s="536">
        <f t="shared" si="4"/>
        <v>5.0598222043981016</v>
      </c>
    </row>
    <row r="19" spans="1:18" x14ac:dyDescent="0.25">
      <c r="A19" s="487" t="s">
        <v>153</v>
      </c>
      <c r="B19" s="487">
        <v>12</v>
      </c>
      <c r="C19" s="487"/>
      <c r="D19" s="487">
        <v>12.81</v>
      </c>
      <c r="E19" s="371">
        <v>1641</v>
      </c>
      <c r="F19" s="314">
        <f t="shared" si="0"/>
        <v>128.10304449648712</v>
      </c>
      <c r="G19" s="503">
        <v>50</v>
      </c>
      <c r="H19" s="371">
        <v>12559</v>
      </c>
      <c r="I19" s="371">
        <v>289730</v>
      </c>
      <c r="J19" s="504">
        <v>23.069511903813996</v>
      </c>
      <c r="K19" s="503">
        <v>43.531615925058546</v>
      </c>
      <c r="L19" s="371">
        <v>12731</v>
      </c>
      <c r="M19" s="371">
        <v>289590</v>
      </c>
      <c r="N19" s="522">
        <v>22.74683842588956</v>
      </c>
      <c r="O19" s="531">
        <f t="shared" si="1"/>
        <v>172</v>
      </c>
      <c r="P19" s="536">
        <f t="shared" si="2"/>
        <v>1.3695357910661676</v>
      </c>
      <c r="Q19" s="531">
        <f t="shared" si="3"/>
        <v>-140</v>
      </c>
      <c r="R19" s="536">
        <f t="shared" si="4"/>
        <v>-4.8320850446967864E-2</v>
      </c>
    </row>
    <row r="20" spans="1:18" ht="15.75" thickBot="1" x14ac:dyDescent="0.3">
      <c r="A20" s="505" t="s">
        <v>153</v>
      </c>
      <c r="B20" s="505">
        <v>14</v>
      </c>
      <c r="C20" s="505"/>
      <c r="D20" s="505">
        <v>2.2200000000000002</v>
      </c>
      <c r="E20" s="506">
        <v>277</v>
      </c>
      <c r="F20" s="507">
        <f t="shared" si="0"/>
        <v>124.77477477477477</v>
      </c>
      <c r="G20" s="508">
        <v>49.999999999999993</v>
      </c>
      <c r="H20" s="506">
        <v>3268</v>
      </c>
      <c r="I20" s="506">
        <v>79730</v>
      </c>
      <c r="J20" s="509">
        <v>24.397184822521421</v>
      </c>
      <c r="K20" s="508">
        <v>43.999999999999993</v>
      </c>
      <c r="L20" s="506">
        <v>2790</v>
      </c>
      <c r="M20" s="506">
        <v>67620</v>
      </c>
      <c r="N20" s="523">
        <v>24.236559139784948</v>
      </c>
      <c r="O20" s="532">
        <f t="shared" si="1"/>
        <v>-478</v>
      </c>
      <c r="P20" s="537">
        <f t="shared" si="2"/>
        <v>-14.626682986536109</v>
      </c>
      <c r="Q20" s="532">
        <f t="shared" si="3"/>
        <v>-12110</v>
      </c>
      <c r="R20" s="537">
        <f t="shared" si="4"/>
        <v>-15.188762071992977</v>
      </c>
    </row>
    <row r="21" spans="1:18" ht="15.75" thickBot="1" x14ac:dyDescent="0.3">
      <c r="A21" s="514" t="s">
        <v>24</v>
      </c>
      <c r="B21" s="515"/>
      <c r="C21" s="515"/>
      <c r="D21" s="515">
        <v>283.38000000000005</v>
      </c>
      <c r="E21" s="516">
        <v>35616</v>
      </c>
      <c r="F21" s="517">
        <f t="shared" si="0"/>
        <v>125.68282871056529</v>
      </c>
      <c r="G21" s="518"/>
      <c r="H21" s="516">
        <v>297900</v>
      </c>
      <c r="I21" s="516">
        <v>7219960</v>
      </c>
      <c r="J21" s="519">
        <v>24.236186639812018</v>
      </c>
      <c r="K21" s="518"/>
      <c r="L21" s="516">
        <v>298675</v>
      </c>
      <c r="M21" s="516">
        <v>7276280</v>
      </c>
      <c r="N21" s="524">
        <v>24.36186490332301</v>
      </c>
      <c r="O21" s="534">
        <f t="shared" si="1"/>
        <v>775</v>
      </c>
      <c r="P21" s="540">
        <f t="shared" si="2"/>
        <v>0.26015441423296409</v>
      </c>
      <c r="Q21" s="535">
        <f t="shared" si="3"/>
        <v>56320</v>
      </c>
      <c r="R21" s="538">
        <f t="shared" si="4"/>
        <v>0.78005972332256679</v>
      </c>
    </row>
    <row r="22" spans="1:18" x14ac:dyDescent="0.25">
      <c r="A22" s="510" t="s">
        <v>150</v>
      </c>
      <c r="B22" s="510">
        <v>22</v>
      </c>
      <c r="C22" s="510"/>
      <c r="D22" s="510">
        <v>19.739999999999998</v>
      </c>
      <c r="E22" s="373">
        <v>2490</v>
      </c>
      <c r="F22" s="511">
        <f t="shared" si="0"/>
        <v>126.13981762917935</v>
      </c>
      <c r="G22" s="512">
        <v>51.000000000000014</v>
      </c>
      <c r="H22" s="373">
        <v>21526</v>
      </c>
      <c r="I22" s="373">
        <v>527230</v>
      </c>
      <c r="J22" s="513">
        <v>24.4927064944718</v>
      </c>
      <c r="K22" s="512">
        <v>44.000000000000014</v>
      </c>
      <c r="L22" s="373">
        <v>21513</v>
      </c>
      <c r="M22" s="373">
        <v>528040</v>
      </c>
      <c r="N22" s="525">
        <v>24.545158741226235</v>
      </c>
      <c r="O22" s="533">
        <f t="shared" si="1"/>
        <v>-13</v>
      </c>
      <c r="P22" s="539">
        <f t="shared" si="2"/>
        <v>-6.0392083991452197E-2</v>
      </c>
      <c r="Q22" s="533">
        <f t="shared" si="3"/>
        <v>810</v>
      </c>
      <c r="R22" s="539">
        <f t="shared" si="4"/>
        <v>0.15363313923714508</v>
      </c>
    </row>
    <row r="23" spans="1:18" x14ac:dyDescent="0.25">
      <c r="A23" s="487" t="s">
        <v>150</v>
      </c>
      <c r="B23" s="487">
        <v>24</v>
      </c>
      <c r="C23" s="487"/>
      <c r="D23" s="487">
        <v>22.16</v>
      </c>
      <c r="E23" s="371">
        <v>2704</v>
      </c>
      <c r="F23" s="314">
        <f t="shared" si="0"/>
        <v>122.02166064981949</v>
      </c>
      <c r="G23" s="503">
        <v>50.458483754512628</v>
      </c>
      <c r="H23" s="371">
        <v>24442</v>
      </c>
      <c r="I23" s="371">
        <v>567900</v>
      </c>
      <c r="J23" s="504">
        <v>23.234596186891416</v>
      </c>
      <c r="K23" s="503">
        <v>43.999999999999993</v>
      </c>
      <c r="L23" s="371">
        <v>23709</v>
      </c>
      <c r="M23" s="371">
        <v>548850</v>
      </c>
      <c r="N23" s="522">
        <v>23.149436922687588</v>
      </c>
      <c r="O23" s="531">
        <f t="shared" si="1"/>
        <v>-733</v>
      </c>
      <c r="P23" s="536">
        <f t="shared" si="2"/>
        <v>-2.9989362572620899</v>
      </c>
      <c r="Q23" s="531">
        <f t="shared" si="3"/>
        <v>-19050</v>
      </c>
      <c r="R23" s="536">
        <f t="shared" si="4"/>
        <v>-3.3544638140517695</v>
      </c>
    </row>
    <row r="24" spans="1:18" x14ac:dyDescent="0.25">
      <c r="A24" s="487" t="s">
        <v>149</v>
      </c>
      <c r="B24" s="487">
        <v>24</v>
      </c>
      <c r="C24" s="487"/>
      <c r="D24" s="487">
        <v>13.09</v>
      </c>
      <c r="E24" s="371">
        <v>1517</v>
      </c>
      <c r="F24" s="314">
        <f t="shared" si="0"/>
        <v>115.88999236058059</v>
      </c>
      <c r="G24" s="503">
        <v>49.85408708938121</v>
      </c>
      <c r="H24" s="371">
        <v>15181</v>
      </c>
      <c r="I24" s="371">
        <v>351540</v>
      </c>
      <c r="J24" s="504">
        <v>23.156577300573083</v>
      </c>
      <c r="K24" s="503">
        <v>44</v>
      </c>
      <c r="L24" s="371">
        <v>14503</v>
      </c>
      <c r="M24" s="371">
        <v>334660</v>
      </c>
      <c r="N24" s="522">
        <v>23.075225815348549</v>
      </c>
      <c r="O24" s="531">
        <f t="shared" si="1"/>
        <v>-678</v>
      </c>
      <c r="P24" s="536">
        <f t="shared" si="2"/>
        <v>-4.4661089519794483</v>
      </c>
      <c r="Q24" s="531">
        <f t="shared" si="3"/>
        <v>-16880</v>
      </c>
      <c r="R24" s="536">
        <f t="shared" si="4"/>
        <v>-4.8017295329123284</v>
      </c>
    </row>
    <row r="25" spans="1:18" x14ac:dyDescent="0.25">
      <c r="A25" s="487" t="s">
        <v>151</v>
      </c>
      <c r="B25" s="487">
        <v>14</v>
      </c>
      <c r="C25" s="487"/>
      <c r="D25" s="487">
        <v>16.28</v>
      </c>
      <c r="E25" s="371">
        <v>1976</v>
      </c>
      <c r="F25" s="314">
        <f t="shared" si="0"/>
        <v>121.37592137592137</v>
      </c>
      <c r="G25" s="503">
        <v>50</v>
      </c>
      <c r="H25" s="371">
        <v>16382</v>
      </c>
      <c r="I25" s="371">
        <v>396370</v>
      </c>
      <c r="J25" s="504">
        <v>24.195458429984129</v>
      </c>
      <c r="K25" s="503">
        <v>44</v>
      </c>
      <c r="L25" s="371">
        <v>16041</v>
      </c>
      <c r="M25" s="371">
        <v>387770</v>
      </c>
      <c r="N25" s="522">
        <v>24.173679945140577</v>
      </c>
      <c r="O25" s="531">
        <f t="shared" si="1"/>
        <v>-341</v>
      </c>
      <c r="P25" s="536">
        <f t="shared" si="2"/>
        <v>-2.0815529239409107</v>
      </c>
      <c r="Q25" s="531">
        <f t="shared" si="3"/>
        <v>-8600</v>
      </c>
      <c r="R25" s="536">
        <f t="shared" si="4"/>
        <v>-2.1696899361707498</v>
      </c>
    </row>
    <row r="26" spans="1:18" x14ac:dyDescent="0.25">
      <c r="A26" s="487" t="s">
        <v>151</v>
      </c>
      <c r="B26" s="487">
        <v>22</v>
      </c>
      <c r="C26" s="487"/>
      <c r="D26" s="487">
        <v>18.239999999999998</v>
      </c>
      <c r="E26" s="371">
        <v>2461</v>
      </c>
      <c r="F26" s="314">
        <f t="shared" si="0"/>
        <v>134.9232456140351</v>
      </c>
      <c r="G26" s="503">
        <v>50.808114035087726</v>
      </c>
      <c r="H26" s="371">
        <v>18730</v>
      </c>
      <c r="I26" s="371">
        <v>464580</v>
      </c>
      <c r="J26" s="504">
        <v>24.804057661505606</v>
      </c>
      <c r="K26" s="503">
        <v>44.191885964912288</v>
      </c>
      <c r="L26" s="371">
        <v>18818</v>
      </c>
      <c r="M26" s="371">
        <v>472280</v>
      </c>
      <c r="N26" s="522">
        <v>25.097247316399191</v>
      </c>
      <c r="O26" s="531">
        <f t="shared" si="1"/>
        <v>88</v>
      </c>
      <c r="P26" s="536">
        <f t="shared" si="2"/>
        <v>0.4698344901227976</v>
      </c>
      <c r="Q26" s="531">
        <f t="shared" si="3"/>
        <v>7700</v>
      </c>
      <c r="R26" s="536">
        <f t="shared" si="4"/>
        <v>1.6574109948770932</v>
      </c>
    </row>
    <row r="27" spans="1:18" x14ac:dyDescent="0.25">
      <c r="A27" s="487" t="s">
        <v>151</v>
      </c>
      <c r="B27" s="487">
        <v>24</v>
      </c>
      <c r="C27" s="487">
        <v>1998</v>
      </c>
      <c r="D27" s="487">
        <v>16.23</v>
      </c>
      <c r="E27" s="371">
        <v>2246</v>
      </c>
      <c r="F27" s="314">
        <f t="shared" si="0"/>
        <v>138.38570548367221</v>
      </c>
      <c r="G27" s="503">
        <v>50.630314232902023</v>
      </c>
      <c r="H27" s="371">
        <v>18108</v>
      </c>
      <c r="I27" s="371">
        <v>428720</v>
      </c>
      <c r="J27" s="504">
        <v>23.675723437154847</v>
      </c>
      <c r="K27" s="503">
        <v>44</v>
      </c>
      <c r="L27" s="371">
        <v>17491</v>
      </c>
      <c r="M27" s="371">
        <v>414600</v>
      </c>
      <c r="N27" s="522">
        <v>23.703619004059231</v>
      </c>
      <c r="O27" s="531">
        <f t="shared" si="1"/>
        <v>-617</v>
      </c>
      <c r="P27" s="536">
        <f t="shared" si="2"/>
        <v>-3.4073337751270154</v>
      </c>
      <c r="Q27" s="531">
        <f t="shared" si="3"/>
        <v>-14120</v>
      </c>
      <c r="R27" s="536">
        <f t="shared" si="4"/>
        <v>-3.2935249113640608</v>
      </c>
    </row>
    <row r="28" spans="1:18" x14ac:dyDescent="0.25">
      <c r="A28" s="487" t="s">
        <v>152</v>
      </c>
      <c r="B28" s="487">
        <v>24</v>
      </c>
      <c r="C28" s="487"/>
      <c r="D28" s="487">
        <v>3.23</v>
      </c>
      <c r="E28" s="371">
        <v>402</v>
      </c>
      <c r="F28" s="314">
        <f t="shared" si="0"/>
        <v>124.45820433436532</v>
      </c>
      <c r="G28" s="503">
        <v>51</v>
      </c>
      <c r="H28" s="371">
        <v>3694</v>
      </c>
      <c r="I28" s="371">
        <v>88690</v>
      </c>
      <c r="J28" s="504">
        <v>24.009204114780726</v>
      </c>
      <c r="K28" s="503">
        <v>44</v>
      </c>
      <c r="L28" s="371">
        <v>3315</v>
      </c>
      <c r="M28" s="371">
        <v>80170</v>
      </c>
      <c r="N28" s="522">
        <v>24.184012066365007</v>
      </c>
      <c r="O28" s="531">
        <f t="shared" si="1"/>
        <v>-379</v>
      </c>
      <c r="P28" s="536">
        <f t="shared" si="2"/>
        <v>-10.259880887926368</v>
      </c>
      <c r="Q28" s="531">
        <f t="shared" si="3"/>
        <v>-8520</v>
      </c>
      <c r="R28" s="536">
        <f t="shared" si="4"/>
        <v>-9.6064945315142634</v>
      </c>
    </row>
    <row r="29" spans="1:18" x14ac:dyDescent="0.25">
      <c r="A29" s="487" t="s">
        <v>152</v>
      </c>
      <c r="B29" s="487">
        <v>22</v>
      </c>
      <c r="C29" s="487"/>
      <c r="D29" s="487">
        <v>8.82</v>
      </c>
      <c r="E29" s="371">
        <v>1152</v>
      </c>
      <c r="F29" s="314">
        <f t="shared" si="0"/>
        <v>130.61224489795919</v>
      </c>
      <c r="G29" s="503">
        <v>50.75056689342405</v>
      </c>
      <c r="H29" s="371">
        <v>8465</v>
      </c>
      <c r="I29" s="371">
        <v>208020</v>
      </c>
      <c r="J29" s="504">
        <v>24.574128765505019</v>
      </c>
      <c r="K29" s="503">
        <v>44.249433106575957</v>
      </c>
      <c r="L29" s="371">
        <v>8696</v>
      </c>
      <c r="M29" s="371">
        <v>215430</v>
      </c>
      <c r="N29" s="522">
        <v>24.773459061637535</v>
      </c>
      <c r="O29" s="531">
        <f t="shared" si="1"/>
        <v>231</v>
      </c>
      <c r="P29" s="536">
        <f t="shared" si="2"/>
        <v>2.7288836385115181</v>
      </c>
      <c r="Q29" s="531">
        <f t="shared" si="3"/>
        <v>7410</v>
      </c>
      <c r="R29" s="536">
        <f t="shared" si="4"/>
        <v>3.5621574848572255</v>
      </c>
    </row>
    <row r="30" spans="1:18" x14ac:dyDescent="0.25">
      <c r="A30" s="487" t="s">
        <v>152</v>
      </c>
      <c r="B30" s="487">
        <v>20</v>
      </c>
      <c r="C30" s="487"/>
      <c r="D30" s="487">
        <v>11.54</v>
      </c>
      <c r="E30" s="371">
        <v>1448</v>
      </c>
      <c r="F30" s="314">
        <f t="shared" si="0"/>
        <v>125.47660311958407</v>
      </c>
      <c r="G30" s="503">
        <v>50.000000000000014</v>
      </c>
      <c r="H30" s="371">
        <v>12123</v>
      </c>
      <c r="I30" s="371">
        <v>296950</v>
      </c>
      <c r="J30" s="504">
        <v>24.494762022601666</v>
      </c>
      <c r="K30" s="503">
        <v>44.259965337954938</v>
      </c>
      <c r="L30" s="371">
        <v>12224</v>
      </c>
      <c r="M30" s="371">
        <v>305300</v>
      </c>
      <c r="N30" s="522">
        <v>24.975458115183248</v>
      </c>
      <c r="O30" s="531">
        <f t="shared" si="1"/>
        <v>101</v>
      </c>
      <c r="P30" s="536">
        <f t="shared" si="2"/>
        <v>0.83312711375072179</v>
      </c>
      <c r="Q30" s="531">
        <f t="shared" si="3"/>
        <v>8350</v>
      </c>
      <c r="R30" s="536">
        <f t="shared" si="4"/>
        <v>2.8119211988550261</v>
      </c>
    </row>
    <row r="31" spans="1:18" x14ac:dyDescent="0.25">
      <c r="A31" s="487" t="s">
        <v>152</v>
      </c>
      <c r="B31" s="487">
        <v>14</v>
      </c>
      <c r="C31" s="487"/>
      <c r="D31" s="487">
        <v>19.36</v>
      </c>
      <c r="E31" s="371">
        <v>2441</v>
      </c>
      <c r="F31" s="314">
        <f t="shared" si="0"/>
        <v>126.08471074380165</v>
      </c>
      <c r="G31" s="503">
        <v>49.999999999999993</v>
      </c>
      <c r="H31" s="371">
        <v>20011</v>
      </c>
      <c r="I31" s="371">
        <v>482520</v>
      </c>
      <c r="J31" s="504">
        <v>24.112737994103242</v>
      </c>
      <c r="K31" s="503">
        <v>44.870867768595048</v>
      </c>
      <c r="L31" s="371">
        <v>21213</v>
      </c>
      <c r="M31" s="371">
        <v>509080</v>
      </c>
      <c r="N31" s="522">
        <v>23.998491491066797</v>
      </c>
      <c r="O31" s="531">
        <f t="shared" si="1"/>
        <v>1202</v>
      </c>
      <c r="P31" s="536">
        <f t="shared" si="2"/>
        <v>6.0066963170256358</v>
      </c>
      <c r="Q31" s="531">
        <f t="shared" si="3"/>
        <v>26560</v>
      </c>
      <c r="R31" s="536">
        <f t="shared" si="4"/>
        <v>5.5044350493243801</v>
      </c>
    </row>
    <row r="32" spans="1:18" ht="15.75" thickBot="1" x14ac:dyDescent="0.3">
      <c r="A32" s="505" t="s">
        <v>152</v>
      </c>
      <c r="B32" s="505">
        <v>12</v>
      </c>
      <c r="C32" s="505"/>
      <c r="D32" s="505">
        <v>16.18</v>
      </c>
      <c r="E32" s="506">
        <v>2228</v>
      </c>
      <c r="F32" s="507">
        <f t="shared" si="0"/>
        <v>137.7008652657602</v>
      </c>
      <c r="G32" s="508">
        <v>50.000000000000007</v>
      </c>
      <c r="H32" s="506">
        <v>16268</v>
      </c>
      <c r="I32" s="506">
        <v>376740</v>
      </c>
      <c r="J32" s="509">
        <v>23.158347676419965</v>
      </c>
      <c r="K32" s="508">
        <v>43.969097651421514</v>
      </c>
      <c r="L32" s="506">
        <v>15906</v>
      </c>
      <c r="M32" s="506">
        <v>358890</v>
      </c>
      <c r="N32" s="523">
        <v>22.563183704262542</v>
      </c>
      <c r="O32" s="532">
        <f t="shared" si="1"/>
        <v>-362</v>
      </c>
      <c r="P32" s="537">
        <f t="shared" si="2"/>
        <v>-2.22522744037374</v>
      </c>
      <c r="Q32" s="532">
        <f t="shared" si="3"/>
        <v>-17850</v>
      </c>
      <c r="R32" s="537">
        <f t="shared" si="4"/>
        <v>-4.7380156075808246</v>
      </c>
    </row>
    <row r="33" spans="1:18" ht="15.75" thickBot="1" x14ac:dyDescent="0.3">
      <c r="A33" s="514" t="s">
        <v>24</v>
      </c>
      <c r="B33" s="515"/>
      <c r="C33" s="515"/>
      <c r="D33" s="515">
        <v>164.87</v>
      </c>
      <c r="E33" s="516">
        <v>21065</v>
      </c>
      <c r="F33" s="10">
        <f t="shared" si="0"/>
        <v>127.76733183720506</v>
      </c>
      <c r="G33" s="518"/>
      <c r="H33" s="516">
        <v>174930</v>
      </c>
      <c r="I33" s="516">
        <v>4189260</v>
      </c>
      <c r="J33" s="519">
        <v>23.948207854570398</v>
      </c>
      <c r="K33" s="518"/>
      <c r="L33" s="516">
        <v>173429</v>
      </c>
      <c r="M33" s="516">
        <v>4155070</v>
      </c>
      <c r="N33" s="524">
        <v>23.958334534593408</v>
      </c>
      <c r="O33" s="534">
        <f t="shared" si="1"/>
        <v>-1501</v>
      </c>
      <c r="P33" s="540">
        <f t="shared" si="2"/>
        <v>-0.85805750871777287</v>
      </c>
      <c r="Q33" s="535">
        <f t="shared" si="3"/>
        <v>-34190</v>
      </c>
      <c r="R33" s="538">
        <f t="shared" si="4"/>
        <v>-0.81613459178948078</v>
      </c>
    </row>
    <row r="34" spans="1:18" x14ac:dyDescent="0.25">
      <c r="A34" s="510" t="s">
        <v>149</v>
      </c>
      <c r="B34" s="510">
        <v>10</v>
      </c>
      <c r="C34" s="510"/>
      <c r="D34" s="510">
        <v>2.82</v>
      </c>
      <c r="E34" s="373">
        <v>326</v>
      </c>
      <c r="F34" s="511">
        <f>E34/D34</f>
        <v>115.60283687943263</v>
      </c>
      <c r="G34" s="512">
        <v>50</v>
      </c>
      <c r="H34" s="373">
        <v>4701</v>
      </c>
      <c r="I34" s="373">
        <v>97290</v>
      </c>
      <c r="J34" s="513">
        <v>20.695596681557117</v>
      </c>
      <c r="K34" s="512">
        <v>70.379432624113463</v>
      </c>
      <c r="L34" s="373">
        <v>3583</v>
      </c>
      <c r="M34" s="373">
        <v>75480</v>
      </c>
      <c r="N34" s="525">
        <v>21.066145687970973</v>
      </c>
      <c r="O34" s="533">
        <f t="shared" si="1"/>
        <v>-1118</v>
      </c>
      <c r="P34" s="539">
        <f t="shared" si="2"/>
        <v>-23.782174005530738</v>
      </c>
      <c r="Q34" s="533">
        <f t="shared" si="3"/>
        <v>-21810</v>
      </c>
      <c r="R34" s="539">
        <f t="shared" si="4"/>
        <v>-22.417514646931853</v>
      </c>
    </row>
    <row r="35" spans="1:18" x14ac:dyDescent="0.25">
      <c r="A35" s="487" t="s">
        <v>149</v>
      </c>
      <c r="B35" s="487">
        <v>12</v>
      </c>
      <c r="C35" s="487"/>
      <c r="D35" s="487">
        <v>10.6</v>
      </c>
      <c r="E35" s="371">
        <v>1372</v>
      </c>
      <c r="F35" s="314">
        <f t="shared" ref="F35:F44" si="5">E35/D35</f>
        <v>129.43396226415095</v>
      </c>
      <c r="G35" s="503">
        <v>50</v>
      </c>
      <c r="H35" s="371">
        <v>12583</v>
      </c>
      <c r="I35" s="371">
        <v>267900</v>
      </c>
      <c r="J35" s="504">
        <v>21.290630215369944</v>
      </c>
      <c r="K35" s="503">
        <v>44.307547169811315</v>
      </c>
      <c r="L35" s="371">
        <v>12214</v>
      </c>
      <c r="M35" s="371">
        <v>266050</v>
      </c>
      <c r="N35" s="522">
        <v>21.782380874406417</v>
      </c>
      <c r="O35" s="531">
        <f t="shared" si="1"/>
        <v>-369</v>
      </c>
      <c r="P35" s="536">
        <f t="shared" si="2"/>
        <v>-2.9325280139871257</v>
      </c>
      <c r="Q35" s="531">
        <f t="shared" si="3"/>
        <v>-1850</v>
      </c>
      <c r="R35" s="536">
        <f t="shared" si="4"/>
        <v>-0.69055617767823818</v>
      </c>
    </row>
    <row r="36" spans="1:18" x14ac:dyDescent="0.25">
      <c r="A36" s="487" t="s">
        <v>149</v>
      </c>
      <c r="B36" s="487">
        <v>26</v>
      </c>
      <c r="C36" s="487"/>
      <c r="D36" s="487">
        <v>3.49</v>
      </c>
      <c r="E36" s="371">
        <v>453</v>
      </c>
      <c r="F36" s="314">
        <f t="shared" si="5"/>
        <v>129.79942693409743</v>
      </c>
      <c r="G36" s="503">
        <v>48.000000000000007</v>
      </c>
      <c r="H36" s="371">
        <v>5008</v>
      </c>
      <c r="I36" s="371">
        <v>100550</v>
      </c>
      <c r="J36" s="504">
        <v>20.077875399361023</v>
      </c>
      <c r="K36" s="503">
        <v>52.670487106017184</v>
      </c>
      <c r="L36" s="371">
        <v>4414</v>
      </c>
      <c r="M36" s="371">
        <v>93680</v>
      </c>
      <c r="N36" s="522">
        <v>21.223380154055278</v>
      </c>
      <c r="O36" s="531">
        <f t="shared" si="1"/>
        <v>-594</v>
      </c>
      <c r="P36" s="536">
        <f t="shared" si="2"/>
        <v>-11.861022364217252</v>
      </c>
      <c r="Q36" s="531">
        <f t="shared" si="3"/>
        <v>-6870</v>
      </c>
      <c r="R36" s="536">
        <f t="shared" si="4"/>
        <v>-6.8324216807558429</v>
      </c>
    </row>
    <row r="37" spans="1:18" x14ac:dyDescent="0.25">
      <c r="A37" s="487" t="s">
        <v>150</v>
      </c>
      <c r="B37" s="487">
        <v>12</v>
      </c>
      <c r="C37" s="487"/>
      <c r="D37" s="487">
        <v>8.1199999999999992</v>
      </c>
      <c r="E37" s="371">
        <v>806</v>
      </c>
      <c r="F37" s="314">
        <f t="shared" si="5"/>
        <v>99.261083743842377</v>
      </c>
      <c r="G37" s="503">
        <v>50</v>
      </c>
      <c r="H37" s="371">
        <v>7946</v>
      </c>
      <c r="I37" s="371">
        <v>171920</v>
      </c>
      <c r="J37" s="504">
        <v>21.636043292222503</v>
      </c>
      <c r="K37" s="503">
        <v>48.161330049261096</v>
      </c>
      <c r="L37" s="371">
        <v>7806</v>
      </c>
      <c r="M37" s="371">
        <v>171080</v>
      </c>
      <c r="N37" s="522">
        <v>21.916474506789648</v>
      </c>
      <c r="O37" s="531">
        <f t="shared" si="1"/>
        <v>-140</v>
      </c>
      <c r="P37" s="536">
        <f t="shared" si="2"/>
        <v>-1.7618927762396175</v>
      </c>
      <c r="Q37" s="531">
        <f t="shared" si="3"/>
        <v>-840</v>
      </c>
      <c r="R37" s="536">
        <f t="shared" si="4"/>
        <v>-0.48859934853420195</v>
      </c>
    </row>
    <row r="38" spans="1:18" x14ac:dyDescent="0.25">
      <c r="A38" s="487" t="s">
        <v>150</v>
      </c>
      <c r="B38" s="487">
        <v>26</v>
      </c>
      <c r="C38" s="487">
        <v>2005</v>
      </c>
      <c r="D38" s="487">
        <v>4.76</v>
      </c>
      <c r="E38" s="371">
        <v>513</v>
      </c>
      <c r="F38" s="314">
        <f t="shared" si="5"/>
        <v>107.77310924369749</v>
      </c>
      <c r="G38" s="503">
        <v>48.000000000000007</v>
      </c>
      <c r="H38" s="371">
        <v>5131</v>
      </c>
      <c r="I38" s="371">
        <v>103400</v>
      </c>
      <c r="J38" s="504">
        <v>20.152017150652895</v>
      </c>
      <c r="K38" s="503">
        <v>44</v>
      </c>
      <c r="L38" s="371">
        <v>5153</v>
      </c>
      <c r="M38" s="371">
        <v>109770</v>
      </c>
      <c r="N38" s="522">
        <v>21.302154084999028</v>
      </c>
      <c r="O38" s="531">
        <f t="shared" si="1"/>
        <v>22</v>
      </c>
      <c r="P38" s="536">
        <f t="shared" si="2"/>
        <v>0.42876632235431689</v>
      </c>
      <c r="Q38" s="531">
        <f t="shared" si="3"/>
        <v>6370</v>
      </c>
      <c r="R38" s="536">
        <f t="shared" si="4"/>
        <v>6.1605415860735011</v>
      </c>
    </row>
    <row r="39" spans="1:18" x14ac:dyDescent="0.25">
      <c r="A39" s="487" t="s">
        <v>153</v>
      </c>
      <c r="B39" s="487">
        <v>16</v>
      </c>
      <c r="C39" s="487"/>
      <c r="D39" s="487">
        <v>0.86</v>
      </c>
      <c r="E39" s="371">
        <v>110</v>
      </c>
      <c r="F39" s="130">
        <f t="shared" si="5"/>
        <v>127.90697674418605</v>
      </c>
      <c r="G39" s="503">
        <v>49.999999999999993</v>
      </c>
      <c r="H39" s="371">
        <v>868</v>
      </c>
      <c r="I39" s="371">
        <v>19330</v>
      </c>
      <c r="J39" s="504">
        <v>22.269585253456221</v>
      </c>
      <c r="K39" s="503">
        <v>45.000000000000007</v>
      </c>
      <c r="L39" s="371">
        <v>744</v>
      </c>
      <c r="M39" s="371">
        <v>16730</v>
      </c>
      <c r="N39" s="522">
        <v>22.486559139784948</v>
      </c>
      <c r="O39" s="531">
        <f t="shared" si="1"/>
        <v>-124</v>
      </c>
      <c r="P39" s="536">
        <f t="shared" si="2"/>
        <v>-14.285714285714286</v>
      </c>
      <c r="Q39" s="531">
        <f t="shared" si="3"/>
        <v>-2600</v>
      </c>
      <c r="R39" s="536">
        <f t="shared" si="4"/>
        <v>-13.450594930160372</v>
      </c>
    </row>
    <row r="40" spans="1:18" x14ac:dyDescent="0.25">
      <c r="A40" s="487" t="s">
        <v>153</v>
      </c>
      <c r="B40" s="487">
        <v>10</v>
      </c>
      <c r="C40" s="487"/>
      <c r="D40" s="487">
        <v>8.61</v>
      </c>
      <c r="E40" s="371">
        <v>1053</v>
      </c>
      <c r="F40" s="130">
        <f t="shared" si="5"/>
        <v>122.29965156794425</v>
      </c>
      <c r="G40" s="503">
        <v>49.999999999999993</v>
      </c>
      <c r="H40" s="371">
        <v>12480</v>
      </c>
      <c r="I40" s="371">
        <v>257360</v>
      </c>
      <c r="J40" s="504">
        <v>20.621794871794872</v>
      </c>
      <c r="K40" s="503">
        <v>48.634146341463421</v>
      </c>
      <c r="L40" s="371">
        <v>11373</v>
      </c>
      <c r="M40" s="371">
        <v>237980</v>
      </c>
      <c r="N40" s="522">
        <v>20.924997801811308</v>
      </c>
      <c r="O40" s="531">
        <f t="shared" si="1"/>
        <v>-1107</v>
      </c>
      <c r="P40" s="536">
        <f t="shared" si="2"/>
        <v>-8.8701923076923084</v>
      </c>
      <c r="Q40" s="531">
        <f t="shared" si="3"/>
        <v>-19380</v>
      </c>
      <c r="R40" s="536">
        <f t="shared" si="4"/>
        <v>-7.5303077401305565</v>
      </c>
    </row>
    <row r="41" spans="1:18" x14ac:dyDescent="0.25">
      <c r="A41" s="487" t="s">
        <v>152</v>
      </c>
      <c r="B41" s="487">
        <v>10</v>
      </c>
      <c r="C41" s="487"/>
      <c r="D41" s="487">
        <v>8.6999999999999993</v>
      </c>
      <c r="E41" s="371">
        <v>1106</v>
      </c>
      <c r="F41" s="130">
        <f t="shared" si="5"/>
        <v>127.1264367816092</v>
      </c>
      <c r="G41" s="503">
        <v>49.999999999999986</v>
      </c>
      <c r="H41" s="371">
        <v>10407</v>
      </c>
      <c r="I41" s="371">
        <v>211950</v>
      </c>
      <c r="J41" s="504">
        <v>20.366099740559239</v>
      </c>
      <c r="K41" s="503">
        <v>51.079310344827597</v>
      </c>
      <c r="L41" s="371">
        <v>9384</v>
      </c>
      <c r="M41" s="371">
        <v>195150</v>
      </c>
      <c r="N41" s="522">
        <v>20.796035805626598</v>
      </c>
      <c r="O41" s="531">
        <f t="shared" si="1"/>
        <v>-1023</v>
      </c>
      <c r="P41" s="536">
        <f t="shared" si="2"/>
        <v>-9.8299221677716933</v>
      </c>
      <c r="Q41" s="531">
        <f t="shared" si="3"/>
        <v>-16800</v>
      </c>
      <c r="R41" s="536">
        <f t="shared" si="4"/>
        <v>-7.9263977353149331</v>
      </c>
    </row>
    <row r="42" spans="1:18" ht="15.75" thickBot="1" x14ac:dyDescent="0.3">
      <c r="A42" s="505" t="s">
        <v>154</v>
      </c>
      <c r="B42" s="505">
        <v>10</v>
      </c>
      <c r="C42" s="505"/>
      <c r="D42" s="505">
        <v>0.64</v>
      </c>
      <c r="E42" s="506">
        <v>59</v>
      </c>
      <c r="F42" s="521">
        <f t="shared" si="5"/>
        <v>92.1875</v>
      </c>
      <c r="G42" s="508">
        <v>50</v>
      </c>
      <c r="H42" s="506">
        <v>761</v>
      </c>
      <c r="I42" s="506">
        <v>16110</v>
      </c>
      <c r="J42" s="509">
        <v>21.169513797634693</v>
      </c>
      <c r="K42" s="508">
        <v>53.78125</v>
      </c>
      <c r="L42" s="506">
        <v>718</v>
      </c>
      <c r="M42" s="506">
        <v>15280</v>
      </c>
      <c r="N42" s="523">
        <v>21.281337047353759</v>
      </c>
      <c r="O42" s="532">
        <f t="shared" si="1"/>
        <v>-43</v>
      </c>
      <c r="P42" s="537">
        <f t="shared" si="2"/>
        <v>-5.6504599211563731</v>
      </c>
      <c r="Q42" s="532">
        <f t="shared" si="3"/>
        <v>-830</v>
      </c>
      <c r="R42" s="537">
        <f t="shared" si="4"/>
        <v>-5.152079453755432</v>
      </c>
    </row>
    <row r="43" spans="1:18" ht="15.75" thickBot="1" x14ac:dyDescent="0.3">
      <c r="A43" s="514" t="s">
        <v>24</v>
      </c>
      <c r="B43" s="515"/>
      <c r="C43" s="515"/>
      <c r="D43" s="515">
        <v>48.599999999999994</v>
      </c>
      <c r="E43" s="516">
        <v>5798</v>
      </c>
      <c r="F43" s="10">
        <f t="shared" si="5"/>
        <v>119.30041152263375</v>
      </c>
      <c r="G43" s="515"/>
      <c r="H43" s="516">
        <v>59885</v>
      </c>
      <c r="I43" s="516">
        <v>1245810</v>
      </c>
      <c r="J43" s="519">
        <v>20.803373131836018</v>
      </c>
      <c r="K43" s="515"/>
      <c r="L43" s="516">
        <v>55389</v>
      </c>
      <c r="M43" s="516">
        <v>1181200</v>
      </c>
      <c r="N43" s="520">
        <v>21.32553395078445</v>
      </c>
      <c r="O43" s="534">
        <f>L43-H43</f>
        <v>-4496</v>
      </c>
      <c r="P43" s="540">
        <f t="shared" si="2"/>
        <v>-7.5077231360106866</v>
      </c>
      <c r="Q43" s="535">
        <f t="shared" si="3"/>
        <v>-64610</v>
      </c>
      <c r="R43" s="538">
        <f t="shared" si="4"/>
        <v>-5.1861840890665505</v>
      </c>
    </row>
    <row r="44" spans="1:18" ht="15.75" thickBot="1" x14ac:dyDescent="0.3">
      <c r="A44" s="526" t="s">
        <v>25</v>
      </c>
      <c r="B44" s="527"/>
      <c r="C44" s="527"/>
      <c r="D44" s="527">
        <v>496.85</v>
      </c>
      <c r="E44" s="528">
        <v>62479</v>
      </c>
      <c r="F44" s="342">
        <f t="shared" si="5"/>
        <v>125.75022642648686</v>
      </c>
      <c r="G44" s="527"/>
      <c r="H44" s="528">
        <v>532715</v>
      </c>
      <c r="I44" s="528">
        <v>12655030</v>
      </c>
      <c r="J44" s="529">
        <v>23.755723041401126</v>
      </c>
      <c r="K44" s="527"/>
      <c r="L44" s="528">
        <v>527493</v>
      </c>
      <c r="M44" s="528">
        <v>12612550</v>
      </c>
      <c r="N44" s="530">
        <v>23.910364687303908</v>
      </c>
      <c r="O44" s="534">
        <f>L44-H44</f>
        <v>-5222</v>
      </c>
      <c r="P44" s="540">
        <f t="shared" si="2"/>
        <v>-0.98026149066574064</v>
      </c>
      <c r="Q44" s="535">
        <f t="shared" si="3"/>
        <v>-42480</v>
      </c>
      <c r="R44" s="538">
        <f t="shared" si="4"/>
        <v>-0.33567680203049693</v>
      </c>
    </row>
  </sheetData>
  <mergeCells count="9">
    <mergeCell ref="A1:B3"/>
    <mergeCell ref="G1:J1"/>
    <mergeCell ref="K1:N1"/>
    <mergeCell ref="H2:H3"/>
    <mergeCell ref="I2:I3"/>
    <mergeCell ref="J2:J3"/>
    <mergeCell ref="L2:L3"/>
    <mergeCell ref="M2:M3"/>
    <mergeCell ref="N2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workbookViewId="0">
      <selection activeCell="S8" sqref="S8"/>
    </sheetView>
  </sheetViews>
  <sheetFormatPr defaultRowHeight="15" x14ac:dyDescent="0.25"/>
  <cols>
    <col min="1" max="1" width="3.42578125" customWidth="1"/>
    <col min="2" max="2" width="4.140625" customWidth="1"/>
    <col min="5" max="5" width="10.5703125" bestFit="1" customWidth="1"/>
    <col min="7" max="7" width="10.5703125" bestFit="1" customWidth="1"/>
    <col min="8" max="8" width="11.5703125" bestFit="1" customWidth="1"/>
    <col min="9" max="9" width="14.28515625" bestFit="1" customWidth="1"/>
    <col min="12" max="12" width="11.5703125" bestFit="1" customWidth="1"/>
    <col min="13" max="13" width="14.28515625" bestFit="1" customWidth="1"/>
    <col min="15" max="15" width="9.140625" customWidth="1"/>
    <col min="17" max="17" width="10.28515625" bestFit="1" customWidth="1"/>
  </cols>
  <sheetData>
    <row r="1" spans="1:18" ht="15.75" x14ac:dyDescent="0.25">
      <c r="A1" s="605" t="s">
        <v>131</v>
      </c>
      <c r="B1" s="606"/>
      <c r="C1" s="495" t="s">
        <v>132</v>
      </c>
      <c r="D1" s="546" t="s">
        <v>133</v>
      </c>
      <c r="E1" s="546" t="s">
        <v>134</v>
      </c>
      <c r="F1" s="546" t="s">
        <v>135</v>
      </c>
      <c r="G1" s="609" t="s">
        <v>156</v>
      </c>
      <c r="H1" s="610"/>
      <c r="I1" s="610"/>
      <c r="J1" s="611"/>
      <c r="K1" s="609" t="s">
        <v>157</v>
      </c>
      <c r="L1" s="610"/>
      <c r="M1" s="610"/>
      <c r="N1" s="611"/>
      <c r="O1" s="497" t="s">
        <v>138</v>
      </c>
      <c r="P1" s="542" t="s">
        <v>139</v>
      </c>
      <c r="Q1" s="497" t="s">
        <v>138</v>
      </c>
      <c r="R1" s="544" t="s">
        <v>139</v>
      </c>
    </row>
    <row r="2" spans="1:18" ht="15.75" x14ac:dyDescent="0.25">
      <c r="A2" s="607"/>
      <c r="B2" s="608"/>
      <c r="C2" s="499" t="s">
        <v>140</v>
      </c>
      <c r="D2" s="547" t="s">
        <v>141</v>
      </c>
      <c r="E2" s="547" t="s">
        <v>142</v>
      </c>
      <c r="F2" s="547" t="s">
        <v>141</v>
      </c>
      <c r="G2" s="546" t="s">
        <v>143</v>
      </c>
      <c r="H2" s="612" t="s">
        <v>144</v>
      </c>
      <c r="I2" s="614" t="s">
        <v>145</v>
      </c>
      <c r="J2" s="612" t="s">
        <v>0</v>
      </c>
      <c r="K2" s="546" t="s">
        <v>143</v>
      </c>
      <c r="L2" s="612" t="s">
        <v>144</v>
      </c>
      <c r="M2" s="614" t="s">
        <v>145</v>
      </c>
      <c r="N2" s="612" t="s">
        <v>0</v>
      </c>
      <c r="O2" s="545" t="s">
        <v>146</v>
      </c>
      <c r="P2" s="545" t="s">
        <v>147</v>
      </c>
      <c r="Q2" s="545" t="s">
        <v>145</v>
      </c>
      <c r="R2" s="545" t="s">
        <v>147</v>
      </c>
    </row>
    <row r="3" spans="1:18" ht="15.75" x14ac:dyDescent="0.25">
      <c r="A3" s="607"/>
      <c r="B3" s="608"/>
      <c r="C3" s="499"/>
      <c r="D3" s="499"/>
      <c r="E3" s="547"/>
      <c r="F3" s="499"/>
      <c r="G3" s="547" t="s">
        <v>148</v>
      </c>
      <c r="H3" s="613"/>
      <c r="I3" s="615"/>
      <c r="J3" s="613"/>
      <c r="K3" s="547" t="s">
        <v>148</v>
      </c>
      <c r="L3" s="613"/>
      <c r="M3" s="615"/>
      <c r="N3" s="613"/>
      <c r="O3" s="502"/>
      <c r="P3" s="502" t="s">
        <v>146</v>
      </c>
      <c r="Q3" s="502"/>
      <c r="R3" s="502" t="s">
        <v>145</v>
      </c>
    </row>
    <row r="4" spans="1:18" x14ac:dyDescent="0.25">
      <c r="A4" s="487" t="s">
        <v>149</v>
      </c>
      <c r="B4" s="487">
        <v>14</v>
      </c>
      <c r="C4" s="487"/>
      <c r="D4" s="487">
        <v>18.91</v>
      </c>
      <c r="E4" s="371">
        <v>2445</v>
      </c>
      <c r="F4" s="130">
        <f t="shared" ref="F4:F33" si="0">E4/D4</f>
        <v>129.29666842940244</v>
      </c>
      <c r="G4" s="503">
        <v>11</v>
      </c>
      <c r="H4" s="66">
        <v>4017</v>
      </c>
      <c r="I4" s="66">
        <v>92940</v>
      </c>
      <c r="J4" s="504">
        <v>22.731762174848427</v>
      </c>
      <c r="K4" s="503">
        <v>11</v>
      </c>
      <c r="L4" s="371">
        <v>4070</v>
      </c>
      <c r="M4" s="371">
        <v>97250</v>
      </c>
      <c r="N4" s="522">
        <v>23.894348894348894</v>
      </c>
      <c r="O4" s="531">
        <f>L4-H4</f>
        <v>53</v>
      </c>
      <c r="P4" s="536">
        <f>O4/H4%</f>
        <v>1.3193925815285037</v>
      </c>
      <c r="Q4" s="531">
        <f>M4-I4</f>
        <v>4310</v>
      </c>
      <c r="R4" s="536">
        <f>Q4/I4%</f>
        <v>4.637400473423714</v>
      </c>
    </row>
    <row r="5" spans="1:18" x14ac:dyDescent="0.25">
      <c r="A5" s="487" t="s">
        <v>149</v>
      </c>
      <c r="B5" s="487">
        <v>16</v>
      </c>
      <c r="C5" s="487"/>
      <c r="D5" s="487">
        <v>16.41</v>
      </c>
      <c r="E5" s="371">
        <v>2025</v>
      </c>
      <c r="F5" s="314">
        <f t="shared" si="0"/>
        <v>123.40036563071298</v>
      </c>
      <c r="G5" s="503">
        <v>11</v>
      </c>
      <c r="H5" s="19">
        <v>3122</v>
      </c>
      <c r="I5" s="19">
        <v>77760</v>
      </c>
      <c r="J5" s="504">
        <v>24.459818043972707</v>
      </c>
      <c r="K5" s="503">
        <v>11</v>
      </c>
      <c r="L5" s="371">
        <v>3174</v>
      </c>
      <c r="M5" s="371">
        <v>76760</v>
      </c>
      <c r="N5" s="522">
        <v>24.183994959042217</v>
      </c>
      <c r="O5" s="531">
        <f t="shared" ref="O5:O42" si="1">L5-H5</f>
        <v>52</v>
      </c>
      <c r="P5" s="536">
        <f t="shared" ref="P5:P44" si="2">O5/H5%</f>
        <v>1.6655989750160154</v>
      </c>
      <c r="Q5" s="531">
        <f t="shared" ref="Q5:Q44" si="3">M5-I5</f>
        <v>-1000</v>
      </c>
      <c r="R5" s="536">
        <f t="shared" ref="R5:R44" si="4">Q5/I5%</f>
        <v>-1.2860082304526748</v>
      </c>
    </row>
    <row r="6" spans="1:18" x14ac:dyDescent="0.25">
      <c r="A6" s="487" t="s">
        <v>149</v>
      </c>
      <c r="B6" s="487">
        <v>18</v>
      </c>
      <c r="C6" s="487"/>
      <c r="D6" s="487">
        <v>18.7</v>
      </c>
      <c r="E6" s="371">
        <v>2283</v>
      </c>
      <c r="F6" s="314">
        <f t="shared" si="0"/>
        <v>122.08556149732621</v>
      </c>
      <c r="G6" s="503">
        <v>11</v>
      </c>
      <c r="H6" s="19">
        <v>3692</v>
      </c>
      <c r="I6" s="19">
        <v>93020</v>
      </c>
      <c r="J6" s="504">
        <v>24.448804851944345</v>
      </c>
      <c r="K6" s="503">
        <v>11</v>
      </c>
      <c r="L6" s="371">
        <v>3906</v>
      </c>
      <c r="M6" s="371">
        <v>95330</v>
      </c>
      <c r="N6" s="522">
        <v>24.406041986687146</v>
      </c>
      <c r="O6" s="531">
        <f t="shared" si="1"/>
        <v>214</v>
      </c>
      <c r="P6" s="536">
        <f t="shared" si="2"/>
        <v>5.7963163596966414</v>
      </c>
      <c r="Q6" s="531">
        <f t="shared" si="3"/>
        <v>2310</v>
      </c>
      <c r="R6" s="536">
        <f t="shared" si="4"/>
        <v>2.4833369167920876</v>
      </c>
    </row>
    <row r="7" spans="1:18" x14ac:dyDescent="0.25">
      <c r="A7" s="487" t="s">
        <v>149</v>
      </c>
      <c r="B7" s="487">
        <v>20</v>
      </c>
      <c r="C7" s="487"/>
      <c r="D7" s="487">
        <v>17.149999999999999</v>
      </c>
      <c r="E7" s="371">
        <v>2151</v>
      </c>
      <c r="F7" s="314">
        <f t="shared" si="0"/>
        <v>125.42274052478135</v>
      </c>
      <c r="G7" s="503">
        <v>11</v>
      </c>
      <c r="H7" s="19">
        <v>3423</v>
      </c>
      <c r="I7" s="19">
        <v>86870</v>
      </c>
      <c r="J7" s="504">
        <v>24.469579646017699</v>
      </c>
      <c r="K7" s="503">
        <v>10</v>
      </c>
      <c r="L7" s="371">
        <v>3331</v>
      </c>
      <c r="M7" s="371">
        <v>80050</v>
      </c>
      <c r="N7" s="522">
        <v>24.031822275592916</v>
      </c>
      <c r="O7" s="531">
        <f t="shared" si="1"/>
        <v>-92</v>
      </c>
      <c r="P7" s="536">
        <f t="shared" si="2"/>
        <v>-2.6877008472100501</v>
      </c>
      <c r="Q7" s="531">
        <f t="shared" si="3"/>
        <v>-6820</v>
      </c>
      <c r="R7" s="536">
        <f t="shared" si="4"/>
        <v>-7.8508115574997115</v>
      </c>
    </row>
    <row r="8" spans="1:18" x14ac:dyDescent="0.25">
      <c r="A8" s="487" t="s">
        <v>149</v>
      </c>
      <c r="B8" s="487">
        <v>22</v>
      </c>
      <c r="C8" s="487"/>
      <c r="D8" s="487">
        <v>16.600000000000001</v>
      </c>
      <c r="E8" s="371">
        <v>2133</v>
      </c>
      <c r="F8" s="314">
        <f t="shared" si="0"/>
        <v>128.49397590361446</v>
      </c>
      <c r="G8" s="503">
        <v>11</v>
      </c>
      <c r="H8" s="19">
        <v>3277</v>
      </c>
      <c r="I8" s="19">
        <v>83080</v>
      </c>
      <c r="J8" s="504">
        <v>24.57989176872686</v>
      </c>
      <c r="K8" s="503">
        <v>10</v>
      </c>
      <c r="L8" s="371">
        <v>3197</v>
      </c>
      <c r="M8" s="371">
        <v>76150</v>
      </c>
      <c r="N8" s="522">
        <v>23.81920550516109</v>
      </c>
      <c r="O8" s="531">
        <f t="shared" si="1"/>
        <v>-80</v>
      </c>
      <c r="P8" s="536">
        <f t="shared" si="2"/>
        <v>-2.4412572474824534</v>
      </c>
      <c r="Q8" s="531">
        <f t="shared" si="3"/>
        <v>-6930</v>
      </c>
      <c r="R8" s="536">
        <f t="shared" si="4"/>
        <v>-8.3413577274915749</v>
      </c>
    </row>
    <row r="9" spans="1:18" x14ac:dyDescent="0.25">
      <c r="A9" s="487" t="s">
        <v>150</v>
      </c>
      <c r="B9" s="487">
        <v>14</v>
      </c>
      <c r="C9" s="487"/>
      <c r="D9" s="487">
        <v>14.28</v>
      </c>
      <c r="E9" s="371">
        <v>1762</v>
      </c>
      <c r="F9" s="314">
        <f t="shared" si="0"/>
        <v>123.38935574229693</v>
      </c>
      <c r="G9" s="503">
        <v>11.000000000000002</v>
      </c>
      <c r="H9" s="19">
        <v>2623</v>
      </c>
      <c r="I9" s="19">
        <v>60860</v>
      </c>
      <c r="J9" s="504">
        <v>22.735410205807725</v>
      </c>
      <c r="K9" s="503">
        <v>11.000000000000002</v>
      </c>
      <c r="L9" s="371">
        <v>2819</v>
      </c>
      <c r="M9" s="371">
        <v>67060</v>
      </c>
      <c r="N9" s="522">
        <v>23.788577509755232</v>
      </c>
      <c r="O9" s="531">
        <f t="shared" si="1"/>
        <v>196</v>
      </c>
      <c r="P9" s="536">
        <f t="shared" si="2"/>
        <v>7.4723598932520012</v>
      </c>
      <c r="Q9" s="531">
        <f t="shared" si="3"/>
        <v>6200</v>
      </c>
      <c r="R9" s="536">
        <f t="shared" si="4"/>
        <v>10.187315149523496</v>
      </c>
    </row>
    <row r="10" spans="1:18" x14ac:dyDescent="0.25">
      <c r="A10" s="487" t="s">
        <v>150</v>
      </c>
      <c r="B10" s="487">
        <v>16</v>
      </c>
      <c r="C10" s="487"/>
      <c r="D10" s="487">
        <v>19.53</v>
      </c>
      <c r="E10" s="371">
        <v>2423</v>
      </c>
      <c r="F10" s="314">
        <f t="shared" si="0"/>
        <v>124.06554019457245</v>
      </c>
      <c r="G10" s="503">
        <v>11</v>
      </c>
      <c r="H10" s="19">
        <v>4002</v>
      </c>
      <c r="I10" s="19">
        <v>99600</v>
      </c>
      <c r="J10" s="504">
        <v>24.711212351303466</v>
      </c>
      <c r="K10" s="503">
        <v>11</v>
      </c>
      <c r="L10" s="371">
        <v>4428</v>
      </c>
      <c r="M10" s="371">
        <v>108480</v>
      </c>
      <c r="N10" s="522">
        <v>24.498644986449865</v>
      </c>
      <c r="O10" s="531">
        <f t="shared" si="1"/>
        <v>426</v>
      </c>
      <c r="P10" s="536">
        <f t="shared" si="2"/>
        <v>10.644677661169414</v>
      </c>
      <c r="Q10" s="531">
        <f t="shared" si="3"/>
        <v>8880</v>
      </c>
      <c r="R10" s="536">
        <f t="shared" si="4"/>
        <v>8.9156626506024104</v>
      </c>
    </row>
    <row r="11" spans="1:18" x14ac:dyDescent="0.25">
      <c r="A11" s="487" t="s">
        <v>150</v>
      </c>
      <c r="B11" s="487">
        <v>18</v>
      </c>
      <c r="C11" s="487"/>
      <c r="D11" s="487">
        <v>19.88</v>
      </c>
      <c r="E11" s="371">
        <v>2472</v>
      </c>
      <c r="F11" s="314">
        <f t="shared" si="0"/>
        <v>124.34607645875252</v>
      </c>
      <c r="G11" s="503">
        <v>11.000000000000002</v>
      </c>
      <c r="H11" s="19">
        <v>4209</v>
      </c>
      <c r="I11" s="19">
        <v>106110</v>
      </c>
      <c r="J11" s="504">
        <v>24.352984970452749</v>
      </c>
      <c r="K11" s="503">
        <v>11.000000000000002</v>
      </c>
      <c r="L11" s="371">
        <v>4298</v>
      </c>
      <c r="M11" s="371">
        <v>105300</v>
      </c>
      <c r="N11" s="522">
        <v>24.499767333643554</v>
      </c>
      <c r="O11" s="531">
        <f t="shared" si="1"/>
        <v>89</v>
      </c>
      <c r="P11" s="536">
        <f t="shared" si="2"/>
        <v>2.1145165122356855</v>
      </c>
      <c r="Q11" s="531">
        <f t="shared" si="3"/>
        <v>-810</v>
      </c>
      <c r="R11" s="536">
        <f t="shared" si="4"/>
        <v>-0.76335877862595425</v>
      </c>
    </row>
    <row r="12" spans="1:18" x14ac:dyDescent="0.25">
      <c r="A12" s="487" t="s">
        <v>150</v>
      </c>
      <c r="B12" s="487">
        <v>20</v>
      </c>
      <c r="C12" s="487">
        <v>1997</v>
      </c>
      <c r="D12" s="487">
        <v>19.899999999999999</v>
      </c>
      <c r="E12" s="371">
        <v>2484</v>
      </c>
      <c r="F12" s="314">
        <f t="shared" si="0"/>
        <v>124.82412060301509</v>
      </c>
      <c r="G12" s="503">
        <v>11</v>
      </c>
      <c r="H12" s="19">
        <v>4416</v>
      </c>
      <c r="I12" s="19">
        <v>111570</v>
      </c>
      <c r="J12" s="504">
        <v>24.506276340236553</v>
      </c>
      <c r="K12" s="503">
        <v>11.000000000000002</v>
      </c>
      <c r="L12" s="371">
        <v>4306</v>
      </c>
      <c r="M12" s="371">
        <v>104620</v>
      </c>
      <c r="N12" s="522">
        <v>24.296330701346957</v>
      </c>
      <c r="O12" s="531">
        <f t="shared" si="1"/>
        <v>-110</v>
      </c>
      <c r="P12" s="536">
        <f t="shared" si="2"/>
        <v>-2.4909420289855073</v>
      </c>
      <c r="Q12" s="531">
        <f t="shared" si="3"/>
        <v>-6950</v>
      </c>
      <c r="R12" s="536">
        <f t="shared" si="4"/>
        <v>-6.2292731020883751</v>
      </c>
    </row>
    <row r="13" spans="1:18" x14ac:dyDescent="0.25">
      <c r="A13" s="487" t="s">
        <v>151</v>
      </c>
      <c r="B13" s="487">
        <v>20</v>
      </c>
      <c r="C13" s="487"/>
      <c r="D13" s="487">
        <v>16.489999999999998</v>
      </c>
      <c r="E13" s="371">
        <v>2171</v>
      </c>
      <c r="F13" s="314">
        <f t="shared" si="0"/>
        <v>131.65554881746513</v>
      </c>
      <c r="G13" s="503">
        <v>12</v>
      </c>
      <c r="H13" s="19">
        <v>3838</v>
      </c>
      <c r="I13" s="19">
        <v>100170</v>
      </c>
      <c r="J13" s="504">
        <v>24.872801775653066</v>
      </c>
      <c r="K13" s="503">
        <v>10</v>
      </c>
      <c r="L13" s="371">
        <v>3190</v>
      </c>
      <c r="M13" s="371">
        <v>79770</v>
      </c>
      <c r="N13" s="522">
        <v>25.006269592476489</v>
      </c>
      <c r="O13" s="531">
        <f t="shared" si="1"/>
        <v>-648</v>
      </c>
      <c r="P13" s="536">
        <f t="shared" si="2"/>
        <v>-16.883793642522146</v>
      </c>
      <c r="Q13" s="531">
        <f t="shared" si="3"/>
        <v>-20400</v>
      </c>
      <c r="R13" s="536">
        <f t="shared" si="4"/>
        <v>-20.365378855944893</v>
      </c>
    </row>
    <row r="14" spans="1:18" x14ac:dyDescent="0.25">
      <c r="A14" s="487" t="s">
        <v>151</v>
      </c>
      <c r="B14" s="487">
        <v>18</v>
      </c>
      <c r="C14" s="487"/>
      <c r="D14" s="487">
        <v>19.05</v>
      </c>
      <c r="E14" s="371">
        <v>2488</v>
      </c>
      <c r="F14" s="314">
        <f t="shared" si="0"/>
        <v>130.60367454068242</v>
      </c>
      <c r="G14" s="503">
        <v>12</v>
      </c>
      <c r="H14" s="19">
        <v>4226</v>
      </c>
      <c r="I14" s="19">
        <v>108510</v>
      </c>
      <c r="J14" s="504">
        <v>24.63039269225041</v>
      </c>
      <c r="K14" s="503">
        <v>11</v>
      </c>
      <c r="L14" s="371">
        <v>4087</v>
      </c>
      <c r="M14" s="371">
        <v>101970</v>
      </c>
      <c r="N14" s="522">
        <v>24.949840959138733</v>
      </c>
      <c r="O14" s="531">
        <f t="shared" si="1"/>
        <v>-139</v>
      </c>
      <c r="P14" s="536">
        <f t="shared" si="2"/>
        <v>-3.2891623284429721</v>
      </c>
      <c r="Q14" s="531">
        <f t="shared" si="3"/>
        <v>-6540</v>
      </c>
      <c r="R14" s="536">
        <f t="shared" si="4"/>
        <v>-6.0270942770251592</v>
      </c>
    </row>
    <row r="15" spans="1:18" x14ac:dyDescent="0.25">
      <c r="A15" s="487" t="s">
        <v>151</v>
      </c>
      <c r="B15" s="487">
        <v>16</v>
      </c>
      <c r="C15" s="487"/>
      <c r="D15" s="487">
        <v>20.239999999999998</v>
      </c>
      <c r="E15" s="371">
        <v>2518</v>
      </c>
      <c r="F15" s="314">
        <f t="shared" si="0"/>
        <v>124.40711462450594</v>
      </c>
      <c r="G15" s="503">
        <v>12</v>
      </c>
      <c r="H15" s="19">
        <v>4170</v>
      </c>
      <c r="I15" s="19">
        <v>106410</v>
      </c>
      <c r="J15" s="504">
        <v>24.482565252854812</v>
      </c>
      <c r="K15" s="503">
        <v>11</v>
      </c>
      <c r="L15" s="371">
        <v>3957</v>
      </c>
      <c r="M15" s="371">
        <v>98700</v>
      </c>
      <c r="N15" s="522">
        <v>24.943138741470811</v>
      </c>
      <c r="O15" s="531">
        <f t="shared" si="1"/>
        <v>-213</v>
      </c>
      <c r="P15" s="536">
        <f t="shared" si="2"/>
        <v>-5.1079136690647475</v>
      </c>
      <c r="Q15" s="531">
        <f t="shared" si="3"/>
        <v>-7710</v>
      </c>
      <c r="R15" s="536">
        <f t="shared" si="4"/>
        <v>-7.2455596278545258</v>
      </c>
    </row>
    <row r="16" spans="1:18" x14ac:dyDescent="0.25">
      <c r="A16" s="487" t="s">
        <v>151</v>
      </c>
      <c r="B16" s="487">
        <v>12</v>
      </c>
      <c r="C16" s="487"/>
      <c r="D16" s="487">
        <v>10.82</v>
      </c>
      <c r="E16" s="371">
        <v>1143</v>
      </c>
      <c r="F16" s="314">
        <f t="shared" si="0"/>
        <v>105.63770794824399</v>
      </c>
      <c r="G16" s="503">
        <v>10.999999999999998</v>
      </c>
      <c r="H16" s="19">
        <v>2936</v>
      </c>
      <c r="I16" s="19">
        <v>71570</v>
      </c>
      <c r="J16" s="504">
        <v>23.928748144482928</v>
      </c>
      <c r="K16" s="503">
        <v>11</v>
      </c>
      <c r="L16" s="371">
        <v>1996</v>
      </c>
      <c r="M16" s="371">
        <v>45780</v>
      </c>
      <c r="N16" s="522">
        <v>22.935871743486974</v>
      </c>
      <c r="O16" s="531">
        <f t="shared" si="1"/>
        <v>-940</v>
      </c>
      <c r="P16" s="536">
        <f t="shared" si="2"/>
        <v>-32.016348773841962</v>
      </c>
      <c r="Q16" s="531">
        <f t="shared" si="3"/>
        <v>-25790</v>
      </c>
      <c r="R16" s="536">
        <f t="shared" si="4"/>
        <v>-36.034651390247305</v>
      </c>
    </row>
    <row r="17" spans="1:18" x14ac:dyDescent="0.25">
      <c r="A17" s="487" t="s">
        <v>152</v>
      </c>
      <c r="B17" s="487">
        <v>16</v>
      </c>
      <c r="C17" s="487"/>
      <c r="D17" s="487">
        <v>20.6</v>
      </c>
      <c r="E17" s="371">
        <v>2625</v>
      </c>
      <c r="F17" s="314">
        <f t="shared" si="0"/>
        <v>127.42718446601941</v>
      </c>
      <c r="G17" s="503">
        <v>12</v>
      </c>
      <c r="H17" s="19">
        <v>5129</v>
      </c>
      <c r="I17" s="19">
        <v>131220</v>
      </c>
      <c r="J17" s="504">
        <v>24.460011173664533</v>
      </c>
      <c r="K17" s="503">
        <v>10.999999999999998</v>
      </c>
      <c r="L17" s="371">
        <v>4552</v>
      </c>
      <c r="M17" s="371">
        <v>113440</v>
      </c>
      <c r="N17" s="522">
        <v>24.920913884007028</v>
      </c>
      <c r="O17" s="531">
        <f t="shared" si="1"/>
        <v>-577</v>
      </c>
      <c r="P17" s="536">
        <f t="shared" si="2"/>
        <v>-11.249756287775394</v>
      </c>
      <c r="Q17" s="531">
        <f t="shared" si="3"/>
        <v>-17780</v>
      </c>
      <c r="R17" s="536">
        <f t="shared" si="4"/>
        <v>-13.549763755525072</v>
      </c>
    </row>
    <row r="18" spans="1:18" x14ac:dyDescent="0.25">
      <c r="A18" s="487" t="s">
        <v>152</v>
      </c>
      <c r="B18" s="487">
        <v>18</v>
      </c>
      <c r="C18" s="487"/>
      <c r="D18" s="487">
        <v>17.48</v>
      </c>
      <c r="E18" s="371">
        <v>2303</v>
      </c>
      <c r="F18" s="314">
        <f t="shared" si="0"/>
        <v>131.75057208237985</v>
      </c>
      <c r="G18" s="503">
        <v>12.011441647597255</v>
      </c>
      <c r="H18" s="19">
        <v>3942</v>
      </c>
      <c r="I18" s="19">
        <v>101170</v>
      </c>
      <c r="J18" s="504">
        <v>24.539639147074904</v>
      </c>
      <c r="K18" s="503">
        <v>11</v>
      </c>
      <c r="L18" s="371">
        <v>3867</v>
      </c>
      <c r="M18" s="371">
        <v>95870</v>
      </c>
      <c r="N18" s="522">
        <v>24.791828290664597</v>
      </c>
      <c r="O18" s="531">
        <f t="shared" si="1"/>
        <v>-75</v>
      </c>
      <c r="P18" s="536">
        <f t="shared" si="2"/>
        <v>-1.9025875190258752</v>
      </c>
      <c r="Q18" s="531">
        <f t="shared" si="3"/>
        <v>-5300</v>
      </c>
      <c r="R18" s="536">
        <f t="shared" si="4"/>
        <v>-5.2387071266185625</v>
      </c>
    </row>
    <row r="19" spans="1:18" x14ac:dyDescent="0.25">
      <c r="A19" s="487" t="s">
        <v>153</v>
      </c>
      <c r="B19" s="487">
        <v>12</v>
      </c>
      <c r="C19" s="487"/>
      <c r="D19" s="487">
        <v>12.81</v>
      </c>
      <c r="E19" s="371">
        <v>1640</v>
      </c>
      <c r="F19" s="314">
        <f t="shared" si="0"/>
        <v>128.02498048399687</v>
      </c>
      <c r="G19" s="503">
        <v>11</v>
      </c>
      <c r="H19" s="19">
        <v>2377</v>
      </c>
      <c r="I19" s="19">
        <v>55960</v>
      </c>
      <c r="J19" s="504">
        <v>23.069511903813996</v>
      </c>
      <c r="K19" s="503">
        <v>11</v>
      </c>
      <c r="L19" s="371">
        <v>2782</v>
      </c>
      <c r="M19" s="371">
        <v>63800</v>
      </c>
      <c r="N19" s="522">
        <v>22.933141624730411</v>
      </c>
      <c r="O19" s="531">
        <f t="shared" si="1"/>
        <v>405</v>
      </c>
      <c r="P19" s="536">
        <f t="shared" si="2"/>
        <v>17.038283550694153</v>
      </c>
      <c r="Q19" s="531">
        <f t="shared" si="3"/>
        <v>7840</v>
      </c>
      <c r="R19" s="536">
        <f t="shared" si="4"/>
        <v>14.010007147962829</v>
      </c>
    </row>
    <row r="20" spans="1:18" ht="15.75" thickBot="1" x14ac:dyDescent="0.3">
      <c r="A20" s="505" t="s">
        <v>153</v>
      </c>
      <c r="B20" s="505">
        <v>14</v>
      </c>
      <c r="C20" s="505"/>
      <c r="D20" s="505">
        <v>2.2200000000000002</v>
      </c>
      <c r="E20" s="506">
        <v>277</v>
      </c>
      <c r="F20" s="507">
        <f t="shared" si="0"/>
        <v>124.77477477477477</v>
      </c>
      <c r="G20" s="508">
        <v>10.999999999999998</v>
      </c>
      <c r="H20" s="5">
        <v>621</v>
      </c>
      <c r="I20" s="5">
        <v>15530</v>
      </c>
      <c r="J20" s="509">
        <v>24.397184822521421</v>
      </c>
      <c r="K20" s="508">
        <v>11</v>
      </c>
      <c r="L20" s="506">
        <v>478</v>
      </c>
      <c r="M20" s="506">
        <v>11310</v>
      </c>
      <c r="N20" s="523">
        <v>23.661087866108787</v>
      </c>
      <c r="O20" s="532">
        <f t="shared" si="1"/>
        <v>-143</v>
      </c>
      <c r="P20" s="537">
        <f t="shared" si="2"/>
        <v>-23.027375201288244</v>
      </c>
      <c r="Q20" s="532">
        <f t="shared" si="3"/>
        <v>-4220</v>
      </c>
      <c r="R20" s="537">
        <f t="shared" si="4"/>
        <v>-27.173213135866064</v>
      </c>
    </row>
    <row r="21" spans="1:18" ht="15.75" thickBot="1" x14ac:dyDescent="0.3">
      <c r="A21" s="514" t="s">
        <v>24</v>
      </c>
      <c r="B21" s="515"/>
      <c r="C21" s="515"/>
      <c r="D21" s="515">
        <v>281.07000000000005</v>
      </c>
      <c r="E21" s="516">
        <v>35343</v>
      </c>
      <c r="F21" s="517">
        <f t="shared" si="0"/>
        <v>125.74447646493753</v>
      </c>
      <c r="G21" s="518"/>
      <c r="H21" s="396">
        <v>60020</v>
      </c>
      <c r="I21" s="396">
        <v>1502350</v>
      </c>
      <c r="J21" s="519">
        <v>24.236186639812018</v>
      </c>
      <c r="K21" s="518"/>
      <c r="L21" s="516">
        <v>58438</v>
      </c>
      <c r="M21" s="516">
        <v>1421640</v>
      </c>
      <c r="N21" s="524">
        <v>24.32732126356138</v>
      </c>
      <c r="O21" s="534">
        <f t="shared" si="1"/>
        <v>-1582</v>
      </c>
      <c r="P21" s="540">
        <f t="shared" si="2"/>
        <v>-2.6357880706431187</v>
      </c>
      <c r="Q21" s="535">
        <f t="shared" si="3"/>
        <v>-80710</v>
      </c>
      <c r="R21" s="538">
        <f t="shared" si="4"/>
        <v>-5.3722501414450692</v>
      </c>
    </row>
    <row r="22" spans="1:18" x14ac:dyDescent="0.25">
      <c r="A22" s="510" t="s">
        <v>150</v>
      </c>
      <c r="B22" s="510">
        <v>22</v>
      </c>
      <c r="C22" s="510"/>
      <c r="D22" s="510">
        <v>19.739999999999998</v>
      </c>
      <c r="E22" s="373">
        <v>2490</v>
      </c>
      <c r="F22" s="511">
        <f t="shared" si="0"/>
        <v>126.13981762917935</v>
      </c>
      <c r="G22" s="512">
        <v>11</v>
      </c>
      <c r="H22" s="19">
        <v>4223</v>
      </c>
      <c r="I22" s="19">
        <v>106280</v>
      </c>
      <c r="J22" s="513">
        <v>24.4927064944718</v>
      </c>
      <c r="K22" s="512">
        <v>10</v>
      </c>
      <c r="L22" s="373">
        <v>3905</v>
      </c>
      <c r="M22" s="373">
        <v>92830</v>
      </c>
      <c r="N22" s="525">
        <v>23.772087067861715</v>
      </c>
      <c r="O22" s="533">
        <f t="shared" si="1"/>
        <v>-318</v>
      </c>
      <c r="P22" s="539">
        <f t="shared" si="2"/>
        <v>-7.5301918067724376</v>
      </c>
      <c r="Q22" s="533">
        <f t="shared" si="3"/>
        <v>-13450</v>
      </c>
      <c r="R22" s="539">
        <f t="shared" si="4"/>
        <v>-12.655250282273242</v>
      </c>
    </row>
    <row r="23" spans="1:18" x14ac:dyDescent="0.25">
      <c r="A23" s="487" t="s">
        <v>150</v>
      </c>
      <c r="B23" s="487">
        <v>24</v>
      </c>
      <c r="C23" s="487"/>
      <c r="D23" s="487">
        <v>22.16</v>
      </c>
      <c r="E23" s="371">
        <v>2704</v>
      </c>
      <c r="F23" s="314">
        <f t="shared" si="0"/>
        <v>122.02166064981949</v>
      </c>
      <c r="G23" s="503">
        <v>11.180505415162454</v>
      </c>
      <c r="H23" s="66">
        <v>4927</v>
      </c>
      <c r="I23" s="66">
        <v>117030</v>
      </c>
      <c r="J23" s="504">
        <v>23.234596186891416</v>
      </c>
      <c r="K23" s="503">
        <v>10.000000000000002</v>
      </c>
      <c r="L23" s="371">
        <v>4169</v>
      </c>
      <c r="M23" s="371">
        <v>98790</v>
      </c>
      <c r="N23" s="522">
        <v>23.696330055169106</v>
      </c>
      <c r="O23" s="531">
        <f t="shared" si="1"/>
        <v>-758</v>
      </c>
      <c r="P23" s="536">
        <f t="shared" si="2"/>
        <v>-15.384615384615383</v>
      </c>
      <c r="Q23" s="531">
        <f t="shared" si="3"/>
        <v>-18240</v>
      </c>
      <c r="R23" s="536">
        <f t="shared" si="4"/>
        <v>-15.585747244296336</v>
      </c>
    </row>
    <row r="24" spans="1:18" x14ac:dyDescent="0.25">
      <c r="A24" s="487" t="s">
        <v>149</v>
      </c>
      <c r="B24" s="487">
        <v>24</v>
      </c>
      <c r="C24" s="487"/>
      <c r="D24" s="487">
        <v>13.09</v>
      </c>
      <c r="E24" s="371">
        <v>1517</v>
      </c>
      <c r="F24" s="314">
        <f t="shared" si="0"/>
        <v>115.88999236058059</v>
      </c>
      <c r="G24" s="503">
        <v>11.381970970206265</v>
      </c>
      <c r="H24" s="66">
        <v>3045</v>
      </c>
      <c r="I24" s="66">
        <v>71850</v>
      </c>
      <c r="J24" s="504">
        <v>23.156577300573083</v>
      </c>
      <c r="K24" s="503">
        <v>9.9999999999999982</v>
      </c>
      <c r="L24" s="371">
        <v>2570</v>
      </c>
      <c r="M24" s="371">
        <v>60660</v>
      </c>
      <c r="N24" s="522">
        <v>23.603112840466927</v>
      </c>
      <c r="O24" s="531">
        <f t="shared" si="1"/>
        <v>-475</v>
      </c>
      <c r="P24" s="536">
        <f t="shared" si="2"/>
        <v>-15.599343185550083</v>
      </c>
      <c r="Q24" s="531">
        <f t="shared" si="3"/>
        <v>-11190</v>
      </c>
      <c r="R24" s="536">
        <f t="shared" si="4"/>
        <v>-15.5741127348643</v>
      </c>
    </row>
    <row r="25" spans="1:18" x14ac:dyDescent="0.25">
      <c r="A25" s="487" t="s">
        <v>151</v>
      </c>
      <c r="B25" s="487">
        <v>14</v>
      </c>
      <c r="C25" s="487"/>
      <c r="D25" s="487">
        <v>16.28</v>
      </c>
      <c r="E25" s="371">
        <v>1976</v>
      </c>
      <c r="F25" s="314">
        <f t="shared" si="0"/>
        <v>121.37592137592137</v>
      </c>
      <c r="G25" s="503">
        <v>11.508599508599509</v>
      </c>
      <c r="H25" s="19">
        <v>3307</v>
      </c>
      <c r="I25" s="19">
        <v>82330</v>
      </c>
      <c r="J25" s="504">
        <v>24.195458429984129</v>
      </c>
      <c r="K25" s="503">
        <v>11</v>
      </c>
      <c r="L25" s="371">
        <v>3279</v>
      </c>
      <c r="M25" s="371">
        <v>78300</v>
      </c>
      <c r="N25" s="522">
        <v>23.879231473010066</v>
      </c>
      <c r="O25" s="531">
        <f t="shared" si="1"/>
        <v>-28</v>
      </c>
      <c r="P25" s="536">
        <f t="shared" si="2"/>
        <v>-0.84668884185061988</v>
      </c>
      <c r="Q25" s="531">
        <f t="shared" si="3"/>
        <v>-4030</v>
      </c>
      <c r="R25" s="536">
        <f t="shared" si="4"/>
        <v>-4.894935017612049</v>
      </c>
    </row>
    <row r="26" spans="1:18" x14ac:dyDescent="0.25">
      <c r="A26" s="487" t="s">
        <v>151</v>
      </c>
      <c r="B26" s="487">
        <v>22</v>
      </c>
      <c r="C26" s="487"/>
      <c r="D26" s="487">
        <v>18.239999999999998</v>
      </c>
      <c r="E26" s="371">
        <v>2460</v>
      </c>
      <c r="F26" s="314">
        <f t="shared" si="0"/>
        <v>134.86842105263159</v>
      </c>
      <c r="G26" s="503">
        <v>11.191885964912281</v>
      </c>
      <c r="H26" s="19">
        <v>3813</v>
      </c>
      <c r="I26" s="19">
        <v>99350</v>
      </c>
      <c r="J26" s="504">
        <v>24.804057661505606</v>
      </c>
      <c r="K26" s="503">
        <v>10</v>
      </c>
      <c r="L26" s="371">
        <v>3570</v>
      </c>
      <c r="M26" s="371">
        <v>88880</v>
      </c>
      <c r="N26" s="522">
        <v>24.896358543417367</v>
      </c>
      <c r="O26" s="531">
        <f t="shared" si="1"/>
        <v>-243</v>
      </c>
      <c r="P26" s="536">
        <f t="shared" si="2"/>
        <v>-6.3729346970889056</v>
      </c>
      <c r="Q26" s="531">
        <f t="shared" si="3"/>
        <v>-10470</v>
      </c>
      <c r="R26" s="536">
        <f t="shared" si="4"/>
        <v>-10.538500251635632</v>
      </c>
    </row>
    <row r="27" spans="1:18" x14ac:dyDescent="0.25">
      <c r="A27" s="487" t="s">
        <v>151</v>
      </c>
      <c r="B27" s="487">
        <v>24</v>
      </c>
      <c r="C27" s="487">
        <v>1998</v>
      </c>
      <c r="D27" s="487">
        <v>16.23</v>
      </c>
      <c r="E27" s="371">
        <v>2246</v>
      </c>
      <c r="F27" s="314">
        <f t="shared" si="0"/>
        <v>138.38570548367221</v>
      </c>
      <c r="G27" s="503">
        <v>11.123228589032657</v>
      </c>
      <c r="H27" s="19">
        <v>3566</v>
      </c>
      <c r="I27" s="19">
        <v>86250</v>
      </c>
      <c r="J27" s="504">
        <v>23.675723437154847</v>
      </c>
      <c r="K27" s="503">
        <v>10</v>
      </c>
      <c r="L27" s="371">
        <v>3051</v>
      </c>
      <c r="M27" s="371">
        <v>75230</v>
      </c>
      <c r="N27" s="522">
        <v>24.657489347754833</v>
      </c>
      <c r="O27" s="531">
        <f t="shared" si="1"/>
        <v>-515</v>
      </c>
      <c r="P27" s="536">
        <f t="shared" si="2"/>
        <v>-14.441951766685364</v>
      </c>
      <c r="Q27" s="531">
        <f t="shared" si="3"/>
        <v>-11020</v>
      </c>
      <c r="R27" s="536">
        <f t="shared" si="4"/>
        <v>-12.776811594202899</v>
      </c>
    </row>
    <row r="28" spans="1:18" x14ac:dyDescent="0.25">
      <c r="A28" s="487" t="s">
        <v>152</v>
      </c>
      <c r="B28" s="487">
        <v>24</v>
      </c>
      <c r="C28" s="487"/>
      <c r="D28" s="487">
        <v>3.23</v>
      </c>
      <c r="E28" s="371">
        <v>402</v>
      </c>
      <c r="F28" s="314">
        <f t="shared" si="0"/>
        <v>124.45820433436532</v>
      </c>
      <c r="G28" s="503">
        <v>11</v>
      </c>
      <c r="H28" s="19">
        <v>686</v>
      </c>
      <c r="I28" s="19">
        <v>17060</v>
      </c>
      <c r="J28" s="504">
        <v>24.009204114780726</v>
      </c>
      <c r="K28" s="503">
        <v>10</v>
      </c>
      <c r="L28" s="371">
        <v>618</v>
      </c>
      <c r="M28" s="371">
        <v>15370</v>
      </c>
      <c r="N28" s="522">
        <v>24.870550161812297</v>
      </c>
      <c r="O28" s="531">
        <f t="shared" si="1"/>
        <v>-68</v>
      </c>
      <c r="P28" s="536">
        <f t="shared" si="2"/>
        <v>-9.9125364431486869</v>
      </c>
      <c r="Q28" s="531">
        <f t="shared" si="3"/>
        <v>-1690</v>
      </c>
      <c r="R28" s="536">
        <f t="shared" si="4"/>
        <v>-9.9062133645955459</v>
      </c>
    </row>
    <row r="29" spans="1:18" x14ac:dyDescent="0.25">
      <c r="A29" s="487" t="s">
        <v>152</v>
      </c>
      <c r="B29" s="487">
        <v>22</v>
      </c>
      <c r="C29" s="487"/>
      <c r="D29" s="487">
        <v>8.82</v>
      </c>
      <c r="E29" s="371">
        <v>1152</v>
      </c>
      <c r="F29" s="314">
        <f t="shared" si="0"/>
        <v>130.61224489795919</v>
      </c>
      <c r="G29" s="503">
        <v>11.249433106575964</v>
      </c>
      <c r="H29" s="19">
        <v>1572</v>
      </c>
      <c r="I29" s="19">
        <v>40510</v>
      </c>
      <c r="J29" s="504">
        <v>24.574128765505019</v>
      </c>
      <c r="K29" s="503">
        <v>10</v>
      </c>
      <c r="L29" s="371">
        <v>1609</v>
      </c>
      <c r="M29" s="371">
        <v>39610</v>
      </c>
      <c r="N29" s="522">
        <v>24.6177750155376</v>
      </c>
      <c r="O29" s="531">
        <f t="shared" si="1"/>
        <v>37</v>
      </c>
      <c r="P29" s="536">
        <f t="shared" si="2"/>
        <v>2.3536895674300253</v>
      </c>
      <c r="Q29" s="531">
        <f t="shared" si="3"/>
        <v>-900</v>
      </c>
      <c r="R29" s="536">
        <f t="shared" si="4"/>
        <v>-2.2216736608244876</v>
      </c>
    </row>
    <row r="30" spans="1:18" x14ac:dyDescent="0.25">
      <c r="A30" s="487" t="s">
        <v>152</v>
      </c>
      <c r="B30" s="487">
        <v>20</v>
      </c>
      <c r="C30" s="487"/>
      <c r="D30" s="487">
        <v>11.54</v>
      </c>
      <c r="E30" s="371">
        <v>1448</v>
      </c>
      <c r="F30" s="314">
        <f t="shared" si="0"/>
        <v>125.47660311958407</v>
      </c>
      <c r="G30" s="503">
        <v>12</v>
      </c>
      <c r="H30" s="19">
        <v>2707</v>
      </c>
      <c r="I30" s="19">
        <v>69740</v>
      </c>
      <c r="J30" s="504">
        <v>24.494762022601666</v>
      </c>
      <c r="K30" s="503">
        <v>10</v>
      </c>
      <c r="L30" s="371">
        <v>2150</v>
      </c>
      <c r="M30" s="371">
        <v>53030</v>
      </c>
      <c r="N30" s="522">
        <v>24.665116279069768</v>
      </c>
      <c r="O30" s="531">
        <f t="shared" si="1"/>
        <v>-557</v>
      </c>
      <c r="P30" s="536">
        <f t="shared" si="2"/>
        <v>-20.576283708902846</v>
      </c>
      <c r="Q30" s="531">
        <f t="shared" si="3"/>
        <v>-16710</v>
      </c>
      <c r="R30" s="536">
        <f t="shared" si="4"/>
        <v>-23.960424433610555</v>
      </c>
    </row>
    <row r="31" spans="1:18" x14ac:dyDescent="0.25">
      <c r="A31" s="487" t="s">
        <v>152</v>
      </c>
      <c r="B31" s="487">
        <v>14</v>
      </c>
      <c r="C31" s="487"/>
      <c r="D31" s="487">
        <v>19.36</v>
      </c>
      <c r="E31" s="371">
        <v>2439</v>
      </c>
      <c r="F31" s="314">
        <f t="shared" si="0"/>
        <v>125.98140495867769</v>
      </c>
      <c r="G31" s="503">
        <v>11.619834710743801</v>
      </c>
      <c r="H31" s="19">
        <v>4123</v>
      </c>
      <c r="I31" s="19">
        <v>102190</v>
      </c>
      <c r="J31" s="504">
        <v>24.112737994103242</v>
      </c>
      <c r="K31" s="503">
        <v>11</v>
      </c>
      <c r="L31" s="371">
        <v>4072</v>
      </c>
      <c r="M31" s="371">
        <v>96950</v>
      </c>
      <c r="N31" s="522">
        <v>23.808939096267192</v>
      </c>
      <c r="O31" s="531">
        <f t="shared" si="1"/>
        <v>-51</v>
      </c>
      <c r="P31" s="536">
        <f t="shared" si="2"/>
        <v>-1.2369633761823915</v>
      </c>
      <c r="Q31" s="531">
        <f t="shared" si="3"/>
        <v>-5240</v>
      </c>
      <c r="R31" s="536">
        <f t="shared" si="4"/>
        <v>-5.1277032977786474</v>
      </c>
    </row>
    <row r="32" spans="1:18" ht="15.75" thickBot="1" x14ac:dyDescent="0.3">
      <c r="A32" s="505" t="s">
        <v>152</v>
      </c>
      <c r="B32" s="505">
        <v>12</v>
      </c>
      <c r="C32" s="505"/>
      <c r="D32" s="505">
        <v>16.18</v>
      </c>
      <c r="E32" s="506">
        <v>2228</v>
      </c>
      <c r="F32" s="507">
        <f t="shared" si="0"/>
        <v>137.7008652657602</v>
      </c>
      <c r="G32" s="508">
        <v>11</v>
      </c>
      <c r="H32" s="59">
        <v>3026</v>
      </c>
      <c r="I32" s="59">
        <v>70470</v>
      </c>
      <c r="J32" s="509">
        <v>23.158347676419965</v>
      </c>
      <c r="K32" s="508">
        <v>11</v>
      </c>
      <c r="L32" s="506">
        <v>3173</v>
      </c>
      <c r="M32" s="506">
        <v>73110</v>
      </c>
      <c r="N32" s="523">
        <v>23.041285849353923</v>
      </c>
      <c r="O32" s="532">
        <f t="shared" si="1"/>
        <v>147</v>
      </c>
      <c r="P32" s="537">
        <f t="shared" si="2"/>
        <v>4.8578982154659611</v>
      </c>
      <c r="Q32" s="532">
        <f t="shared" si="3"/>
        <v>2640</v>
      </c>
      <c r="R32" s="537">
        <f t="shared" si="4"/>
        <v>3.7462750106428264</v>
      </c>
    </row>
    <row r="33" spans="1:18" ht="15.75" thickBot="1" x14ac:dyDescent="0.3">
      <c r="A33" s="514" t="s">
        <v>24</v>
      </c>
      <c r="B33" s="515"/>
      <c r="C33" s="515"/>
      <c r="D33" s="515">
        <v>164.87</v>
      </c>
      <c r="E33" s="516">
        <v>21062</v>
      </c>
      <c r="F33" s="10">
        <f t="shared" si="0"/>
        <v>127.74913568265906</v>
      </c>
      <c r="G33" s="518"/>
      <c r="H33" s="396">
        <v>34995</v>
      </c>
      <c r="I33" s="396">
        <v>863060</v>
      </c>
      <c r="J33" s="519">
        <v>23.948207854570398</v>
      </c>
      <c r="K33" s="518"/>
      <c r="L33" s="516">
        <v>32166</v>
      </c>
      <c r="M33" s="516">
        <v>772760</v>
      </c>
      <c r="N33" s="524">
        <v>24.024124852328544</v>
      </c>
      <c r="O33" s="534">
        <f t="shared" si="1"/>
        <v>-2829</v>
      </c>
      <c r="P33" s="540">
        <f t="shared" si="2"/>
        <v>-8.0840120017145303</v>
      </c>
      <c r="Q33" s="535">
        <f t="shared" si="3"/>
        <v>-90300</v>
      </c>
      <c r="R33" s="538">
        <f t="shared" si="4"/>
        <v>-10.46277199731189</v>
      </c>
    </row>
    <row r="34" spans="1:18" x14ac:dyDescent="0.25">
      <c r="A34" s="510" t="s">
        <v>149</v>
      </c>
      <c r="B34" s="510">
        <v>10</v>
      </c>
      <c r="C34" s="510"/>
      <c r="D34" s="510">
        <v>0.76</v>
      </c>
      <c r="E34" s="373">
        <v>99</v>
      </c>
      <c r="F34" s="511">
        <f>E34/D34</f>
        <v>130.26315789473685</v>
      </c>
      <c r="G34" s="512">
        <v>10.998062015503876</v>
      </c>
      <c r="H34" s="5">
        <v>1011</v>
      </c>
      <c r="I34" s="5">
        <v>21630</v>
      </c>
      <c r="J34" s="513">
        <v>20.695596681557117</v>
      </c>
      <c r="K34" s="512">
        <v>11</v>
      </c>
      <c r="L34" s="373">
        <v>163</v>
      </c>
      <c r="M34" s="373">
        <v>3590</v>
      </c>
      <c r="N34" s="525">
        <v>22.024539877300615</v>
      </c>
      <c r="O34" s="533">
        <f t="shared" si="1"/>
        <v>-848</v>
      </c>
      <c r="P34" s="539">
        <f t="shared" si="2"/>
        <v>-83.877349159248269</v>
      </c>
      <c r="Q34" s="533">
        <f t="shared" si="3"/>
        <v>-18040</v>
      </c>
      <c r="R34" s="539">
        <f t="shared" si="4"/>
        <v>-83.402681460933877</v>
      </c>
    </row>
    <row r="35" spans="1:18" x14ac:dyDescent="0.25">
      <c r="A35" s="487" t="s">
        <v>149</v>
      </c>
      <c r="B35" s="487">
        <v>12</v>
      </c>
      <c r="C35" s="487"/>
      <c r="D35" s="487">
        <v>9.7100000000000009</v>
      </c>
      <c r="E35" s="371">
        <v>1259</v>
      </c>
      <c r="F35" s="314">
        <f t="shared" ref="F35:F44" si="5">E35/D35</f>
        <v>129.66014418125641</v>
      </c>
      <c r="G35" s="503">
        <v>11</v>
      </c>
      <c r="H35" s="19">
        <v>2680</v>
      </c>
      <c r="I35" s="19">
        <v>58160</v>
      </c>
      <c r="J35" s="504">
        <v>21.290630215369944</v>
      </c>
      <c r="K35" s="503">
        <v>11</v>
      </c>
      <c r="L35" s="371">
        <v>2009</v>
      </c>
      <c r="M35" s="371">
        <v>46030</v>
      </c>
      <c r="N35" s="522">
        <v>22.911896465903435</v>
      </c>
      <c r="O35" s="531">
        <f t="shared" si="1"/>
        <v>-671</v>
      </c>
      <c r="P35" s="536">
        <f t="shared" si="2"/>
        <v>-25.03731343283582</v>
      </c>
      <c r="Q35" s="531">
        <f t="shared" si="3"/>
        <v>-12130</v>
      </c>
      <c r="R35" s="536">
        <f t="shared" si="4"/>
        <v>-20.856258596973863</v>
      </c>
    </row>
    <row r="36" spans="1:18" x14ac:dyDescent="0.25">
      <c r="A36" s="487" t="s">
        <v>149</v>
      </c>
      <c r="B36" s="487">
        <v>26</v>
      </c>
      <c r="C36" s="487"/>
      <c r="D36" s="487">
        <v>3.03</v>
      </c>
      <c r="E36" s="371">
        <v>318</v>
      </c>
      <c r="F36" s="314">
        <f t="shared" si="5"/>
        <v>104.95049504950495</v>
      </c>
      <c r="G36" s="503">
        <v>12</v>
      </c>
      <c r="H36" s="19">
        <v>1139</v>
      </c>
      <c r="I36" s="19">
        <v>24100</v>
      </c>
      <c r="J36" s="504">
        <v>20.077875399361023</v>
      </c>
      <c r="K36" s="503">
        <v>10</v>
      </c>
      <c r="L36" s="371">
        <v>557</v>
      </c>
      <c r="M36" s="371">
        <v>12250</v>
      </c>
      <c r="N36" s="522">
        <v>21.99281867145422</v>
      </c>
      <c r="O36" s="531">
        <f t="shared" si="1"/>
        <v>-582</v>
      </c>
      <c r="P36" s="536">
        <f t="shared" si="2"/>
        <v>-51.097453906935904</v>
      </c>
      <c r="Q36" s="531">
        <f t="shared" si="3"/>
        <v>-11850</v>
      </c>
      <c r="R36" s="536">
        <f t="shared" si="4"/>
        <v>-49.170124481327804</v>
      </c>
    </row>
    <row r="37" spans="1:18" x14ac:dyDescent="0.25">
      <c r="A37" s="487" t="s">
        <v>150</v>
      </c>
      <c r="B37" s="487">
        <v>12</v>
      </c>
      <c r="C37" s="487"/>
      <c r="D37" s="487">
        <v>6.23</v>
      </c>
      <c r="E37" s="371">
        <v>649</v>
      </c>
      <c r="F37" s="314">
        <f t="shared" si="5"/>
        <v>104.17335473515249</v>
      </c>
      <c r="G37" s="503">
        <v>11</v>
      </c>
      <c r="H37" s="19">
        <v>1807</v>
      </c>
      <c r="I37" s="19">
        <v>39280</v>
      </c>
      <c r="J37" s="504">
        <v>21.636043292222503</v>
      </c>
      <c r="K37" s="503">
        <v>11</v>
      </c>
      <c r="L37" s="371">
        <v>1069</v>
      </c>
      <c r="M37" s="371">
        <v>24380</v>
      </c>
      <c r="N37" s="522">
        <v>22.806361085126287</v>
      </c>
      <c r="O37" s="531">
        <f t="shared" si="1"/>
        <v>-738</v>
      </c>
      <c r="P37" s="536">
        <f t="shared" si="2"/>
        <v>-40.841173215273933</v>
      </c>
      <c r="Q37" s="531">
        <f t="shared" si="3"/>
        <v>-14900</v>
      </c>
      <c r="R37" s="536">
        <f t="shared" si="4"/>
        <v>-37.932790224032587</v>
      </c>
    </row>
    <row r="38" spans="1:18" x14ac:dyDescent="0.25">
      <c r="A38" s="487" t="s">
        <v>150</v>
      </c>
      <c r="B38" s="487">
        <v>26</v>
      </c>
      <c r="C38" s="487">
        <v>2005</v>
      </c>
      <c r="D38" s="487">
        <v>4.76</v>
      </c>
      <c r="E38" s="371">
        <v>513</v>
      </c>
      <c r="F38" s="314">
        <f t="shared" si="5"/>
        <v>107.77310924369749</v>
      </c>
      <c r="G38" s="503">
        <v>12</v>
      </c>
      <c r="H38" s="19">
        <v>1360</v>
      </c>
      <c r="I38" s="19">
        <v>29030</v>
      </c>
      <c r="J38" s="504">
        <v>20.152017150652895</v>
      </c>
      <c r="K38" s="503">
        <v>10</v>
      </c>
      <c r="L38" s="371">
        <v>830</v>
      </c>
      <c r="M38" s="371">
        <v>18290</v>
      </c>
      <c r="N38" s="522">
        <v>22.036144578313252</v>
      </c>
      <c r="O38" s="531">
        <f t="shared" si="1"/>
        <v>-530</v>
      </c>
      <c r="P38" s="536">
        <f t="shared" si="2"/>
        <v>-38.970588235294116</v>
      </c>
      <c r="Q38" s="531">
        <f t="shared" si="3"/>
        <v>-10740</v>
      </c>
      <c r="R38" s="536">
        <f t="shared" si="4"/>
        <v>-36.996210816396832</v>
      </c>
    </row>
    <row r="39" spans="1:18" x14ac:dyDescent="0.25">
      <c r="A39" s="487" t="s">
        <v>153</v>
      </c>
      <c r="B39" s="487">
        <v>16</v>
      </c>
      <c r="C39" s="487"/>
      <c r="D39" s="487">
        <v>0.86</v>
      </c>
      <c r="E39" s="371">
        <v>110</v>
      </c>
      <c r="F39" s="130">
        <f t="shared" si="5"/>
        <v>127.90697674418605</v>
      </c>
      <c r="G39" s="503">
        <v>12</v>
      </c>
      <c r="H39" s="19">
        <v>175</v>
      </c>
      <c r="I39" s="19">
        <v>3970</v>
      </c>
      <c r="J39" s="504">
        <v>22.269585253456221</v>
      </c>
      <c r="K39" s="503">
        <v>10</v>
      </c>
      <c r="L39" s="371">
        <v>175</v>
      </c>
      <c r="M39" s="371">
        <v>4400</v>
      </c>
      <c r="N39" s="522">
        <v>25.142857142857142</v>
      </c>
      <c r="O39" s="531">
        <f t="shared" si="1"/>
        <v>0</v>
      </c>
      <c r="P39" s="536">
        <f t="shared" si="2"/>
        <v>0</v>
      </c>
      <c r="Q39" s="531">
        <f t="shared" si="3"/>
        <v>430</v>
      </c>
      <c r="R39" s="536">
        <f t="shared" si="4"/>
        <v>10.831234256926951</v>
      </c>
    </row>
    <row r="40" spans="1:18" x14ac:dyDescent="0.25">
      <c r="A40" s="487" t="s">
        <v>153</v>
      </c>
      <c r="B40" s="487">
        <v>10</v>
      </c>
      <c r="C40" s="487"/>
      <c r="D40" s="487">
        <v>7.26</v>
      </c>
      <c r="E40" s="371">
        <v>859</v>
      </c>
      <c r="F40" s="130">
        <f t="shared" si="5"/>
        <v>118.31955922865014</v>
      </c>
      <c r="G40" s="503">
        <v>11</v>
      </c>
      <c r="H40" s="19">
        <v>2626</v>
      </c>
      <c r="I40" s="19">
        <v>54090</v>
      </c>
      <c r="J40" s="504">
        <v>20.621794871794872</v>
      </c>
      <c r="K40" s="503">
        <v>11</v>
      </c>
      <c r="L40" s="371">
        <v>1723</v>
      </c>
      <c r="M40" s="371">
        <v>37190</v>
      </c>
      <c r="N40" s="522">
        <v>21.584445734184563</v>
      </c>
      <c r="O40" s="531">
        <f t="shared" si="1"/>
        <v>-903</v>
      </c>
      <c r="P40" s="536">
        <f t="shared" si="2"/>
        <v>-34.386900228484386</v>
      </c>
      <c r="Q40" s="531">
        <f t="shared" si="3"/>
        <v>-16900</v>
      </c>
      <c r="R40" s="536">
        <f t="shared" si="4"/>
        <v>-31.244222591976339</v>
      </c>
    </row>
    <row r="41" spans="1:18" x14ac:dyDescent="0.25">
      <c r="A41" s="487" t="s">
        <v>152</v>
      </c>
      <c r="B41" s="487">
        <v>10</v>
      </c>
      <c r="C41" s="487"/>
      <c r="D41" s="487">
        <v>6.49</v>
      </c>
      <c r="E41" s="371">
        <v>849</v>
      </c>
      <c r="F41" s="130">
        <f t="shared" si="5"/>
        <v>130.81664098613251</v>
      </c>
      <c r="G41" s="503">
        <v>11</v>
      </c>
      <c r="H41" s="19">
        <v>2064</v>
      </c>
      <c r="I41" s="19">
        <v>42740</v>
      </c>
      <c r="J41" s="504">
        <v>20.366099740559239</v>
      </c>
      <c r="K41" s="503">
        <v>11</v>
      </c>
      <c r="L41" s="371">
        <v>1373</v>
      </c>
      <c r="M41" s="371">
        <v>29540</v>
      </c>
      <c r="N41" s="522">
        <v>21.514930808448653</v>
      </c>
      <c r="O41" s="531">
        <f t="shared" si="1"/>
        <v>-691</v>
      </c>
      <c r="P41" s="536">
        <f t="shared" si="2"/>
        <v>-33.478682170542633</v>
      </c>
      <c r="Q41" s="531">
        <f t="shared" si="3"/>
        <v>-13200</v>
      </c>
      <c r="R41" s="536">
        <f t="shared" si="4"/>
        <v>-30.884417407580724</v>
      </c>
    </row>
    <row r="42" spans="1:18" ht="15.75" thickBot="1" x14ac:dyDescent="0.3">
      <c r="A42" s="505" t="s">
        <v>154</v>
      </c>
      <c r="B42" s="505">
        <v>10</v>
      </c>
      <c r="C42" s="505"/>
      <c r="D42" s="505">
        <v>0.6</v>
      </c>
      <c r="E42" s="506">
        <v>76</v>
      </c>
      <c r="F42" s="521">
        <f t="shared" si="5"/>
        <v>126.66666666666667</v>
      </c>
      <c r="G42" s="508">
        <v>11.000000000000002</v>
      </c>
      <c r="H42" s="5">
        <v>137</v>
      </c>
      <c r="I42" s="5">
        <v>2960</v>
      </c>
      <c r="J42" s="509">
        <v>21.169513797634693</v>
      </c>
      <c r="K42" s="508">
        <v>11</v>
      </c>
      <c r="L42" s="506">
        <v>137</v>
      </c>
      <c r="M42" s="506">
        <v>2940</v>
      </c>
      <c r="N42" s="523">
        <v>21.459854014598541</v>
      </c>
      <c r="O42" s="532">
        <f t="shared" si="1"/>
        <v>0</v>
      </c>
      <c r="P42" s="537">
        <f t="shared" si="2"/>
        <v>0</v>
      </c>
      <c r="Q42" s="532">
        <f t="shared" si="3"/>
        <v>-20</v>
      </c>
      <c r="R42" s="537">
        <f t="shared" si="4"/>
        <v>-0.67567567567567566</v>
      </c>
    </row>
    <row r="43" spans="1:18" ht="15.75" thickBot="1" x14ac:dyDescent="0.3">
      <c r="A43" s="514" t="s">
        <v>24</v>
      </c>
      <c r="B43" s="515"/>
      <c r="C43" s="515"/>
      <c r="D43" s="515">
        <v>39.700000000000003</v>
      </c>
      <c r="E43" s="516">
        <v>4732</v>
      </c>
      <c r="F43" s="10">
        <f t="shared" si="5"/>
        <v>119.19395465994961</v>
      </c>
      <c r="G43" s="515"/>
      <c r="H43" s="407">
        <v>12999</v>
      </c>
      <c r="I43" s="407">
        <v>275960</v>
      </c>
      <c r="J43" s="519">
        <v>20.803373131836018</v>
      </c>
      <c r="K43" s="515"/>
      <c r="L43" s="516">
        <v>8036</v>
      </c>
      <c r="M43" s="516">
        <v>178610</v>
      </c>
      <c r="N43" s="520">
        <v>22.226231956197115</v>
      </c>
      <c r="O43" s="534">
        <f>L43-H43</f>
        <v>-4963</v>
      </c>
      <c r="P43" s="540">
        <f t="shared" si="2"/>
        <v>-38.179859989229939</v>
      </c>
      <c r="Q43" s="535">
        <f t="shared" si="3"/>
        <v>-97350</v>
      </c>
      <c r="R43" s="538">
        <f t="shared" si="4"/>
        <v>-35.276851717640241</v>
      </c>
    </row>
    <row r="44" spans="1:18" ht="15.75" thickBot="1" x14ac:dyDescent="0.3">
      <c r="A44" s="526" t="s">
        <v>25</v>
      </c>
      <c r="B44" s="527"/>
      <c r="C44" s="527"/>
      <c r="D44" s="527">
        <v>485.64000000000004</v>
      </c>
      <c r="E44" s="528">
        <v>61137</v>
      </c>
      <c r="F44" s="342">
        <f t="shared" si="5"/>
        <v>125.88954781319495</v>
      </c>
      <c r="G44" s="527"/>
      <c r="H44" s="412">
        <v>108014</v>
      </c>
      <c r="I44" s="412">
        <v>2641370</v>
      </c>
      <c r="J44" s="529">
        <v>23.755723041401126</v>
      </c>
      <c r="K44" s="527"/>
      <c r="L44" s="528">
        <v>98640</v>
      </c>
      <c r="M44" s="528">
        <v>2373010</v>
      </c>
      <c r="N44" s="530">
        <v>24.05727899432279</v>
      </c>
      <c r="O44" s="534">
        <f>L44-H44</f>
        <v>-9374</v>
      </c>
      <c r="P44" s="540">
        <f t="shared" si="2"/>
        <v>-8.6785046382876292</v>
      </c>
      <c r="Q44" s="535">
        <f t="shared" si="3"/>
        <v>-268360</v>
      </c>
      <c r="R44" s="538">
        <f t="shared" si="4"/>
        <v>-10.159879153621038</v>
      </c>
    </row>
  </sheetData>
  <mergeCells count="9">
    <mergeCell ref="A1:B3"/>
    <mergeCell ref="G1:J1"/>
    <mergeCell ref="K1:N1"/>
    <mergeCell ref="H2:H3"/>
    <mergeCell ref="I2:I3"/>
    <mergeCell ref="J2:J3"/>
    <mergeCell ref="L2:L3"/>
    <mergeCell ref="M2:M3"/>
    <mergeCell ref="N2:N3"/>
  </mergeCells>
  <pageMargins left="0.7" right="0.7" top="0.75" bottom="0.75" header="0.3" footer="0.3"/>
  <pageSetup paperSize="256" scale="78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zoomScale="80" zoomScaleNormal="80" workbookViewId="0">
      <selection sqref="A1:V44"/>
    </sheetView>
  </sheetViews>
  <sheetFormatPr defaultRowHeight="15" x14ac:dyDescent="0.25"/>
  <cols>
    <col min="1" max="1" width="3.42578125" customWidth="1"/>
    <col min="2" max="2" width="4.140625" customWidth="1"/>
    <col min="5" max="5" width="10.5703125" bestFit="1" customWidth="1"/>
    <col min="7" max="7" width="10.5703125" bestFit="1" customWidth="1"/>
    <col min="8" max="8" width="11.5703125" bestFit="1" customWidth="1"/>
    <col min="9" max="9" width="14.28515625" bestFit="1" customWidth="1"/>
    <col min="10" max="10" width="14.28515625" customWidth="1"/>
    <col min="13" max="13" width="11.5703125" bestFit="1" customWidth="1"/>
    <col min="14" max="14" width="14.28515625" bestFit="1" customWidth="1"/>
    <col min="15" max="15" width="14.28515625" customWidth="1"/>
    <col min="17" max="17" width="9.140625" customWidth="1"/>
    <col min="19" max="19" width="10.28515625" bestFit="1" customWidth="1"/>
    <col min="20" max="20" width="10.28515625" customWidth="1"/>
    <col min="22" max="22" width="10.140625" bestFit="1" customWidth="1"/>
  </cols>
  <sheetData>
    <row r="1" spans="1:22" ht="15.75" x14ac:dyDescent="0.25">
      <c r="A1" s="605" t="s">
        <v>131</v>
      </c>
      <c r="B1" s="606"/>
      <c r="C1" s="495" t="s">
        <v>132</v>
      </c>
      <c r="D1" s="546" t="s">
        <v>133</v>
      </c>
      <c r="E1" s="546" t="s">
        <v>134</v>
      </c>
      <c r="F1" s="546" t="s">
        <v>135</v>
      </c>
      <c r="G1" s="609" t="s">
        <v>156</v>
      </c>
      <c r="H1" s="610"/>
      <c r="I1" s="610"/>
      <c r="J1" s="610"/>
      <c r="K1" s="611"/>
      <c r="L1" s="609" t="s">
        <v>157</v>
      </c>
      <c r="M1" s="610"/>
      <c r="N1" s="610"/>
      <c r="O1" s="610"/>
      <c r="P1" s="611"/>
      <c r="Q1" s="497" t="s">
        <v>138</v>
      </c>
      <c r="R1" s="542" t="s">
        <v>139</v>
      </c>
      <c r="S1" s="497" t="s">
        <v>138</v>
      </c>
      <c r="T1" s="497" t="s">
        <v>138</v>
      </c>
      <c r="U1" s="541" t="s">
        <v>139</v>
      </c>
      <c r="V1" s="541" t="s">
        <v>139</v>
      </c>
    </row>
    <row r="2" spans="1:22" ht="15.75" x14ac:dyDescent="0.25">
      <c r="A2" s="607"/>
      <c r="B2" s="608"/>
      <c r="C2" s="499" t="s">
        <v>140</v>
      </c>
      <c r="D2" s="547" t="s">
        <v>141</v>
      </c>
      <c r="E2" s="547" t="s">
        <v>142</v>
      </c>
      <c r="F2" s="547" t="s">
        <v>141</v>
      </c>
      <c r="G2" s="546" t="s">
        <v>143</v>
      </c>
      <c r="H2" s="612" t="s">
        <v>144</v>
      </c>
      <c r="I2" s="614" t="s">
        <v>145</v>
      </c>
      <c r="J2" s="546"/>
      <c r="K2" s="612" t="s">
        <v>0</v>
      </c>
      <c r="L2" s="546" t="s">
        <v>143</v>
      </c>
      <c r="M2" s="612" t="s">
        <v>144</v>
      </c>
      <c r="N2" s="614" t="s">
        <v>145</v>
      </c>
      <c r="O2" s="546"/>
      <c r="P2" s="612" t="s">
        <v>0</v>
      </c>
      <c r="Q2" s="545" t="s">
        <v>146</v>
      </c>
      <c r="R2" s="545" t="s">
        <v>147</v>
      </c>
      <c r="S2" s="545" t="s">
        <v>145</v>
      </c>
      <c r="T2" s="545" t="s">
        <v>145</v>
      </c>
      <c r="U2" s="543" t="s">
        <v>147</v>
      </c>
      <c r="V2" s="543" t="s">
        <v>147</v>
      </c>
    </row>
    <row r="3" spans="1:22" ht="15.75" x14ac:dyDescent="0.25">
      <c r="A3" s="607"/>
      <c r="B3" s="608"/>
      <c r="C3" s="499"/>
      <c r="D3" s="499"/>
      <c r="E3" s="547"/>
      <c r="F3" s="499"/>
      <c r="G3" s="547" t="s">
        <v>148</v>
      </c>
      <c r="H3" s="613"/>
      <c r="I3" s="615"/>
      <c r="J3" s="547" t="s">
        <v>158</v>
      </c>
      <c r="K3" s="613"/>
      <c r="L3" s="547" t="s">
        <v>148</v>
      </c>
      <c r="M3" s="613"/>
      <c r="N3" s="615"/>
      <c r="O3" s="547" t="s">
        <v>158</v>
      </c>
      <c r="P3" s="613"/>
      <c r="Q3" s="502"/>
      <c r="R3" s="502" t="s">
        <v>146</v>
      </c>
      <c r="S3" s="502"/>
      <c r="T3" s="502" t="s">
        <v>159</v>
      </c>
      <c r="U3" s="555" t="s">
        <v>160</v>
      </c>
      <c r="V3" s="555" t="s">
        <v>6</v>
      </c>
    </row>
    <row r="4" spans="1:22" x14ac:dyDescent="0.25">
      <c r="A4" s="487" t="s">
        <v>149</v>
      </c>
      <c r="B4" s="487">
        <v>14</v>
      </c>
      <c r="C4" s="487"/>
      <c r="D4" s="487">
        <v>18.91</v>
      </c>
      <c r="E4" s="371">
        <v>2445</v>
      </c>
      <c r="F4" s="130">
        <f t="shared" ref="F4:F33" si="0">E4/D4</f>
        <v>129.29666842940244</v>
      </c>
      <c r="G4" s="503">
        <v>11</v>
      </c>
      <c r="H4" s="66">
        <v>4017</v>
      </c>
      <c r="I4" s="66">
        <v>92940</v>
      </c>
      <c r="J4" s="5">
        <v>4914.8598625066106</v>
      </c>
      <c r="K4" s="504">
        <v>22.731762174848427</v>
      </c>
      <c r="L4" s="503">
        <v>11</v>
      </c>
      <c r="M4" s="371">
        <v>4070</v>
      </c>
      <c r="N4" s="371">
        <v>97250</v>
      </c>
      <c r="O4" s="550">
        <v>5142.7815970386036</v>
      </c>
      <c r="P4" s="522">
        <v>23.894348894348894</v>
      </c>
      <c r="Q4" s="531">
        <f>M4-H4</f>
        <v>53</v>
      </c>
      <c r="R4" s="536">
        <f>Q4/H4%</f>
        <v>1.3193925815285037</v>
      </c>
      <c r="S4" s="531">
        <f>N4-I4</f>
        <v>4310</v>
      </c>
      <c r="T4" s="556">
        <f>O4-J4</f>
        <v>227.92173453199302</v>
      </c>
      <c r="U4" s="522">
        <f>S4/I4%</f>
        <v>4.637400473423714</v>
      </c>
      <c r="V4" s="504">
        <f>S4/I4%</f>
        <v>4.637400473423714</v>
      </c>
    </row>
    <row r="5" spans="1:22" x14ac:dyDescent="0.25">
      <c r="A5" s="487" t="s">
        <v>149</v>
      </c>
      <c r="B5" s="487">
        <v>16</v>
      </c>
      <c r="C5" s="487"/>
      <c r="D5" s="487">
        <v>16.41</v>
      </c>
      <c r="E5" s="371">
        <v>2025</v>
      </c>
      <c r="F5" s="314">
        <f t="shared" si="0"/>
        <v>123.40036563071298</v>
      </c>
      <c r="G5" s="503">
        <v>11</v>
      </c>
      <c r="H5" s="19">
        <v>3122</v>
      </c>
      <c r="I5" s="19">
        <v>77760</v>
      </c>
      <c r="J5" s="5">
        <v>4738.5740402193787</v>
      </c>
      <c r="K5" s="504">
        <v>24.459818043972707</v>
      </c>
      <c r="L5" s="503">
        <v>11</v>
      </c>
      <c r="M5" s="371">
        <v>3174</v>
      </c>
      <c r="N5" s="371">
        <v>76760</v>
      </c>
      <c r="O5" s="550">
        <v>4677.6355880560632</v>
      </c>
      <c r="P5" s="522">
        <v>24.183994959042217</v>
      </c>
      <c r="Q5" s="531">
        <f t="shared" ref="Q5:Q42" si="1">M5-H5</f>
        <v>52</v>
      </c>
      <c r="R5" s="536">
        <f t="shared" ref="R5:R44" si="2">Q5/H5%</f>
        <v>1.6655989750160154</v>
      </c>
      <c r="S5" s="531">
        <f t="shared" ref="S5:S44" si="3">N5-I5</f>
        <v>-1000</v>
      </c>
      <c r="T5" s="556">
        <f>O5-J5</f>
        <v>-60.93845216331556</v>
      </c>
      <c r="U5" s="522">
        <f>S5/I5%</f>
        <v>-1.2860082304526748</v>
      </c>
      <c r="V5" s="504">
        <f t="shared" ref="V5:V44" si="4">S5/I5%</f>
        <v>-1.2860082304526748</v>
      </c>
    </row>
    <row r="6" spans="1:22" x14ac:dyDescent="0.25">
      <c r="A6" s="487" t="s">
        <v>149</v>
      </c>
      <c r="B6" s="487">
        <v>18</v>
      </c>
      <c r="C6" s="487"/>
      <c r="D6" s="487">
        <v>18.7</v>
      </c>
      <c r="E6" s="371">
        <v>2283</v>
      </c>
      <c r="F6" s="314">
        <f t="shared" si="0"/>
        <v>122.08556149732621</v>
      </c>
      <c r="G6" s="503">
        <v>11</v>
      </c>
      <c r="H6" s="19">
        <v>3692</v>
      </c>
      <c r="I6" s="19">
        <v>93020</v>
      </c>
      <c r="J6" s="5">
        <v>4974.3315508021396</v>
      </c>
      <c r="K6" s="504">
        <v>24.448804851944345</v>
      </c>
      <c r="L6" s="503">
        <v>11</v>
      </c>
      <c r="M6" s="371">
        <v>3906</v>
      </c>
      <c r="N6" s="371">
        <v>95330</v>
      </c>
      <c r="O6" s="550">
        <v>5097.860962566845</v>
      </c>
      <c r="P6" s="522">
        <v>24.406041986687146</v>
      </c>
      <c r="Q6" s="531">
        <f t="shared" si="1"/>
        <v>214</v>
      </c>
      <c r="R6" s="536">
        <f t="shared" si="2"/>
        <v>5.7963163596966414</v>
      </c>
      <c r="S6" s="531">
        <f t="shared" si="3"/>
        <v>2310</v>
      </c>
      <c r="T6" s="556">
        <f t="shared" ref="T6:T44" si="5">O6-J6</f>
        <v>123.5294117647054</v>
      </c>
      <c r="U6" s="522">
        <f>S6/I6%</f>
        <v>2.4833369167920876</v>
      </c>
      <c r="V6" s="504">
        <f t="shared" si="4"/>
        <v>2.4833369167920876</v>
      </c>
    </row>
    <row r="7" spans="1:22" x14ac:dyDescent="0.25">
      <c r="A7" s="487" t="s">
        <v>149</v>
      </c>
      <c r="B7" s="487">
        <v>20</v>
      </c>
      <c r="C7" s="487"/>
      <c r="D7" s="487">
        <v>17.149999999999999</v>
      </c>
      <c r="E7" s="371">
        <v>2151</v>
      </c>
      <c r="F7" s="314">
        <f t="shared" si="0"/>
        <v>125.42274052478135</v>
      </c>
      <c r="G7" s="503">
        <v>11</v>
      </c>
      <c r="H7" s="19">
        <v>3423</v>
      </c>
      <c r="I7" s="19">
        <v>86870</v>
      </c>
      <c r="J7" s="5">
        <v>5065.3061224489802</v>
      </c>
      <c r="K7" s="504">
        <v>24.469579646017699</v>
      </c>
      <c r="L7" s="503">
        <v>10</v>
      </c>
      <c r="M7" s="371">
        <v>3331</v>
      </c>
      <c r="N7" s="371">
        <v>80050</v>
      </c>
      <c r="O7" s="550">
        <v>4667.6384839650145</v>
      </c>
      <c r="P7" s="522">
        <v>24.031822275592916</v>
      </c>
      <c r="Q7" s="531">
        <f t="shared" si="1"/>
        <v>-92</v>
      </c>
      <c r="R7" s="536">
        <f t="shared" si="2"/>
        <v>-2.6877008472100501</v>
      </c>
      <c r="S7" s="531">
        <f t="shared" si="3"/>
        <v>-6820</v>
      </c>
      <c r="T7" s="556">
        <f t="shared" si="5"/>
        <v>-397.66763848396567</v>
      </c>
      <c r="U7" s="522">
        <f t="shared" ref="U7:U44" si="6">S7/I7%</f>
        <v>-7.8508115574997115</v>
      </c>
      <c r="V7" s="504">
        <f t="shared" si="4"/>
        <v>-7.8508115574997115</v>
      </c>
    </row>
    <row r="8" spans="1:22" x14ac:dyDescent="0.25">
      <c r="A8" s="487" t="s">
        <v>149</v>
      </c>
      <c r="B8" s="487">
        <v>22</v>
      </c>
      <c r="C8" s="487"/>
      <c r="D8" s="487">
        <v>16.600000000000001</v>
      </c>
      <c r="E8" s="371">
        <v>2133</v>
      </c>
      <c r="F8" s="314">
        <f t="shared" si="0"/>
        <v>128.49397590361446</v>
      </c>
      <c r="G8" s="503">
        <v>11</v>
      </c>
      <c r="H8" s="19">
        <v>3277</v>
      </c>
      <c r="I8" s="19">
        <v>83080</v>
      </c>
      <c r="J8" s="5">
        <v>5004.8192771084332</v>
      </c>
      <c r="K8" s="504">
        <v>24.57989176872686</v>
      </c>
      <c r="L8" s="503">
        <v>10</v>
      </c>
      <c r="M8" s="371">
        <v>3197</v>
      </c>
      <c r="N8" s="371">
        <v>76150</v>
      </c>
      <c r="O8" s="550">
        <v>4587.3493975903611</v>
      </c>
      <c r="P8" s="522">
        <v>23.81920550516109</v>
      </c>
      <c r="Q8" s="531">
        <f t="shared" si="1"/>
        <v>-80</v>
      </c>
      <c r="R8" s="536">
        <f t="shared" si="2"/>
        <v>-2.4412572474824534</v>
      </c>
      <c r="S8" s="531">
        <f t="shared" si="3"/>
        <v>-6930</v>
      </c>
      <c r="T8" s="556">
        <f t="shared" si="5"/>
        <v>-417.46987951807205</v>
      </c>
      <c r="U8" s="522">
        <f t="shared" si="6"/>
        <v>-8.3413577274915749</v>
      </c>
      <c r="V8" s="504">
        <f t="shared" si="4"/>
        <v>-8.3413577274915749</v>
      </c>
    </row>
    <row r="9" spans="1:22" x14ac:dyDescent="0.25">
      <c r="A9" s="487" t="s">
        <v>150</v>
      </c>
      <c r="B9" s="487">
        <v>14</v>
      </c>
      <c r="C9" s="487"/>
      <c r="D9" s="487">
        <v>14.28</v>
      </c>
      <c r="E9" s="371">
        <v>1762</v>
      </c>
      <c r="F9" s="314">
        <f t="shared" si="0"/>
        <v>123.38935574229693</v>
      </c>
      <c r="G9" s="503">
        <v>11.000000000000002</v>
      </c>
      <c r="H9" s="19">
        <v>2623</v>
      </c>
      <c r="I9" s="19">
        <v>60860</v>
      </c>
      <c r="J9" s="5">
        <v>4261.9047619047624</v>
      </c>
      <c r="K9" s="504">
        <v>22.735410205807725</v>
      </c>
      <c r="L9" s="503">
        <v>11.000000000000002</v>
      </c>
      <c r="M9" s="371">
        <v>2819</v>
      </c>
      <c r="N9" s="371">
        <v>67060</v>
      </c>
      <c r="O9" s="550">
        <v>4696.0784313725489</v>
      </c>
      <c r="P9" s="522">
        <v>23.788577509755232</v>
      </c>
      <c r="Q9" s="531">
        <f t="shared" si="1"/>
        <v>196</v>
      </c>
      <c r="R9" s="536">
        <f t="shared" si="2"/>
        <v>7.4723598932520012</v>
      </c>
      <c r="S9" s="531">
        <f t="shared" si="3"/>
        <v>6200</v>
      </c>
      <c r="T9" s="556">
        <f t="shared" si="5"/>
        <v>434.17366946778657</v>
      </c>
      <c r="U9" s="522">
        <f t="shared" si="6"/>
        <v>10.187315149523496</v>
      </c>
      <c r="V9" s="504">
        <f t="shared" si="4"/>
        <v>10.187315149523496</v>
      </c>
    </row>
    <row r="10" spans="1:22" x14ac:dyDescent="0.25">
      <c r="A10" s="487" t="s">
        <v>150</v>
      </c>
      <c r="B10" s="487">
        <v>16</v>
      </c>
      <c r="C10" s="487"/>
      <c r="D10" s="487">
        <v>19.53</v>
      </c>
      <c r="E10" s="371">
        <v>2423</v>
      </c>
      <c r="F10" s="314">
        <f t="shared" si="0"/>
        <v>124.06554019457245</v>
      </c>
      <c r="G10" s="503">
        <v>11</v>
      </c>
      <c r="H10" s="19">
        <v>4002</v>
      </c>
      <c r="I10" s="19">
        <v>99600</v>
      </c>
      <c r="J10" s="5">
        <v>5099.8463901689702</v>
      </c>
      <c r="K10" s="504">
        <v>24.711212351303466</v>
      </c>
      <c r="L10" s="503">
        <v>11</v>
      </c>
      <c r="M10" s="371">
        <v>4428</v>
      </c>
      <c r="N10" s="371">
        <v>108480</v>
      </c>
      <c r="O10" s="550">
        <v>5554.5314900153608</v>
      </c>
      <c r="P10" s="522">
        <v>24.498644986449865</v>
      </c>
      <c r="Q10" s="531">
        <f t="shared" si="1"/>
        <v>426</v>
      </c>
      <c r="R10" s="536">
        <f t="shared" si="2"/>
        <v>10.644677661169414</v>
      </c>
      <c r="S10" s="531">
        <f t="shared" si="3"/>
        <v>8880</v>
      </c>
      <c r="T10" s="556">
        <f t="shared" si="5"/>
        <v>454.68509984639059</v>
      </c>
      <c r="U10" s="522">
        <f t="shared" si="6"/>
        <v>8.9156626506024104</v>
      </c>
      <c r="V10" s="504">
        <f t="shared" si="4"/>
        <v>8.9156626506024104</v>
      </c>
    </row>
    <row r="11" spans="1:22" x14ac:dyDescent="0.25">
      <c r="A11" s="487" t="s">
        <v>150</v>
      </c>
      <c r="B11" s="487">
        <v>18</v>
      </c>
      <c r="C11" s="487"/>
      <c r="D11" s="487">
        <v>19.88</v>
      </c>
      <c r="E11" s="371">
        <v>2472</v>
      </c>
      <c r="F11" s="314">
        <f t="shared" si="0"/>
        <v>124.34607645875252</v>
      </c>
      <c r="G11" s="503">
        <v>11.000000000000002</v>
      </c>
      <c r="H11" s="19">
        <v>4209</v>
      </c>
      <c r="I11" s="19">
        <v>106110</v>
      </c>
      <c r="J11" s="5">
        <v>5337.5251509054333</v>
      </c>
      <c r="K11" s="504">
        <v>24.352984970452749</v>
      </c>
      <c r="L11" s="503">
        <v>11.000000000000002</v>
      </c>
      <c r="M11" s="371">
        <v>4298</v>
      </c>
      <c r="N11" s="371">
        <v>105300</v>
      </c>
      <c r="O11" s="550">
        <v>5296.7806841046277</v>
      </c>
      <c r="P11" s="522">
        <v>24.499767333643554</v>
      </c>
      <c r="Q11" s="531">
        <f t="shared" si="1"/>
        <v>89</v>
      </c>
      <c r="R11" s="536">
        <f t="shared" si="2"/>
        <v>2.1145165122356855</v>
      </c>
      <c r="S11" s="531">
        <f t="shared" si="3"/>
        <v>-810</v>
      </c>
      <c r="T11" s="556">
        <f t="shared" si="5"/>
        <v>-40.74446680080564</v>
      </c>
      <c r="U11" s="522">
        <f t="shared" si="6"/>
        <v>-0.76335877862595425</v>
      </c>
      <c r="V11" s="504">
        <f t="shared" si="4"/>
        <v>-0.76335877862595425</v>
      </c>
    </row>
    <row r="12" spans="1:22" x14ac:dyDescent="0.25">
      <c r="A12" s="487" t="s">
        <v>150</v>
      </c>
      <c r="B12" s="487">
        <v>20</v>
      </c>
      <c r="C12" s="487">
        <v>1997</v>
      </c>
      <c r="D12" s="487">
        <v>19.899999999999999</v>
      </c>
      <c r="E12" s="371">
        <v>2484</v>
      </c>
      <c r="F12" s="314">
        <f t="shared" si="0"/>
        <v>124.82412060301509</v>
      </c>
      <c r="G12" s="503">
        <v>11</v>
      </c>
      <c r="H12" s="19">
        <v>4416</v>
      </c>
      <c r="I12" s="19">
        <v>111570</v>
      </c>
      <c r="J12" s="5">
        <v>5606.5326633165832</v>
      </c>
      <c r="K12" s="504">
        <v>24.506276340236553</v>
      </c>
      <c r="L12" s="503">
        <v>11.000000000000002</v>
      </c>
      <c r="M12" s="371">
        <v>4306</v>
      </c>
      <c r="N12" s="371">
        <v>104620</v>
      </c>
      <c r="O12" s="550">
        <v>5257.286432160804</v>
      </c>
      <c r="P12" s="522">
        <v>24.296330701346957</v>
      </c>
      <c r="Q12" s="531">
        <f t="shared" si="1"/>
        <v>-110</v>
      </c>
      <c r="R12" s="536">
        <f t="shared" si="2"/>
        <v>-2.4909420289855073</v>
      </c>
      <c r="S12" s="531">
        <f t="shared" si="3"/>
        <v>-6950</v>
      </c>
      <c r="T12" s="556">
        <f t="shared" si="5"/>
        <v>-349.24623115577924</v>
      </c>
      <c r="U12" s="522">
        <f t="shared" si="6"/>
        <v>-6.2292731020883751</v>
      </c>
      <c r="V12" s="504">
        <f t="shared" si="4"/>
        <v>-6.2292731020883751</v>
      </c>
    </row>
    <row r="13" spans="1:22" x14ac:dyDescent="0.25">
      <c r="A13" s="487" t="s">
        <v>151</v>
      </c>
      <c r="B13" s="487">
        <v>20</v>
      </c>
      <c r="C13" s="487"/>
      <c r="D13" s="487">
        <v>16.489999999999998</v>
      </c>
      <c r="E13" s="371">
        <v>2171</v>
      </c>
      <c r="F13" s="314">
        <f t="shared" si="0"/>
        <v>131.65554881746513</v>
      </c>
      <c r="G13" s="503">
        <v>12</v>
      </c>
      <c r="H13" s="19">
        <v>3838</v>
      </c>
      <c r="I13" s="19">
        <v>100170</v>
      </c>
      <c r="J13" s="5">
        <v>6074.5906610066713</v>
      </c>
      <c r="K13" s="504">
        <v>24.872801775653066</v>
      </c>
      <c r="L13" s="503">
        <v>10</v>
      </c>
      <c r="M13" s="371">
        <v>3190</v>
      </c>
      <c r="N13" s="371">
        <v>79770</v>
      </c>
      <c r="O13" s="550">
        <v>4837.4772589448157</v>
      </c>
      <c r="P13" s="522">
        <v>25.006269592476489</v>
      </c>
      <c r="Q13" s="531">
        <f t="shared" si="1"/>
        <v>-648</v>
      </c>
      <c r="R13" s="536">
        <f t="shared" si="2"/>
        <v>-16.883793642522146</v>
      </c>
      <c r="S13" s="531">
        <f t="shared" si="3"/>
        <v>-20400</v>
      </c>
      <c r="T13" s="556">
        <f t="shared" si="5"/>
        <v>-1237.1134020618556</v>
      </c>
      <c r="U13" s="522">
        <f t="shared" si="6"/>
        <v>-20.365378855944893</v>
      </c>
      <c r="V13" s="504">
        <f t="shared" si="4"/>
        <v>-20.365378855944893</v>
      </c>
    </row>
    <row r="14" spans="1:22" x14ac:dyDescent="0.25">
      <c r="A14" s="487" t="s">
        <v>151</v>
      </c>
      <c r="B14" s="487">
        <v>18</v>
      </c>
      <c r="C14" s="487"/>
      <c r="D14" s="487">
        <v>19.05</v>
      </c>
      <c r="E14" s="371">
        <v>2488</v>
      </c>
      <c r="F14" s="314">
        <f t="shared" si="0"/>
        <v>130.60367454068242</v>
      </c>
      <c r="G14" s="503">
        <v>12</v>
      </c>
      <c r="H14" s="19">
        <v>4226</v>
      </c>
      <c r="I14" s="19">
        <v>108510</v>
      </c>
      <c r="J14" s="5">
        <v>5696.0629921259842</v>
      </c>
      <c r="K14" s="504">
        <v>24.63039269225041</v>
      </c>
      <c r="L14" s="503">
        <v>11</v>
      </c>
      <c r="M14" s="371">
        <v>4087</v>
      </c>
      <c r="N14" s="371">
        <v>101970</v>
      </c>
      <c r="O14" s="550">
        <v>5352.7559055118109</v>
      </c>
      <c r="P14" s="522">
        <v>24.949840959138733</v>
      </c>
      <c r="Q14" s="531">
        <f t="shared" si="1"/>
        <v>-139</v>
      </c>
      <c r="R14" s="536">
        <f t="shared" si="2"/>
        <v>-3.2891623284429721</v>
      </c>
      <c r="S14" s="531">
        <f t="shared" si="3"/>
        <v>-6540</v>
      </c>
      <c r="T14" s="556">
        <f t="shared" si="5"/>
        <v>-343.30708661417339</v>
      </c>
      <c r="U14" s="522">
        <f t="shared" si="6"/>
        <v>-6.0270942770251592</v>
      </c>
      <c r="V14" s="504">
        <f t="shared" si="4"/>
        <v>-6.0270942770251592</v>
      </c>
    </row>
    <row r="15" spans="1:22" x14ac:dyDescent="0.25">
      <c r="A15" s="487" t="s">
        <v>151</v>
      </c>
      <c r="B15" s="487">
        <v>16</v>
      </c>
      <c r="C15" s="487"/>
      <c r="D15" s="487">
        <v>20.239999999999998</v>
      </c>
      <c r="E15" s="371">
        <v>2518</v>
      </c>
      <c r="F15" s="314">
        <f t="shared" si="0"/>
        <v>124.40711462450594</v>
      </c>
      <c r="G15" s="503">
        <v>12</v>
      </c>
      <c r="H15" s="19">
        <v>4170</v>
      </c>
      <c r="I15" s="19">
        <v>106410</v>
      </c>
      <c r="J15" s="5">
        <v>5257.411067193676</v>
      </c>
      <c r="K15" s="504">
        <v>24.482565252854812</v>
      </c>
      <c r="L15" s="503">
        <v>11</v>
      </c>
      <c r="M15" s="371">
        <v>3957</v>
      </c>
      <c r="N15" s="371">
        <v>98700</v>
      </c>
      <c r="O15" s="550">
        <v>4876.4822134387359</v>
      </c>
      <c r="P15" s="522">
        <v>24.943138741470811</v>
      </c>
      <c r="Q15" s="531">
        <f t="shared" si="1"/>
        <v>-213</v>
      </c>
      <c r="R15" s="536">
        <f t="shared" si="2"/>
        <v>-5.1079136690647475</v>
      </c>
      <c r="S15" s="531">
        <f t="shared" si="3"/>
        <v>-7710</v>
      </c>
      <c r="T15" s="556">
        <f t="shared" si="5"/>
        <v>-380.92885375494006</v>
      </c>
      <c r="U15" s="522">
        <f t="shared" si="6"/>
        <v>-7.2455596278545258</v>
      </c>
      <c r="V15" s="504">
        <f t="shared" si="4"/>
        <v>-7.2455596278545258</v>
      </c>
    </row>
    <row r="16" spans="1:22" x14ac:dyDescent="0.25">
      <c r="A16" s="487" t="s">
        <v>151</v>
      </c>
      <c r="B16" s="487">
        <v>12</v>
      </c>
      <c r="C16" s="487"/>
      <c r="D16" s="487">
        <v>10.82</v>
      </c>
      <c r="E16" s="371">
        <v>1143</v>
      </c>
      <c r="F16" s="314">
        <f t="shared" si="0"/>
        <v>105.63770794824399</v>
      </c>
      <c r="G16" s="503">
        <v>10.999999999999998</v>
      </c>
      <c r="H16" s="19">
        <v>2936</v>
      </c>
      <c r="I16" s="19">
        <v>71570</v>
      </c>
      <c r="J16" s="5">
        <v>4626.3736263736264</v>
      </c>
      <c r="K16" s="504">
        <v>23.928748144482928</v>
      </c>
      <c r="L16" s="503">
        <v>11</v>
      </c>
      <c r="M16" s="371">
        <v>1996</v>
      </c>
      <c r="N16" s="371">
        <v>45780</v>
      </c>
      <c r="O16" s="550">
        <v>4231.0536044362289</v>
      </c>
      <c r="P16" s="522">
        <v>22.935871743486974</v>
      </c>
      <c r="Q16" s="531">
        <f t="shared" si="1"/>
        <v>-940</v>
      </c>
      <c r="R16" s="536">
        <f t="shared" si="2"/>
        <v>-32.016348773841962</v>
      </c>
      <c r="S16" s="531">
        <f t="shared" si="3"/>
        <v>-25790</v>
      </c>
      <c r="T16" s="556">
        <f t="shared" si="5"/>
        <v>-395.32002193739754</v>
      </c>
      <c r="U16" s="522">
        <f t="shared" si="6"/>
        <v>-36.034651390247305</v>
      </c>
      <c r="V16" s="504">
        <f t="shared" si="4"/>
        <v>-36.034651390247305</v>
      </c>
    </row>
    <row r="17" spans="1:22" x14ac:dyDescent="0.25">
      <c r="A17" s="487" t="s">
        <v>152</v>
      </c>
      <c r="B17" s="487">
        <v>16</v>
      </c>
      <c r="C17" s="487"/>
      <c r="D17" s="487">
        <v>20.6</v>
      </c>
      <c r="E17" s="371">
        <v>2625</v>
      </c>
      <c r="F17" s="314">
        <f t="shared" si="0"/>
        <v>127.42718446601941</v>
      </c>
      <c r="G17" s="503">
        <v>12</v>
      </c>
      <c r="H17" s="19">
        <v>5129</v>
      </c>
      <c r="I17" s="19">
        <v>131220</v>
      </c>
      <c r="J17" s="5">
        <v>6369.9029126213591</v>
      </c>
      <c r="K17" s="504">
        <v>24.460011173664533</v>
      </c>
      <c r="L17" s="503">
        <v>10.999999999999998</v>
      </c>
      <c r="M17" s="371">
        <v>4552</v>
      </c>
      <c r="N17" s="371">
        <v>113440</v>
      </c>
      <c r="O17" s="550">
        <v>5506.7961165048537</v>
      </c>
      <c r="P17" s="522">
        <v>24.920913884007028</v>
      </c>
      <c r="Q17" s="531">
        <f t="shared" si="1"/>
        <v>-577</v>
      </c>
      <c r="R17" s="536">
        <f t="shared" si="2"/>
        <v>-11.249756287775394</v>
      </c>
      <c r="S17" s="531">
        <f t="shared" si="3"/>
        <v>-17780</v>
      </c>
      <c r="T17" s="556">
        <f t="shared" si="5"/>
        <v>-863.10679611650539</v>
      </c>
      <c r="U17" s="522">
        <f t="shared" si="6"/>
        <v>-13.549763755525072</v>
      </c>
      <c r="V17" s="504">
        <f t="shared" si="4"/>
        <v>-13.549763755525072</v>
      </c>
    </row>
    <row r="18" spans="1:22" x14ac:dyDescent="0.25">
      <c r="A18" s="487" t="s">
        <v>152</v>
      </c>
      <c r="B18" s="487">
        <v>18</v>
      </c>
      <c r="C18" s="487"/>
      <c r="D18" s="487">
        <v>17.48</v>
      </c>
      <c r="E18" s="371">
        <v>2303</v>
      </c>
      <c r="F18" s="314">
        <f t="shared" si="0"/>
        <v>131.75057208237985</v>
      </c>
      <c r="G18" s="503">
        <v>12.011441647597255</v>
      </c>
      <c r="H18" s="19">
        <v>3942</v>
      </c>
      <c r="I18" s="19">
        <v>101170</v>
      </c>
      <c r="J18" s="5">
        <v>5787.7574370709381</v>
      </c>
      <c r="K18" s="504">
        <v>24.539639147074904</v>
      </c>
      <c r="L18" s="503">
        <v>11</v>
      </c>
      <c r="M18" s="371">
        <v>3867</v>
      </c>
      <c r="N18" s="371">
        <v>95870</v>
      </c>
      <c r="O18" s="550">
        <v>5484.5537757437069</v>
      </c>
      <c r="P18" s="522">
        <v>24.791828290664597</v>
      </c>
      <c r="Q18" s="531">
        <f t="shared" si="1"/>
        <v>-75</v>
      </c>
      <c r="R18" s="536">
        <f t="shared" si="2"/>
        <v>-1.9025875190258752</v>
      </c>
      <c r="S18" s="531">
        <f t="shared" si="3"/>
        <v>-5300</v>
      </c>
      <c r="T18" s="556">
        <f t="shared" si="5"/>
        <v>-303.2036613272312</v>
      </c>
      <c r="U18" s="522">
        <f t="shared" si="6"/>
        <v>-5.2387071266185625</v>
      </c>
      <c r="V18" s="504">
        <f t="shared" si="4"/>
        <v>-5.2387071266185625</v>
      </c>
    </row>
    <row r="19" spans="1:22" x14ac:dyDescent="0.25">
      <c r="A19" s="487" t="s">
        <v>153</v>
      </c>
      <c r="B19" s="487">
        <v>12</v>
      </c>
      <c r="C19" s="487"/>
      <c r="D19" s="487">
        <v>12.81</v>
      </c>
      <c r="E19" s="371">
        <v>1640</v>
      </c>
      <c r="F19" s="314">
        <f t="shared" si="0"/>
        <v>128.02498048399687</v>
      </c>
      <c r="G19" s="503">
        <v>11</v>
      </c>
      <c r="H19" s="19">
        <v>2377</v>
      </c>
      <c r="I19" s="19">
        <v>55960</v>
      </c>
      <c r="J19" s="5">
        <v>4368.4621389539425</v>
      </c>
      <c r="K19" s="504">
        <v>23.069511903813996</v>
      </c>
      <c r="L19" s="503">
        <v>11</v>
      </c>
      <c r="M19" s="371">
        <v>2782</v>
      </c>
      <c r="N19" s="371">
        <v>63800</v>
      </c>
      <c r="O19" s="550">
        <v>4980.4839968774395</v>
      </c>
      <c r="P19" s="522">
        <v>22.933141624730411</v>
      </c>
      <c r="Q19" s="531">
        <f t="shared" si="1"/>
        <v>405</v>
      </c>
      <c r="R19" s="536">
        <f t="shared" si="2"/>
        <v>17.038283550694153</v>
      </c>
      <c r="S19" s="531">
        <f t="shared" si="3"/>
        <v>7840</v>
      </c>
      <c r="T19" s="556">
        <f t="shared" si="5"/>
        <v>612.02185792349701</v>
      </c>
      <c r="U19" s="522">
        <f t="shared" si="6"/>
        <v>14.010007147962829</v>
      </c>
      <c r="V19" s="504">
        <f t="shared" si="4"/>
        <v>14.010007147962829</v>
      </c>
    </row>
    <row r="20" spans="1:22" ht="15.75" thickBot="1" x14ac:dyDescent="0.3">
      <c r="A20" s="505" t="s">
        <v>153</v>
      </c>
      <c r="B20" s="505">
        <v>14</v>
      </c>
      <c r="C20" s="505"/>
      <c r="D20" s="505">
        <v>2.2200000000000002</v>
      </c>
      <c r="E20" s="506">
        <v>277</v>
      </c>
      <c r="F20" s="507">
        <f t="shared" si="0"/>
        <v>124.77477477477477</v>
      </c>
      <c r="G20" s="508">
        <v>10.999999999999998</v>
      </c>
      <c r="H20" s="5">
        <v>621</v>
      </c>
      <c r="I20" s="5">
        <v>15530</v>
      </c>
      <c r="J20" s="5">
        <v>6995.4954954954947</v>
      </c>
      <c r="K20" s="509">
        <v>24.397184822521421</v>
      </c>
      <c r="L20" s="508">
        <v>11</v>
      </c>
      <c r="M20" s="506">
        <v>478</v>
      </c>
      <c r="N20" s="506">
        <v>11310</v>
      </c>
      <c r="O20" s="551">
        <v>5094.5945945945941</v>
      </c>
      <c r="P20" s="523">
        <v>23.661087866108787</v>
      </c>
      <c r="Q20" s="532">
        <f t="shared" si="1"/>
        <v>-143</v>
      </c>
      <c r="R20" s="537">
        <f t="shared" si="2"/>
        <v>-23.027375201288244</v>
      </c>
      <c r="S20" s="532">
        <f t="shared" si="3"/>
        <v>-4220</v>
      </c>
      <c r="T20" s="556">
        <f t="shared" si="5"/>
        <v>-1900.9009009009005</v>
      </c>
      <c r="U20" s="523">
        <f>S20/I20%</f>
        <v>-27.173213135866064</v>
      </c>
      <c r="V20" s="504">
        <f t="shared" si="4"/>
        <v>-27.173213135866064</v>
      </c>
    </row>
    <row r="21" spans="1:22" ht="15.75" thickBot="1" x14ac:dyDescent="0.3">
      <c r="A21" s="514" t="s">
        <v>24</v>
      </c>
      <c r="B21" s="515"/>
      <c r="C21" s="515"/>
      <c r="D21" s="515">
        <v>281.07000000000005</v>
      </c>
      <c r="E21" s="516">
        <v>35343</v>
      </c>
      <c r="F21" s="517">
        <f t="shared" si="0"/>
        <v>125.74447646493753</v>
      </c>
      <c r="G21" s="518"/>
      <c r="H21" s="396">
        <v>60020</v>
      </c>
      <c r="I21" s="396">
        <v>1502350</v>
      </c>
      <c r="J21" s="548">
        <v>5258.1198376032471</v>
      </c>
      <c r="K21" s="519">
        <v>24.236186639812018</v>
      </c>
      <c r="L21" s="518"/>
      <c r="M21" s="516">
        <v>58438</v>
      </c>
      <c r="N21" s="516">
        <v>1421640</v>
      </c>
      <c r="O21" s="552">
        <v>5057.9570925392245</v>
      </c>
      <c r="P21" s="524">
        <v>24.32732126356138</v>
      </c>
      <c r="Q21" s="534">
        <f t="shared" si="1"/>
        <v>-1582</v>
      </c>
      <c r="R21" s="540">
        <f t="shared" si="2"/>
        <v>-2.6357880706431187</v>
      </c>
      <c r="S21" s="535">
        <f t="shared" si="3"/>
        <v>-80710</v>
      </c>
      <c r="T21" s="556">
        <f>O21-J21</f>
        <v>-200.1627450640226</v>
      </c>
      <c r="U21" s="524">
        <f t="shared" si="6"/>
        <v>-5.3722501414450692</v>
      </c>
      <c r="V21" s="504">
        <f t="shared" si="4"/>
        <v>-5.3722501414450692</v>
      </c>
    </row>
    <row r="22" spans="1:22" x14ac:dyDescent="0.25">
      <c r="A22" s="510" t="s">
        <v>150</v>
      </c>
      <c r="B22" s="510">
        <v>22</v>
      </c>
      <c r="C22" s="510"/>
      <c r="D22" s="510">
        <v>19.739999999999998</v>
      </c>
      <c r="E22" s="373">
        <v>2490</v>
      </c>
      <c r="F22" s="511">
        <f t="shared" si="0"/>
        <v>126.13981762917935</v>
      </c>
      <c r="G22" s="512">
        <v>11</v>
      </c>
      <c r="H22" s="19">
        <v>4223</v>
      </c>
      <c r="I22" s="19">
        <v>106280</v>
      </c>
      <c r="J22" s="5">
        <v>5383.9918946301932</v>
      </c>
      <c r="K22" s="513">
        <v>24.4927064944718</v>
      </c>
      <c r="L22" s="512">
        <v>10</v>
      </c>
      <c r="M22" s="373">
        <v>3905</v>
      </c>
      <c r="N22" s="373">
        <v>92830</v>
      </c>
      <c r="O22" s="553">
        <v>4702.634245187437</v>
      </c>
      <c r="P22" s="525">
        <v>23.772087067861715</v>
      </c>
      <c r="Q22" s="533">
        <f t="shared" si="1"/>
        <v>-318</v>
      </c>
      <c r="R22" s="539">
        <f t="shared" si="2"/>
        <v>-7.5301918067724376</v>
      </c>
      <c r="S22" s="533">
        <f t="shared" si="3"/>
        <v>-13450</v>
      </c>
      <c r="T22" s="556">
        <f t="shared" si="5"/>
        <v>-681.35764944275616</v>
      </c>
      <c r="U22" s="525">
        <f t="shared" si="6"/>
        <v>-12.655250282273242</v>
      </c>
      <c r="V22" s="504">
        <f t="shared" si="4"/>
        <v>-12.655250282273242</v>
      </c>
    </row>
    <row r="23" spans="1:22" x14ac:dyDescent="0.25">
      <c r="A23" s="487" t="s">
        <v>150</v>
      </c>
      <c r="B23" s="487">
        <v>24</v>
      </c>
      <c r="C23" s="487"/>
      <c r="D23" s="487">
        <v>22.16</v>
      </c>
      <c r="E23" s="371">
        <v>2704</v>
      </c>
      <c r="F23" s="314">
        <f t="shared" si="0"/>
        <v>122.02166064981949</v>
      </c>
      <c r="G23" s="503">
        <v>11.180505415162454</v>
      </c>
      <c r="H23" s="66">
        <v>4927</v>
      </c>
      <c r="I23" s="66">
        <v>117030</v>
      </c>
      <c r="J23" s="5">
        <v>5281.1371841155233</v>
      </c>
      <c r="K23" s="504">
        <v>23.234596186891416</v>
      </c>
      <c r="L23" s="503">
        <v>10.000000000000002</v>
      </c>
      <c r="M23" s="371">
        <v>4169</v>
      </c>
      <c r="N23" s="371">
        <v>98790</v>
      </c>
      <c r="O23" s="550">
        <v>4458.0324909747296</v>
      </c>
      <c r="P23" s="522">
        <v>23.696330055169106</v>
      </c>
      <c r="Q23" s="531">
        <f t="shared" si="1"/>
        <v>-758</v>
      </c>
      <c r="R23" s="536">
        <f t="shared" si="2"/>
        <v>-15.384615384615383</v>
      </c>
      <c r="S23" s="531">
        <f t="shared" si="3"/>
        <v>-18240</v>
      </c>
      <c r="T23" s="556">
        <f t="shared" si="5"/>
        <v>-823.10469314079364</v>
      </c>
      <c r="U23" s="522">
        <f t="shared" si="6"/>
        <v>-15.585747244296336</v>
      </c>
      <c r="V23" s="504">
        <f t="shared" si="4"/>
        <v>-15.585747244296336</v>
      </c>
    </row>
    <row r="24" spans="1:22" x14ac:dyDescent="0.25">
      <c r="A24" s="487" t="s">
        <v>149</v>
      </c>
      <c r="B24" s="487">
        <v>24</v>
      </c>
      <c r="C24" s="487"/>
      <c r="D24" s="487">
        <v>13.09</v>
      </c>
      <c r="E24" s="371">
        <v>1517</v>
      </c>
      <c r="F24" s="314">
        <f t="shared" si="0"/>
        <v>115.88999236058059</v>
      </c>
      <c r="G24" s="503">
        <v>11.381970970206265</v>
      </c>
      <c r="H24" s="66">
        <v>3045</v>
      </c>
      <c r="I24" s="66">
        <v>71850</v>
      </c>
      <c r="J24" s="5">
        <v>5488.9228418640187</v>
      </c>
      <c r="K24" s="504">
        <v>23.156577300573083</v>
      </c>
      <c r="L24" s="503">
        <v>9.9999999999999982</v>
      </c>
      <c r="M24" s="371">
        <v>2570</v>
      </c>
      <c r="N24" s="371">
        <v>60660</v>
      </c>
      <c r="O24" s="550">
        <v>4634.0718105423985</v>
      </c>
      <c r="P24" s="522">
        <v>23.603112840466927</v>
      </c>
      <c r="Q24" s="531">
        <f t="shared" si="1"/>
        <v>-475</v>
      </c>
      <c r="R24" s="536">
        <f t="shared" si="2"/>
        <v>-15.599343185550083</v>
      </c>
      <c r="S24" s="531">
        <f t="shared" si="3"/>
        <v>-11190</v>
      </c>
      <c r="T24" s="556">
        <f t="shared" si="5"/>
        <v>-854.85103132162021</v>
      </c>
      <c r="U24" s="522">
        <f t="shared" si="6"/>
        <v>-15.5741127348643</v>
      </c>
      <c r="V24" s="504">
        <f t="shared" si="4"/>
        <v>-15.5741127348643</v>
      </c>
    </row>
    <row r="25" spans="1:22" x14ac:dyDescent="0.25">
      <c r="A25" s="487" t="s">
        <v>151</v>
      </c>
      <c r="B25" s="487">
        <v>14</v>
      </c>
      <c r="C25" s="487"/>
      <c r="D25" s="487">
        <v>16.28</v>
      </c>
      <c r="E25" s="371">
        <v>1976</v>
      </c>
      <c r="F25" s="314">
        <f t="shared" si="0"/>
        <v>121.37592137592137</v>
      </c>
      <c r="G25" s="503">
        <v>11.508599508599509</v>
      </c>
      <c r="H25" s="19">
        <v>3307</v>
      </c>
      <c r="I25" s="19">
        <v>82330</v>
      </c>
      <c r="J25" s="5">
        <v>5057.1253071253068</v>
      </c>
      <c r="K25" s="504">
        <v>24.195458429984129</v>
      </c>
      <c r="L25" s="503">
        <v>11</v>
      </c>
      <c r="M25" s="371">
        <v>3279</v>
      </c>
      <c r="N25" s="371">
        <v>78300</v>
      </c>
      <c r="O25" s="550">
        <v>4809.5823095823089</v>
      </c>
      <c r="P25" s="522">
        <v>23.879231473010066</v>
      </c>
      <c r="Q25" s="531">
        <f t="shared" si="1"/>
        <v>-28</v>
      </c>
      <c r="R25" s="536">
        <f t="shared" si="2"/>
        <v>-0.84668884185061988</v>
      </c>
      <c r="S25" s="531">
        <f t="shared" si="3"/>
        <v>-4030</v>
      </c>
      <c r="T25" s="556">
        <f t="shared" si="5"/>
        <v>-247.54299754299791</v>
      </c>
      <c r="U25" s="522">
        <f t="shared" si="6"/>
        <v>-4.894935017612049</v>
      </c>
      <c r="V25" s="504">
        <f t="shared" si="4"/>
        <v>-4.894935017612049</v>
      </c>
    </row>
    <row r="26" spans="1:22" x14ac:dyDescent="0.25">
      <c r="A26" s="487" t="s">
        <v>151</v>
      </c>
      <c r="B26" s="487">
        <v>22</v>
      </c>
      <c r="C26" s="487"/>
      <c r="D26" s="487">
        <v>18.239999999999998</v>
      </c>
      <c r="E26" s="371">
        <v>2460</v>
      </c>
      <c r="F26" s="314">
        <f t="shared" si="0"/>
        <v>134.86842105263159</v>
      </c>
      <c r="G26" s="503">
        <v>11.191885964912281</v>
      </c>
      <c r="H26" s="19">
        <v>3813</v>
      </c>
      <c r="I26" s="19">
        <v>99350</v>
      </c>
      <c r="J26" s="5">
        <v>5446.8201754385973</v>
      </c>
      <c r="K26" s="504">
        <v>24.804057661505606</v>
      </c>
      <c r="L26" s="503">
        <v>10</v>
      </c>
      <c r="M26" s="371">
        <v>3570</v>
      </c>
      <c r="N26" s="371">
        <v>88880</v>
      </c>
      <c r="O26" s="550">
        <v>4872.8070175438597</v>
      </c>
      <c r="P26" s="522">
        <v>24.896358543417367</v>
      </c>
      <c r="Q26" s="531">
        <f t="shared" si="1"/>
        <v>-243</v>
      </c>
      <c r="R26" s="536">
        <f t="shared" si="2"/>
        <v>-6.3729346970889056</v>
      </c>
      <c r="S26" s="531">
        <f t="shared" si="3"/>
        <v>-10470</v>
      </c>
      <c r="T26" s="556">
        <f t="shared" si="5"/>
        <v>-574.01315789473756</v>
      </c>
      <c r="U26" s="522">
        <f t="shared" si="6"/>
        <v>-10.538500251635632</v>
      </c>
      <c r="V26" s="504">
        <f t="shared" si="4"/>
        <v>-10.538500251635632</v>
      </c>
    </row>
    <row r="27" spans="1:22" x14ac:dyDescent="0.25">
      <c r="A27" s="487" t="s">
        <v>151</v>
      </c>
      <c r="B27" s="487">
        <v>24</v>
      </c>
      <c r="C27" s="487">
        <v>1998</v>
      </c>
      <c r="D27" s="487">
        <v>16.23</v>
      </c>
      <c r="E27" s="371">
        <v>2246</v>
      </c>
      <c r="F27" s="314">
        <f t="shared" si="0"/>
        <v>138.38570548367221</v>
      </c>
      <c r="G27" s="503">
        <v>11.123228589032657</v>
      </c>
      <c r="H27" s="19">
        <v>3566</v>
      </c>
      <c r="I27" s="19">
        <v>86250</v>
      </c>
      <c r="J27" s="5">
        <v>5314.2329020332718</v>
      </c>
      <c r="K27" s="504">
        <v>23.675723437154847</v>
      </c>
      <c r="L27" s="503">
        <v>10</v>
      </c>
      <c r="M27" s="371">
        <v>3051</v>
      </c>
      <c r="N27" s="371">
        <v>75230</v>
      </c>
      <c r="O27" s="550">
        <v>4635.2433764633397</v>
      </c>
      <c r="P27" s="522">
        <v>24.657489347754833</v>
      </c>
      <c r="Q27" s="531">
        <f t="shared" si="1"/>
        <v>-515</v>
      </c>
      <c r="R27" s="536">
        <f t="shared" si="2"/>
        <v>-14.441951766685364</v>
      </c>
      <c r="S27" s="531">
        <f t="shared" si="3"/>
        <v>-11020</v>
      </c>
      <c r="T27" s="556">
        <f t="shared" si="5"/>
        <v>-678.98952556993208</v>
      </c>
      <c r="U27" s="522">
        <f t="shared" si="6"/>
        <v>-12.776811594202899</v>
      </c>
      <c r="V27" s="504">
        <f t="shared" si="4"/>
        <v>-12.776811594202899</v>
      </c>
    </row>
    <row r="28" spans="1:22" x14ac:dyDescent="0.25">
      <c r="A28" s="487" t="s">
        <v>152</v>
      </c>
      <c r="B28" s="487">
        <v>24</v>
      </c>
      <c r="C28" s="487"/>
      <c r="D28" s="487">
        <v>3.23</v>
      </c>
      <c r="E28" s="371">
        <v>402</v>
      </c>
      <c r="F28" s="314">
        <f t="shared" si="0"/>
        <v>124.45820433436532</v>
      </c>
      <c r="G28" s="503">
        <v>11</v>
      </c>
      <c r="H28" s="19">
        <v>686</v>
      </c>
      <c r="I28" s="19">
        <v>17060</v>
      </c>
      <c r="J28" s="5">
        <v>5281.7337461300312</v>
      </c>
      <c r="K28" s="504">
        <v>24.009204114780726</v>
      </c>
      <c r="L28" s="503">
        <v>10</v>
      </c>
      <c r="M28" s="371">
        <v>618</v>
      </c>
      <c r="N28" s="371">
        <v>15370</v>
      </c>
      <c r="O28" s="550">
        <v>4758.5139318885449</v>
      </c>
      <c r="P28" s="522">
        <v>24.870550161812297</v>
      </c>
      <c r="Q28" s="531">
        <f t="shared" si="1"/>
        <v>-68</v>
      </c>
      <c r="R28" s="536">
        <f t="shared" si="2"/>
        <v>-9.9125364431486869</v>
      </c>
      <c r="S28" s="531">
        <f t="shared" si="3"/>
        <v>-1690</v>
      </c>
      <c r="T28" s="556">
        <f t="shared" si="5"/>
        <v>-523.21981424148635</v>
      </c>
      <c r="U28" s="522">
        <f t="shared" si="6"/>
        <v>-9.9062133645955459</v>
      </c>
      <c r="V28" s="504">
        <f t="shared" si="4"/>
        <v>-9.9062133645955459</v>
      </c>
    </row>
    <row r="29" spans="1:22" x14ac:dyDescent="0.25">
      <c r="A29" s="487" t="s">
        <v>152</v>
      </c>
      <c r="B29" s="487">
        <v>22</v>
      </c>
      <c r="C29" s="487"/>
      <c r="D29" s="487">
        <v>8.82</v>
      </c>
      <c r="E29" s="371">
        <v>1152</v>
      </c>
      <c r="F29" s="314">
        <f t="shared" si="0"/>
        <v>130.61224489795919</v>
      </c>
      <c r="G29" s="503">
        <v>11.249433106575964</v>
      </c>
      <c r="H29" s="19">
        <v>1572</v>
      </c>
      <c r="I29" s="19">
        <v>40510</v>
      </c>
      <c r="J29" s="5">
        <v>4592.9705215419499</v>
      </c>
      <c r="K29" s="504">
        <v>24.574128765505019</v>
      </c>
      <c r="L29" s="503">
        <v>10</v>
      </c>
      <c r="M29" s="371">
        <v>1609</v>
      </c>
      <c r="N29" s="371">
        <v>39610</v>
      </c>
      <c r="O29" s="550">
        <v>4490.9297052154197</v>
      </c>
      <c r="P29" s="522">
        <v>24.6177750155376</v>
      </c>
      <c r="Q29" s="531">
        <f t="shared" si="1"/>
        <v>37</v>
      </c>
      <c r="R29" s="536">
        <f t="shared" si="2"/>
        <v>2.3536895674300253</v>
      </c>
      <c r="S29" s="531">
        <f t="shared" si="3"/>
        <v>-900</v>
      </c>
      <c r="T29" s="556">
        <f t="shared" si="5"/>
        <v>-102.04081632653015</v>
      </c>
      <c r="U29" s="522">
        <f t="shared" si="6"/>
        <v>-2.2216736608244876</v>
      </c>
      <c r="V29" s="504">
        <f t="shared" si="4"/>
        <v>-2.2216736608244876</v>
      </c>
    </row>
    <row r="30" spans="1:22" x14ac:dyDescent="0.25">
      <c r="A30" s="487" t="s">
        <v>152</v>
      </c>
      <c r="B30" s="487">
        <v>20</v>
      </c>
      <c r="C30" s="487"/>
      <c r="D30" s="487">
        <v>11.54</v>
      </c>
      <c r="E30" s="371">
        <v>1448</v>
      </c>
      <c r="F30" s="314">
        <f t="shared" si="0"/>
        <v>125.47660311958407</v>
      </c>
      <c r="G30" s="503">
        <v>12</v>
      </c>
      <c r="H30" s="19">
        <v>2707</v>
      </c>
      <c r="I30" s="19">
        <v>69740</v>
      </c>
      <c r="J30" s="5">
        <v>6043.3275563258239</v>
      </c>
      <c r="K30" s="504">
        <v>24.494762022601666</v>
      </c>
      <c r="L30" s="503">
        <v>10</v>
      </c>
      <c r="M30" s="371">
        <v>2150</v>
      </c>
      <c r="N30" s="371">
        <v>53030</v>
      </c>
      <c r="O30" s="550">
        <v>4595.3206239168112</v>
      </c>
      <c r="P30" s="522">
        <v>24.665116279069768</v>
      </c>
      <c r="Q30" s="531">
        <f t="shared" si="1"/>
        <v>-557</v>
      </c>
      <c r="R30" s="536">
        <f t="shared" si="2"/>
        <v>-20.576283708902846</v>
      </c>
      <c r="S30" s="531">
        <f t="shared" si="3"/>
        <v>-16710</v>
      </c>
      <c r="T30" s="556">
        <f t="shared" si="5"/>
        <v>-1448.0069324090127</v>
      </c>
      <c r="U30" s="522">
        <f t="shared" si="6"/>
        <v>-23.960424433610555</v>
      </c>
      <c r="V30" s="504">
        <f t="shared" si="4"/>
        <v>-23.960424433610555</v>
      </c>
    </row>
    <row r="31" spans="1:22" x14ac:dyDescent="0.25">
      <c r="A31" s="487" t="s">
        <v>152</v>
      </c>
      <c r="B31" s="487">
        <v>14</v>
      </c>
      <c r="C31" s="487"/>
      <c r="D31" s="487">
        <v>19.36</v>
      </c>
      <c r="E31" s="371">
        <v>2439</v>
      </c>
      <c r="F31" s="314">
        <f t="shared" si="0"/>
        <v>125.98140495867769</v>
      </c>
      <c r="G31" s="503">
        <v>11.619834710743801</v>
      </c>
      <c r="H31" s="19">
        <v>4123</v>
      </c>
      <c r="I31" s="19">
        <v>102190</v>
      </c>
      <c r="J31" s="5">
        <v>5278.409090909091</v>
      </c>
      <c r="K31" s="504">
        <v>24.112737994103242</v>
      </c>
      <c r="L31" s="503">
        <v>11</v>
      </c>
      <c r="M31" s="371">
        <v>4072</v>
      </c>
      <c r="N31" s="371">
        <v>96950</v>
      </c>
      <c r="O31" s="550">
        <v>5007.7479338842977</v>
      </c>
      <c r="P31" s="522">
        <v>23.808939096267192</v>
      </c>
      <c r="Q31" s="531">
        <f t="shared" si="1"/>
        <v>-51</v>
      </c>
      <c r="R31" s="536">
        <f t="shared" si="2"/>
        <v>-1.2369633761823915</v>
      </c>
      <c r="S31" s="531">
        <f t="shared" si="3"/>
        <v>-5240</v>
      </c>
      <c r="T31" s="556">
        <f t="shared" si="5"/>
        <v>-270.66115702479328</v>
      </c>
      <c r="U31" s="522">
        <f t="shared" si="6"/>
        <v>-5.1277032977786474</v>
      </c>
      <c r="V31" s="504">
        <f t="shared" si="4"/>
        <v>-5.1277032977786474</v>
      </c>
    </row>
    <row r="32" spans="1:22" ht="15.75" thickBot="1" x14ac:dyDescent="0.3">
      <c r="A32" s="505" t="s">
        <v>152</v>
      </c>
      <c r="B32" s="505">
        <v>12</v>
      </c>
      <c r="C32" s="505"/>
      <c r="D32" s="505">
        <v>16.18</v>
      </c>
      <c r="E32" s="506">
        <v>2228</v>
      </c>
      <c r="F32" s="507">
        <f t="shared" si="0"/>
        <v>137.7008652657602</v>
      </c>
      <c r="G32" s="508">
        <v>11</v>
      </c>
      <c r="H32" s="59">
        <v>3026</v>
      </c>
      <c r="I32" s="59">
        <v>70470</v>
      </c>
      <c r="J32" s="5">
        <v>4355.3770086526574</v>
      </c>
      <c r="K32" s="509">
        <v>23.158347676419965</v>
      </c>
      <c r="L32" s="508">
        <v>11</v>
      </c>
      <c r="M32" s="506">
        <v>3173</v>
      </c>
      <c r="N32" s="506">
        <v>73110</v>
      </c>
      <c r="O32" s="551">
        <v>4518.5414091470957</v>
      </c>
      <c r="P32" s="523">
        <v>23.041285849353923</v>
      </c>
      <c r="Q32" s="532">
        <f t="shared" si="1"/>
        <v>147</v>
      </c>
      <c r="R32" s="537">
        <f t="shared" si="2"/>
        <v>4.8578982154659611</v>
      </c>
      <c r="S32" s="532">
        <f t="shared" si="3"/>
        <v>2640</v>
      </c>
      <c r="T32" s="556">
        <f t="shared" si="5"/>
        <v>163.16440049443827</v>
      </c>
      <c r="U32" s="523">
        <f t="shared" si="6"/>
        <v>3.7462750106428264</v>
      </c>
      <c r="V32" s="504">
        <f t="shared" si="4"/>
        <v>3.7462750106428264</v>
      </c>
    </row>
    <row r="33" spans="1:22" ht="15.75" thickBot="1" x14ac:dyDescent="0.3">
      <c r="A33" s="514" t="s">
        <v>24</v>
      </c>
      <c r="B33" s="515"/>
      <c r="C33" s="515"/>
      <c r="D33" s="515">
        <v>164.87</v>
      </c>
      <c r="E33" s="516">
        <v>21062</v>
      </c>
      <c r="F33" s="10">
        <f t="shared" si="0"/>
        <v>127.74913568265906</v>
      </c>
      <c r="G33" s="518"/>
      <c r="H33" s="396">
        <v>34995</v>
      </c>
      <c r="I33" s="396">
        <v>863060</v>
      </c>
      <c r="J33" s="548">
        <v>5234.7910474919636</v>
      </c>
      <c r="K33" s="519">
        <v>23.948207854570398</v>
      </c>
      <c r="L33" s="518"/>
      <c r="M33" s="516">
        <v>32166</v>
      </c>
      <c r="N33" s="516">
        <v>772760</v>
      </c>
      <c r="O33" s="552">
        <v>4687.0867956571847</v>
      </c>
      <c r="P33" s="524">
        <v>24.024124852328544</v>
      </c>
      <c r="Q33" s="534">
        <f t="shared" si="1"/>
        <v>-2829</v>
      </c>
      <c r="R33" s="540">
        <f t="shared" si="2"/>
        <v>-8.0840120017145303</v>
      </c>
      <c r="S33" s="535">
        <f t="shared" si="3"/>
        <v>-90300</v>
      </c>
      <c r="T33" s="556">
        <f t="shared" si="5"/>
        <v>-547.70425183477892</v>
      </c>
      <c r="U33" s="524">
        <f t="shared" si="6"/>
        <v>-10.46277199731189</v>
      </c>
      <c r="V33" s="504">
        <f t="shared" si="4"/>
        <v>-10.46277199731189</v>
      </c>
    </row>
    <row r="34" spans="1:22" x14ac:dyDescent="0.25">
      <c r="A34" s="510" t="s">
        <v>149</v>
      </c>
      <c r="B34" s="510">
        <v>10</v>
      </c>
      <c r="C34" s="510"/>
      <c r="D34" s="510">
        <v>0.76</v>
      </c>
      <c r="E34" s="373">
        <v>99</v>
      </c>
      <c r="F34" s="511">
        <f>E34/D34</f>
        <v>130.26315789473685</v>
      </c>
      <c r="G34" s="512">
        <v>10.998062015503876</v>
      </c>
      <c r="H34" s="5">
        <v>1011</v>
      </c>
      <c r="I34" s="5">
        <v>21630</v>
      </c>
      <c r="J34" s="5">
        <v>4191.8604651162786</v>
      </c>
      <c r="K34" s="513">
        <v>20.695596681557117</v>
      </c>
      <c r="L34" s="512">
        <v>11</v>
      </c>
      <c r="M34" s="373">
        <v>163</v>
      </c>
      <c r="N34" s="373">
        <v>3590</v>
      </c>
      <c r="O34" s="553">
        <v>4723.6842105263158</v>
      </c>
      <c r="P34" s="525">
        <v>22.024539877300615</v>
      </c>
      <c r="Q34" s="533">
        <f t="shared" si="1"/>
        <v>-848</v>
      </c>
      <c r="R34" s="539">
        <f t="shared" si="2"/>
        <v>-83.877349159248269</v>
      </c>
      <c r="S34" s="533">
        <f t="shared" si="3"/>
        <v>-18040</v>
      </c>
      <c r="T34" s="556">
        <f t="shared" si="5"/>
        <v>531.82374541003719</v>
      </c>
      <c r="U34" s="525">
        <f t="shared" si="6"/>
        <v>-83.402681460933877</v>
      </c>
      <c r="V34" s="504">
        <f t="shared" si="4"/>
        <v>-83.402681460933877</v>
      </c>
    </row>
    <row r="35" spans="1:22" x14ac:dyDescent="0.25">
      <c r="A35" s="487" t="s">
        <v>149</v>
      </c>
      <c r="B35" s="487">
        <v>12</v>
      </c>
      <c r="C35" s="487"/>
      <c r="D35" s="487">
        <v>9.7100000000000009</v>
      </c>
      <c r="E35" s="371">
        <v>1259</v>
      </c>
      <c r="F35" s="314">
        <f t="shared" ref="F35:F44" si="7">E35/D35</f>
        <v>129.66014418125641</v>
      </c>
      <c r="G35" s="503">
        <v>11</v>
      </c>
      <c r="H35" s="19">
        <v>2680</v>
      </c>
      <c r="I35" s="19">
        <v>58160</v>
      </c>
      <c r="J35" s="5">
        <v>5277.676950998185</v>
      </c>
      <c r="K35" s="504">
        <v>21.290630215369944</v>
      </c>
      <c r="L35" s="503">
        <v>11</v>
      </c>
      <c r="M35" s="371">
        <v>2009</v>
      </c>
      <c r="N35" s="371">
        <v>46030</v>
      </c>
      <c r="O35" s="550">
        <v>4740.4737384140053</v>
      </c>
      <c r="P35" s="522">
        <v>22.911896465903435</v>
      </c>
      <c r="Q35" s="531">
        <f t="shared" si="1"/>
        <v>-671</v>
      </c>
      <c r="R35" s="536">
        <f t="shared" si="2"/>
        <v>-25.03731343283582</v>
      </c>
      <c r="S35" s="531">
        <f t="shared" si="3"/>
        <v>-12130</v>
      </c>
      <c r="T35" s="556">
        <f t="shared" si="5"/>
        <v>-537.20321258417971</v>
      </c>
      <c r="U35" s="522">
        <f t="shared" si="6"/>
        <v>-20.856258596973863</v>
      </c>
      <c r="V35" s="504">
        <f t="shared" si="4"/>
        <v>-20.856258596973863</v>
      </c>
    </row>
    <row r="36" spans="1:22" x14ac:dyDescent="0.25">
      <c r="A36" s="487" t="s">
        <v>149</v>
      </c>
      <c r="B36" s="487">
        <v>26</v>
      </c>
      <c r="C36" s="487"/>
      <c r="D36" s="487">
        <v>3.03</v>
      </c>
      <c r="E36" s="371">
        <v>318</v>
      </c>
      <c r="F36" s="314">
        <f t="shared" si="7"/>
        <v>104.95049504950495</v>
      </c>
      <c r="G36" s="503">
        <v>12</v>
      </c>
      <c r="H36" s="19">
        <v>1139</v>
      </c>
      <c r="I36" s="19">
        <v>24100</v>
      </c>
      <c r="J36" s="5">
        <v>5502.2831050228315</v>
      </c>
      <c r="K36" s="504">
        <v>20.077875399361023</v>
      </c>
      <c r="L36" s="503">
        <v>10</v>
      </c>
      <c r="M36" s="371">
        <v>557</v>
      </c>
      <c r="N36" s="371">
        <v>12250</v>
      </c>
      <c r="O36" s="550">
        <v>4042.9042904290432</v>
      </c>
      <c r="P36" s="522">
        <v>21.99281867145422</v>
      </c>
      <c r="Q36" s="531">
        <f t="shared" si="1"/>
        <v>-582</v>
      </c>
      <c r="R36" s="536">
        <f t="shared" si="2"/>
        <v>-51.097453906935904</v>
      </c>
      <c r="S36" s="531">
        <f t="shared" si="3"/>
        <v>-11850</v>
      </c>
      <c r="T36" s="556">
        <f t="shared" si="5"/>
        <v>-1459.3788145937883</v>
      </c>
      <c r="U36" s="522">
        <f t="shared" si="6"/>
        <v>-49.170124481327804</v>
      </c>
      <c r="V36" s="504">
        <f t="shared" si="4"/>
        <v>-49.170124481327804</v>
      </c>
    </row>
    <row r="37" spans="1:22" x14ac:dyDescent="0.25">
      <c r="A37" s="487" t="s">
        <v>150</v>
      </c>
      <c r="B37" s="487">
        <v>12</v>
      </c>
      <c r="C37" s="487"/>
      <c r="D37" s="487">
        <v>6.23</v>
      </c>
      <c r="E37" s="371">
        <v>649</v>
      </c>
      <c r="F37" s="314">
        <f t="shared" si="7"/>
        <v>104.17335473515249</v>
      </c>
      <c r="G37" s="503">
        <v>11</v>
      </c>
      <c r="H37" s="19">
        <v>1807</v>
      </c>
      <c r="I37" s="19">
        <v>39280</v>
      </c>
      <c r="J37" s="5">
        <v>4183.1735889243873</v>
      </c>
      <c r="K37" s="504">
        <v>21.636043292222503</v>
      </c>
      <c r="L37" s="503">
        <v>11</v>
      </c>
      <c r="M37" s="371">
        <v>1069</v>
      </c>
      <c r="N37" s="371">
        <v>24380</v>
      </c>
      <c r="O37" s="550">
        <v>3913.3226324237557</v>
      </c>
      <c r="P37" s="522">
        <v>22.806361085126287</v>
      </c>
      <c r="Q37" s="531">
        <f t="shared" si="1"/>
        <v>-738</v>
      </c>
      <c r="R37" s="536">
        <f t="shared" si="2"/>
        <v>-40.841173215273933</v>
      </c>
      <c r="S37" s="531">
        <f t="shared" si="3"/>
        <v>-14900</v>
      </c>
      <c r="T37" s="556">
        <f t="shared" si="5"/>
        <v>-269.85095650063158</v>
      </c>
      <c r="U37" s="522">
        <f t="shared" si="6"/>
        <v>-37.932790224032587</v>
      </c>
      <c r="V37" s="504">
        <f t="shared" si="4"/>
        <v>-37.932790224032587</v>
      </c>
    </row>
    <row r="38" spans="1:22" x14ac:dyDescent="0.25">
      <c r="A38" s="487" t="s">
        <v>150</v>
      </c>
      <c r="B38" s="487">
        <v>26</v>
      </c>
      <c r="C38" s="487">
        <v>2005</v>
      </c>
      <c r="D38" s="487">
        <v>4.76</v>
      </c>
      <c r="E38" s="371">
        <v>513</v>
      </c>
      <c r="F38" s="314">
        <f t="shared" si="7"/>
        <v>107.77310924369749</v>
      </c>
      <c r="G38" s="503">
        <v>12</v>
      </c>
      <c r="H38" s="19">
        <v>1360</v>
      </c>
      <c r="I38" s="19">
        <v>29030</v>
      </c>
      <c r="J38" s="5">
        <v>6098.7394957983197</v>
      </c>
      <c r="K38" s="504">
        <v>20.152017150652895</v>
      </c>
      <c r="L38" s="503">
        <v>10</v>
      </c>
      <c r="M38" s="371">
        <v>830</v>
      </c>
      <c r="N38" s="371">
        <v>18290</v>
      </c>
      <c r="O38" s="550">
        <v>3842.4369747899163</v>
      </c>
      <c r="P38" s="522">
        <v>22.036144578313252</v>
      </c>
      <c r="Q38" s="531">
        <f t="shared" si="1"/>
        <v>-530</v>
      </c>
      <c r="R38" s="536">
        <f t="shared" si="2"/>
        <v>-38.970588235294116</v>
      </c>
      <c r="S38" s="531">
        <f t="shared" si="3"/>
        <v>-10740</v>
      </c>
      <c r="T38" s="556">
        <f t="shared" si="5"/>
        <v>-2256.3025210084033</v>
      </c>
      <c r="U38" s="522">
        <f t="shared" si="6"/>
        <v>-36.996210816396832</v>
      </c>
      <c r="V38" s="504">
        <f t="shared" si="4"/>
        <v>-36.996210816396832</v>
      </c>
    </row>
    <row r="39" spans="1:22" x14ac:dyDescent="0.25">
      <c r="A39" s="487" t="s">
        <v>153</v>
      </c>
      <c r="B39" s="487">
        <v>16</v>
      </c>
      <c r="C39" s="487"/>
      <c r="D39" s="487">
        <v>0.86</v>
      </c>
      <c r="E39" s="371">
        <v>110</v>
      </c>
      <c r="F39" s="130">
        <f t="shared" si="7"/>
        <v>127.90697674418605</v>
      </c>
      <c r="G39" s="503">
        <v>12</v>
      </c>
      <c r="H39" s="19">
        <v>175</v>
      </c>
      <c r="I39" s="19">
        <v>3970</v>
      </c>
      <c r="J39" s="5">
        <v>4616.2790697674418</v>
      </c>
      <c r="K39" s="504">
        <v>22.269585253456221</v>
      </c>
      <c r="L39" s="503">
        <v>10</v>
      </c>
      <c r="M39" s="371">
        <v>175</v>
      </c>
      <c r="N39" s="371">
        <v>4400</v>
      </c>
      <c r="O39" s="550">
        <v>5116.2790697674418</v>
      </c>
      <c r="P39" s="522">
        <v>25.142857142857142</v>
      </c>
      <c r="Q39" s="531">
        <f t="shared" si="1"/>
        <v>0</v>
      </c>
      <c r="R39" s="536">
        <f t="shared" si="2"/>
        <v>0</v>
      </c>
      <c r="S39" s="531">
        <f t="shared" si="3"/>
        <v>430</v>
      </c>
      <c r="T39" s="556">
        <f t="shared" si="5"/>
        <v>500</v>
      </c>
      <c r="U39" s="522">
        <f t="shared" si="6"/>
        <v>10.831234256926951</v>
      </c>
      <c r="V39" s="504">
        <f t="shared" si="4"/>
        <v>10.831234256926951</v>
      </c>
    </row>
    <row r="40" spans="1:22" x14ac:dyDescent="0.25">
      <c r="A40" s="487" t="s">
        <v>153</v>
      </c>
      <c r="B40" s="487">
        <v>10</v>
      </c>
      <c r="C40" s="487"/>
      <c r="D40" s="487">
        <v>7.26</v>
      </c>
      <c r="E40" s="371">
        <v>859</v>
      </c>
      <c r="F40" s="130">
        <f t="shared" si="7"/>
        <v>118.31955922865014</v>
      </c>
      <c r="G40" s="503">
        <v>11</v>
      </c>
      <c r="H40" s="19">
        <v>2626</v>
      </c>
      <c r="I40" s="19">
        <v>54090</v>
      </c>
      <c r="J40" s="5">
        <v>5366.0714285714284</v>
      </c>
      <c r="K40" s="504">
        <v>20.621794871794872</v>
      </c>
      <c r="L40" s="503">
        <v>11</v>
      </c>
      <c r="M40" s="371">
        <v>1723</v>
      </c>
      <c r="N40" s="371">
        <v>37190</v>
      </c>
      <c r="O40" s="550">
        <v>5122.5895316804408</v>
      </c>
      <c r="P40" s="522">
        <v>21.584445734184563</v>
      </c>
      <c r="Q40" s="531">
        <f t="shared" si="1"/>
        <v>-903</v>
      </c>
      <c r="R40" s="536">
        <f t="shared" si="2"/>
        <v>-34.386900228484386</v>
      </c>
      <c r="S40" s="531">
        <f t="shared" si="3"/>
        <v>-16900</v>
      </c>
      <c r="T40" s="556">
        <f t="shared" si="5"/>
        <v>-243.48189689098763</v>
      </c>
      <c r="U40" s="522">
        <f t="shared" si="6"/>
        <v>-31.244222591976339</v>
      </c>
      <c r="V40" s="504">
        <f t="shared" si="4"/>
        <v>-31.244222591976339</v>
      </c>
    </row>
    <row r="41" spans="1:22" x14ac:dyDescent="0.25">
      <c r="A41" s="487" t="s">
        <v>152</v>
      </c>
      <c r="B41" s="487">
        <v>10</v>
      </c>
      <c r="C41" s="487"/>
      <c r="D41" s="487">
        <v>6.49</v>
      </c>
      <c r="E41" s="371">
        <v>849</v>
      </c>
      <c r="F41" s="130">
        <f t="shared" si="7"/>
        <v>130.81664098613251</v>
      </c>
      <c r="G41" s="503">
        <v>11</v>
      </c>
      <c r="H41" s="19">
        <v>2064</v>
      </c>
      <c r="I41" s="19">
        <v>42740</v>
      </c>
      <c r="J41" s="5">
        <v>3946.4450600184673</v>
      </c>
      <c r="K41" s="504">
        <v>20.366099740559239</v>
      </c>
      <c r="L41" s="503">
        <v>11</v>
      </c>
      <c r="M41" s="371">
        <v>1373</v>
      </c>
      <c r="N41" s="371">
        <v>29540</v>
      </c>
      <c r="O41" s="550">
        <v>4551.6178736517722</v>
      </c>
      <c r="P41" s="522">
        <v>21.514930808448653</v>
      </c>
      <c r="Q41" s="531">
        <f t="shared" si="1"/>
        <v>-691</v>
      </c>
      <c r="R41" s="536">
        <f t="shared" si="2"/>
        <v>-33.478682170542633</v>
      </c>
      <c r="S41" s="531">
        <f t="shared" si="3"/>
        <v>-13200</v>
      </c>
      <c r="T41" s="556">
        <f t="shared" si="5"/>
        <v>605.17281363330494</v>
      </c>
      <c r="U41" s="522">
        <f t="shared" si="6"/>
        <v>-30.884417407580724</v>
      </c>
      <c r="V41" s="504">
        <f t="shared" si="4"/>
        <v>-30.884417407580724</v>
      </c>
    </row>
    <row r="42" spans="1:22" ht="15.75" thickBot="1" x14ac:dyDescent="0.3">
      <c r="A42" s="505" t="s">
        <v>154</v>
      </c>
      <c r="B42" s="505">
        <v>10</v>
      </c>
      <c r="C42" s="505"/>
      <c r="D42" s="505">
        <v>0.6</v>
      </c>
      <c r="E42" s="506">
        <v>76</v>
      </c>
      <c r="F42" s="521">
        <f t="shared" si="7"/>
        <v>126.66666666666667</v>
      </c>
      <c r="G42" s="508">
        <v>11.000000000000002</v>
      </c>
      <c r="H42" s="5">
        <v>137</v>
      </c>
      <c r="I42" s="5">
        <v>2960</v>
      </c>
      <c r="J42" s="5">
        <v>3566.265060240964</v>
      </c>
      <c r="K42" s="509">
        <v>21.169513797634693</v>
      </c>
      <c r="L42" s="508">
        <v>11</v>
      </c>
      <c r="M42" s="506">
        <v>137</v>
      </c>
      <c r="N42" s="506">
        <v>2940</v>
      </c>
      <c r="O42" s="551">
        <v>4900</v>
      </c>
      <c r="P42" s="523">
        <v>21.459854014598541</v>
      </c>
      <c r="Q42" s="532">
        <f t="shared" si="1"/>
        <v>0</v>
      </c>
      <c r="R42" s="537">
        <f t="shared" si="2"/>
        <v>0</v>
      </c>
      <c r="S42" s="532">
        <f t="shared" si="3"/>
        <v>-20</v>
      </c>
      <c r="T42" s="556">
        <f t="shared" si="5"/>
        <v>1333.734939759036</v>
      </c>
      <c r="U42" s="523">
        <f t="shared" si="6"/>
        <v>-0.67567567567567566</v>
      </c>
      <c r="V42" s="504">
        <f t="shared" si="4"/>
        <v>-0.67567567567567566</v>
      </c>
    </row>
    <row r="43" spans="1:22" ht="15.75" thickBot="1" x14ac:dyDescent="0.3">
      <c r="A43" s="514" t="s">
        <v>24</v>
      </c>
      <c r="B43" s="515"/>
      <c r="C43" s="515"/>
      <c r="D43" s="515">
        <v>39.700000000000003</v>
      </c>
      <c r="E43" s="516">
        <v>4732</v>
      </c>
      <c r="F43" s="10">
        <f t="shared" si="7"/>
        <v>119.19395465994961</v>
      </c>
      <c r="G43" s="515"/>
      <c r="H43" s="407">
        <v>12999</v>
      </c>
      <c r="I43" s="407">
        <v>275960</v>
      </c>
      <c r="J43" s="548">
        <v>4815.2154946780674</v>
      </c>
      <c r="K43" s="519">
        <v>20.803373131836018</v>
      </c>
      <c r="L43" s="515"/>
      <c r="M43" s="516">
        <v>8036</v>
      </c>
      <c r="N43" s="516">
        <v>178610</v>
      </c>
      <c r="O43" s="552">
        <v>4498.9924433249371</v>
      </c>
      <c r="P43" s="520">
        <v>22.226231956197115</v>
      </c>
      <c r="Q43" s="534">
        <f>M43-H43</f>
        <v>-4963</v>
      </c>
      <c r="R43" s="540">
        <f t="shared" si="2"/>
        <v>-38.179859989229939</v>
      </c>
      <c r="S43" s="535">
        <f t="shared" si="3"/>
        <v>-97350</v>
      </c>
      <c r="T43" s="556">
        <f t="shared" si="5"/>
        <v>-316.22305135313036</v>
      </c>
      <c r="U43" s="524">
        <f t="shared" si="6"/>
        <v>-35.276851717640241</v>
      </c>
      <c r="V43" s="504">
        <f t="shared" si="4"/>
        <v>-35.276851717640241</v>
      </c>
    </row>
    <row r="44" spans="1:22" ht="15.75" thickBot="1" x14ac:dyDescent="0.3">
      <c r="A44" s="526" t="s">
        <v>25</v>
      </c>
      <c r="B44" s="527"/>
      <c r="C44" s="527"/>
      <c r="D44" s="527">
        <v>485.64000000000004</v>
      </c>
      <c r="E44" s="528">
        <v>61137</v>
      </c>
      <c r="F44" s="342">
        <f t="shared" si="7"/>
        <v>125.88954781319495</v>
      </c>
      <c r="G44" s="527"/>
      <c r="H44" s="412">
        <v>108014</v>
      </c>
      <c r="I44" s="412">
        <v>2641370</v>
      </c>
      <c r="J44" s="549">
        <v>5200.5709785390818</v>
      </c>
      <c r="K44" s="529">
        <v>23.755723041401126</v>
      </c>
      <c r="L44" s="527"/>
      <c r="M44" s="528">
        <v>98640</v>
      </c>
      <c r="N44" s="528">
        <v>2373010</v>
      </c>
      <c r="O44" s="554">
        <v>4886.3561485874307</v>
      </c>
      <c r="P44" s="530">
        <v>24.05727899432279</v>
      </c>
      <c r="Q44" s="534">
        <f>M44-H44</f>
        <v>-9374</v>
      </c>
      <c r="R44" s="540">
        <f t="shared" si="2"/>
        <v>-8.6785046382876292</v>
      </c>
      <c r="S44" s="535">
        <f t="shared" si="3"/>
        <v>-268360</v>
      </c>
      <c r="T44" s="556">
        <f t="shared" si="5"/>
        <v>-314.21482995165115</v>
      </c>
      <c r="U44" s="524">
        <f t="shared" si="6"/>
        <v>-10.159879153621038</v>
      </c>
      <c r="V44" s="504">
        <f t="shared" si="4"/>
        <v>-10.159879153621038</v>
      </c>
    </row>
  </sheetData>
  <mergeCells count="9">
    <mergeCell ref="A1:B3"/>
    <mergeCell ref="G1:K1"/>
    <mergeCell ref="L1:P1"/>
    <mergeCell ref="H2:H3"/>
    <mergeCell ref="I2:I3"/>
    <mergeCell ref="K2:K3"/>
    <mergeCell ref="M2:M3"/>
    <mergeCell ref="N2:N3"/>
    <mergeCell ref="P2:P3"/>
  </mergeCells>
  <pageMargins left="0.7" right="0.7" top="0.75" bottom="0.75" header="0.3" footer="0.3"/>
  <pageSetup paperSize="256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IX 2022 </vt:lpstr>
      <vt:lpstr>IX 2023 </vt:lpstr>
      <vt:lpstr>IX 2024</vt:lpstr>
      <vt:lpstr>IX 2025</vt:lpstr>
      <vt:lpstr>IX 2026</vt:lpstr>
      <vt:lpstr>PERBANDINGAN2024-2025</vt:lpstr>
      <vt:lpstr>PER jansdmaret2025jansdmar2026 </vt:lpstr>
      <vt:lpstr>PER jansdmaret2025jansdmar2 (2</vt:lpstr>
      <vt:lpstr>'IX 2022 '!Print_Area</vt:lpstr>
      <vt:lpstr>'IX 2023 '!Print_Area</vt:lpstr>
      <vt:lpstr>'IX 2024'!Print_Area</vt:lpstr>
      <vt:lpstr>'IX 2025'!Print_Area</vt:lpstr>
      <vt:lpstr>'IX 2026'!Print_Area</vt:lpstr>
      <vt:lpstr>'PER jansdmaret2025jansdmar2 (2'!Print_Area</vt:lpstr>
      <vt:lpstr>'PER jansdmaret2025jansdmar2026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2026-06-22T05:41:42Z</cp:lastPrinted>
  <dcterms:created xsi:type="dcterms:W3CDTF">2011-10-14T14:28:52Z</dcterms:created>
  <dcterms:modified xsi:type="dcterms:W3CDTF">2026-06-22T05:58:35Z</dcterms:modified>
</cp:coreProperties>
</file>